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222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2508" windowWidth="9696" windowHeight="2796" tabRatio="601" activeTab="1"/>
  </bookViews>
  <sheets>
    <sheet name="13 wk outtage" sheetId="10" r:id="rId1"/>
    <sheet name="76%" sheetId="3" r:id="rId2"/>
    <sheet name="85%" sheetId="1" r:id="rId3"/>
    <sheet name="90%" sheetId="4" r:id="rId4"/>
    <sheet name="96%" sheetId="2" r:id="rId5"/>
    <sheet name="Oct Graph" sheetId="6" r:id="rId6"/>
    <sheet name="Nov Graph" sheetId="7" r:id="rId7"/>
    <sheet name="Dec Graph" sheetId="8" r:id="rId8"/>
    <sheet name="Jan Graph" sheetId="9" r:id="rId9"/>
  </sheets>
  <definedNames>
    <definedName name="_xlnm.Print_Area" localSheetId="0">'13 wk outtage'!$A$186:$I$305</definedName>
    <definedName name="_xlnm.Print_Area" localSheetId="1">'76%'!$A$186:$I$305</definedName>
    <definedName name="_xlnm.Print_Area" localSheetId="2">'85%'!$A$186:$I$305</definedName>
    <definedName name="_xlnm.Print_Area" localSheetId="3">'90%'!$A$186:$I$305</definedName>
    <definedName name="_xlnm.Print_Area" localSheetId="4">'96%'!$A$186:$I$305</definedName>
    <definedName name="_xlnm.Print_Titles" localSheetId="0">'13 wk outtage'!$1:$7</definedName>
    <definedName name="_xlnm.Print_Titles" localSheetId="1">'76%'!$1:$7</definedName>
    <definedName name="_xlnm.Print_Titles" localSheetId="2">'85%'!$1:$7</definedName>
    <definedName name="_xlnm.Print_Titles" localSheetId="3">'90%'!$1:$7</definedName>
    <definedName name="_xlnm.Print_Titles" localSheetId="4">'96%'!$1:$7</definedName>
  </definedNames>
  <calcPr calcId="92512" fullCalcOnLoad="1" iterate="1" calcOnSave="0"/>
</workbook>
</file>

<file path=xl/calcChain.xml><?xml version="1.0" encoding="utf-8"?>
<calcChain xmlns="http://schemas.openxmlformats.org/spreadsheetml/2006/main">
  <c r="B9" i="10" l="1"/>
  <c r="D9" i="10"/>
  <c r="E9" i="10"/>
  <c r="F9" i="10"/>
  <c r="I9" i="10"/>
  <c r="B10" i="10"/>
  <c r="E10" i="10"/>
  <c r="F10" i="10"/>
  <c r="I10" i="10"/>
  <c r="B11" i="10"/>
  <c r="E11" i="10"/>
  <c r="F11" i="10"/>
  <c r="I11" i="10"/>
  <c r="B12" i="10"/>
  <c r="E12" i="10"/>
  <c r="F12" i="10"/>
  <c r="I12" i="10"/>
  <c r="B13" i="10"/>
  <c r="E13" i="10"/>
  <c r="F13" i="10"/>
  <c r="I13" i="10"/>
  <c r="B14" i="10"/>
  <c r="E14" i="10"/>
  <c r="F14" i="10"/>
  <c r="I14" i="10"/>
  <c r="B15" i="10"/>
  <c r="E15" i="10"/>
  <c r="F15" i="10"/>
  <c r="I15" i="10"/>
  <c r="E16" i="10"/>
  <c r="F16" i="10"/>
  <c r="I16" i="10"/>
  <c r="B17" i="10"/>
  <c r="E17" i="10"/>
  <c r="F17" i="10"/>
  <c r="I17" i="10"/>
  <c r="B18" i="10"/>
  <c r="E18" i="10"/>
  <c r="F18" i="10"/>
  <c r="I18" i="10"/>
  <c r="B19" i="10"/>
  <c r="E19" i="10"/>
  <c r="F19" i="10"/>
  <c r="I19" i="10"/>
  <c r="B20" i="10"/>
  <c r="E20" i="10"/>
  <c r="F20" i="10"/>
  <c r="I20" i="10"/>
  <c r="B21" i="10"/>
  <c r="E21" i="10"/>
  <c r="F21" i="10"/>
  <c r="I21" i="10"/>
  <c r="B22" i="10"/>
  <c r="E22" i="10"/>
  <c r="F22" i="10"/>
  <c r="I22" i="10"/>
  <c r="E23" i="10"/>
  <c r="F23" i="10"/>
  <c r="I23" i="10"/>
  <c r="B24" i="10"/>
  <c r="E24" i="10"/>
  <c r="F24" i="10"/>
  <c r="I24" i="10"/>
  <c r="B25" i="10"/>
  <c r="E25" i="10"/>
  <c r="F25" i="10"/>
  <c r="I25" i="10"/>
  <c r="B26" i="10"/>
  <c r="E26" i="10"/>
  <c r="F26" i="10"/>
  <c r="I26" i="10"/>
  <c r="B27" i="10"/>
  <c r="E27" i="10"/>
  <c r="F27" i="10"/>
  <c r="I27" i="10"/>
  <c r="B28" i="10"/>
  <c r="E28" i="10"/>
  <c r="F28" i="10"/>
  <c r="I28" i="10"/>
  <c r="B29" i="10"/>
  <c r="E29" i="10"/>
  <c r="F29" i="10"/>
  <c r="I29" i="10"/>
  <c r="E30" i="10"/>
  <c r="F30" i="10"/>
  <c r="I30" i="10"/>
  <c r="B31" i="10"/>
  <c r="E31" i="10"/>
  <c r="F31" i="10"/>
  <c r="I31" i="10"/>
  <c r="B32" i="10"/>
  <c r="E32" i="10"/>
  <c r="F32" i="10"/>
  <c r="I32" i="10"/>
  <c r="B33" i="10"/>
  <c r="E33" i="10"/>
  <c r="F33" i="10"/>
  <c r="I33" i="10"/>
  <c r="B34" i="10"/>
  <c r="E34" i="10"/>
  <c r="F34" i="10"/>
  <c r="I34" i="10"/>
  <c r="B35" i="10"/>
  <c r="E35" i="10"/>
  <c r="F35" i="10"/>
  <c r="I35" i="10"/>
  <c r="B36" i="10"/>
  <c r="E36" i="10"/>
  <c r="F36" i="10"/>
  <c r="I36" i="10"/>
  <c r="B37" i="10"/>
  <c r="E37" i="10"/>
  <c r="F37" i="10"/>
  <c r="I37" i="10"/>
  <c r="B38" i="10"/>
  <c r="E38" i="10"/>
  <c r="F38" i="10"/>
  <c r="I38" i="10"/>
  <c r="E39" i="10"/>
  <c r="F39" i="10"/>
  <c r="I39" i="10"/>
  <c r="B40" i="10"/>
  <c r="E40" i="10"/>
  <c r="F40" i="10"/>
  <c r="I40" i="10"/>
  <c r="B41" i="10"/>
  <c r="E41" i="10"/>
  <c r="F41" i="10"/>
  <c r="I41" i="10"/>
  <c r="B42" i="10"/>
  <c r="E42" i="10"/>
  <c r="F42" i="10"/>
  <c r="I42" i="10"/>
  <c r="B43" i="10"/>
  <c r="E43" i="10"/>
  <c r="F43" i="10"/>
  <c r="I43" i="10"/>
  <c r="B44" i="10"/>
  <c r="E44" i="10"/>
  <c r="F44" i="10"/>
  <c r="I44" i="10"/>
  <c r="B45" i="10"/>
  <c r="E45" i="10"/>
  <c r="F45" i="10"/>
  <c r="I45" i="10"/>
  <c r="B46" i="10"/>
  <c r="E46" i="10"/>
  <c r="F46" i="10"/>
  <c r="I46" i="10"/>
  <c r="B47" i="10"/>
  <c r="E47" i="10"/>
  <c r="F47" i="10"/>
  <c r="I47" i="10"/>
  <c r="B48" i="10"/>
  <c r="E48" i="10"/>
  <c r="F48" i="10"/>
  <c r="I48" i="10"/>
  <c r="B49" i="10"/>
  <c r="E49" i="10"/>
  <c r="F49" i="10"/>
  <c r="I49" i="10"/>
  <c r="B50" i="10"/>
  <c r="E50" i="10"/>
  <c r="F50" i="10"/>
  <c r="I50" i="10"/>
  <c r="B51" i="10"/>
  <c r="E51" i="10"/>
  <c r="F51" i="10"/>
  <c r="I51" i="10"/>
  <c r="B52" i="10"/>
  <c r="E52" i="10"/>
  <c r="F52" i="10"/>
  <c r="I52" i="10"/>
  <c r="B53" i="10"/>
  <c r="E53" i="10"/>
  <c r="F53" i="10"/>
  <c r="I53" i="10"/>
  <c r="B54" i="10"/>
  <c r="E54" i="10"/>
  <c r="F54" i="10"/>
  <c r="I54" i="10"/>
  <c r="B55" i="10"/>
  <c r="D55" i="10"/>
  <c r="E55" i="10"/>
  <c r="F55" i="10"/>
  <c r="I55" i="10"/>
  <c r="B56" i="10"/>
  <c r="D56" i="10"/>
  <c r="E56" i="10"/>
  <c r="F56" i="10"/>
  <c r="I56" i="10"/>
  <c r="B57" i="10"/>
  <c r="D57" i="10"/>
  <c r="E57" i="10"/>
  <c r="F57" i="10"/>
  <c r="I57" i="10"/>
  <c r="B58" i="10"/>
  <c r="D58" i="10"/>
  <c r="E58" i="10"/>
  <c r="F58" i="10"/>
  <c r="I58" i="10"/>
  <c r="B59" i="10"/>
  <c r="D59" i="10"/>
  <c r="E59" i="10"/>
  <c r="F59" i="10"/>
  <c r="I59" i="10"/>
  <c r="B60" i="10"/>
  <c r="D60" i="10"/>
  <c r="E60" i="10"/>
  <c r="F60" i="10"/>
  <c r="I60" i="10"/>
  <c r="B61" i="10"/>
  <c r="E61" i="10"/>
  <c r="F61" i="10"/>
  <c r="I61" i="10"/>
  <c r="B62" i="10"/>
  <c r="E62" i="10"/>
  <c r="F62" i="10"/>
  <c r="I62" i="10"/>
  <c r="B63" i="10"/>
  <c r="E63" i="10"/>
  <c r="F63" i="10"/>
  <c r="I63" i="10"/>
  <c r="B64" i="10"/>
  <c r="E64" i="10"/>
  <c r="F64" i="10"/>
  <c r="I64" i="10"/>
  <c r="B65" i="10"/>
  <c r="E65" i="10"/>
  <c r="F65" i="10"/>
  <c r="I65" i="10"/>
  <c r="B66" i="10"/>
  <c r="E66" i="10"/>
  <c r="F66" i="10"/>
  <c r="I66" i="10"/>
  <c r="B67" i="10"/>
  <c r="E67" i="10"/>
  <c r="F67" i="10"/>
  <c r="I67" i="10"/>
  <c r="B68" i="10"/>
  <c r="E68" i="10"/>
  <c r="F68" i="10"/>
  <c r="I68" i="10"/>
  <c r="B69" i="10"/>
  <c r="E69" i="10"/>
  <c r="F69" i="10"/>
  <c r="I69" i="10"/>
  <c r="B70" i="10"/>
  <c r="E70" i="10"/>
  <c r="F70" i="10"/>
  <c r="I70" i="10"/>
  <c r="B71" i="10"/>
  <c r="E71" i="10"/>
  <c r="F71" i="10"/>
  <c r="I71" i="10"/>
  <c r="B72" i="10"/>
  <c r="E72" i="10"/>
  <c r="F72" i="10"/>
  <c r="I72" i="10"/>
  <c r="B73" i="10"/>
  <c r="E73" i="10"/>
  <c r="F73" i="10"/>
  <c r="I73" i="10"/>
  <c r="B74" i="10"/>
  <c r="E74" i="10"/>
  <c r="F74" i="10"/>
  <c r="I74" i="10"/>
  <c r="B75" i="10"/>
  <c r="E75" i="10"/>
  <c r="F75" i="10"/>
  <c r="I75" i="10"/>
  <c r="B76" i="10"/>
  <c r="E76" i="10"/>
  <c r="F76" i="10"/>
  <c r="I76" i="10"/>
  <c r="B77" i="10"/>
  <c r="E77" i="10"/>
  <c r="F77" i="10"/>
  <c r="I77" i="10"/>
  <c r="B78" i="10"/>
  <c r="E78" i="10"/>
  <c r="F78" i="10"/>
  <c r="I78" i="10"/>
  <c r="B79" i="10"/>
  <c r="E79" i="10"/>
  <c r="F79" i="10"/>
  <c r="I79" i="10"/>
  <c r="B80" i="10"/>
  <c r="E80" i="10"/>
  <c r="F80" i="10"/>
  <c r="I80" i="10"/>
  <c r="B81" i="10"/>
  <c r="E81" i="10"/>
  <c r="F81" i="10"/>
  <c r="I81" i="10"/>
  <c r="B82" i="10"/>
  <c r="E82" i="10"/>
  <c r="F82" i="10"/>
  <c r="I82" i="10"/>
  <c r="B83" i="10"/>
  <c r="E83" i="10"/>
  <c r="F83" i="10"/>
  <c r="I83" i="10"/>
  <c r="B84" i="10"/>
  <c r="E84" i="10"/>
  <c r="F84" i="10"/>
  <c r="I84" i="10"/>
  <c r="B85" i="10"/>
  <c r="E85" i="10"/>
  <c r="F85" i="10"/>
  <c r="I85" i="10"/>
  <c r="B86" i="10"/>
  <c r="E86" i="10"/>
  <c r="F86" i="10"/>
  <c r="I86" i="10"/>
  <c r="B87" i="10"/>
  <c r="E87" i="10"/>
  <c r="F87" i="10"/>
  <c r="I87" i="10"/>
  <c r="B88" i="10"/>
  <c r="E88" i="10"/>
  <c r="F88" i="10"/>
  <c r="I88" i="10"/>
  <c r="B89" i="10"/>
  <c r="E89" i="10"/>
  <c r="F89" i="10"/>
  <c r="I89" i="10"/>
  <c r="B90" i="10"/>
  <c r="E90" i="10"/>
  <c r="F90" i="10"/>
  <c r="I90" i="10"/>
  <c r="B91" i="10"/>
  <c r="E91" i="10"/>
  <c r="F91" i="10"/>
  <c r="I91" i="10"/>
  <c r="B92" i="10"/>
  <c r="E92" i="10"/>
  <c r="F92" i="10"/>
  <c r="I92" i="10"/>
  <c r="B93" i="10"/>
  <c r="E93" i="10"/>
  <c r="F93" i="10"/>
  <c r="I93" i="10"/>
  <c r="B94" i="10"/>
  <c r="E94" i="10"/>
  <c r="F94" i="10"/>
  <c r="I94" i="10"/>
  <c r="B95" i="10"/>
  <c r="E95" i="10"/>
  <c r="F95" i="10"/>
  <c r="I95" i="10"/>
  <c r="B96" i="10"/>
  <c r="E96" i="10"/>
  <c r="F96" i="10"/>
  <c r="I96" i="10"/>
  <c r="B97" i="10"/>
  <c r="E97" i="10"/>
  <c r="F97" i="10"/>
  <c r="I97" i="10"/>
  <c r="B98" i="10"/>
  <c r="E98" i="10"/>
  <c r="F98" i="10"/>
  <c r="I98" i="10"/>
  <c r="B99" i="10"/>
  <c r="E99" i="10"/>
  <c r="F99" i="10"/>
  <c r="I99" i="10"/>
  <c r="B100" i="10"/>
  <c r="E100" i="10"/>
  <c r="F100" i="10"/>
  <c r="I100" i="10"/>
  <c r="B101" i="10"/>
  <c r="E101" i="10"/>
  <c r="F101" i="10"/>
  <c r="I101" i="10"/>
  <c r="B102" i="10"/>
  <c r="E102" i="10"/>
  <c r="F102" i="10"/>
  <c r="I102" i="10"/>
  <c r="B103" i="10"/>
  <c r="E103" i="10"/>
  <c r="F103" i="10"/>
  <c r="I103" i="10"/>
  <c r="B104" i="10"/>
  <c r="E104" i="10"/>
  <c r="F104" i="10"/>
  <c r="I104" i="10"/>
  <c r="B105" i="10"/>
  <c r="E105" i="10"/>
  <c r="F105" i="10"/>
  <c r="I105" i="10"/>
  <c r="B106" i="10"/>
  <c r="E106" i="10"/>
  <c r="F106" i="10"/>
  <c r="I106" i="10"/>
  <c r="B107" i="10"/>
  <c r="E107" i="10"/>
  <c r="F107" i="10"/>
  <c r="I107" i="10"/>
  <c r="B108" i="10"/>
  <c r="E108" i="10"/>
  <c r="F108" i="10"/>
  <c r="I108" i="10"/>
  <c r="B109" i="10"/>
  <c r="E109" i="10"/>
  <c r="F109" i="10"/>
  <c r="I109" i="10"/>
  <c r="B110" i="10"/>
  <c r="E110" i="10"/>
  <c r="F110" i="10"/>
  <c r="I110" i="10"/>
  <c r="B111" i="10"/>
  <c r="E111" i="10"/>
  <c r="F111" i="10"/>
  <c r="I111" i="10"/>
  <c r="B112" i="10"/>
  <c r="E112" i="10"/>
  <c r="F112" i="10"/>
  <c r="I112" i="10"/>
  <c r="B113" i="10"/>
  <c r="E113" i="10"/>
  <c r="F113" i="10"/>
  <c r="I113" i="10"/>
  <c r="B114" i="10"/>
  <c r="E114" i="10"/>
  <c r="F114" i="10"/>
  <c r="I114" i="10"/>
  <c r="B115" i="10"/>
  <c r="E115" i="10"/>
  <c r="F115" i="10"/>
  <c r="I115" i="10"/>
  <c r="B116" i="10"/>
  <c r="E116" i="10"/>
  <c r="F116" i="10"/>
  <c r="I116" i="10"/>
  <c r="B117" i="10"/>
  <c r="E117" i="10"/>
  <c r="F117" i="10"/>
  <c r="I117" i="10"/>
  <c r="B118" i="10"/>
  <c r="E118" i="10"/>
  <c r="F118" i="10"/>
  <c r="I118" i="10"/>
  <c r="B119" i="10"/>
  <c r="E119" i="10"/>
  <c r="F119" i="10"/>
  <c r="I119" i="10"/>
  <c r="B120" i="10"/>
  <c r="E120" i="10"/>
  <c r="F120" i="10"/>
  <c r="I120" i="10"/>
  <c r="B121" i="10"/>
  <c r="E121" i="10"/>
  <c r="F121" i="10"/>
  <c r="I121" i="10"/>
  <c r="B122" i="10"/>
  <c r="E122" i="10"/>
  <c r="F122" i="10"/>
  <c r="I122" i="10"/>
  <c r="B123" i="10"/>
  <c r="E123" i="10"/>
  <c r="F123" i="10"/>
  <c r="I123" i="10"/>
  <c r="B124" i="10"/>
  <c r="E124" i="10"/>
  <c r="F124" i="10"/>
  <c r="I124" i="10"/>
  <c r="B125" i="10"/>
  <c r="E125" i="10"/>
  <c r="F125" i="10"/>
  <c r="I125" i="10"/>
  <c r="B126" i="10"/>
  <c r="E126" i="10"/>
  <c r="F126" i="10"/>
  <c r="I126" i="10"/>
  <c r="B127" i="10"/>
  <c r="E127" i="10"/>
  <c r="F127" i="10"/>
  <c r="I127" i="10"/>
  <c r="B128" i="10"/>
  <c r="E128" i="10"/>
  <c r="F128" i="10"/>
  <c r="I128" i="10"/>
  <c r="B129" i="10"/>
  <c r="E129" i="10"/>
  <c r="F129" i="10"/>
  <c r="I129" i="10"/>
  <c r="B130" i="10"/>
  <c r="E130" i="10"/>
  <c r="F130" i="10"/>
  <c r="I130" i="10"/>
  <c r="B131" i="10"/>
  <c r="E131" i="10"/>
  <c r="F131" i="10"/>
  <c r="I131" i="10"/>
  <c r="B132" i="10"/>
  <c r="E132" i="10"/>
  <c r="F132" i="10"/>
  <c r="I132" i="10"/>
  <c r="B133" i="10"/>
  <c r="E133" i="10"/>
  <c r="F133" i="10"/>
  <c r="I133" i="10"/>
  <c r="B134" i="10"/>
  <c r="E134" i="10"/>
  <c r="F134" i="10"/>
  <c r="I134" i="10"/>
  <c r="B135" i="10"/>
  <c r="E135" i="10"/>
  <c r="F135" i="10"/>
  <c r="I135" i="10"/>
  <c r="B136" i="10"/>
  <c r="E136" i="10"/>
  <c r="F136" i="10"/>
  <c r="I136" i="10"/>
  <c r="B137" i="10"/>
  <c r="E137" i="10"/>
  <c r="F137" i="10"/>
  <c r="I137" i="10"/>
  <c r="B138" i="10"/>
  <c r="E138" i="10"/>
  <c r="F138" i="10"/>
  <c r="I138" i="10"/>
  <c r="B139" i="10"/>
  <c r="E139" i="10"/>
  <c r="F139" i="10"/>
  <c r="I139" i="10"/>
  <c r="B140" i="10"/>
  <c r="E140" i="10"/>
  <c r="F140" i="10"/>
  <c r="I140" i="10"/>
  <c r="B141" i="10"/>
  <c r="E141" i="10"/>
  <c r="F141" i="10"/>
  <c r="I141" i="10"/>
  <c r="B142" i="10"/>
  <c r="E142" i="10"/>
  <c r="F142" i="10"/>
  <c r="I142" i="10"/>
  <c r="B143" i="10"/>
  <c r="E143" i="10"/>
  <c r="F143" i="10"/>
  <c r="I143" i="10"/>
  <c r="B144" i="10"/>
  <c r="E144" i="10"/>
  <c r="F144" i="10"/>
  <c r="I144" i="10"/>
  <c r="B145" i="10"/>
  <c r="E145" i="10"/>
  <c r="F145" i="10"/>
  <c r="I145" i="10"/>
  <c r="B146" i="10"/>
  <c r="E146" i="10"/>
  <c r="F146" i="10"/>
  <c r="I146" i="10"/>
  <c r="B147" i="10"/>
  <c r="E147" i="10"/>
  <c r="F147" i="10"/>
  <c r="I147" i="10"/>
  <c r="B148" i="10"/>
  <c r="E148" i="10"/>
  <c r="F148" i="10"/>
  <c r="I148" i="10"/>
  <c r="B149" i="10"/>
  <c r="E149" i="10"/>
  <c r="F149" i="10"/>
  <c r="I149" i="10"/>
  <c r="B150" i="10"/>
  <c r="E150" i="10"/>
  <c r="F150" i="10"/>
  <c r="I150" i="10"/>
  <c r="B151" i="10"/>
  <c r="E151" i="10"/>
  <c r="F151" i="10"/>
  <c r="I151" i="10"/>
  <c r="B152" i="10"/>
  <c r="E152" i="10"/>
  <c r="F152" i="10"/>
  <c r="I152" i="10"/>
  <c r="B153" i="10"/>
  <c r="E153" i="10"/>
  <c r="F153" i="10"/>
  <c r="I153" i="10"/>
  <c r="B154" i="10"/>
  <c r="E154" i="10"/>
  <c r="F154" i="10"/>
  <c r="I154" i="10"/>
  <c r="B155" i="10"/>
  <c r="E155" i="10"/>
  <c r="F155" i="10"/>
  <c r="I155" i="10"/>
  <c r="B156" i="10"/>
  <c r="E156" i="10"/>
  <c r="F156" i="10"/>
  <c r="I156" i="10"/>
  <c r="B157" i="10"/>
  <c r="E157" i="10"/>
  <c r="F157" i="10"/>
  <c r="I157" i="10"/>
  <c r="B158" i="10"/>
  <c r="E158" i="10"/>
  <c r="F158" i="10"/>
  <c r="I158" i="10"/>
  <c r="B159" i="10"/>
  <c r="E159" i="10"/>
  <c r="F159" i="10"/>
  <c r="I159" i="10"/>
  <c r="B160" i="10"/>
  <c r="E160" i="10"/>
  <c r="F160" i="10"/>
  <c r="I160" i="10"/>
  <c r="B161" i="10"/>
  <c r="E161" i="10"/>
  <c r="F161" i="10"/>
  <c r="I161" i="10"/>
  <c r="B162" i="10"/>
  <c r="E162" i="10"/>
  <c r="F162" i="10"/>
  <c r="I162" i="10"/>
  <c r="B163" i="10"/>
  <c r="E163" i="10"/>
  <c r="F163" i="10"/>
  <c r="I163" i="10"/>
  <c r="B164" i="10"/>
  <c r="E164" i="10"/>
  <c r="F164" i="10"/>
  <c r="I164" i="10"/>
  <c r="B165" i="10"/>
  <c r="E165" i="10"/>
  <c r="F165" i="10"/>
  <c r="I165" i="10"/>
  <c r="B166" i="10"/>
  <c r="E166" i="10"/>
  <c r="F166" i="10"/>
  <c r="I166" i="10"/>
  <c r="B167" i="10"/>
  <c r="E167" i="10"/>
  <c r="F167" i="10"/>
  <c r="I167" i="10"/>
  <c r="B168" i="10"/>
  <c r="E168" i="10"/>
  <c r="F168" i="10"/>
  <c r="I168" i="10"/>
  <c r="B169" i="10"/>
  <c r="E169" i="10"/>
  <c r="F169" i="10"/>
  <c r="I169" i="10"/>
  <c r="B170" i="10"/>
  <c r="E170" i="10"/>
  <c r="F170" i="10"/>
  <c r="I170" i="10"/>
  <c r="B171" i="10"/>
  <c r="E171" i="10"/>
  <c r="F171" i="10"/>
  <c r="I171" i="10"/>
  <c r="J171" i="10"/>
  <c r="B172" i="10"/>
  <c r="E172" i="10"/>
  <c r="F172" i="10"/>
  <c r="I172" i="10"/>
  <c r="J172" i="10"/>
  <c r="B173" i="10"/>
  <c r="E173" i="10"/>
  <c r="F173" i="10"/>
  <c r="I173" i="10"/>
  <c r="J173" i="10"/>
  <c r="B174" i="10"/>
  <c r="E174" i="10"/>
  <c r="F174" i="10"/>
  <c r="I174" i="10"/>
  <c r="J174" i="10"/>
  <c r="B175" i="10"/>
  <c r="E175" i="10"/>
  <c r="F175" i="10"/>
  <c r="I175" i="10"/>
  <c r="J175" i="10"/>
  <c r="B176" i="10"/>
  <c r="E176" i="10"/>
  <c r="F176" i="10"/>
  <c r="I176" i="10"/>
  <c r="J176" i="10"/>
  <c r="B177" i="10"/>
  <c r="E177" i="10"/>
  <c r="F177" i="10"/>
  <c r="I177" i="10"/>
  <c r="J177" i="10"/>
  <c r="B178" i="10"/>
  <c r="E178" i="10"/>
  <c r="F178" i="10"/>
  <c r="I178" i="10"/>
  <c r="J178" i="10"/>
  <c r="B179" i="10"/>
  <c r="E179" i="10"/>
  <c r="F179" i="10"/>
  <c r="I179" i="10"/>
  <c r="J179" i="10"/>
  <c r="B180" i="10"/>
  <c r="E180" i="10"/>
  <c r="F180" i="10"/>
  <c r="I180" i="10"/>
  <c r="J180" i="10"/>
  <c r="B181" i="10"/>
  <c r="E181" i="10"/>
  <c r="F181" i="10"/>
  <c r="I181" i="10"/>
  <c r="J181" i="10"/>
  <c r="B182" i="10"/>
  <c r="E182" i="10"/>
  <c r="F182" i="10"/>
  <c r="I182" i="10"/>
  <c r="J182" i="10"/>
  <c r="B183" i="10"/>
  <c r="E183" i="10"/>
  <c r="F183" i="10"/>
  <c r="I183" i="10"/>
  <c r="J183" i="10"/>
  <c r="B184" i="10"/>
  <c r="E184" i="10"/>
  <c r="F184" i="10"/>
  <c r="I184" i="10"/>
  <c r="J184" i="10"/>
  <c r="B185" i="10"/>
  <c r="E185" i="10"/>
  <c r="F185" i="10"/>
  <c r="I185" i="10"/>
  <c r="J185" i="10"/>
  <c r="B186" i="10"/>
  <c r="E186" i="10"/>
  <c r="F186" i="10"/>
  <c r="I186" i="10"/>
  <c r="J186" i="10"/>
  <c r="B187" i="10"/>
  <c r="E187" i="10"/>
  <c r="F187" i="10"/>
  <c r="I187" i="10"/>
  <c r="J187" i="10"/>
  <c r="B188" i="10"/>
  <c r="E188" i="10"/>
  <c r="F188" i="10"/>
  <c r="I188" i="10"/>
  <c r="J188" i="10"/>
  <c r="B189" i="10"/>
  <c r="E189" i="10"/>
  <c r="F189" i="10"/>
  <c r="I189" i="10"/>
  <c r="B190" i="10"/>
  <c r="E190" i="10"/>
  <c r="F190" i="10"/>
  <c r="I190" i="10"/>
  <c r="B191" i="10"/>
  <c r="E191" i="10"/>
  <c r="F191" i="10"/>
  <c r="I191" i="10"/>
  <c r="B192" i="10"/>
  <c r="E192" i="10"/>
  <c r="F192" i="10"/>
  <c r="I192" i="10"/>
  <c r="J192" i="10"/>
  <c r="B193" i="10"/>
  <c r="E193" i="10"/>
  <c r="F193" i="10"/>
  <c r="I193" i="10"/>
  <c r="B194" i="10"/>
  <c r="E194" i="10"/>
  <c r="F194" i="10"/>
  <c r="I194" i="10"/>
  <c r="B195" i="10"/>
  <c r="E195" i="10"/>
  <c r="F195" i="10"/>
  <c r="I195" i="10"/>
  <c r="B196" i="10"/>
  <c r="E196" i="10"/>
  <c r="F196" i="10"/>
  <c r="I196" i="10"/>
  <c r="B197" i="10"/>
  <c r="E197" i="10"/>
  <c r="F197" i="10"/>
  <c r="I197" i="10"/>
  <c r="B198" i="10"/>
  <c r="E198" i="10"/>
  <c r="F198" i="10"/>
  <c r="I198" i="10"/>
  <c r="B199" i="10"/>
  <c r="E199" i="10"/>
  <c r="F199" i="10"/>
  <c r="I199" i="10"/>
  <c r="B200" i="10"/>
  <c r="E200" i="10"/>
  <c r="F200" i="10"/>
  <c r="I200" i="10"/>
  <c r="B201" i="10"/>
  <c r="E201" i="10"/>
  <c r="F201" i="10"/>
  <c r="I201" i="10"/>
  <c r="B202" i="10"/>
  <c r="E202" i="10"/>
  <c r="F202" i="10"/>
  <c r="I202" i="10"/>
  <c r="B203" i="10"/>
  <c r="E203" i="10"/>
  <c r="F203" i="10"/>
  <c r="I203" i="10"/>
  <c r="B204" i="10"/>
  <c r="E204" i="10"/>
  <c r="F204" i="10"/>
  <c r="I204" i="10"/>
  <c r="B205" i="10"/>
  <c r="E205" i="10"/>
  <c r="F205" i="10"/>
  <c r="I205" i="10"/>
  <c r="B206" i="10"/>
  <c r="E206" i="10"/>
  <c r="F206" i="10"/>
  <c r="I206" i="10"/>
  <c r="B207" i="10"/>
  <c r="E207" i="10"/>
  <c r="F207" i="10"/>
  <c r="I207" i="10"/>
  <c r="B208" i="10"/>
  <c r="E208" i="10"/>
  <c r="F208" i="10"/>
  <c r="I208" i="10"/>
  <c r="B209" i="10"/>
  <c r="E209" i="10"/>
  <c r="F209" i="10"/>
  <c r="I209" i="10"/>
  <c r="B210" i="10"/>
  <c r="E210" i="10"/>
  <c r="F210" i="10"/>
  <c r="I210" i="10"/>
  <c r="B211" i="10"/>
  <c r="E211" i="10"/>
  <c r="F211" i="10"/>
  <c r="I211" i="10"/>
  <c r="B212" i="10"/>
  <c r="E212" i="10"/>
  <c r="F212" i="10"/>
  <c r="I212" i="10"/>
  <c r="B213" i="10"/>
  <c r="E213" i="10"/>
  <c r="F213" i="10"/>
  <c r="I213" i="10"/>
  <c r="B214" i="10"/>
  <c r="E214" i="10"/>
  <c r="F214" i="10"/>
  <c r="I214" i="10"/>
  <c r="B215" i="10"/>
  <c r="E215" i="10"/>
  <c r="F215" i="10"/>
  <c r="I215" i="10"/>
  <c r="B216" i="10"/>
  <c r="E216" i="10"/>
  <c r="F216" i="10"/>
  <c r="I216" i="10"/>
  <c r="B217" i="10"/>
  <c r="E217" i="10"/>
  <c r="F217" i="10"/>
  <c r="I217" i="10"/>
  <c r="B218" i="10"/>
  <c r="E218" i="10"/>
  <c r="F218" i="10"/>
  <c r="I218" i="10"/>
  <c r="B219" i="10"/>
  <c r="E219" i="10"/>
  <c r="F219" i="10"/>
  <c r="I219" i="10"/>
  <c r="B220" i="10"/>
  <c r="E220" i="10"/>
  <c r="F220" i="10"/>
  <c r="I220" i="10"/>
  <c r="B221" i="10"/>
  <c r="E221" i="10"/>
  <c r="F221" i="10"/>
  <c r="I221" i="10"/>
  <c r="B222" i="10"/>
  <c r="E222" i="10"/>
  <c r="F222" i="10"/>
  <c r="I222" i="10"/>
  <c r="B223" i="10"/>
  <c r="E223" i="10"/>
  <c r="F223" i="10"/>
  <c r="I223" i="10"/>
  <c r="B224" i="10"/>
  <c r="E224" i="10"/>
  <c r="F224" i="10"/>
  <c r="I224" i="10"/>
  <c r="B225" i="10"/>
  <c r="E225" i="10"/>
  <c r="F225" i="10"/>
  <c r="I225" i="10"/>
  <c r="B226" i="10"/>
  <c r="E226" i="10"/>
  <c r="F226" i="10"/>
  <c r="I226" i="10"/>
  <c r="B227" i="10"/>
  <c r="E227" i="10"/>
  <c r="F227" i="10"/>
  <c r="I227" i="10"/>
  <c r="B228" i="10"/>
  <c r="E228" i="10"/>
  <c r="F228" i="10"/>
  <c r="I228" i="10"/>
  <c r="B229" i="10"/>
  <c r="E229" i="10"/>
  <c r="F229" i="10"/>
  <c r="I229" i="10"/>
  <c r="B230" i="10"/>
  <c r="E230" i="10"/>
  <c r="F230" i="10"/>
  <c r="I230" i="10"/>
  <c r="B231" i="10"/>
  <c r="E231" i="10"/>
  <c r="F231" i="10"/>
  <c r="I231" i="10"/>
  <c r="B232" i="10"/>
  <c r="E232" i="10"/>
  <c r="F232" i="10"/>
  <c r="I232" i="10"/>
  <c r="B233" i="10"/>
  <c r="E233" i="10"/>
  <c r="F233" i="10"/>
  <c r="I233" i="10"/>
  <c r="B234" i="10"/>
  <c r="E234" i="10"/>
  <c r="F234" i="10"/>
  <c r="I234" i="10"/>
  <c r="B235" i="10"/>
  <c r="E235" i="10"/>
  <c r="F235" i="10"/>
  <c r="I235" i="10"/>
  <c r="B236" i="10"/>
  <c r="E236" i="10"/>
  <c r="F236" i="10"/>
  <c r="I236" i="10"/>
  <c r="B237" i="10"/>
  <c r="E237" i="10"/>
  <c r="F237" i="10"/>
  <c r="I237" i="10"/>
  <c r="B238" i="10"/>
  <c r="E238" i="10"/>
  <c r="F238" i="10"/>
  <c r="I238" i="10"/>
  <c r="B239" i="10"/>
  <c r="E239" i="10"/>
  <c r="F239" i="10"/>
  <c r="I239" i="10"/>
  <c r="B240" i="10"/>
  <c r="E240" i="10"/>
  <c r="F240" i="10"/>
  <c r="I240" i="10"/>
  <c r="B241" i="10"/>
  <c r="E241" i="10"/>
  <c r="F241" i="10"/>
  <c r="I241" i="10"/>
  <c r="B242" i="10"/>
  <c r="E242" i="10"/>
  <c r="F242" i="10"/>
  <c r="I242" i="10"/>
  <c r="B243" i="10"/>
  <c r="E243" i="10"/>
  <c r="F243" i="10"/>
  <c r="I243" i="10"/>
  <c r="B244" i="10"/>
  <c r="E244" i="10"/>
  <c r="F244" i="10"/>
  <c r="I244" i="10"/>
  <c r="B245" i="10"/>
  <c r="E245" i="10"/>
  <c r="F245" i="10"/>
  <c r="I245" i="10"/>
  <c r="B246" i="10"/>
  <c r="E246" i="10"/>
  <c r="F246" i="10"/>
  <c r="I246" i="10"/>
  <c r="B247" i="10"/>
  <c r="E247" i="10"/>
  <c r="F247" i="10"/>
  <c r="I247" i="10"/>
  <c r="B248" i="10"/>
  <c r="E248" i="10"/>
  <c r="F248" i="10"/>
  <c r="I248" i="10"/>
  <c r="B249" i="10"/>
  <c r="E249" i="10"/>
  <c r="F249" i="10"/>
  <c r="I249" i="10"/>
  <c r="B250" i="10"/>
  <c r="E250" i="10"/>
  <c r="F250" i="10"/>
  <c r="I250" i="10"/>
  <c r="B251" i="10"/>
  <c r="E251" i="10"/>
  <c r="F251" i="10"/>
  <c r="I251" i="10"/>
  <c r="B252" i="10"/>
  <c r="E252" i="10"/>
  <c r="F252" i="10"/>
  <c r="I252" i="10"/>
  <c r="B253" i="10"/>
  <c r="E253" i="10"/>
  <c r="F253" i="10"/>
  <c r="I253" i="10"/>
  <c r="B254" i="10"/>
  <c r="E254" i="10"/>
  <c r="F254" i="10"/>
  <c r="I254" i="10"/>
  <c r="B255" i="10"/>
  <c r="E255" i="10"/>
  <c r="F255" i="10"/>
  <c r="I255" i="10"/>
  <c r="B256" i="10"/>
  <c r="E256" i="10"/>
  <c r="F256" i="10"/>
  <c r="I256" i="10"/>
  <c r="B257" i="10"/>
  <c r="E257" i="10"/>
  <c r="F257" i="10"/>
  <c r="I257" i="10"/>
  <c r="B258" i="10"/>
  <c r="E258" i="10"/>
  <c r="F258" i="10"/>
  <c r="I258" i="10"/>
  <c r="B259" i="10"/>
  <c r="E259" i="10"/>
  <c r="F259" i="10"/>
  <c r="I259" i="10"/>
  <c r="B260" i="10"/>
  <c r="E260" i="10"/>
  <c r="F260" i="10"/>
  <c r="I260" i="10"/>
  <c r="B261" i="10"/>
  <c r="E261" i="10"/>
  <c r="F261" i="10"/>
  <c r="I261" i="10"/>
  <c r="B262" i="10"/>
  <c r="E262" i="10"/>
  <c r="F262" i="10"/>
  <c r="I262" i="10"/>
  <c r="B263" i="10"/>
  <c r="E263" i="10"/>
  <c r="F263" i="10"/>
  <c r="I263" i="10"/>
  <c r="B264" i="10"/>
  <c r="E264" i="10"/>
  <c r="F264" i="10"/>
  <c r="I264" i="10"/>
  <c r="B265" i="10"/>
  <c r="E265" i="10"/>
  <c r="F265" i="10"/>
  <c r="I265" i="10"/>
  <c r="B266" i="10"/>
  <c r="E266" i="10"/>
  <c r="F266" i="10"/>
  <c r="I266" i="10"/>
  <c r="B267" i="10"/>
  <c r="E267" i="10"/>
  <c r="F267" i="10"/>
  <c r="I267" i="10"/>
  <c r="B268" i="10"/>
  <c r="E268" i="10"/>
  <c r="F268" i="10"/>
  <c r="I268" i="10"/>
  <c r="B269" i="10"/>
  <c r="E269" i="10"/>
  <c r="F269" i="10"/>
  <c r="I269" i="10"/>
  <c r="B270" i="10"/>
  <c r="E270" i="10"/>
  <c r="F270" i="10"/>
  <c r="I270" i="10"/>
  <c r="B271" i="10"/>
  <c r="E271" i="10"/>
  <c r="F271" i="10"/>
  <c r="I271" i="10"/>
  <c r="B272" i="10"/>
  <c r="E272" i="10"/>
  <c r="F272" i="10"/>
  <c r="I272" i="10"/>
  <c r="B273" i="10"/>
  <c r="E273" i="10"/>
  <c r="F273" i="10"/>
  <c r="I273" i="10"/>
  <c r="B274" i="10"/>
  <c r="E274" i="10"/>
  <c r="F274" i="10"/>
  <c r="I274" i="10"/>
  <c r="B275" i="10"/>
  <c r="E275" i="10"/>
  <c r="F275" i="10"/>
  <c r="I275" i="10"/>
  <c r="B276" i="10"/>
  <c r="E276" i="10"/>
  <c r="F276" i="10"/>
  <c r="I276" i="10"/>
  <c r="B277" i="10"/>
  <c r="E277" i="10"/>
  <c r="F277" i="10"/>
  <c r="I277" i="10"/>
  <c r="B278" i="10"/>
  <c r="E278" i="10"/>
  <c r="F278" i="10"/>
  <c r="I278" i="10"/>
  <c r="B279" i="10"/>
  <c r="E279" i="10"/>
  <c r="F279" i="10"/>
  <c r="I279" i="10"/>
  <c r="B280" i="10"/>
  <c r="E280" i="10"/>
  <c r="F280" i="10"/>
  <c r="I280" i="10"/>
  <c r="B281" i="10"/>
  <c r="E281" i="10"/>
  <c r="F281" i="10"/>
  <c r="I281" i="10"/>
  <c r="B282" i="10"/>
  <c r="E282" i="10"/>
  <c r="F282" i="10"/>
  <c r="I282" i="10"/>
  <c r="B283" i="10"/>
  <c r="E283" i="10"/>
  <c r="F283" i="10"/>
  <c r="I283" i="10"/>
  <c r="B284" i="10"/>
  <c r="E284" i="10"/>
  <c r="F284" i="10"/>
  <c r="I284" i="10"/>
  <c r="B285" i="10"/>
  <c r="E285" i="10"/>
  <c r="F285" i="10"/>
  <c r="I285" i="10"/>
  <c r="B286" i="10"/>
  <c r="E286" i="10"/>
  <c r="F286" i="10"/>
  <c r="I286" i="10"/>
  <c r="B287" i="10"/>
  <c r="E287" i="10"/>
  <c r="F287" i="10"/>
  <c r="I287" i="10"/>
  <c r="B288" i="10"/>
  <c r="E288" i="10"/>
  <c r="F288" i="10"/>
  <c r="I288" i="10"/>
  <c r="B289" i="10"/>
  <c r="E289" i="10"/>
  <c r="F289" i="10"/>
  <c r="I289" i="10"/>
  <c r="B290" i="10"/>
  <c r="E290" i="10"/>
  <c r="F290" i="10"/>
  <c r="I290" i="10"/>
  <c r="B291" i="10"/>
  <c r="E291" i="10"/>
  <c r="F291" i="10"/>
  <c r="I291" i="10"/>
  <c r="B292" i="10"/>
  <c r="E292" i="10"/>
  <c r="F292" i="10"/>
  <c r="I292" i="10"/>
  <c r="B293" i="10"/>
  <c r="E293" i="10"/>
  <c r="F293" i="10"/>
  <c r="I293" i="10"/>
  <c r="B294" i="10"/>
  <c r="E294" i="10"/>
  <c r="F294" i="10"/>
  <c r="I294" i="10"/>
  <c r="B295" i="10"/>
  <c r="E295" i="10"/>
  <c r="F295" i="10"/>
  <c r="I295" i="10"/>
  <c r="B296" i="10"/>
  <c r="E296" i="10"/>
  <c r="F296" i="10"/>
  <c r="I296" i="10"/>
  <c r="B297" i="10"/>
  <c r="E297" i="10"/>
  <c r="F297" i="10"/>
  <c r="I297" i="10"/>
  <c r="B298" i="10"/>
  <c r="E298" i="10"/>
  <c r="F298" i="10"/>
  <c r="I298" i="10"/>
  <c r="B299" i="10"/>
  <c r="E299" i="10"/>
  <c r="F299" i="10"/>
  <c r="I299" i="10"/>
  <c r="B300" i="10"/>
  <c r="E300" i="10"/>
  <c r="F300" i="10"/>
  <c r="I300" i="10"/>
  <c r="B301" i="10"/>
  <c r="E301" i="10"/>
  <c r="F301" i="10"/>
  <c r="I301" i="10"/>
  <c r="B302" i="10"/>
  <c r="E302" i="10"/>
  <c r="F302" i="10"/>
  <c r="I302" i="10"/>
  <c r="B303" i="10"/>
  <c r="E303" i="10"/>
  <c r="F303" i="10"/>
  <c r="I303" i="10"/>
  <c r="B304" i="10"/>
  <c r="E304" i="10"/>
  <c r="F304" i="10"/>
  <c r="I304" i="10"/>
  <c r="B305" i="10"/>
  <c r="E305" i="10"/>
  <c r="F305" i="10"/>
  <c r="I305" i="10"/>
  <c r="B306" i="10"/>
  <c r="E306" i="10"/>
  <c r="F306" i="10"/>
  <c r="I306" i="10"/>
  <c r="B307" i="10"/>
  <c r="E307" i="10"/>
  <c r="F307" i="10"/>
  <c r="I307" i="10"/>
  <c r="B308" i="10"/>
  <c r="E308" i="10"/>
  <c r="F308" i="10"/>
  <c r="I308" i="10"/>
  <c r="B309" i="10"/>
  <c r="E309" i="10"/>
  <c r="F309" i="10"/>
  <c r="I309" i="10"/>
  <c r="B310" i="10"/>
  <c r="E310" i="10"/>
  <c r="F310" i="10"/>
  <c r="I310" i="10"/>
  <c r="B311" i="10"/>
  <c r="E311" i="10"/>
  <c r="F311" i="10"/>
  <c r="I311" i="10"/>
  <c r="B312" i="10"/>
  <c r="E312" i="10"/>
  <c r="F312" i="10"/>
  <c r="I312" i="10"/>
  <c r="B313" i="10"/>
  <c r="E313" i="10"/>
  <c r="F313" i="10"/>
  <c r="I313" i="10"/>
  <c r="B314" i="10"/>
  <c r="E314" i="10"/>
  <c r="F314" i="10"/>
  <c r="I314" i="10"/>
  <c r="B315" i="10"/>
  <c r="E315" i="10"/>
  <c r="F315" i="10"/>
  <c r="I315" i="10"/>
  <c r="B316" i="10"/>
  <c r="E316" i="10"/>
  <c r="F316" i="10"/>
  <c r="I316" i="10"/>
  <c r="B317" i="10"/>
  <c r="E317" i="10"/>
  <c r="F317" i="10"/>
  <c r="I317" i="10"/>
  <c r="B318" i="10"/>
  <c r="E318" i="10"/>
  <c r="F318" i="10"/>
  <c r="I318" i="10"/>
  <c r="B319" i="10"/>
  <c r="E319" i="10"/>
  <c r="F319" i="10"/>
  <c r="I319" i="10"/>
  <c r="B320" i="10"/>
  <c r="E320" i="10"/>
  <c r="F320" i="10"/>
  <c r="I320" i="10"/>
  <c r="B321" i="10"/>
  <c r="E321" i="10"/>
  <c r="F321" i="10"/>
  <c r="I321" i="10"/>
  <c r="B322" i="10"/>
  <c r="E322" i="10"/>
  <c r="F322" i="10"/>
  <c r="I322" i="10"/>
  <c r="B323" i="10"/>
  <c r="E323" i="10"/>
  <c r="F323" i="10"/>
  <c r="I323" i="10"/>
  <c r="B324" i="10"/>
  <c r="E324" i="10"/>
  <c r="F324" i="10"/>
  <c r="I324" i="10"/>
  <c r="B325" i="10"/>
  <c r="E325" i="10"/>
  <c r="F325" i="10"/>
  <c r="I325" i="10"/>
  <c r="B326" i="10"/>
  <c r="E326" i="10"/>
  <c r="F326" i="10"/>
  <c r="I326" i="10"/>
  <c r="B327" i="10"/>
  <c r="E327" i="10"/>
  <c r="F327" i="10"/>
  <c r="I327" i="10"/>
  <c r="B328" i="10"/>
  <c r="E328" i="10"/>
  <c r="F328" i="10"/>
  <c r="I328" i="10"/>
  <c r="B329" i="10"/>
  <c r="E329" i="10"/>
  <c r="F329" i="10"/>
  <c r="I329" i="10"/>
  <c r="B330" i="10"/>
  <c r="E330" i="10"/>
  <c r="F330" i="10"/>
  <c r="I330" i="10"/>
  <c r="B331" i="10"/>
  <c r="E331" i="10"/>
  <c r="F331" i="10"/>
  <c r="I331" i="10"/>
  <c r="B332" i="10"/>
  <c r="E332" i="10"/>
  <c r="F332" i="10"/>
  <c r="I332" i="10"/>
  <c r="B333" i="10"/>
  <c r="E333" i="10"/>
  <c r="F333" i="10"/>
  <c r="I333" i="10"/>
  <c r="B334" i="10"/>
  <c r="E334" i="10"/>
  <c r="F334" i="10"/>
  <c r="I334" i="10"/>
  <c r="B335" i="10"/>
  <c r="E335" i="10"/>
  <c r="F335" i="10"/>
  <c r="I335" i="10"/>
  <c r="B336" i="10"/>
  <c r="E336" i="10"/>
  <c r="F336" i="10"/>
  <c r="I336" i="10"/>
  <c r="B337" i="10"/>
  <c r="E337" i="10"/>
  <c r="F337" i="10"/>
  <c r="I337" i="10"/>
  <c r="B338" i="10"/>
  <c r="E338" i="10"/>
  <c r="F338" i="10"/>
  <c r="I338" i="10"/>
  <c r="B339" i="10"/>
  <c r="E339" i="10"/>
  <c r="F339" i="10"/>
  <c r="I339" i="10"/>
  <c r="B340" i="10"/>
  <c r="E340" i="10"/>
  <c r="F340" i="10"/>
  <c r="I340" i="10"/>
  <c r="B341" i="10"/>
  <c r="E341" i="10"/>
  <c r="F341" i="10"/>
  <c r="I341" i="10"/>
  <c r="B342" i="10"/>
  <c r="E342" i="10"/>
  <c r="F342" i="10"/>
  <c r="I342" i="10"/>
  <c r="B343" i="10"/>
  <c r="E343" i="10"/>
  <c r="F343" i="10"/>
  <c r="I343" i="10"/>
  <c r="B344" i="10"/>
  <c r="E344" i="10"/>
  <c r="F344" i="10"/>
  <c r="I344" i="10"/>
  <c r="B345" i="10"/>
  <c r="E345" i="10"/>
  <c r="F345" i="10"/>
  <c r="I345" i="10"/>
  <c r="B346" i="10"/>
  <c r="E346" i="10"/>
  <c r="F346" i="10"/>
  <c r="I346" i="10"/>
  <c r="B347" i="10"/>
  <c r="E347" i="10"/>
  <c r="F347" i="10"/>
  <c r="I347" i="10"/>
  <c r="B348" i="10"/>
  <c r="E348" i="10"/>
  <c r="F348" i="10"/>
  <c r="I348" i="10"/>
  <c r="B349" i="10"/>
  <c r="E349" i="10"/>
  <c r="F349" i="10"/>
  <c r="I349" i="10"/>
  <c r="B350" i="10"/>
  <c r="E350" i="10"/>
  <c r="F350" i="10"/>
  <c r="I350" i="10"/>
  <c r="B351" i="10"/>
  <c r="E351" i="10"/>
  <c r="F351" i="10"/>
  <c r="I351" i="10"/>
  <c r="B352" i="10"/>
  <c r="E352" i="10"/>
  <c r="F352" i="10"/>
  <c r="I352" i="10"/>
  <c r="B353" i="10"/>
  <c r="E353" i="10"/>
  <c r="F353" i="10"/>
  <c r="I353" i="10"/>
  <c r="B354" i="10"/>
  <c r="E354" i="10"/>
  <c r="F354" i="10"/>
  <c r="I354" i="10"/>
  <c r="B355" i="10"/>
  <c r="E355" i="10"/>
  <c r="F355" i="10"/>
  <c r="I355" i="10"/>
  <c r="B356" i="10"/>
  <c r="E356" i="10"/>
  <c r="F356" i="10"/>
  <c r="I356" i="10"/>
  <c r="B357" i="10"/>
  <c r="E357" i="10"/>
  <c r="F357" i="10"/>
  <c r="I357" i="10"/>
  <c r="B358" i="10"/>
  <c r="E358" i="10"/>
  <c r="F358" i="10"/>
  <c r="I358" i="10"/>
  <c r="B359" i="10"/>
  <c r="E359" i="10"/>
  <c r="F359" i="10"/>
  <c r="I359" i="10"/>
  <c r="B360" i="10"/>
  <c r="E360" i="10"/>
  <c r="F360" i="10"/>
  <c r="I360" i="10"/>
  <c r="B361" i="10"/>
  <c r="E361" i="10"/>
  <c r="F361" i="10"/>
  <c r="I361" i="10"/>
  <c r="B362" i="10"/>
  <c r="E362" i="10"/>
  <c r="F362" i="10"/>
  <c r="I362" i="10"/>
  <c r="B363" i="10"/>
  <c r="E363" i="10"/>
  <c r="F363" i="10"/>
  <c r="I363" i="10"/>
  <c r="B364" i="10"/>
  <c r="E364" i="10"/>
  <c r="F364" i="10"/>
  <c r="I364" i="10"/>
  <c r="B365" i="10"/>
  <c r="E365" i="10"/>
  <c r="F365" i="10"/>
  <c r="I365" i="10"/>
  <c r="B366" i="10"/>
  <c r="E366" i="10"/>
  <c r="F366" i="10"/>
  <c r="I366" i="10"/>
  <c r="B367" i="10"/>
  <c r="E367" i="10"/>
  <c r="F367" i="10"/>
  <c r="I367" i="10"/>
  <c r="B368" i="10"/>
  <c r="E368" i="10"/>
  <c r="F368" i="10"/>
  <c r="I368" i="10"/>
  <c r="B369" i="10"/>
  <c r="E369" i="10"/>
  <c r="F369" i="10"/>
  <c r="I369" i="10"/>
  <c r="B370" i="10"/>
  <c r="E370" i="10"/>
  <c r="F370" i="10"/>
  <c r="I370" i="10"/>
  <c r="B371" i="10"/>
  <c r="E371" i="10"/>
  <c r="F371" i="10"/>
  <c r="I371" i="10"/>
  <c r="B372" i="10"/>
  <c r="E372" i="10"/>
  <c r="F372" i="10"/>
  <c r="I372" i="10"/>
  <c r="B373" i="10"/>
  <c r="E373" i="10"/>
  <c r="F373" i="10"/>
  <c r="I373" i="10"/>
  <c r="B374" i="10"/>
  <c r="E374" i="10"/>
  <c r="F374" i="10"/>
  <c r="I374" i="10"/>
  <c r="B375" i="10"/>
  <c r="E375" i="10"/>
  <c r="F375" i="10"/>
  <c r="I375" i="10"/>
  <c r="B376" i="10"/>
  <c r="E376" i="10"/>
  <c r="F376" i="10"/>
  <c r="I376" i="10"/>
  <c r="B377" i="10"/>
  <c r="E377" i="10"/>
  <c r="F377" i="10"/>
  <c r="I377" i="10"/>
  <c r="B378" i="10"/>
  <c r="E378" i="10"/>
  <c r="F378" i="10"/>
  <c r="I378" i="10"/>
  <c r="B379" i="10"/>
  <c r="E379" i="10"/>
  <c r="F379" i="10"/>
  <c r="I379" i="10"/>
  <c r="B380" i="10"/>
  <c r="E380" i="10"/>
  <c r="F380" i="10"/>
  <c r="I380" i="10"/>
  <c r="B381" i="10"/>
  <c r="E381" i="10"/>
  <c r="F381" i="10"/>
  <c r="I381" i="10"/>
  <c r="B382" i="10"/>
  <c r="E382" i="10"/>
  <c r="F382" i="10"/>
  <c r="I382" i="10"/>
  <c r="B383" i="10"/>
  <c r="E383" i="10"/>
  <c r="F383" i="10"/>
  <c r="I383" i="10"/>
  <c r="B384" i="10"/>
  <c r="E384" i="10"/>
  <c r="F384" i="10"/>
  <c r="I384" i="10"/>
  <c r="B385" i="10"/>
  <c r="E385" i="10"/>
  <c r="F385" i="10"/>
  <c r="I385" i="10"/>
  <c r="B386" i="10"/>
  <c r="E386" i="10"/>
  <c r="F386" i="10"/>
  <c r="I386" i="10"/>
  <c r="B387" i="10"/>
  <c r="E387" i="10"/>
  <c r="F387" i="10"/>
  <c r="I387" i="10"/>
  <c r="B388" i="10"/>
  <c r="E388" i="10"/>
  <c r="F388" i="10"/>
  <c r="I388" i="10"/>
  <c r="B389" i="10"/>
  <c r="E389" i="10"/>
  <c r="F389" i="10"/>
  <c r="I389" i="10"/>
  <c r="B390" i="10"/>
  <c r="E390" i="10"/>
  <c r="F390" i="10"/>
  <c r="I390" i="10"/>
  <c r="B391" i="10"/>
  <c r="E391" i="10"/>
  <c r="F391" i="10"/>
  <c r="I391" i="10"/>
  <c r="B392" i="10"/>
  <c r="E392" i="10"/>
  <c r="F392" i="10"/>
  <c r="I392" i="10"/>
  <c r="B393" i="10"/>
  <c r="E393" i="10"/>
  <c r="F393" i="10"/>
  <c r="I393" i="10"/>
  <c r="B394" i="10"/>
  <c r="E394" i="10"/>
  <c r="F394" i="10"/>
  <c r="I394" i="10"/>
  <c r="B395" i="10"/>
  <c r="E395" i="10"/>
  <c r="F395" i="10"/>
  <c r="I395" i="10"/>
  <c r="B396" i="10"/>
  <c r="E396" i="10"/>
  <c r="F396" i="10"/>
  <c r="I396" i="10"/>
  <c r="B397" i="10"/>
  <c r="E397" i="10"/>
  <c r="F397" i="10"/>
  <c r="I397" i="10"/>
  <c r="B398" i="10"/>
  <c r="E398" i="10"/>
  <c r="F398" i="10"/>
  <c r="I398" i="10"/>
  <c r="B399" i="10"/>
  <c r="E399" i="10"/>
  <c r="F399" i="10"/>
  <c r="I399" i="10"/>
  <c r="B400" i="10"/>
  <c r="E400" i="10"/>
  <c r="F400" i="10"/>
  <c r="I400" i="10"/>
  <c r="B401" i="10"/>
  <c r="E401" i="10"/>
  <c r="F401" i="10"/>
  <c r="I401" i="10"/>
  <c r="B402" i="10"/>
  <c r="E402" i="10"/>
  <c r="F402" i="10"/>
  <c r="I402" i="10"/>
  <c r="B403" i="10"/>
  <c r="E403" i="10"/>
  <c r="F403" i="10"/>
  <c r="I403" i="10"/>
  <c r="B404" i="10"/>
  <c r="E404" i="10"/>
  <c r="F404" i="10"/>
  <c r="I404" i="10"/>
  <c r="B405" i="10"/>
  <c r="E405" i="10"/>
  <c r="F405" i="10"/>
  <c r="I405" i="10"/>
  <c r="B406" i="10"/>
  <c r="E406" i="10"/>
  <c r="F406" i="10"/>
  <c r="I406" i="10"/>
  <c r="B407" i="10"/>
  <c r="E407" i="10"/>
  <c r="F407" i="10"/>
  <c r="I407" i="10"/>
  <c r="B408" i="10"/>
  <c r="E408" i="10"/>
  <c r="F408" i="10"/>
  <c r="I408" i="10"/>
  <c r="B409" i="10"/>
  <c r="E409" i="10"/>
  <c r="F409" i="10"/>
  <c r="I409" i="10"/>
  <c r="B410" i="10"/>
  <c r="E410" i="10"/>
  <c r="F410" i="10"/>
  <c r="I410" i="10"/>
  <c r="B411" i="10"/>
  <c r="E411" i="10"/>
  <c r="F411" i="10"/>
  <c r="I411" i="10"/>
  <c r="B412" i="10"/>
  <c r="E412" i="10"/>
  <c r="F412" i="10"/>
  <c r="I412" i="10"/>
  <c r="B413" i="10"/>
  <c r="E413" i="10"/>
  <c r="F413" i="10"/>
  <c r="I413" i="10"/>
  <c r="B414" i="10"/>
  <c r="E414" i="10"/>
  <c r="F414" i="10"/>
  <c r="I414" i="10"/>
  <c r="B415" i="10"/>
  <c r="E415" i="10"/>
  <c r="F415" i="10"/>
  <c r="I415" i="10"/>
  <c r="B416" i="10"/>
  <c r="E416" i="10"/>
  <c r="F416" i="10"/>
  <c r="I416" i="10"/>
  <c r="B417" i="10"/>
  <c r="E417" i="10"/>
  <c r="F417" i="10"/>
  <c r="I417" i="10"/>
  <c r="B418" i="10"/>
  <c r="E418" i="10"/>
  <c r="F418" i="10"/>
  <c r="I418" i="10"/>
  <c r="B419" i="10"/>
  <c r="E419" i="10"/>
  <c r="F419" i="10"/>
  <c r="I419" i="10"/>
  <c r="B420" i="10"/>
  <c r="E420" i="10"/>
  <c r="F420" i="10"/>
  <c r="I420" i="10"/>
  <c r="B421" i="10"/>
  <c r="E421" i="10"/>
  <c r="F421" i="10"/>
  <c r="I421" i="10"/>
  <c r="B422" i="10"/>
  <c r="E422" i="10"/>
  <c r="F422" i="10"/>
  <c r="I422" i="10"/>
  <c r="B423" i="10"/>
  <c r="E423" i="10"/>
  <c r="F423" i="10"/>
  <c r="I423" i="10"/>
  <c r="B424" i="10"/>
  <c r="E424" i="10"/>
  <c r="F424" i="10"/>
  <c r="I424" i="10"/>
  <c r="B425" i="10"/>
  <c r="E425" i="10"/>
  <c r="F425" i="10"/>
  <c r="I425" i="10"/>
  <c r="B426" i="10"/>
  <c r="E426" i="10"/>
  <c r="F426" i="10"/>
  <c r="I426" i="10"/>
  <c r="B427" i="10"/>
  <c r="E427" i="10"/>
  <c r="F427" i="10"/>
  <c r="I427" i="10"/>
  <c r="B428" i="10"/>
  <c r="E428" i="10"/>
  <c r="F428" i="10"/>
  <c r="I428" i="10"/>
  <c r="B429" i="10"/>
  <c r="E429" i="10"/>
  <c r="F429" i="10"/>
  <c r="I429" i="10"/>
  <c r="B430" i="10"/>
  <c r="E430" i="10"/>
  <c r="F430" i="10"/>
  <c r="I430" i="10"/>
  <c r="B431" i="10"/>
  <c r="E431" i="10"/>
  <c r="F431" i="10"/>
  <c r="I431" i="10"/>
  <c r="B432" i="10"/>
  <c r="E432" i="10"/>
  <c r="F432" i="10"/>
  <c r="I432" i="10"/>
  <c r="B433" i="10"/>
  <c r="E433" i="10"/>
  <c r="F433" i="10"/>
  <c r="I433" i="10"/>
  <c r="B434" i="10"/>
  <c r="E434" i="10"/>
  <c r="F434" i="10"/>
  <c r="I434" i="10"/>
  <c r="B435" i="10"/>
  <c r="E435" i="10"/>
  <c r="F435" i="10"/>
  <c r="I435" i="10"/>
  <c r="B436" i="10"/>
  <c r="E436" i="10"/>
  <c r="F436" i="10"/>
  <c r="I436" i="10"/>
  <c r="B437" i="10"/>
  <c r="E437" i="10"/>
  <c r="F437" i="10"/>
  <c r="I437" i="10"/>
  <c r="B438" i="10"/>
  <c r="E438" i="10"/>
  <c r="F438" i="10"/>
  <c r="I438" i="10"/>
  <c r="B439" i="10"/>
  <c r="E439" i="10"/>
  <c r="F439" i="10"/>
  <c r="I439" i="10"/>
  <c r="B440" i="10"/>
  <c r="E440" i="10"/>
  <c r="F440" i="10"/>
  <c r="I440" i="10"/>
  <c r="B441" i="10"/>
  <c r="E441" i="10"/>
  <c r="F441" i="10"/>
  <c r="I441" i="10"/>
  <c r="B442" i="10"/>
  <c r="E442" i="10"/>
  <c r="F442" i="10"/>
  <c r="I442" i="10"/>
  <c r="B443" i="10"/>
  <c r="E443" i="10"/>
  <c r="F443" i="10"/>
  <c r="I443" i="10"/>
  <c r="B444" i="10"/>
  <c r="E444" i="10"/>
  <c r="F444" i="10"/>
  <c r="I444" i="10"/>
  <c r="B445" i="10"/>
  <c r="E445" i="10"/>
  <c r="F445" i="10"/>
  <c r="I445" i="10"/>
  <c r="B446" i="10"/>
  <c r="E446" i="10"/>
  <c r="F446" i="10"/>
  <c r="I446" i="10"/>
  <c r="B447" i="10"/>
  <c r="E447" i="10"/>
  <c r="F447" i="10"/>
  <c r="I447" i="10"/>
  <c r="B448" i="10"/>
  <c r="E448" i="10"/>
  <c r="F448" i="10"/>
  <c r="I448" i="10"/>
  <c r="B449" i="10"/>
  <c r="E449" i="10"/>
  <c r="F449" i="10"/>
  <c r="I449" i="10"/>
  <c r="B450" i="10"/>
  <c r="E450" i="10"/>
  <c r="F450" i="10"/>
  <c r="I450" i="10"/>
  <c r="B451" i="10"/>
  <c r="E451" i="10"/>
  <c r="F451" i="10"/>
  <c r="I451" i="10"/>
  <c r="B452" i="10"/>
  <c r="E452" i="10"/>
  <c r="F452" i="10"/>
  <c r="I452" i="10"/>
  <c r="B453" i="10"/>
  <c r="E453" i="10"/>
  <c r="F453" i="10"/>
  <c r="I453" i="10"/>
  <c r="B454" i="10"/>
  <c r="E454" i="10"/>
  <c r="F454" i="10"/>
  <c r="I454" i="10"/>
  <c r="B455" i="10"/>
  <c r="E455" i="10"/>
  <c r="F455" i="10"/>
  <c r="I455" i="10"/>
  <c r="B456" i="10"/>
  <c r="E456" i="10"/>
  <c r="F456" i="10"/>
  <c r="I456" i="10"/>
  <c r="B457" i="10"/>
  <c r="E457" i="10"/>
  <c r="F457" i="10"/>
  <c r="I457" i="10"/>
  <c r="B458" i="10"/>
  <c r="E458" i="10"/>
  <c r="F458" i="10"/>
  <c r="I458" i="10"/>
  <c r="B459" i="10"/>
  <c r="E459" i="10"/>
  <c r="F459" i="10"/>
  <c r="I459" i="10"/>
  <c r="B460" i="10"/>
  <c r="E460" i="10"/>
  <c r="F460" i="10"/>
  <c r="I460" i="10"/>
  <c r="B461" i="10"/>
  <c r="E461" i="10"/>
  <c r="F461" i="10"/>
  <c r="I461" i="10"/>
  <c r="B462" i="10"/>
  <c r="E462" i="10"/>
  <c r="F462" i="10"/>
  <c r="I462" i="10"/>
  <c r="B463" i="10"/>
  <c r="E463" i="10"/>
  <c r="F463" i="10"/>
  <c r="I463" i="10"/>
  <c r="B464" i="10"/>
  <c r="E464" i="10"/>
  <c r="F464" i="10"/>
  <c r="I464" i="10"/>
  <c r="B465" i="10"/>
  <c r="E465" i="10"/>
  <c r="F465" i="10"/>
  <c r="I465" i="10"/>
  <c r="B466" i="10"/>
  <c r="E466" i="10"/>
  <c r="F466" i="10"/>
  <c r="I466" i="10"/>
  <c r="B467" i="10"/>
  <c r="E467" i="10"/>
  <c r="F467" i="10"/>
  <c r="I467" i="10"/>
  <c r="B468" i="10"/>
  <c r="E468" i="10"/>
  <c r="F468" i="10"/>
  <c r="I468" i="10"/>
  <c r="B469" i="10"/>
  <c r="E469" i="10"/>
  <c r="F469" i="10"/>
  <c r="I469" i="10"/>
  <c r="B470" i="10"/>
  <c r="E470" i="10"/>
  <c r="F470" i="10"/>
  <c r="I470" i="10"/>
  <c r="B471" i="10"/>
  <c r="E471" i="10"/>
  <c r="F471" i="10"/>
  <c r="I471" i="10"/>
  <c r="B472" i="10"/>
  <c r="E472" i="10"/>
  <c r="F472" i="10"/>
  <c r="I472" i="10"/>
  <c r="B473" i="10"/>
  <c r="E473" i="10"/>
  <c r="F473" i="10"/>
  <c r="I473" i="10"/>
  <c r="B474" i="10"/>
  <c r="E474" i="10"/>
  <c r="F474" i="10"/>
  <c r="I474" i="10"/>
  <c r="B475" i="10"/>
  <c r="E475" i="10"/>
  <c r="F475" i="10"/>
  <c r="I475" i="10"/>
  <c r="B476" i="10"/>
  <c r="E476" i="10"/>
  <c r="F476" i="10"/>
  <c r="I476" i="10"/>
  <c r="B477" i="10"/>
  <c r="E477" i="10"/>
  <c r="F477" i="10"/>
  <c r="I477" i="10"/>
  <c r="B478" i="10"/>
  <c r="E478" i="10"/>
  <c r="F478" i="10"/>
  <c r="I478" i="10"/>
  <c r="B479" i="10"/>
  <c r="E479" i="10"/>
  <c r="F479" i="10"/>
  <c r="I479" i="10"/>
  <c r="B480" i="10"/>
  <c r="E480" i="10"/>
  <c r="F480" i="10"/>
  <c r="I480" i="10"/>
  <c r="B481" i="10"/>
  <c r="E481" i="10"/>
  <c r="F481" i="10"/>
  <c r="I481" i="10"/>
  <c r="B482" i="10"/>
  <c r="E482" i="10"/>
  <c r="F482" i="10"/>
  <c r="I482" i="10"/>
  <c r="B483" i="10"/>
  <c r="E483" i="10"/>
  <c r="F483" i="10"/>
  <c r="I483" i="10"/>
  <c r="B484" i="10"/>
  <c r="E484" i="10"/>
  <c r="F484" i="10"/>
  <c r="I484" i="10"/>
  <c r="B485" i="10"/>
  <c r="E485" i="10"/>
  <c r="F485" i="10"/>
  <c r="I485" i="10"/>
  <c r="B486" i="10"/>
  <c r="E486" i="10"/>
  <c r="F486" i="10"/>
  <c r="I486" i="10"/>
  <c r="B487" i="10"/>
  <c r="E487" i="10"/>
  <c r="F487" i="10"/>
  <c r="I487" i="10"/>
  <c r="B488" i="10"/>
  <c r="E488" i="10"/>
  <c r="F488" i="10"/>
  <c r="I488" i="10"/>
  <c r="B489" i="10"/>
  <c r="E489" i="10"/>
  <c r="F489" i="10"/>
  <c r="I489" i="10"/>
  <c r="B490" i="10"/>
  <c r="E490" i="10"/>
  <c r="F490" i="10"/>
  <c r="I490" i="10"/>
  <c r="B491" i="10"/>
  <c r="E491" i="10"/>
  <c r="F491" i="10"/>
  <c r="I491" i="10"/>
  <c r="B492" i="10"/>
  <c r="E492" i="10"/>
  <c r="F492" i="10"/>
  <c r="I492" i="10"/>
  <c r="B493" i="10"/>
  <c r="E493" i="10"/>
  <c r="F493" i="10"/>
  <c r="I493" i="10"/>
  <c r="B494" i="10"/>
  <c r="E494" i="10"/>
  <c r="F494" i="10"/>
  <c r="I494" i="10"/>
  <c r="B495" i="10"/>
  <c r="E495" i="10"/>
  <c r="F495" i="10"/>
  <c r="I495" i="10"/>
  <c r="B496" i="10"/>
  <c r="E496" i="10"/>
  <c r="F496" i="10"/>
  <c r="I496" i="10"/>
  <c r="B497" i="10"/>
  <c r="E497" i="10"/>
  <c r="F497" i="10"/>
  <c r="I497" i="10"/>
  <c r="B498" i="10"/>
  <c r="E498" i="10"/>
  <c r="F498" i="10"/>
  <c r="I498" i="10"/>
  <c r="B499" i="10"/>
  <c r="E499" i="10"/>
  <c r="F499" i="10"/>
  <c r="I499" i="10"/>
  <c r="B500" i="10"/>
  <c r="E500" i="10"/>
  <c r="F500" i="10"/>
  <c r="I500" i="10"/>
  <c r="B501" i="10"/>
  <c r="E501" i="10"/>
  <c r="F501" i="10"/>
  <c r="I501" i="10"/>
  <c r="B502" i="10"/>
  <c r="E502" i="10"/>
  <c r="F502" i="10"/>
  <c r="I502" i="10"/>
  <c r="B503" i="10"/>
  <c r="E503" i="10"/>
  <c r="F503" i="10"/>
  <c r="I503" i="10"/>
  <c r="B504" i="10"/>
  <c r="E504" i="10"/>
  <c r="F504" i="10"/>
  <c r="I504" i="10"/>
  <c r="B505" i="10"/>
  <c r="E505" i="10"/>
  <c r="F505" i="10"/>
  <c r="I505" i="10"/>
  <c r="B506" i="10"/>
  <c r="E506" i="10"/>
  <c r="F506" i="10"/>
  <c r="I506" i="10"/>
  <c r="B507" i="10"/>
  <c r="E507" i="10"/>
  <c r="F507" i="10"/>
  <c r="I507" i="10"/>
  <c r="B508" i="10"/>
  <c r="E508" i="10"/>
  <c r="F508" i="10"/>
  <c r="I508" i="10"/>
  <c r="B509" i="10"/>
  <c r="E509" i="10"/>
  <c r="F509" i="10"/>
  <c r="I509" i="10"/>
  <c r="B510" i="10"/>
  <c r="E510" i="10"/>
  <c r="F510" i="10"/>
  <c r="I510" i="10"/>
  <c r="B511" i="10"/>
  <c r="E511" i="10"/>
  <c r="F511" i="10"/>
  <c r="I511" i="10"/>
  <c r="B512" i="10"/>
  <c r="E512" i="10"/>
  <c r="F512" i="10"/>
  <c r="I512" i="10"/>
  <c r="B513" i="10"/>
  <c r="E513" i="10"/>
  <c r="F513" i="10"/>
  <c r="I513" i="10"/>
  <c r="B514" i="10"/>
  <c r="E514" i="10"/>
  <c r="F514" i="10"/>
  <c r="I514" i="10"/>
  <c r="B515" i="10"/>
  <c r="E515" i="10"/>
  <c r="F515" i="10"/>
  <c r="I515" i="10"/>
  <c r="B516" i="10"/>
  <c r="E516" i="10"/>
  <c r="F516" i="10"/>
  <c r="I516" i="10"/>
  <c r="B517" i="10"/>
  <c r="E517" i="10"/>
  <c r="F517" i="10"/>
  <c r="I517" i="10"/>
  <c r="B518" i="10"/>
  <c r="E518" i="10"/>
  <c r="F518" i="10"/>
  <c r="I518" i="10"/>
  <c r="B519" i="10"/>
  <c r="E519" i="10"/>
  <c r="F519" i="10"/>
  <c r="I519" i="10"/>
  <c r="B9" i="3"/>
  <c r="D9" i="3"/>
  <c r="E9" i="3"/>
  <c r="F9" i="3"/>
  <c r="I9" i="3"/>
  <c r="B10" i="3"/>
  <c r="E10" i="3"/>
  <c r="F10" i="3"/>
  <c r="I10" i="3"/>
  <c r="B11" i="3"/>
  <c r="E11" i="3"/>
  <c r="F11" i="3"/>
  <c r="I11" i="3"/>
  <c r="B12" i="3"/>
  <c r="E12" i="3"/>
  <c r="F12" i="3"/>
  <c r="I12" i="3"/>
  <c r="B13" i="3"/>
  <c r="E13" i="3"/>
  <c r="F13" i="3"/>
  <c r="I13" i="3"/>
  <c r="B14" i="3"/>
  <c r="E14" i="3"/>
  <c r="F14" i="3"/>
  <c r="I14" i="3"/>
  <c r="B15" i="3"/>
  <c r="E15" i="3"/>
  <c r="F15" i="3"/>
  <c r="I15" i="3"/>
  <c r="B16" i="3"/>
  <c r="E16" i="3"/>
  <c r="F16" i="3"/>
  <c r="I16" i="3"/>
  <c r="B17" i="3"/>
  <c r="E17" i="3"/>
  <c r="F17" i="3"/>
  <c r="I17" i="3"/>
  <c r="B18" i="3"/>
  <c r="E18" i="3"/>
  <c r="F18" i="3"/>
  <c r="I18" i="3"/>
  <c r="B19" i="3"/>
  <c r="E19" i="3"/>
  <c r="F19" i="3"/>
  <c r="I19" i="3"/>
  <c r="B20" i="3"/>
  <c r="E20" i="3"/>
  <c r="F20" i="3"/>
  <c r="I20" i="3"/>
  <c r="B21" i="3"/>
  <c r="E21" i="3"/>
  <c r="F21" i="3"/>
  <c r="I21" i="3"/>
  <c r="B22" i="3"/>
  <c r="E22" i="3"/>
  <c r="F22" i="3"/>
  <c r="I22" i="3"/>
  <c r="E23" i="3"/>
  <c r="F23" i="3"/>
  <c r="I23" i="3"/>
  <c r="B24" i="3"/>
  <c r="E24" i="3"/>
  <c r="F24" i="3"/>
  <c r="I24" i="3"/>
  <c r="B25" i="3"/>
  <c r="E25" i="3"/>
  <c r="F25" i="3"/>
  <c r="I25" i="3"/>
  <c r="B26" i="3"/>
  <c r="E26" i="3"/>
  <c r="F26" i="3"/>
  <c r="I26" i="3"/>
  <c r="B27" i="3"/>
  <c r="E27" i="3"/>
  <c r="F27" i="3"/>
  <c r="I27" i="3"/>
  <c r="B28" i="3"/>
  <c r="E28" i="3"/>
  <c r="F28" i="3"/>
  <c r="I28" i="3"/>
  <c r="B29" i="3"/>
  <c r="E29" i="3"/>
  <c r="F29" i="3"/>
  <c r="I29" i="3"/>
  <c r="B30" i="3"/>
  <c r="E30" i="3"/>
  <c r="F30" i="3"/>
  <c r="I30" i="3"/>
  <c r="B31" i="3"/>
  <c r="E31" i="3"/>
  <c r="F31" i="3"/>
  <c r="I31" i="3"/>
  <c r="B32" i="3"/>
  <c r="E32" i="3"/>
  <c r="F32" i="3"/>
  <c r="I32" i="3"/>
  <c r="B33" i="3"/>
  <c r="E33" i="3"/>
  <c r="F33" i="3"/>
  <c r="I33" i="3"/>
  <c r="B34" i="3"/>
  <c r="E34" i="3"/>
  <c r="F34" i="3"/>
  <c r="I34" i="3"/>
  <c r="B35" i="3"/>
  <c r="E35" i="3"/>
  <c r="F35" i="3"/>
  <c r="I35" i="3"/>
  <c r="B36" i="3"/>
  <c r="E36" i="3"/>
  <c r="F36" i="3"/>
  <c r="I36" i="3"/>
  <c r="B37" i="3"/>
  <c r="E37" i="3"/>
  <c r="F37" i="3"/>
  <c r="I37" i="3"/>
  <c r="B38" i="3"/>
  <c r="E38" i="3"/>
  <c r="F38" i="3"/>
  <c r="I38" i="3"/>
  <c r="B39" i="3"/>
  <c r="E39" i="3"/>
  <c r="F39" i="3"/>
  <c r="I39" i="3"/>
  <c r="B40" i="3"/>
  <c r="E40" i="3"/>
  <c r="F40" i="3"/>
  <c r="I40" i="3"/>
  <c r="B41" i="3"/>
  <c r="E41" i="3"/>
  <c r="F41" i="3"/>
  <c r="I41" i="3"/>
  <c r="B42" i="3"/>
  <c r="E42" i="3"/>
  <c r="F42" i="3"/>
  <c r="I42" i="3"/>
  <c r="B43" i="3"/>
  <c r="E43" i="3"/>
  <c r="F43" i="3"/>
  <c r="I43" i="3"/>
  <c r="B44" i="3"/>
  <c r="E44" i="3"/>
  <c r="F44" i="3"/>
  <c r="I44" i="3"/>
  <c r="B45" i="3"/>
  <c r="E45" i="3"/>
  <c r="F45" i="3"/>
  <c r="I45" i="3"/>
  <c r="B46" i="3"/>
  <c r="E46" i="3"/>
  <c r="F46" i="3"/>
  <c r="I46" i="3"/>
  <c r="B47" i="3"/>
  <c r="E47" i="3"/>
  <c r="F47" i="3"/>
  <c r="I47" i="3"/>
  <c r="B48" i="3"/>
  <c r="E48" i="3"/>
  <c r="F48" i="3"/>
  <c r="I48" i="3"/>
  <c r="B49" i="3"/>
  <c r="E49" i="3"/>
  <c r="F49" i="3"/>
  <c r="I49" i="3"/>
  <c r="B50" i="3"/>
  <c r="E50" i="3"/>
  <c r="F50" i="3"/>
  <c r="I50" i="3"/>
  <c r="B51" i="3"/>
  <c r="E51" i="3"/>
  <c r="F51" i="3"/>
  <c r="I51" i="3"/>
  <c r="B52" i="3"/>
  <c r="E52" i="3"/>
  <c r="F52" i="3"/>
  <c r="I52" i="3"/>
  <c r="B53" i="3"/>
  <c r="E53" i="3"/>
  <c r="F53" i="3"/>
  <c r="I53" i="3"/>
  <c r="B54" i="3"/>
  <c r="E54" i="3"/>
  <c r="F54" i="3"/>
  <c r="I54" i="3"/>
  <c r="B55" i="3"/>
  <c r="E55" i="3"/>
  <c r="F55" i="3"/>
  <c r="I55" i="3"/>
  <c r="B56" i="3"/>
  <c r="E56" i="3"/>
  <c r="F56" i="3"/>
  <c r="I56" i="3"/>
  <c r="B57" i="3"/>
  <c r="E57" i="3"/>
  <c r="F57" i="3"/>
  <c r="I57" i="3"/>
  <c r="B58" i="3"/>
  <c r="E58" i="3"/>
  <c r="F58" i="3"/>
  <c r="I58" i="3"/>
  <c r="B59" i="3"/>
  <c r="E59" i="3"/>
  <c r="F59" i="3"/>
  <c r="I59" i="3"/>
  <c r="B60" i="3"/>
  <c r="E60" i="3"/>
  <c r="F60" i="3"/>
  <c r="I60" i="3"/>
  <c r="B61" i="3"/>
  <c r="E61" i="3"/>
  <c r="F61" i="3"/>
  <c r="I61" i="3"/>
  <c r="B62" i="3"/>
  <c r="E62" i="3"/>
  <c r="F62" i="3"/>
  <c r="I62" i="3"/>
  <c r="B63" i="3"/>
  <c r="E63" i="3"/>
  <c r="F63" i="3"/>
  <c r="I63" i="3"/>
  <c r="B64" i="3"/>
  <c r="E64" i="3"/>
  <c r="F64" i="3"/>
  <c r="I64" i="3"/>
  <c r="B65" i="3"/>
  <c r="E65" i="3"/>
  <c r="F65" i="3"/>
  <c r="I65" i="3"/>
  <c r="B66" i="3"/>
  <c r="E66" i="3"/>
  <c r="F66" i="3"/>
  <c r="I66" i="3"/>
  <c r="B67" i="3"/>
  <c r="E67" i="3"/>
  <c r="F67" i="3"/>
  <c r="I67" i="3"/>
  <c r="B68" i="3"/>
  <c r="E68" i="3"/>
  <c r="F68" i="3"/>
  <c r="I68" i="3"/>
  <c r="B69" i="3"/>
  <c r="E69" i="3"/>
  <c r="F69" i="3"/>
  <c r="I69" i="3"/>
  <c r="B70" i="3"/>
  <c r="E70" i="3"/>
  <c r="F70" i="3"/>
  <c r="I70" i="3"/>
  <c r="B71" i="3"/>
  <c r="E71" i="3"/>
  <c r="F71" i="3"/>
  <c r="I71" i="3"/>
  <c r="B72" i="3"/>
  <c r="E72" i="3"/>
  <c r="F72" i="3"/>
  <c r="I72" i="3"/>
  <c r="B73" i="3"/>
  <c r="E73" i="3"/>
  <c r="F73" i="3"/>
  <c r="I73" i="3"/>
  <c r="B74" i="3"/>
  <c r="E74" i="3"/>
  <c r="F74" i="3"/>
  <c r="I74" i="3"/>
  <c r="B75" i="3"/>
  <c r="E75" i="3"/>
  <c r="F75" i="3"/>
  <c r="I75" i="3"/>
  <c r="B76" i="3"/>
  <c r="E76" i="3"/>
  <c r="F76" i="3"/>
  <c r="I76" i="3"/>
  <c r="B77" i="3"/>
  <c r="E77" i="3"/>
  <c r="F77" i="3"/>
  <c r="I77" i="3"/>
  <c r="B78" i="3"/>
  <c r="E78" i="3"/>
  <c r="F78" i="3"/>
  <c r="I78" i="3"/>
  <c r="B79" i="3"/>
  <c r="E79" i="3"/>
  <c r="F79" i="3"/>
  <c r="I79" i="3"/>
  <c r="B80" i="3"/>
  <c r="E80" i="3"/>
  <c r="F80" i="3"/>
  <c r="I80" i="3"/>
  <c r="B81" i="3"/>
  <c r="E81" i="3"/>
  <c r="F81" i="3"/>
  <c r="I81" i="3"/>
  <c r="B82" i="3"/>
  <c r="E82" i="3"/>
  <c r="F82" i="3"/>
  <c r="I82" i="3"/>
  <c r="B83" i="3"/>
  <c r="E83" i="3"/>
  <c r="F83" i="3"/>
  <c r="I83" i="3"/>
  <c r="B84" i="3"/>
  <c r="E84" i="3"/>
  <c r="F84" i="3"/>
  <c r="I84" i="3"/>
  <c r="B85" i="3"/>
  <c r="E85" i="3"/>
  <c r="F85" i="3"/>
  <c r="I85" i="3"/>
  <c r="B86" i="3"/>
  <c r="E86" i="3"/>
  <c r="F86" i="3"/>
  <c r="I86" i="3"/>
  <c r="B87" i="3"/>
  <c r="E87" i="3"/>
  <c r="F87" i="3"/>
  <c r="I87" i="3"/>
  <c r="B88" i="3"/>
  <c r="E88" i="3"/>
  <c r="F88" i="3"/>
  <c r="I88" i="3"/>
  <c r="B89" i="3"/>
  <c r="E89" i="3"/>
  <c r="F89" i="3"/>
  <c r="I89" i="3"/>
  <c r="B90" i="3"/>
  <c r="E90" i="3"/>
  <c r="F90" i="3"/>
  <c r="I90" i="3"/>
  <c r="B91" i="3"/>
  <c r="E91" i="3"/>
  <c r="F91" i="3"/>
  <c r="I91" i="3"/>
  <c r="B92" i="3"/>
  <c r="E92" i="3"/>
  <c r="F92" i="3"/>
  <c r="I92" i="3"/>
  <c r="B93" i="3"/>
  <c r="E93" i="3"/>
  <c r="F93" i="3"/>
  <c r="I93" i="3"/>
  <c r="B94" i="3"/>
  <c r="E94" i="3"/>
  <c r="F94" i="3"/>
  <c r="I94" i="3"/>
  <c r="B95" i="3"/>
  <c r="E95" i="3"/>
  <c r="F95" i="3"/>
  <c r="I95" i="3"/>
  <c r="B96" i="3"/>
  <c r="E96" i="3"/>
  <c r="F96" i="3"/>
  <c r="I96" i="3"/>
  <c r="B97" i="3"/>
  <c r="E97" i="3"/>
  <c r="F97" i="3"/>
  <c r="I97" i="3"/>
  <c r="B98" i="3"/>
  <c r="E98" i="3"/>
  <c r="F98" i="3"/>
  <c r="I98" i="3"/>
  <c r="B99" i="3"/>
  <c r="E99" i="3"/>
  <c r="F99" i="3"/>
  <c r="I99" i="3"/>
  <c r="B100" i="3"/>
  <c r="E100" i="3"/>
  <c r="F100" i="3"/>
  <c r="I100" i="3"/>
  <c r="B101" i="3"/>
  <c r="E101" i="3"/>
  <c r="F101" i="3"/>
  <c r="I101" i="3"/>
  <c r="B102" i="3"/>
  <c r="E102" i="3"/>
  <c r="F102" i="3"/>
  <c r="I102" i="3"/>
  <c r="B103" i="3"/>
  <c r="E103" i="3"/>
  <c r="F103" i="3"/>
  <c r="I103" i="3"/>
  <c r="B104" i="3"/>
  <c r="E104" i="3"/>
  <c r="F104" i="3"/>
  <c r="I104" i="3"/>
  <c r="B105" i="3"/>
  <c r="E105" i="3"/>
  <c r="F105" i="3"/>
  <c r="I105" i="3"/>
  <c r="B106" i="3"/>
  <c r="E106" i="3"/>
  <c r="F106" i="3"/>
  <c r="I106" i="3"/>
  <c r="B107" i="3"/>
  <c r="E107" i="3"/>
  <c r="F107" i="3"/>
  <c r="I107" i="3"/>
  <c r="B108" i="3"/>
  <c r="E108" i="3"/>
  <c r="F108" i="3"/>
  <c r="I108" i="3"/>
  <c r="B109" i="3"/>
  <c r="E109" i="3"/>
  <c r="F109" i="3"/>
  <c r="I109" i="3"/>
  <c r="B110" i="3"/>
  <c r="E110" i="3"/>
  <c r="F110" i="3"/>
  <c r="I110" i="3"/>
  <c r="B111" i="3"/>
  <c r="E111" i="3"/>
  <c r="F111" i="3"/>
  <c r="I111" i="3"/>
  <c r="B112" i="3"/>
  <c r="E112" i="3"/>
  <c r="F112" i="3"/>
  <c r="I112" i="3"/>
  <c r="B113" i="3"/>
  <c r="E113" i="3"/>
  <c r="F113" i="3"/>
  <c r="I113" i="3"/>
  <c r="B114" i="3"/>
  <c r="E114" i="3"/>
  <c r="F114" i="3"/>
  <c r="I114" i="3"/>
  <c r="B115" i="3"/>
  <c r="E115" i="3"/>
  <c r="F115" i="3"/>
  <c r="I115" i="3"/>
  <c r="B116" i="3"/>
  <c r="E116" i="3"/>
  <c r="F116" i="3"/>
  <c r="I116" i="3"/>
  <c r="B117" i="3"/>
  <c r="E117" i="3"/>
  <c r="F117" i="3"/>
  <c r="I117" i="3"/>
  <c r="B118" i="3"/>
  <c r="E118" i="3"/>
  <c r="F118" i="3"/>
  <c r="I118" i="3"/>
  <c r="B119" i="3"/>
  <c r="E119" i="3"/>
  <c r="F119" i="3"/>
  <c r="I119" i="3"/>
  <c r="B120" i="3"/>
  <c r="E120" i="3"/>
  <c r="F120" i="3"/>
  <c r="I120" i="3"/>
  <c r="B121" i="3"/>
  <c r="E121" i="3"/>
  <c r="F121" i="3"/>
  <c r="I121" i="3"/>
  <c r="B122" i="3"/>
  <c r="E122" i="3"/>
  <c r="F122" i="3"/>
  <c r="I122" i="3"/>
  <c r="B123" i="3"/>
  <c r="E123" i="3"/>
  <c r="F123" i="3"/>
  <c r="I123" i="3"/>
  <c r="B124" i="3"/>
  <c r="E124" i="3"/>
  <c r="F124" i="3"/>
  <c r="I124" i="3"/>
  <c r="B125" i="3"/>
  <c r="E125" i="3"/>
  <c r="F125" i="3"/>
  <c r="I125" i="3"/>
  <c r="B126" i="3"/>
  <c r="E126" i="3"/>
  <c r="F126" i="3"/>
  <c r="I126" i="3"/>
  <c r="B127" i="3"/>
  <c r="E127" i="3"/>
  <c r="F127" i="3"/>
  <c r="I127" i="3"/>
  <c r="B128" i="3"/>
  <c r="E128" i="3"/>
  <c r="F128" i="3"/>
  <c r="I128" i="3"/>
  <c r="B129" i="3"/>
  <c r="E129" i="3"/>
  <c r="F129" i="3"/>
  <c r="I129" i="3"/>
  <c r="B130" i="3"/>
  <c r="E130" i="3"/>
  <c r="F130" i="3"/>
  <c r="I130" i="3"/>
  <c r="B131" i="3"/>
  <c r="E131" i="3"/>
  <c r="F131" i="3"/>
  <c r="I131" i="3"/>
  <c r="B132" i="3"/>
  <c r="E132" i="3"/>
  <c r="F132" i="3"/>
  <c r="I132" i="3"/>
  <c r="B133" i="3"/>
  <c r="E133" i="3"/>
  <c r="F133" i="3"/>
  <c r="I133" i="3"/>
  <c r="B134" i="3"/>
  <c r="E134" i="3"/>
  <c r="F134" i="3"/>
  <c r="I134" i="3"/>
  <c r="B135" i="3"/>
  <c r="E135" i="3"/>
  <c r="F135" i="3"/>
  <c r="I135" i="3"/>
  <c r="B136" i="3"/>
  <c r="E136" i="3"/>
  <c r="F136" i="3"/>
  <c r="I136" i="3"/>
  <c r="B137" i="3"/>
  <c r="E137" i="3"/>
  <c r="F137" i="3"/>
  <c r="I137" i="3"/>
  <c r="B138" i="3"/>
  <c r="E138" i="3"/>
  <c r="F138" i="3"/>
  <c r="I138" i="3"/>
  <c r="B139" i="3"/>
  <c r="E139" i="3"/>
  <c r="F139" i="3"/>
  <c r="I139" i="3"/>
  <c r="B140" i="3"/>
  <c r="E140" i="3"/>
  <c r="F140" i="3"/>
  <c r="I140" i="3"/>
  <c r="B141" i="3"/>
  <c r="E141" i="3"/>
  <c r="F141" i="3"/>
  <c r="I141" i="3"/>
  <c r="B142" i="3"/>
  <c r="E142" i="3"/>
  <c r="F142" i="3"/>
  <c r="I142" i="3"/>
  <c r="B143" i="3"/>
  <c r="E143" i="3"/>
  <c r="F143" i="3"/>
  <c r="I143" i="3"/>
  <c r="B144" i="3"/>
  <c r="E144" i="3"/>
  <c r="F144" i="3"/>
  <c r="I144" i="3"/>
  <c r="B145" i="3"/>
  <c r="E145" i="3"/>
  <c r="F145" i="3"/>
  <c r="I145" i="3"/>
  <c r="B146" i="3"/>
  <c r="E146" i="3"/>
  <c r="F146" i="3"/>
  <c r="I146" i="3"/>
  <c r="B147" i="3"/>
  <c r="E147" i="3"/>
  <c r="F147" i="3"/>
  <c r="I147" i="3"/>
  <c r="B148" i="3"/>
  <c r="E148" i="3"/>
  <c r="F148" i="3"/>
  <c r="I148" i="3"/>
  <c r="B149" i="3"/>
  <c r="E149" i="3"/>
  <c r="F149" i="3"/>
  <c r="I149" i="3"/>
  <c r="B150" i="3"/>
  <c r="E150" i="3"/>
  <c r="F150" i="3"/>
  <c r="I150" i="3"/>
  <c r="B151" i="3"/>
  <c r="E151" i="3"/>
  <c r="F151" i="3"/>
  <c r="I151" i="3"/>
  <c r="B152" i="3"/>
  <c r="E152" i="3"/>
  <c r="F152" i="3"/>
  <c r="I152" i="3"/>
  <c r="B153" i="3"/>
  <c r="E153" i="3"/>
  <c r="F153" i="3"/>
  <c r="I153" i="3"/>
  <c r="B154" i="3"/>
  <c r="E154" i="3"/>
  <c r="F154" i="3"/>
  <c r="I154" i="3"/>
  <c r="B155" i="3"/>
  <c r="E155" i="3"/>
  <c r="F155" i="3"/>
  <c r="I155" i="3"/>
  <c r="B156" i="3"/>
  <c r="E156" i="3"/>
  <c r="F156" i="3"/>
  <c r="I156" i="3"/>
  <c r="B157" i="3"/>
  <c r="E157" i="3"/>
  <c r="F157" i="3"/>
  <c r="I157" i="3"/>
  <c r="B158" i="3"/>
  <c r="E158" i="3"/>
  <c r="F158" i="3"/>
  <c r="I158" i="3"/>
  <c r="B159" i="3"/>
  <c r="E159" i="3"/>
  <c r="F159" i="3"/>
  <c r="I159" i="3"/>
  <c r="B160" i="3"/>
  <c r="E160" i="3"/>
  <c r="F160" i="3"/>
  <c r="I160" i="3"/>
  <c r="B161" i="3"/>
  <c r="E161" i="3"/>
  <c r="F161" i="3"/>
  <c r="I161" i="3"/>
  <c r="B162" i="3"/>
  <c r="E162" i="3"/>
  <c r="F162" i="3"/>
  <c r="I162" i="3"/>
  <c r="B163" i="3"/>
  <c r="E163" i="3"/>
  <c r="F163" i="3"/>
  <c r="I163" i="3"/>
  <c r="B164" i="3"/>
  <c r="E164" i="3"/>
  <c r="F164" i="3"/>
  <c r="I164" i="3"/>
  <c r="B165" i="3"/>
  <c r="E165" i="3"/>
  <c r="F165" i="3"/>
  <c r="I165" i="3"/>
  <c r="B166" i="3"/>
  <c r="E166" i="3"/>
  <c r="F166" i="3"/>
  <c r="I166" i="3"/>
  <c r="B167" i="3"/>
  <c r="E167" i="3"/>
  <c r="F167" i="3"/>
  <c r="I167" i="3"/>
  <c r="B168" i="3"/>
  <c r="E168" i="3"/>
  <c r="F168" i="3"/>
  <c r="I168" i="3"/>
  <c r="B169" i="3"/>
  <c r="E169" i="3"/>
  <c r="F169" i="3"/>
  <c r="I169" i="3"/>
  <c r="B170" i="3"/>
  <c r="E170" i="3"/>
  <c r="F170" i="3"/>
  <c r="I170" i="3"/>
  <c r="B171" i="3"/>
  <c r="E171" i="3"/>
  <c r="F171" i="3"/>
  <c r="I171" i="3"/>
  <c r="B172" i="3"/>
  <c r="E172" i="3"/>
  <c r="F172" i="3"/>
  <c r="I172" i="3"/>
  <c r="B173" i="3"/>
  <c r="E173" i="3"/>
  <c r="F173" i="3"/>
  <c r="I173" i="3"/>
  <c r="B174" i="3"/>
  <c r="E174" i="3"/>
  <c r="F174" i="3"/>
  <c r="I174" i="3"/>
  <c r="B175" i="3"/>
  <c r="E175" i="3"/>
  <c r="F175" i="3"/>
  <c r="I175" i="3"/>
  <c r="B176" i="3"/>
  <c r="E176" i="3"/>
  <c r="F176" i="3"/>
  <c r="I176" i="3"/>
  <c r="B177" i="3"/>
  <c r="E177" i="3"/>
  <c r="F177" i="3"/>
  <c r="I177" i="3"/>
  <c r="B178" i="3"/>
  <c r="E178" i="3"/>
  <c r="F178" i="3"/>
  <c r="I178" i="3"/>
  <c r="B179" i="3"/>
  <c r="E179" i="3"/>
  <c r="F179" i="3"/>
  <c r="I179" i="3"/>
  <c r="B180" i="3"/>
  <c r="E180" i="3"/>
  <c r="F180" i="3"/>
  <c r="I180" i="3"/>
  <c r="B181" i="3"/>
  <c r="E181" i="3"/>
  <c r="F181" i="3"/>
  <c r="I181" i="3"/>
  <c r="B182" i="3"/>
  <c r="E182" i="3"/>
  <c r="F182" i="3"/>
  <c r="I182" i="3"/>
  <c r="B183" i="3"/>
  <c r="E183" i="3"/>
  <c r="F183" i="3"/>
  <c r="I183" i="3"/>
  <c r="B184" i="3"/>
  <c r="E184" i="3"/>
  <c r="F184" i="3"/>
  <c r="I184" i="3"/>
  <c r="B185" i="3"/>
  <c r="E185" i="3"/>
  <c r="F185" i="3"/>
  <c r="I185" i="3"/>
  <c r="B186" i="3"/>
  <c r="E186" i="3"/>
  <c r="F186" i="3"/>
  <c r="I186" i="3"/>
  <c r="B187" i="3"/>
  <c r="E187" i="3"/>
  <c r="F187" i="3"/>
  <c r="I187" i="3"/>
  <c r="B188" i="3"/>
  <c r="E188" i="3"/>
  <c r="F188" i="3"/>
  <c r="I188" i="3"/>
  <c r="B189" i="3"/>
  <c r="E189" i="3"/>
  <c r="F189" i="3"/>
  <c r="I189" i="3"/>
  <c r="B190" i="3"/>
  <c r="E190" i="3"/>
  <c r="F190" i="3"/>
  <c r="I190" i="3"/>
  <c r="B191" i="3"/>
  <c r="E191" i="3"/>
  <c r="F191" i="3"/>
  <c r="I191" i="3"/>
  <c r="B192" i="3"/>
  <c r="E192" i="3"/>
  <c r="F192" i="3"/>
  <c r="I192" i="3"/>
  <c r="B193" i="3"/>
  <c r="E193" i="3"/>
  <c r="F193" i="3"/>
  <c r="I193" i="3"/>
  <c r="B194" i="3"/>
  <c r="E194" i="3"/>
  <c r="F194" i="3"/>
  <c r="I194" i="3"/>
  <c r="B195" i="3"/>
  <c r="E195" i="3"/>
  <c r="F195" i="3"/>
  <c r="I195" i="3"/>
  <c r="B196" i="3"/>
  <c r="E196" i="3"/>
  <c r="F196" i="3"/>
  <c r="I196" i="3"/>
  <c r="B197" i="3"/>
  <c r="E197" i="3"/>
  <c r="F197" i="3"/>
  <c r="I197" i="3"/>
  <c r="B198" i="3"/>
  <c r="E198" i="3"/>
  <c r="F198" i="3"/>
  <c r="I198" i="3"/>
  <c r="B199" i="3"/>
  <c r="E199" i="3"/>
  <c r="F199" i="3"/>
  <c r="I199" i="3"/>
  <c r="B200" i="3"/>
  <c r="E200" i="3"/>
  <c r="F200" i="3"/>
  <c r="I200" i="3"/>
  <c r="B201" i="3"/>
  <c r="E201" i="3"/>
  <c r="F201" i="3"/>
  <c r="I201" i="3"/>
  <c r="B202" i="3"/>
  <c r="E202" i="3"/>
  <c r="F202" i="3"/>
  <c r="I202" i="3"/>
  <c r="B203" i="3"/>
  <c r="E203" i="3"/>
  <c r="F203" i="3"/>
  <c r="I203" i="3"/>
  <c r="B204" i="3"/>
  <c r="E204" i="3"/>
  <c r="F204" i="3"/>
  <c r="I204" i="3"/>
  <c r="B205" i="3"/>
  <c r="E205" i="3"/>
  <c r="F205" i="3"/>
  <c r="I205" i="3"/>
  <c r="B206" i="3"/>
  <c r="E206" i="3"/>
  <c r="F206" i="3"/>
  <c r="I206" i="3"/>
  <c r="B207" i="3"/>
  <c r="E207" i="3"/>
  <c r="F207" i="3"/>
  <c r="I207" i="3"/>
  <c r="B208" i="3"/>
  <c r="E208" i="3"/>
  <c r="F208" i="3"/>
  <c r="I208" i="3"/>
  <c r="B209" i="3"/>
  <c r="E209" i="3"/>
  <c r="F209" i="3"/>
  <c r="I209" i="3"/>
  <c r="B210" i="3"/>
  <c r="E210" i="3"/>
  <c r="F210" i="3"/>
  <c r="I210" i="3"/>
  <c r="B211" i="3"/>
  <c r="E211" i="3"/>
  <c r="F211" i="3"/>
  <c r="I211" i="3"/>
  <c r="B212" i="3"/>
  <c r="E212" i="3"/>
  <c r="F212" i="3"/>
  <c r="I212" i="3"/>
  <c r="B213" i="3"/>
  <c r="E213" i="3"/>
  <c r="F213" i="3"/>
  <c r="I213" i="3"/>
  <c r="B214" i="3"/>
  <c r="E214" i="3"/>
  <c r="F214" i="3"/>
  <c r="I214" i="3"/>
  <c r="B215" i="3"/>
  <c r="E215" i="3"/>
  <c r="F215" i="3"/>
  <c r="I215" i="3"/>
  <c r="B216" i="3"/>
  <c r="E216" i="3"/>
  <c r="F216" i="3"/>
  <c r="I216" i="3"/>
  <c r="B217" i="3"/>
  <c r="E217" i="3"/>
  <c r="F217" i="3"/>
  <c r="I217" i="3"/>
  <c r="B218" i="3"/>
  <c r="E218" i="3"/>
  <c r="F218" i="3"/>
  <c r="I218" i="3"/>
  <c r="B219" i="3"/>
  <c r="E219" i="3"/>
  <c r="F219" i="3"/>
  <c r="I219" i="3"/>
  <c r="B220" i="3"/>
  <c r="E220" i="3"/>
  <c r="F220" i="3"/>
  <c r="I220" i="3"/>
  <c r="B221" i="3"/>
  <c r="E221" i="3"/>
  <c r="F221" i="3"/>
  <c r="I221" i="3"/>
  <c r="B222" i="3"/>
  <c r="E222" i="3"/>
  <c r="F222" i="3"/>
  <c r="I222" i="3"/>
  <c r="B223" i="3"/>
  <c r="E223" i="3"/>
  <c r="F223" i="3"/>
  <c r="I223" i="3"/>
  <c r="B224" i="3"/>
  <c r="E224" i="3"/>
  <c r="F224" i="3"/>
  <c r="I224" i="3"/>
  <c r="B225" i="3"/>
  <c r="E225" i="3"/>
  <c r="F225" i="3"/>
  <c r="I225" i="3"/>
  <c r="B226" i="3"/>
  <c r="E226" i="3"/>
  <c r="F226" i="3"/>
  <c r="I226" i="3"/>
  <c r="B227" i="3"/>
  <c r="E227" i="3"/>
  <c r="F227" i="3"/>
  <c r="I227" i="3"/>
  <c r="B228" i="3"/>
  <c r="E228" i="3"/>
  <c r="F228" i="3"/>
  <c r="I228" i="3"/>
  <c r="B229" i="3"/>
  <c r="E229" i="3"/>
  <c r="F229" i="3"/>
  <c r="I229" i="3"/>
  <c r="B230" i="3"/>
  <c r="E230" i="3"/>
  <c r="F230" i="3"/>
  <c r="I230" i="3"/>
  <c r="B231" i="3"/>
  <c r="E231" i="3"/>
  <c r="F231" i="3"/>
  <c r="I231" i="3"/>
  <c r="B232" i="3"/>
  <c r="E232" i="3"/>
  <c r="F232" i="3"/>
  <c r="I232" i="3"/>
  <c r="B233" i="3"/>
  <c r="E233" i="3"/>
  <c r="F233" i="3"/>
  <c r="I233" i="3"/>
  <c r="B234" i="3"/>
  <c r="E234" i="3"/>
  <c r="F234" i="3"/>
  <c r="I234" i="3"/>
  <c r="B235" i="3"/>
  <c r="E235" i="3"/>
  <c r="F235" i="3"/>
  <c r="I235" i="3"/>
  <c r="B236" i="3"/>
  <c r="E236" i="3"/>
  <c r="F236" i="3"/>
  <c r="I236" i="3"/>
  <c r="B237" i="3"/>
  <c r="E237" i="3"/>
  <c r="F237" i="3"/>
  <c r="I237" i="3"/>
  <c r="B238" i="3"/>
  <c r="E238" i="3"/>
  <c r="F238" i="3"/>
  <c r="I238" i="3"/>
  <c r="B239" i="3"/>
  <c r="E239" i="3"/>
  <c r="F239" i="3"/>
  <c r="I239" i="3"/>
  <c r="B240" i="3"/>
  <c r="E240" i="3"/>
  <c r="F240" i="3"/>
  <c r="I240" i="3"/>
  <c r="B241" i="3"/>
  <c r="E241" i="3"/>
  <c r="F241" i="3"/>
  <c r="I241" i="3"/>
  <c r="B242" i="3"/>
  <c r="E242" i="3"/>
  <c r="F242" i="3"/>
  <c r="I242" i="3"/>
  <c r="B243" i="3"/>
  <c r="E243" i="3"/>
  <c r="F243" i="3"/>
  <c r="I243" i="3"/>
  <c r="B244" i="3"/>
  <c r="E244" i="3"/>
  <c r="F244" i="3"/>
  <c r="I244" i="3"/>
  <c r="B245" i="3"/>
  <c r="E245" i="3"/>
  <c r="F245" i="3"/>
  <c r="I245" i="3"/>
  <c r="B246" i="3"/>
  <c r="E246" i="3"/>
  <c r="F246" i="3"/>
  <c r="I246" i="3"/>
  <c r="B247" i="3"/>
  <c r="E247" i="3"/>
  <c r="F247" i="3"/>
  <c r="I247" i="3"/>
  <c r="B248" i="3"/>
  <c r="E248" i="3"/>
  <c r="F248" i="3"/>
  <c r="I248" i="3"/>
  <c r="B249" i="3"/>
  <c r="E249" i="3"/>
  <c r="F249" i="3"/>
  <c r="I249" i="3"/>
  <c r="B250" i="3"/>
  <c r="E250" i="3"/>
  <c r="F250" i="3"/>
  <c r="I250" i="3"/>
  <c r="B251" i="3"/>
  <c r="E251" i="3"/>
  <c r="F251" i="3"/>
  <c r="I251" i="3"/>
  <c r="B252" i="3"/>
  <c r="E252" i="3"/>
  <c r="F252" i="3"/>
  <c r="I252" i="3"/>
  <c r="B253" i="3"/>
  <c r="E253" i="3"/>
  <c r="F253" i="3"/>
  <c r="I253" i="3"/>
  <c r="B254" i="3"/>
  <c r="E254" i="3"/>
  <c r="F254" i="3"/>
  <c r="I254" i="3"/>
  <c r="B255" i="3"/>
  <c r="E255" i="3"/>
  <c r="F255" i="3"/>
  <c r="I255" i="3"/>
  <c r="B256" i="3"/>
  <c r="E256" i="3"/>
  <c r="F256" i="3"/>
  <c r="I256" i="3"/>
  <c r="B257" i="3"/>
  <c r="E257" i="3"/>
  <c r="F257" i="3"/>
  <c r="I257" i="3"/>
  <c r="B258" i="3"/>
  <c r="E258" i="3"/>
  <c r="F258" i="3"/>
  <c r="I258" i="3"/>
  <c r="B259" i="3"/>
  <c r="E259" i="3"/>
  <c r="F259" i="3"/>
  <c r="I259" i="3"/>
  <c r="B260" i="3"/>
  <c r="E260" i="3"/>
  <c r="F260" i="3"/>
  <c r="I260" i="3"/>
  <c r="B261" i="3"/>
  <c r="E261" i="3"/>
  <c r="F261" i="3"/>
  <c r="I261" i="3"/>
  <c r="B262" i="3"/>
  <c r="E262" i="3"/>
  <c r="F262" i="3"/>
  <c r="I262" i="3"/>
  <c r="B263" i="3"/>
  <c r="E263" i="3"/>
  <c r="F263" i="3"/>
  <c r="I263" i="3"/>
  <c r="B264" i="3"/>
  <c r="E264" i="3"/>
  <c r="F264" i="3"/>
  <c r="I264" i="3"/>
  <c r="B265" i="3"/>
  <c r="E265" i="3"/>
  <c r="F265" i="3"/>
  <c r="I265" i="3"/>
  <c r="B266" i="3"/>
  <c r="E266" i="3"/>
  <c r="F266" i="3"/>
  <c r="I266" i="3"/>
  <c r="B267" i="3"/>
  <c r="E267" i="3"/>
  <c r="F267" i="3"/>
  <c r="I267" i="3"/>
  <c r="B268" i="3"/>
  <c r="E268" i="3"/>
  <c r="F268" i="3"/>
  <c r="I268" i="3"/>
  <c r="B269" i="3"/>
  <c r="E269" i="3"/>
  <c r="F269" i="3"/>
  <c r="I269" i="3"/>
  <c r="B270" i="3"/>
  <c r="E270" i="3"/>
  <c r="F270" i="3"/>
  <c r="I270" i="3"/>
  <c r="B271" i="3"/>
  <c r="E271" i="3"/>
  <c r="F271" i="3"/>
  <c r="I271" i="3"/>
  <c r="B272" i="3"/>
  <c r="E272" i="3"/>
  <c r="F272" i="3"/>
  <c r="I272" i="3"/>
  <c r="B273" i="3"/>
  <c r="E273" i="3"/>
  <c r="F273" i="3"/>
  <c r="I273" i="3"/>
  <c r="B274" i="3"/>
  <c r="E274" i="3"/>
  <c r="F274" i="3"/>
  <c r="I274" i="3"/>
  <c r="B275" i="3"/>
  <c r="E275" i="3"/>
  <c r="F275" i="3"/>
  <c r="I275" i="3"/>
  <c r="B276" i="3"/>
  <c r="E276" i="3"/>
  <c r="F276" i="3"/>
  <c r="I276" i="3"/>
  <c r="B277" i="3"/>
  <c r="E277" i="3"/>
  <c r="F277" i="3"/>
  <c r="I277" i="3"/>
  <c r="B278" i="3"/>
  <c r="E278" i="3"/>
  <c r="F278" i="3"/>
  <c r="I278" i="3"/>
  <c r="B279" i="3"/>
  <c r="E279" i="3"/>
  <c r="F279" i="3"/>
  <c r="I279" i="3"/>
  <c r="B280" i="3"/>
  <c r="E280" i="3"/>
  <c r="F280" i="3"/>
  <c r="I280" i="3"/>
  <c r="B281" i="3"/>
  <c r="E281" i="3"/>
  <c r="F281" i="3"/>
  <c r="I281" i="3"/>
  <c r="B282" i="3"/>
  <c r="E282" i="3"/>
  <c r="F282" i="3"/>
  <c r="I282" i="3"/>
  <c r="B283" i="3"/>
  <c r="E283" i="3"/>
  <c r="F283" i="3"/>
  <c r="I283" i="3"/>
  <c r="B284" i="3"/>
  <c r="E284" i="3"/>
  <c r="F284" i="3"/>
  <c r="I284" i="3"/>
  <c r="B285" i="3"/>
  <c r="E285" i="3"/>
  <c r="F285" i="3"/>
  <c r="I285" i="3"/>
  <c r="B286" i="3"/>
  <c r="E286" i="3"/>
  <c r="F286" i="3"/>
  <c r="I286" i="3"/>
  <c r="B287" i="3"/>
  <c r="E287" i="3"/>
  <c r="F287" i="3"/>
  <c r="I287" i="3"/>
  <c r="B288" i="3"/>
  <c r="E288" i="3"/>
  <c r="F288" i="3"/>
  <c r="I288" i="3"/>
  <c r="B289" i="3"/>
  <c r="E289" i="3"/>
  <c r="F289" i="3"/>
  <c r="I289" i="3"/>
  <c r="B290" i="3"/>
  <c r="E290" i="3"/>
  <c r="F290" i="3"/>
  <c r="I290" i="3"/>
  <c r="B291" i="3"/>
  <c r="E291" i="3"/>
  <c r="F291" i="3"/>
  <c r="I291" i="3"/>
  <c r="B292" i="3"/>
  <c r="E292" i="3"/>
  <c r="F292" i="3"/>
  <c r="I292" i="3"/>
  <c r="B293" i="3"/>
  <c r="E293" i="3"/>
  <c r="F293" i="3"/>
  <c r="I293" i="3"/>
  <c r="B294" i="3"/>
  <c r="E294" i="3"/>
  <c r="F294" i="3"/>
  <c r="I294" i="3"/>
  <c r="B295" i="3"/>
  <c r="E295" i="3"/>
  <c r="F295" i="3"/>
  <c r="I295" i="3"/>
  <c r="B296" i="3"/>
  <c r="E296" i="3"/>
  <c r="F296" i="3"/>
  <c r="I296" i="3"/>
  <c r="B297" i="3"/>
  <c r="E297" i="3"/>
  <c r="F297" i="3"/>
  <c r="I297" i="3"/>
  <c r="B298" i="3"/>
  <c r="E298" i="3"/>
  <c r="F298" i="3"/>
  <c r="I298" i="3"/>
  <c r="B299" i="3"/>
  <c r="E299" i="3"/>
  <c r="F299" i="3"/>
  <c r="I299" i="3"/>
  <c r="B300" i="3"/>
  <c r="E300" i="3"/>
  <c r="F300" i="3"/>
  <c r="I300" i="3"/>
  <c r="B301" i="3"/>
  <c r="E301" i="3"/>
  <c r="F301" i="3"/>
  <c r="I301" i="3"/>
  <c r="B302" i="3"/>
  <c r="E302" i="3"/>
  <c r="F302" i="3"/>
  <c r="I302" i="3"/>
  <c r="B303" i="3"/>
  <c r="E303" i="3"/>
  <c r="F303" i="3"/>
  <c r="I303" i="3"/>
  <c r="B304" i="3"/>
  <c r="E304" i="3"/>
  <c r="F304" i="3"/>
  <c r="I304" i="3"/>
  <c r="B305" i="3"/>
  <c r="E305" i="3"/>
  <c r="F305" i="3"/>
  <c r="I305" i="3"/>
  <c r="B306" i="3"/>
  <c r="E306" i="3"/>
  <c r="F306" i="3"/>
  <c r="G306" i="3"/>
  <c r="I306" i="3"/>
  <c r="B307" i="3"/>
  <c r="E307" i="3"/>
  <c r="F307" i="3"/>
  <c r="I307" i="3"/>
  <c r="B308" i="3"/>
  <c r="E308" i="3"/>
  <c r="F308" i="3"/>
  <c r="I308" i="3"/>
  <c r="B309" i="3"/>
  <c r="E309" i="3"/>
  <c r="F309" i="3"/>
  <c r="I309" i="3"/>
  <c r="B310" i="3"/>
  <c r="E310" i="3"/>
  <c r="F310" i="3"/>
  <c r="I310" i="3"/>
  <c r="B311" i="3"/>
  <c r="E311" i="3"/>
  <c r="F311" i="3"/>
  <c r="I311" i="3"/>
  <c r="B312" i="3"/>
  <c r="E312" i="3"/>
  <c r="F312" i="3"/>
  <c r="I312" i="3"/>
  <c r="B313" i="3"/>
  <c r="E313" i="3"/>
  <c r="F313" i="3"/>
  <c r="I313" i="3"/>
  <c r="B314" i="3"/>
  <c r="E314" i="3"/>
  <c r="F314" i="3"/>
  <c r="I314" i="3"/>
  <c r="B315" i="3"/>
  <c r="E315" i="3"/>
  <c r="F315" i="3"/>
  <c r="I315" i="3"/>
  <c r="B316" i="3"/>
  <c r="E316" i="3"/>
  <c r="F316" i="3"/>
  <c r="I316" i="3"/>
  <c r="B317" i="3"/>
  <c r="E317" i="3"/>
  <c r="F317" i="3"/>
  <c r="I317" i="3"/>
  <c r="B318" i="3"/>
  <c r="E318" i="3"/>
  <c r="F318" i="3"/>
  <c r="I318" i="3"/>
  <c r="B319" i="3"/>
  <c r="E319" i="3"/>
  <c r="F319" i="3"/>
  <c r="I319" i="3"/>
  <c r="B320" i="3"/>
  <c r="E320" i="3"/>
  <c r="F320" i="3"/>
  <c r="I320" i="3"/>
  <c r="B321" i="3"/>
  <c r="E321" i="3"/>
  <c r="F321" i="3"/>
  <c r="I321" i="3"/>
  <c r="B322" i="3"/>
  <c r="E322" i="3"/>
  <c r="F322" i="3"/>
  <c r="I322" i="3"/>
  <c r="B323" i="3"/>
  <c r="E323" i="3"/>
  <c r="F323" i="3"/>
  <c r="I323" i="3"/>
  <c r="B324" i="3"/>
  <c r="E324" i="3"/>
  <c r="F324" i="3"/>
  <c r="I324" i="3"/>
  <c r="B325" i="3"/>
  <c r="E325" i="3"/>
  <c r="F325" i="3"/>
  <c r="I325" i="3"/>
  <c r="B326" i="3"/>
  <c r="E326" i="3"/>
  <c r="F326" i="3"/>
  <c r="I326" i="3"/>
  <c r="B327" i="3"/>
  <c r="E327" i="3"/>
  <c r="F327" i="3"/>
  <c r="I327" i="3"/>
  <c r="B328" i="3"/>
  <c r="E328" i="3"/>
  <c r="F328" i="3"/>
  <c r="I328" i="3"/>
  <c r="B329" i="3"/>
  <c r="E329" i="3"/>
  <c r="F329" i="3"/>
  <c r="I329" i="3"/>
  <c r="B330" i="3"/>
  <c r="E330" i="3"/>
  <c r="F330" i="3"/>
  <c r="I330" i="3"/>
  <c r="B331" i="3"/>
  <c r="E331" i="3"/>
  <c r="F331" i="3"/>
  <c r="I331" i="3"/>
  <c r="B332" i="3"/>
  <c r="E332" i="3"/>
  <c r="F332" i="3"/>
  <c r="I332" i="3"/>
  <c r="B333" i="3"/>
  <c r="E333" i="3"/>
  <c r="F333" i="3"/>
  <c r="I333" i="3"/>
  <c r="B334" i="3"/>
  <c r="E334" i="3"/>
  <c r="F334" i="3"/>
  <c r="I334" i="3"/>
  <c r="B335" i="3"/>
  <c r="E335" i="3"/>
  <c r="F335" i="3"/>
  <c r="I335" i="3"/>
  <c r="B336" i="3"/>
  <c r="E336" i="3"/>
  <c r="F336" i="3"/>
  <c r="I336" i="3"/>
  <c r="B337" i="3"/>
  <c r="E337" i="3"/>
  <c r="F337" i="3"/>
  <c r="I337" i="3"/>
  <c r="B338" i="3"/>
  <c r="E338" i="3"/>
  <c r="F338" i="3"/>
  <c r="I338" i="3"/>
  <c r="B339" i="3"/>
  <c r="E339" i="3"/>
  <c r="F339" i="3"/>
  <c r="I339" i="3"/>
  <c r="B340" i="3"/>
  <c r="E340" i="3"/>
  <c r="F340" i="3"/>
  <c r="I340" i="3"/>
  <c r="B341" i="3"/>
  <c r="E341" i="3"/>
  <c r="F341" i="3"/>
  <c r="I341" i="3"/>
  <c r="B342" i="3"/>
  <c r="E342" i="3"/>
  <c r="F342" i="3"/>
  <c r="I342" i="3"/>
  <c r="B343" i="3"/>
  <c r="E343" i="3"/>
  <c r="F343" i="3"/>
  <c r="I343" i="3"/>
  <c r="B344" i="3"/>
  <c r="E344" i="3"/>
  <c r="F344" i="3"/>
  <c r="I344" i="3"/>
  <c r="B345" i="3"/>
  <c r="E345" i="3"/>
  <c r="F345" i="3"/>
  <c r="I345" i="3"/>
  <c r="B346" i="3"/>
  <c r="E346" i="3"/>
  <c r="F346" i="3"/>
  <c r="I346" i="3"/>
  <c r="B347" i="3"/>
  <c r="E347" i="3"/>
  <c r="F347" i="3"/>
  <c r="I347" i="3"/>
  <c r="B348" i="3"/>
  <c r="E348" i="3"/>
  <c r="F348" i="3"/>
  <c r="I348" i="3"/>
  <c r="B349" i="3"/>
  <c r="E349" i="3"/>
  <c r="F349" i="3"/>
  <c r="I349" i="3"/>
  <c r="B350" i="3"/>
  <c r="E350" i="3"/>
  <c r="F350" i="3"/>
  <c r="I350" i="3"/>
  <c r="B351" i="3"/>
  <c r="E351" i="3"/>
  <c r="F351" i="3"/>
  <c r="I351" i="3"/>
  <c r="B352" i="3"/>
  <c r="E352" i="3"/>
  <c r="F352" i="3"/>
  <c r="I352" i="3"/>
  <c r="B353" i="3"/>
  <c r="E353" i="3"/>
  <c r="F353" i="3"/>
  <c r="I353" i="3"/>
  <c r="B354" i="3"/>
  <c r="E354" i="3"/>
  <c r="F354" i="3"/>
  <c r="I354" i="3"/>
  <c r="B355" i="3"/>
  <c r="E355" i="3"/>
  <c r="F355" i="3"/>
  <c r="I355" i="3"/>
  <c r="B356" i="3"/>
  <c r="E356" i="3"/>
  <c r="F356" i="3"/>
  <c r="I356" i="3"/>
  <c r="B357" i="3"/>
  <c r="E357" i="3"/>
  <c r="F357" i="3"/>
  <c r="I357" i="3"/>
  <c r="B358" i="3"/>
  <c r="E358" i="3"/>
  <c r="F358" i="3"/>
  <c r="I358" i="3"/>
  <c r="B359" i="3"/>
  <c r="E359" i="3"/>
  <c r="F359" i="3"/>
  <c r="I359" i="3"/>
  <c r="B360" i="3"/>
  <c r="E360" i="3"/>
  <c r="F360" i="3"/>
  <c r="I360" i="3"/>
  <c r="B361" i="3"/>
  <c r="E361" i="3"/>
  <c r="F361" i="3"/>
  <c r="I361" i="3"/>
  <c r="B362" i="3"/>
  <c r="E362" i="3"/>
  <c r="F362" i="3"/>
  <c r="I362" i="3"/>
  <c r="B363" i="3"/>
  <c r="E363" i="3"/>
  <c r="F363" i="3"/>
  <c r="I363" i="3"/>
  <c r="B364" i="3"/>
  <c r="E364" i="3"/>
  <c r="F364" i="3"/>
  <c r="I364" i="3"/>
  <c r="B365" i="3"/>
  <c r="E365" i="3"/>
  <c r="F365" i="3"/>
  <c r="I365" i="3"/>
  <c r="B366" i="3"/>
  <c r="E366" i="3"/>
  <c r="F366" i="3"/>
  <c r="I366" i="3"/>
  <c r="B367" i="3"/>
  <c r="E367" i="3"/>
  <c r="F367" i="3"/>
  <c r="I367" i="3"/>
  <c r="B368" i="3"/>
  <c r="E368" i="3"/>
  <c r="F368" i="3"/>
  <c r="I368" i="3"/>
  <c r="B369" i="3"/>
  <c r="E369" i="3"/>
  <c r="F369" i="3"/>
  <c r="I369" i="3"/>
  <c r="B370" i="3"/>
  <c r="E370" i="3"/>
  <c r="F370" i="3"/>
  <c r="I370" i="3"/>
  <c r="B371" i="3"/>
  <c r="E371" i="3"/>
  <c r="F371" i="3"/>
  <c r="I371" i="3"/>
  <c r="B372" i="3"/>
  <c r="E372" i="3"/>
  <c r="F372" i="3"/>
  <c r="I372" i="3"/>
  <c r="B373" i="3"/>
  <c r="E373" i="3"/>
  <c r="F373" i="3"/>
  <c r="I373" i="3"/>
  <c r="B374" i="3"/>
  <c r="E374" i="3"/>
  <c r="F374" i="3"/>
  <c r="I374" i="3"/>
  <c r="B375" i="3"/>
  <c r="E375" i="3"/>
  <c r="F375" i="3"/>
  <c r="I375" i="3"/>
  <c r="B376" i="3"/>
  <c r="E376" i="3"/>
  <c r="F376" i="3"/>
  <c r="I376" i="3"/>
  <c r="B377" i="3"/>
  <c r="E377" i="3"/>
  <c r="F377" i="3"/>
  <c r="I377" i="3"/>
  <c r="B378" i="3"/>
  <c r="E378" i="3"/>
  <c r="F378" i="3"/>
  <c r="I378" i="3"/>
  <c r="B379" i="3"/>
  <c r="E379" i="3"/>
  <c r="F379" i="3"/>
  <c r="I379" i="3"/>
  <c r="B380" i="3"/>
  <c r="E380" i="3"/>
  <c r="F380" i="3"/>
  <c r="I380" i="3"/>
  <c r="B381" i="3"/>
  <c r="E381" i="3"/>
  <c r="F381" i="3"/>
  <c r="I381" i="3"/>
  <c r="B382" i="3"/>
  <c r="E382" i="3"/>
  <c r="F382" i="3"/>
  <c r="I382" i="3"/>
  <c r="B383" i="3"/>
  <c r="E383" i="3"/>
  <c r="F383" i="3"/>
  <c r="I383" i="3"/>
  <c r="B384" i="3"/>
  <c r="E384" i="3"/>
  <c r="F384" i="3"/>
  <c r="I384" i="3"/>
  <c r="B385" i="3"/>
  <c r="E385" i="3"/>
  <c r="F385" i="3"/>
  <c r="I385" i="3"/>
  <c r="B386" i="3"/>
  <c r="E386" i="3"/>
  <c r="F386" i="3"/>
  <c r="I386" i="3"/>
  <c r="B387" i="3"/>
  <c r="E387" i="3"/>
  <c r="F387" i="3"/>
  <c r="I387" i="3"/>
  <c r="B388" i="3"/>
  <c r="E388" i="3"/>
  <c r="F388" i="3"/>
  <c r="I388" i="3"/>
  <c r="B389" i="3"/>
  <c r="E389" i="3"/>
  <c r="F389" i="3"/>
  <c r="I389" i="3"/>
  <c r="B390" i="3"/>
  <c r="E390" i="3"/>
  <c r="F390" i="3"/>
  <c r="I390" i="3"/>
  <c r="B391" i="3"/>
  <c r="E391" i="3"/>
  <c r="F391" i="3"/>
  <c r="I391" i="3"/>
  <c r="B392" i="3"/>
  <c r="E392" i="3"/>
  <c r="F392" i="3"/>
  <c r="I392" i="3"/>
  <c r="B393" i="3"/>
  <c r="E393" i="3"/>
  <c r="F393" i="3"/>
  <c r="I393" i="3"/>
  <c r="B394" i="3"/>
  <c r="E394" i="3"/>
  <c r="F394" i="3"/>
  <c r="I394" i="3"/>
  <c r="B395" i="3"/>
  <c r="E395" i="3"/>
  <c r="F395" i="3"/>
  <c r="I395" i="3"/>
  <c r="B396" i="3"/>
  <c r="E396" i="3"/>
  <c r="F396" i="3"/>
  <c r="I396" i="3"/>
  <c r="B397" i="3"/>
  <c r="E397" i="3"/>
  <c r="F397" i="3"/>
  <c r="I397" i="3"/>
  <c r="B398" i="3"/>
  <c r="E398" i="3"/>
  <c r="F398" i="3"/>
  <c r="I398" i="3"/>
  <c r="B399" i="3"/>
  <c r="E399" i="3"/>
  <c r="F399" i="3"/>
  <c r="I399" i="3"/>
  <c r="B400" i="3"/>
  <c r="E400" i="3"/>
  <c r="F400" i="3"/>
  <c r="I400" i="3"/>
  <c r="B401" i="3"/>
  <c r="E401" i="3"/>
  <c r="F401" i="3"/>
  <c r="I401" i="3"/>
  <c r="B402" i="3"/>
  <c r="E402" i="3"/>
  <c r="F402" i="3"/>
  <c r="I402" i="3"/>
  <c r="B403" i="3"/>
  <c r="E403" i="3"/>
  <c r="F403" i="3"/>
  <c r="I403" i="3"/>
  <c r="B404" i="3"/>
  <c r="E404" i="3"/>
  <c r="F404" i="3"/>
  <c r="I404" i="3"/>
  <c r="B405" i="3"/>
  <c r="E405" i="3"/>
  <c r="F405" i="3"/>
  <c r="I405" i="3"/>
  <c r="B406" i="3"/>
  <c r="E406" i="3"/>
  <c r="F406" i="3"/>
  <c r="I406" i="3"/>
  <c r="B407" i="3"/>
  <c r="E407" i="3"/>
  <c r="F407" i="3"/>
  <c r="I407" i="3"/>
  <c r="B408" i="3"/>
  <c r="E408" i="3"/>
  <c r="F408" i="3"/>
  <c r="I408" i="3"/>
  <c r="B409" i="3"/>
  <c r="E409" i="3"/>
  <c r="F409" i="3"/>
  <c r="I409" i="3"/>
  <c r="B410" i="3"/>
  <c r="E410" i="3"/>
  <c r="F410" i="3"/>
  <c r="I410" i="3"/>
  <c r="B411" i="3"/>
  <c r="E411" i="3"/>
  <c r="F411" i="3"/>
  <c r="I411" i="3"/>
  <c r="B412" i="3"/>
  <c r="E412" i="3"/>
  <c r="F412" i="3"/>
  <c r="I412" i="3"/>
  <c r="B413" i="3"/>
  <c r="E413" i="3"/>
  <c r="F413" i="3"/>
  <c r="I413" i="3"/>
  <c r="B414" i="3"/>
  <c r="E414" i="3"/>
  <c r="F414" i="3"/>
  <c r="I414" i="3"/>
  <c r="B415" i="3"/>
  <c r="E415" i="3"/>
  <c r="F415" i="3"/>
  <c r="I415" i="3"/>
  <c r="B416" i="3"/>
  <c r="E416" i="3"/>
  <c r="F416" i="3"/>
  <c r="I416" i="3"/>
  <c r="B417" i="3"/>
  <c r="E417" i="3"/>
  <c r="F417" i="3"/>
  <c r="I417" i="3"/>
  <c r="B418" i="3"/>
  <c r="E418" i="3"/>
  <c r="F418" i="3"/>
  <c r="I418" i="3"/>
  <c r="B419" i="3"/>
  <c r="E419" i="3"/>
  <c r="F419" i="3"/>
  <c r="I419" i="3"/>
  <c r="B420" i="3"/>
  <c r="E420" i="3"/>
  <c r="F420" i="3"/>
  <c r="I420" i="3"/>
  <c r="B421" i="3"/>
  <c r="E421" i="3"/>
  <c r="F421" i="3"/>
  <c r="I421" i="3"/>
  <c r="B422" i="3"/>
  <c r="E422" i="3"/>
  <c r="F422" i="3"/>
  <c r="I422" i="3"/>
  <c r="B423" i="3"/>
  <c r="E423" i="3"/>
  <c r="F423" i="3"/>
  <c r="I423" i="3"/>
  <c r="B424" i="3"/>
  <c r="E424" i="3"/>
  <c r="F424" i="3"/>
  <c r="I424" i="3"/>
  <c r="B425" i="3"/>
  <c r="E425" i="3"/>
  <c r="F425" i="3"/>
  <c r="I425" i="3"/>
  <c r="B426" i="3"/>
  <c r="E426" i="3"/>
  <c r="F426" i="3"/>
  <c r="I426" i="3"/>
  <c r="B427" i="3"/>
  <c r="E427" i="3"/>
  <c r="F427" i="3"/>
  <c r="I427" i="3"/>
  <c r="B428" i="3"/>
  <c r="E428" i="3"/>
  <c r="F428" i="3"/>
  <c r="I428" i="3"/>
  <c r="B429" i="3"/>
  <c r="E429" i="3"/>
  <c r="F429" i="3"/>
  <c r="I429" i="3"/>
  <c r="B430" i="3"/>
  <c r="E430" i="3"/>
  <c r="F430" i="3"/>
  <c r="I430" i="3"/>
  <c r="B431" i="3"/>
  <c r="E431" i="3"/>
  <c r="F431" i="3"/>
  <c r="I431" i="3"/>
  <c r="B432" i="3"/>
  <c r="E432" i="3"/>
  <c r="F432" i="3"/>
  <c r="I432" i="3"/>
  <c r="B433" i="3"/>
  <c r="E433" i="3"/>
  <c r="F433" i="3"/>
  <c r="I433" i="3"/>
  <c r="B434" i="3"/>
  <c r="E434" i="3"/>
  <c r="F434" i="3"/>
  <c r="I434" i="3"/>
  <c r="B435" i="3"/>
  <c r="E435" i="3"/>
  <c r="F435" i="3"/>
  <c r="I435" i="3"/>
  <c r="B436" i="3"/>
  <c r="E436" i="3"/>
  <c r="F436" i="3"/>
  <c r="I436" i="3"/>
  <c r="B437" i="3"/>
  <c r="E437" i="3"/>
  <c r="F437" i="3"/>
  <c r="I437" i="3"/>
  <c r="B438" i="3"/>
  <c r="E438" i="3"/>
  <c r="F438" i="3"/>
  <c r="I438" i="3"/>
  <c r="B439" i="3"/>
  <c r="E439" i="3"/>
  <c r="F439" i="3"/>
  <c r="I439" i="3"/>
  <c r="B440" i="3"/>
  <c r="E440" i="3"/>
  <c r="F440" i="3"/>
  <c r="I440" i="3"/>
  <c r="B441" i="3"/>
  <c r="E441" i="3"/>
  <c r="F441" i="3"/>
  <c r="I441" i="3"/>
  <c r="B442" i="3"/>
  <c r="E442" i="3"/>
  <c r="F442" i="3"/>
  <c r="I442" i="3"/>
  <c r="B443" i="3"/>
  <c r="E443" i="3"/>
  <c r="F443" i="3"/>
  <c r="I443" i="3"/>
  <c r="B444" i="3"/>
  <c r="E444" i="3"/>
  <c r="F444" i="3"/>
  <c r="I444" i="3"/>
  <c r="B445" i="3"/>
  <c r="E445" i="3"/>
  <c r="F445" i="3"/>
  <c r="I445" i="3"/>
  <c r="B446" i="3"/>
  <c r="E446" i="3"/>
  <c r="F446" i="3"/>
  <c r="I446" i="3"/>
  <c r="B447" i="3"/>
  <c r="E447" i="3"/>
  <c r="F447" i="3"/>
  <c r="I447" i="3"/>
  <c r="B448" i="3"/>
  <c r="E448" i="3"/>
  <c r="F448" i="3"/>
  <c r="I448" i="3"/>
  <c r="B449" i="3"/>
  <c r="E449" i="3"/>
  <c r="F449" i="3"/>
  <c r="I449" i="3"/>
  <c r="B450" i="3"/>
  <c r="E450" i="3"/>
  <c r="F450" i="3"/>
  <c r="I450" i="3"/>
  <c r="B451" i="3"/>
  <c r="E451" i="3"/>
  <c r="F451" i="3"/>
  <c r="I451" i="3"/>
  <c r="B452" i="3"/>
  <c r="E452" i="3"/>
  <c r="F452" i="3"/>
  <c r="I452" i="3"/>
  <c r="B453" i="3"/>
  <c r="E453" i="3"/>
  <c r="F453" i="3"/>
  <c r="I453" i="3"/>
  <c r="B454" i="3"/>
  <c r="E454" i="3"/>
  <c r="F454" i="3"/>
  <c r="I454" i="3"/>
  <c r="B455" i="3"/>
  <c r="E455" i="3"/>
  <c r="F455" i="3"/>
  <c r="I455" i="3"/>
  <c r="B456" i="3"/>
  <c r="E456" i="3"/>
  <c r="F456" i="3"/>
  <c r="I456" i="3"/>
  <c r="B457" i="3"/>
  <c r="E457" i="3"/>
  <c r="F457" i="3"/>
  <c r="I457" i="3"/>
  <c r="B458" i="3"/>
  <c r="E458" i="3"/>
  <c r="F458" i="3"/>
  <c r="I458" i="3"/>
  <c r="B459" i="3"/>
  <c r="E459" i="3"/>
  <c r="F459" i="3"/>
  <c r="I459" i="3"/>
  <c r="B460" i="3"/>
  <c r="E460" i="3"/>
  <c r="F460" i="3"/>
  <c r="I460" i="3"/>
  <c r="B461" i="3"/>
  <c r="E461" i="3"/>
  <c r="F461" i="3"/>
  <c r="I461" i="3"/>
  <c r="B462" i="3"/>
  <c r="E462" i="3"/>
  <c r="F462" i="3"/>
  <c r="I462" i="3"/>
  <c r="B463" i="3"/>
  <c r="E463" i="3"/>
  <c r="F463" i="3"/>
  <c r="I463" i="3"/>
  <c r="B464" i="3"/>
  <c r="E464" i="3"/>
  <c r="F464" i="3"/>
  <c r="I464" i="3"/>
  <c r="B465" i="3"/>
  <c r="E465" i="3"/>
  <c r="F465" i="3"/>
  <c r="I465" i="3"/>
  <c r="B466" i="3"/>
  <c r="E466" i="3"/>
  <c r="F466" i="3"/>
  <c r="I466" i="3"/>
  <c r="B467" i="3"/>
  <c r="E467" i="3"/>
  <c r="F467" i="3"/>
  <c r="I467" i="3"/>
  <c r="B468" i="3"/>
  <c r="E468" i="3"/>
  <c r="F468" i="3"/>
  <c r="I468" i="3"/>
  <c r="B469" i="3"/>
  <c r="E469" i="3"/>
  <c r="F469" i="3"/>
  <c r="I469" i="3"/>
  <c r="B470" i="3"/>
  <c r="E470" i="3"/>
  <c r="F470" i="3"/>
  <c r="I470" i="3"/>
  <c r="B471" i="3"/>
  <c r="E471" i="3"/>
  <c r="F471" i="3"/>
  <c r="I471" i="3"/>
  <c r="B472" i="3"/>
  <c r="E472" i="3"/>
  <c r="F472" i="3"/>
  <c r="I472" i="3"/>
  <c r="B473" i="3"/>
  <c r="E473" i="3"/>
  <c r="F473" i="3"/>
  <c r="I473" i="3"/>
  <c r="B474" i="3"/>
  <c r="E474" i="3"/>
  <c r="F474" i="3"/>
  <c r="I474" i="3"/>
  <c r="B475" i="3"/>
  <c r="E475" i="3"/>
  <c r="F475" i="3"/>
  <c r="I475" i="3"/>
  <c r="B476" i="3"/>
  <c r="E476" i="3"/>
  <c r="F476" i="3"/>
  <c r="I476" i="3"/>
  <c r="B477" i="3"/>
  <c r="E477" i="3"/>
  <c r="F477" i="3"/>
  <c r="I477" i="3"/>
  <c r="B478" i="3"/>
  <c r="E478" i="3"/>
  <c r="F478" i="3"/>
  <c r="I478" i="3"/>
  <c r="B479" i="3"/>
  <c r="E479" i="3"/>
  <c r="F479" i="3"/>
  <c r="I479" i="3"/>
  <c r="B480" i="3"/>
  <c r="E480" i="3"/>
  <c r="F480" i="3"/>
  <c r="I480" i="3"/>
  <c r="B481" i="3"/>
  <c r="E481" i="3"/>
  <c r="F481" i="3"/>
  <c r="I481" i="3"/>
  <c r="B482" i="3"/>
  <c r="E482" i="3"/>
  <c r="F482" i="3"/>
  <c r="I482" i="3"/>
  <c r="B483" i="3"/>
  <c r="E483" i="3"/>
  <c r="F483" i="3"/>
  <c r="I483" i="3"/>
  <c r="B484" i="3"/>
  <c r="E484" i="3"/>
  <c r="F484" i="3"/>
  <c r="I484" i="3"/>
  <c r="B485" i="3"/>
  <c r="E485" i="3"/>
  <c r="F485" i="3"/>
  <c r="I485" i="3"/>
  <c r="B486" i="3"/>
  <c r="E486" i="3"/>
  <c r="F486" i="3"/>
  <c r="I486" i="3"/>
  <c r="B487" i="3"/>
  <c r="E487" i="3"/>
  <c r="F487" i="3"/>
  <c r="I487" i="3"/>
  <c r="B488" i="3"/>
  <c r="E488" i="3"/>
  <c r="F488" i="3"/>
  <c r="I488" i="3"/>
  <c r="B489" i="3"/>
  <c r="E489" i="3"/>
  <c r="F489" i="3"/>
  <c r="I489" i="3"/>
  <c r="B490" i="3"/>
  <c r="E490" i="3"/>
  <c r="F490" i="3"/>
  <c r="I490" i="3"/>
  <c r="B491" i="3"/>
  <c r="E491" i="3"/>
  <c r="F491" i="3"/>
  <c r="I491" i="3"/>
  <c r="B492" i="3"/>
  <c r="E492" i="3"/>
  <c r="F492" i="3"/>
  <c r="I492" i="3"/>
  <c r="B493" i="3"/>
  <c r="E493" i="3"/>
  <c r="F493" i="3"/>
  <c r="I493" i="3"/>
  <c r="B494" i="3"/>
  <c r="E494" i="3"/>
  <c r="F494" i="3"/>
  <c r="I494" i="3"/>
  <c r="B495" i="3"/>
  <c r="E495" i="3"/>
  <c r="F495" i="3"/>
  <c r="I495" i="3"/>
  <c r="B496" i="3"/>
  <c r="E496" i="3"/>
  <c r="F496" i="3"/>
  <c r="I496" i="3"/>
  <c r="B497" i="3"/>
  <c r="E497" i="3"/>
  <c r="F497" i="3"/>
  <c r="I497" i="3"/>
  <c r="B498" i="3"/>
  <c r="E498" i="3"/>
  <c r="F498" i="3"/>
  <c r="I498" i="3"/>
  <c r="B499" i="3"/>
  <c r="E499" i="3"/>
  <c r="F499" i="3"/>
  <c r="I499" i="3"/>
  <c r="B500" i="3"/>
  <c r="E500" i="3"/>
  <c r="F500" i="3"/>
  <c r="I500" i="3"/>
  <c r="B501" i="3"/>
  <c r="E501" i="3"/>
  <c r="F501" i="3"/>
  <c r="I501" i="3"/>
  <c r="B502" i="3"/>
  <c r="E502" i="3"/>
  <c r="F502" i="3"/>
  <c r="I502" i="3"/>
  <c r="B503" i="3"/>
  <c r="E503" i="3"/>
  <c r="F503" i="3"/>
  <c r="I503" i="3"/>
  <c r="B504" i="3"/>
  <c r="E504" i="3"/>
  <c r="F504" i="3"/>
  <c r="I504" i="3"/>
  <c r="B505" i="3"/>
  <c r="E505" i="3"/>
  <c r="F505" i="3"/>
  <c r="I505" i="3"/>
  <c r="B506" i="3"/>
  <c r="E506" i="3"/>
  <c r="F506" i="3"/>
  <c r="I506" i="3"/>
  <c r="B507" i="3"/>
  <c r="E507" i="3"/>
  <c r="F507" i="3"/>
  <c r="I507" i="3"/>
  <c r="B508" i="3"/>
  <c r="E508" i="3"/>
  <c r="F508" i="3"/>
  <c r="I508" i="3"/>
  <c r="B509" i="3"/>
  <c r="E509" i="3"/>
  <c r="F509" i="3"/>
  <c r="I509" i="3"/>
  <c r="B510" i="3"/>
  <c r="E510" i="3"/>
  <c r="F510" i="3"/>
  <c r="I510" i="3"/>
  <c r="B511" i="3"/>
  <c r="E511" i="3"/>
  <c r="F511" i="3"/>
  <c r="I511" i="3"/>
  <c r="B512" i="3"/>
  <c r="E512" i="3"/>
  <c r="F512" i="3"/>
  <c r="I512" i="3"/>
  <c r="B513" i="3"/>
  <c r="E513" i="3"/>
  <c r="F513" i="3"/>
  <c r="I513" i="3"/>
  <c r="B514" i="3"/>
  <c r="E514" i="3"/>
  <c r="F514" i="3"/>
  <c r="I514" i="3"/>
  <c r="B515" i="3"/>
  <c r="E515" i="3"/>
  <c r="F515" i="3"/>
  <c r="I515" i="3"/>
  <c r="B516" i="3"/>
  <c r="E516" i="3"/>
  <c r="F516" i="3"/>
  <c r="I516" i="3"/>
  <c r="B517" i="3"/>
  <c r="E517" i="3"/>
  <c r="F517" i="3"/>
  <c r="I517" i="3"/>
  <c r="B518" i="3"/>
  <c r="E518" i="3"/>
  <c r="F518" i="3"/>
  <c r="I518" i="3"/>
  <c r="B519" i="3"/>
  <c r="E519" i="3"/>
  <c r="F519" i="3"/>
  <c r="I519" i="3"/>
  <c r="B9" i="1"/>
  <c r="E9" i="1"/>
  <c r="F9" i="1"/>
  <c r="I9" i="1"/>
  <c r="B10" i="1"/>
  <c r="E10" i="1"/>
  <c r="F10" i="1"/>
  <c r="I10" i="1"/>
  <c r="B11" i="1"/>
  <c r="E11" i="1"/>
  <c r="F11" i="1"/>
  <c r="I11" i="1"/>
  <c r="B12" i="1"/>
  <c r="E12" i="1"/>
  <c r="F12" i="1"/>
  <c r="I12" i="1"/>
  <c r="B13" i="1"/>
  <c r="E13" i="1"/>
  <c r="F13" i="1"/>
  <c r="I13" i="1"/>
  <c r="B14" i="1"/>
  <c r="E14" i="1"/>
  <c r="F14" i="1"/>
  <c r="I14" i="1"/>
  <c r="B15" i="1"/>
  <c r="E15" i="1"/>
  <c r="F15" i="1"/>
  <c r="I15" i="1"/>
  <c r="E16" i="1"/>
  <c r="F16" i="1"/>
  <c r="I16" i="1"/>
  <c r="B17" i="1"/>
  <c r="E17" i="1"/>
  <c r="F17" i="1"/>
  <c r="I17" i="1"/>
  <c r="B18" i="1"/>
  <c r="E18" i="1"/>
  <c r="F18" i="1"/>
  <c r="I18" i="1"/>
  <c r="B19" i="1"/>
  <c r="E19" i="1"/>
  <c r="F19" i="1"/>
  <c r="I19" i="1"/>
  <c r="B20" i="1"/>
  <c r="E20" i="1"/>
  <c r="F20" i="1"/>
  <c r="I20" i="1"/>
  <c r="B21" i="1"/>
  <c r="E21" i="1"/>
  <c r="F21" i="1"/>
  <c r="I21" i="1"/>
  <c r="B22" i="1"/>
  <c r="E22" i="1"/>
  <c r="F22" i="1"/>
  <c r="I22" i="1"/>
  <c r="E23" i="1"/>
  <c r="F23" i="1"/>
  <c r="I23" i="1"/>
  <c r="B24" i="1"/>
  <c r="E24" i="1"/>
  <c r="F24" i="1"/>
  <c r="I24" i="1"/>
  <c r="B25" i="1"/>
  <c r="E25" i="1"/>
  <c r="F25" i="1"/>
  <c r="I25" i="1"/>
  <c r="B26" i="1"/>
  <c r="E26" i="1"/>
  <c r="F26" i="1"/>
  <c r="I26" i="1"/>
  <c r="B27" i="1"/>
  <c r="E27" i="1"/>
  <c r="F27" i="1"/>
  <c r="I27" i="1"/>
  <c r="B28" i="1"/>
  <c r="E28" i="1"/>
  <c r="F28" i="1"/>
  <c r="I28" i="1"/>
  <c r="B29" i="1"/>
  <c r="E29" i="1"/>
  <c r="F29" i="1"/>
  <c r="I29" i="1"/>
  <c r="E30" i="1"/>
  <c r="F30" i="1"/>
  <c r="I30" i="1"/>
  <c r="B31" i="1"/>
  <c r="E31" i="1"/>
  <c r="F31" i="1"/>
  <c r="I31" i="1"/>
  <c r="B32" i="1"/>
  <c r="E32" i="1"/>
  <c r="F32" i="1"/>
  <c r="I32" i="1"/>
  <c r="B33" i="1"/>
  <c r="E33" i="1"/>
  <c r="F33" i="1"/>
  <c r="I33" i="1"/>
  <c r="B34" i="1"/>
  <c r="E34" i="1"/>
  <c r="F34" i="1"/>
  <c r="I34" i="1"/>
  <c r="B35" i="1"/>
  <c r="E35" i="1"/>
  <c r="F35" i="1"/>
  <c r="I35" i="1"/>
  <c r="B36" i="1"/>
  <c r="E36" i="1"/>
  <c r="F36" i="1"/>
  <c r="I36" i="1"/>
  <c r="B37" i="1"/>
  <c r="E37" i="1"/>
  <c r="F37" i="1"/>
  <c r="I37" i="1"/>
  <c r="B38" i="1"/>
  <c r="E38" i="1"/>
  <c r="F38" i="1"/>
  <c r="I38" i="1"/>
  <c r="B39" i="1"/>
  <c r="E39" i="1"/>
  <c r="F39" i="1"/>
  <c r="I39" i="1"/>
  <c r="B40" i="1"/>
  <c r="E40" i="1"/>
  <c r="F40" i="1"/>
  <c r="I40" i="1"/>
  <c r="B41" i="1"/>
  <c r="E41" i="1"/>
  <c r="F41" i="1"/>
  <c r="I41" i="1"/>
  <c r="B42" i="1"/>
  <c r="E42" i="1"/>
  <c r="F42" i="1"/>
  <c r="I42" i="1"/>
  <c r="B43" i="1"/>
  <c r="E43" i="1"/>
  <c r="F43" i="1"/>
  <c r="I43" i="1"/>
  <c r="B44" i="1"/>
  <c r="E44" i="1"/>
  <c r="F44" i="1"/>
  <c r="I44" i="1"/>
  <c r="B45" i="1"/>
  <c r="E45" i="1"/>
  <c r="F45" i="1"/>
  <c r="I45" i="1"/>
  <c r="B46" i="1"/>
  <c r="E46" i="1"/>
  <c r="F46" i="1"/>
  <c r="I46" i="1"/>
  <c r="B47" i="1"/>
  <c r="E47" i="1"/>
  <c r="F47" i="1"/>
  <c r="I47" i="1"/>
  <c r="B48" i="1"/>
  <c r="E48" i="1"/>
  <c r="F48" i="1"/>
  <c r="I48" i="1"/>
  <c r="B49" i="1"/>
  <c r="E49" i="1"/>
  <c r="F49" i="1"/>
  <c r="I49" i="1"/>
  <c r="B50" i="1"/>
  <c r="E50" i="1"/>
  <c r="F50" i="1"/>
  <c r="I50" i="1"/>
  <c r="B51" i="1"/>
  <c r="E51" i="1"/>
  <c r="F51" i="1"/>
  <c r="I51" i="1"/>
  <c r="B52" i="1"/>
  <c r="E52" i="1"/>
  <c r="F52" i="1"/>
  <c r="I52" i="1"/>
  <c r="B53" i="1"/>
  <c r="E53" i="1"/>
  <c r="F53" i="1"/>
  <c r="I53" i="1"/>
  <c r="B54" i="1"/>
  <c r="E54" i="1"/>
  <c r="F54" i="1"/>
  <c r="I54" i="1"/>
  <c r="B55" i="1"/>
  <c r="E55" i="1"/>
  <c r="F55" i="1"/>
  <c r="I55" i="1"/>
  <c r="B56" i="1"/>
  <c r="E56" i="1"/>
  <c r="F56" i="1"/>
  <c r="I56" i="1"/>
  <c r="B57" i="1"/>
  <c r="E57" i="1"/>
  <c r="F57" i="1"/>
  <c r="I57" i="1"/>
  <c r="B58" i="1"/>
  <c r="E58" i="1"/>
  <c r="F58" i="1"/>
  <c r="I58" i="1"/>
  <c r="B59" i="1"/>
  <c r="E59" i="1"/>
  <c r="F59" i="1"/>
  <c r="I59" i="1"/>
  <c r="B60" i="1"/>
  <c r="E60" i="1"/>
  <c r="F60" i="1"/>
  <c r="I60" i="1"/>
  <c r="B61" i="1"/>
  <c r="E61" i="1"/>
  <c r="F61" i="1"/>
  <c r="I61" i="1"/>
  <c r="B62" i="1"/>
  <c r="E62" i="1"/>
  <c r="F62" i="1"/>
  <c r="I62" i="1"/>
  <c r="B63" i="1"/>
  <c r="E63" i="1"/>
  <c r="F63" i="1"/>
  <c r="I63" i="1"/>
  <c r="B64" i="1"/>
  <c r="E64" i="1"/>
  <c r="F64" i="1"/>
  <c r="I64" i="1"/>
  <c r="B65" i="1"/>
  <c r="E65" i="1"/>
  <c r="F65" i="1"/>
  <c r="I65" i="1"/>
  <c r="B66" i="1"/>
  <c r="E66" i="1"/>
  <c r="F66" i="1"/>
  <c r="I66" i="1"/>
  <c r="B67" i="1"/>
  <c r="E67" i="1"/>
  <c r="F67" i="1"/>
  <c r="I67" i="1"/>
  <c r="B68" i="1"/>
  <c r="E68" i="1"/>
  <c r="F68" i="1"/>
  <c r="I68" i="1"/>
  <c r="B69" i="1"/>
  <c r="E69" i="1"/>
  <c r="F69" i="1"/>
  <c r="I69" i="1"/>
  <c r="B70" i="1"/>
  <c r="E70" i="1"/>
  <c r="F70" i="1"/>
  <c r="I70" i="1"/>
  <c r="B71" i="1"/>
  <c r="E71" i="1"/>
  <c r="F71" i="1"/>
  <c r="I71" i="1"/>
  <c r="B72" i="1"/>
  <c r="E72" i="1"/>
  <c r="F72" i="1"/>
  <c r="I72" i="1"/>
  <c r="B73" i="1"/>
  <c r="E73" i="1"/>
  <c r="F73" i="1"/>
  <c r="I73" i="1"/>
  <c r="B74" i="1"/>
  <c r="E74" i="1"/>
  <c r="F74" i="1"/>
  <c r="I74" i="1"/>
  <c r="B75" i="1"/>
  <c r="E75" i="1"/>
  <c r="F75" i="1"/>
  <c r="I75" i="1"/>
  <c r="B76" i="1"/>
  <c r="E76" i="1"/>
  <c r="F76" i="1"/>
  <c r="I76" i="1"/>
  <c r="B77" i="1"/>
  <c r="E77" i="1"/>
  <c r="F77" i="1"/>
  <c r="I77" i="1"/>
  <c r="B78" i="1"/>
  <c r="E78" i="1"/>
  <c r="F78" i="1"/>
  <c r="I78" i="1"/>
  <c r="B79" i="1"/>
  <c r="E79" i="1"/>
  <c r="F79" i="1"/>
  <c r="I79" i="1"/>
  <c r="B80" i="1"/>
  <c r="E80" i="1"/>
  <c r="F80" i="1"/>
  <c r="I80" i="1"/>
  <c r="B81" i="1"/>
  <c r="E81" i="1"/>
  <c r="F81" i="1"/>
  <c r="I81" i="1"/>
  <c r="B82" i="1"/>
  <c r="E82" i="1"/>
  <c r="F82" i="1"/>
  <c r="I82" i="1"/>
  <c r="B83" i="1"/>
  <c r="E83" i="1"/>
  <c r="F83" i="1"/>
  <c r="I83" i="1"/>
  <c r="B84" i="1"/>
  <c r="E84" i="1"/>
  <c r="F84" i="1"/>
  <c r="I84" i="1"/>
  <c r="B85" i="1"/>
  <c r="E85" i="1"/>
  <c r="F85" i="1"/>
  <c r="I85" i="1"/>
  <c r="B86" i="1"/>
  <c r="E86" i="1"/>
  <c r="F86" i="1"/>
  <c r="I86" i="1"/>
  <c r="B87" i="1"/>
  <c r="E87" i="1"/>
  <c r="F87" i="1"/>
  <c r="I87" i="1"/>
  <c r="B88" i="1"/>
  <c r="E88" i="1"/>
  <c r="F88" i="1"/>
  <c r="I88" i="1"/>
  <c r="B89" i="1"/>
  <c r="E89" i="1"/>
  <c r="F89" i="1"/>
  <c r="I89" i="1"/>
  <c r="B90" i="1"/>
  <c r="E90" i="1"/>
  <c r="F90" i="1"/>
  <c r="I90" i="1"/>
  <c r="B91" i="1"/>
  <c r="E91" i="1"/>
  <c r="F91" i="1"/>
  <c r="I91" i="1"/>
  <c r="B92" i="1"/>
  <c r="E92" i="1"/>
  <c r="F92" i="1"/>
  <c r="I92" i="1"/>
  <c r="B93" i="1"/>
  <c r="E93" i="1"/>
  <c r="F93" i="1"/>
  <c r="I93" i="1"/>
  <c r="B94" i="1"/>
  <c r="E94" i="1"/>
  <c r="F94" i="1"/>
  <c r="I94" i="1"/>
  <c r="B95" i="1"/>
  <c r="E95" i="1"/>
  <c r="F95" i="1"/>
  <c r="I95" i="1"/>
  <c r="B96" i="1"/>
  <c r="E96" i="1"/>
  <c r="F96" i="1"/>
  <c r="I96" i="1"/>
  <c r="B97" i="1"/>
  <c r="E97" i="1"/>
  <c r="F97" i="1"/>
  <c r="I97" i="1"/>
  <c r="B98" i="1"/>
  <c r="E98" i="1"/>
  <c r="F98" i="1"/>
  <c r="I98" i="1"/>
  <c r="B99" i="1"/>
  <c r="E99" i="1"/>
  <c r="F99" i="1"/>
  <c r="I99" i="1"/>
  <c r="B100" i="1"/>
  <c r="E100" i="1"/>
  <c r="F100" i="1"/>
  <c r="I100" i="1"/>
  <c r="B101" i="1"/>
  <c r="E101" i="1"/>
  <c r="F101" i="1"/>
  <c r="I101" i="1"/>
  <c r="B102" i="1"/>
  <c r="E102" i="1"/>
  <c r="F102" i="1"/>
  <c r="I102" i="1"/>
  <c r="B103" i="1"/>
  <c r="E103" i="1"/>
  <c r="F103" i="1"/>
  <c r="I103" i="1"/>
  <c r="B104" i="1"/>
  <c r="E104" i="1"/>
  <c r="F104" i="1"/>
  <c r="I104" i="1"/>
  <c r="B105" i="1"/>
  <c r="E105" i="1"/>
  <c r="F105" i="1"/>
  <c r="I105" i="1"/>
  <c r="B106" i="1"/>
  <c r="E106" i="1"/>
  <c r="F106" i="1"/>
  <c r="I106" i="1"/>
  <c r="B107" i="1"/>
  <c r="E107" i="1"/>
  <c r="F107" i="1"/>
  <c r="I107" i="1"/>
  <c r="B108" i="1"/>
  <c r="E108" i="1"/>
  <c r="F108" i="1"/>
  <c r="I108" i="1"/>
  <c r="B109" i="1"/>
  <c r="E109" i="1"/>
  <c r="F109" i="1"/>
  <c r="I109" i="1"/>
  <c r="B110" i="1"/>
  <c r="E110" i="1"/>
  <c r="F110" i="1"/>
  <c r="I110" i="1"/>
  <c r="B111" i="1"/>
  <c r="E111" i="1"/>
  <c r="F111" i="1"/>
  <c r="I111" i="1"/>
  <c r="B112" i="1"/>
  <c r="E112" i="1"/>
  <c r="F112" i="1"/>
  <c r="I112" i="1"/>
  <c r="B113" i="1"/>
  <c r="E113" i="1"/>
  <c r="F113" i="1"/>
  <c r="I113" i="1"/>
  <c r="B114" i="1"/>
  <c r="E114" i="1"/>
  <c r="F114" i="1"/>
  <c r="I114" i="1"/>
  <c r="B115" i="1"/>
  <c r="E115" i="1"/>
  <c r="F115" i="1"/>
  <c r="I115" i="1"/>
  <c r="B116" i="1"/>
  <c r="E116" i="1"/>
  <c r="F116" i="1"/>
  <c r="I116" i="1"/>
  <c r="B117" i="1"/>
  <c r="E117" i="1"/>
  <c r="F117" i="1"/>
  <c r="I117" i="1"/>
  <c r="B118" i="1"/>
  <c r="E118" i="1"/>
  <c r="F118" i="1"/>
  <c r="I118" i="1"/>
  <c r="B119" i="1"/>
  <c r="E119" i="1"/>
  <c r="F119" i="1"/>
  <c r="I119" i="1"/>
  <c r="B120" i="1"/>
  <c r="E120" i="1"/>
  <c r="F120" i="1"/>
  <c r="I120" i="1"/>
  <c r="B121" i="1"/>
  <c r="E121" i="1"/>
  <c r="F121" i="1"/>
  <c r="I121" i="1"/>
  <c r="B122" i="1"/>
  <c r="E122" i="1"/>
  <c r="F122" i="1"/>
  <c r="I122" i="1"/>
  <c r="B123" i="1"/>
  <c r="E123" i="1"/>
  <c r="F123" i="1"/>
  <c r="I123" i="1"/>
  <c r="B124" i="1"/>
  <c r="E124" i="1"/>
  <c r="F124" i="1"/>
  <c r="I124" i="1"/>
  <c r="B125" i="1"/>
  <c r="E125" i="1"/>
  <c r="F125" i="1"/>
  <c r="I125" i="1"/>
  <c r="B126" i="1"/>
  <c r="E126" i="1"/>
  <c r="F126" i="1"/>
  <c r="I126" i="1"/>
  <c r="B127" i="1"/>
  <c r="E127" i="1"/>
  <c r="F127" i="1"/>
  <c r="I127" i="1"/>
  <c r="B128" i="1"/>
  <c r="E128" i="1"/>
  <c r="F128" i="1"/>
  <c r="I128" i="1"/>
  <c r="B129" i="1"/>
  <c r="E129" i="1"/>
  <c r="F129" i="1"/>
  <c r="I129" i="1"/>
  <c r="B130" i="1"/>
  <c r="E130" i="1"/>
  <c r="F130" i="1"/>
  <c r="I130" i="1"/>
  <c r="B131" i="1"/>
  <c r="E131" i="1"/>
  <c r="F131" i="1"/>
  <c r="I131" i="1"/>
  <c r="B132" i="1"/>
  <c r="E132" i="1"/>
  <c r="F132" i="1"/>
  <c r="I132" i="1"/>
  <c r="B133" i="1"/>
  <c r="E133" i="1"/>
  <c r="F133" i="1"/>
  <c r="I133" i="1"/>
  <c r="B134" i="1"/>
  <c r="E134" i="1"/>
  <c r="F134" i="1"/>
  <c r="I134" i="1"/>
  <c r="B135" i="1"/>
  <c r="E135" i="1"/>
  <c r="F135" i="1"/>
  <c r="I135" i="1"/>
  <c r="B136" i="1"/>
  <c r="E136" i="1"/>
  <c r="F136" i="1"/>
  <c r="I136" i="1"/>
  <c r="B137" i="1"/>
  <c r="E137" i="1"/>
  <c r="F137" i="1"/>
  <c r="I137" i="1"/>
  <c r="B138" i="1"/>
  <c r="E138" i="1"/>
  <c r="F138" i="1"/>
  <c r="I138" i="1"/>
  <c r="B139" i="1"/>
  <c r="E139" i="1"/>
  <c r="F139" i="1"/>
  <c r="I139" i="1"/>
  <c r="B140" i="1"/>
  <c r="E140" i="1"/>
  <c r="F140" i="1"/>
  <c r="I140" i="1"/>
  <c r="B141" i="1"/>
  <c r="E141" i="1"/>
  <c r="F141" i="1"/>
  <c r="I141" i="1"/>
  <c r="B142" i="1"/>
  <c r="E142" i="1"/>
  <c r="F142" i="1"/>
  <c r="I142" i="1"/>
  <c r="B143" i="1"/>
  <c r="E143" i="1"/>
  <c r="F143" i="1"/>
  <c r="I143" i="1"/>
  <c r="B144" i="1"/>
  <c r="E144" i="1"/>
  <c r="F144" i="1"/>
  <c r="I144" i="1"/>
  <c r="B145" i="1"/>
  <c r="E145" i="1"/>
  <c r="F145" i="1"/>
  <c r="I145" i="1"/>
  <c r="B146" i="1"/>
  <c r="E146" i="1"/>
  <c r="F146" i="1"/>
  <c r="I146" i="1"/>
  <c r="B147" i="1"/>
  <c r="E147" i="1"/>
  <c r="F147" i="1"/>
  <c r="I147" i="1"/>
  <c r="B148" i="1"/>
  <c r="E148" i="1"/>
  <c r="F148" i="1"/>
  <c r="I148" i="1"/>
  <c r="B149" i="1"/>
  <c r="E149" i="1"/>
  <c r="F149" i="1"/>
  <c r="I149" i="1"/>
  <c r="B150" i="1"/>
  <c r="E150" i="1"/>
  <c r="F150" i="1"/>
  <c r="I150" i="1"/>
  <c r="B151" i="1"/>
  <c r="E151" i="1"/>
  <c r="F151" i="1"/>
  <c r="I151" i="1"/>
  <c r="B152" i="1"/>
  <c r="E152" i="1"/>
  <c r="F152" i="1"/>
  <c r="I152" i="1"/>
  <c r="B153" i="1"/>
  <c r="E153" i="1"/>
  <c r="F153" i="1"/>
  <c r="I153" i="1"/>
  <c r="B154" i="1"/>
  <c r="E154" i="1"/>
  <c r="F154" i="1"/>
  <c r="I154" i="1"/>
  <c r="B155" i="1"/>
  <c r="E155" i="1"/>
  <c r="F155" i="1"/>
  <c r="I155" i="1"/>
  <c r="B156" i="1"/>
  <c r="E156" i="1"/>
  <c r="F156" i="1"/>
  <c r="I156" i="1"/>
  <c r="B157" i="1"/>
  <c r="E157" i="1"/>
  <c r="F157" i="1"/>
  <c r="I157" i="1"/>
  <c r="B158" i="1"/>
  <c r="E158" i="1"/>
  <c r="F158" i="1"/>
  <c r="I158" i="1"/>
  <c r="B159" i="1"/>
  <c r="E159" i="1"/>
  <c r="F159" i="1"/>
  <c r="I159" i="1"/>
  <c r="B160" i="1"/>
  <c r="E160" i="1"/>
  <c r="F160" i="1"/>
  <c r="I160" i="1"/>
  <c r="B161" i="1"/>
  <c r="E161" i="1"/>
  <c r="F161" i="1"/>
  <c r="I161" i="1"/>
  <c r="B162" i="1"/>
  <c r="E162" i="1"/>
  <c r="F162" i="1"/>
  <c r="I162" i="1"/>
  <c r="B163" i="1"/>
  <c r="E163" i="1"/>
  <c r="F163" i="1"/>
  <c r="I163" i="1"/>
  <c r="B164" i="1"/>
  <c r="E164" i="1"/>
  <c r="F164" i="1"/>
  <c r="I164" i="1"/>
  <c r="B165" i="1"/>
  <c r="E165" i="1"/>
  <c r="F165" i="1"/>
  <c r="I165" i="1"/>
  <c r="B166" i="1"/>
  <c r="E166" i="1"/>
  <c r="F166" i="1"/>
  <c r="I166" i="1"/>
  <c r="B167" i="1"/>
  <c r="E167" i="1"/>
  <c r="F167" i="1"/>
  <c r="I167" i="1"/>
  <c r="B168" i="1"/>
  <c r="E168" i="1"/>
  <c r="F168" i="1"/>
  <c r="I168" i="1"/>
  <c r="B169" i="1"/>
  <c r="E169" i="1"/>
  <c r="F169" i="1"/>
  <c r="I169" i="1"/>
  <c r="B170" i="1"/>
  <c r="E170" i="1"/>
  <c r="F170" i="1"/>
  <c r="I170" i="1"/>
  <c r="B171" i="1"/>
  <c r="E171" i="1"/>
  <c r="F171" i="1"/>
  <c r="I171" i="1"/>
  <c r="B172" i="1"/>
  <c r="E172" i="1"/>
  <c r="F172" i="1"/>
  <c r="I172" i="1"/>
  <c r="B173" i="1"/>
  <c r="E173" i="1"/>
  <c r="F173" i="1"/>
  <c r="I173" i="1"/>
  <c r="B174" i="1"/>
  <c r="E174" i="1"/>
  <c r="F174" i="1"/>
  <c r="I174" i="1"/>
  <c r="B175" i="1"/>
  <c r="E175" i="1"/>
  <c r="F175" i="1"/>
  <c r="I175" i="1"/>
  <c r="B176" i="1"/>
  <c r="E176" i="1"/>
  <c r="F176" i="1"/>
  <c r="I176" i="1"/>
  <c r="B177" i="1"/>
  <c r="E177" i="1"/>
  <c r="F177" i="1"/>
  <c r="I177" i="1"/>
  <c r="B178" i="1"/>
  <c r="E178" i="1"/>
  <c r="F178" i="1"/>
  <c r="I178" i="1"/>
  <c r="B179" i="1"/>
  <c r="E179" i="1"/>
  <c r="F179" i="1"/>
  <c r="I179" i="1"/>
  <c r="B180" i="1"/>
  <c r="E180" i="1"/>
  <c r="F180" i="1"/>
  <c r="I180" i="1"/>
  <c r="B181" i="1"/>
  <c r="E181" i="1"/>
  <c r="F181" i="1"/>
  <c r="I181" i="1"/>
  <c r="B182" i="1"/>
  <c r="E182" i="1"/>
  <c r="F182" i="1"/>
  <c r="I182" i="1"/>
  <c r="B183" i="1"/>
  <c r="E183" i="1"/>
  <c r="F183" i="1"/>
  <c r="I183" i="1"/>
  <c r="B184" i="1"/>
  <c r="E184" i="1"/>
  <c r="F184" i="1"/>
  <c r="I184" i="1"/>
  <c r="B185" i="1"/>
  <c r="E185" i="1"/>
  <c r="F185" i="1"/>
  <c r="I185" i="1"/>
  <c r="B186" i="1"/>
  <c r="E186" i="1"/>
  <c r="F186" i="1"/>
  <c r="I186" i="1"/>
  <c r="B187" i="1"/>
  <c r="E187" i="1"/>
  <c r="F187" i="1"/>
  <c r="I187" i="1"/>
  <c r="B188" i="1"/>
  <c r="E188" i="1"/>
  <c r="F188" i="1"/>
  <c r="I188" i="1"/>
  <c r="B189" i="1"/>
  <c r="E189" i="1"/>
  <c r="F189" i="1"/>
  <c r="I189" i="1"/>
  <c r="B190" i="1"/>
  <c r="E190" i="1"/>
  <c r="F190" i="1"/>
  <c r="I190" i="1"/>
  <c r="B191" i="1"/>
  <c r="E191" i="1"/>
  <c r="F191" i="1"/>
  <c r="I191" i="1"/>
  <c r="B192" i="1"/>
  <c r="E192" i="1"/>
  <c r="F192" i="1"/>
  <c r="I192" i="1"/>
  <c r="B193" i="1"/>
  <c r="E193" i="1"/>
  <c r="F193" i="1"/>
  <c r="I193" i="1"/>
  <c r="B194" i="1"/>
  <c r="E194" i="1"/>
  <c r="F194" i="1"/>
  <c r="I194" i="1"/>
  <c r="B195" i="1"/>
  <c r="E195" i="1"/>
  <c r="F195" i="1"/>
  <c r="I195" i="1"/>
  <c r="B196" i="1"/>
  <c r="E196" i="1"/>
  <c r="F196" i="1"/>
  <c r="I196" i="1"/>
  <c r="B197" i="1"/>
  <c r="E197" i="1"/>
  <c r="F197" i="1"/>
  <c r="I197" i="1"/>
  <c r="B198" i="1"/>
  <c r="E198" i="1"/>
  <c r="F198" i="1"/>
  <c r="I198" i="1"/>
  <c r="B199" i="1"/>
  <c r="E199" i="1"/>
  <c r="F199" i="1"/>
  <c r="I199" i="1"/>
  <c r="B200" i="1"/>
  <c r="E200" i="1"/>
  <c r="F200" i="1"/>
  <c r="I200" i="1"/>
  <c r="B201" i="1"/>
  <c r="E201" i="1"/>
  <c r="F201" i="1"/>
  <c r="I201" i="1"/>
  <c r="B202" i="1"/>
  <c r="E202" i="1"/>
  <c r="F202" i="1"/>
  <c r="I202" i="1"/>
  <c r="B203" i="1"/>
  <c r="E203" i="1"/>
  <c r="F203" i="1"/>
  <c r="I203" i="1"/>
  <c r="B204" i="1"/>
  <c r="E204" i="1"/>
  <c r="F204" i="1"/>
  <c r="I204" i="1"/>
  <c r="B205" i="1"/>
  <c r="E205" i="1"/>
  <c r="F205" i="1"/>
  <c r="I205" i="1"/>
  <c r="B206" i="1"/>
  <c r="E206" i="1"/>
  <c r="F206" i="1"/>
  <c r="I206" i="1"/>
  <c r="B207" i="1"/>
  <c r="E207" i="1"/>
  <c r="F207" i="1"/>
  <c r="I207" i="1"/>
  <c r="B208" i="1"/>
  <c r="E208" i="1"/>
  <c r="F208" i="1"/>
  <c r="I208" i="1"/>
  <c r="B209" i="1"/>
  <c r="E209" i="1"/>
  <c r="F209" i="1"/>
  <c r="I209" i="1"/>
  <c r="B210" i="1"/>
  <c r="E210" i="1"/>
  <c r="F210" i="1"/>
  <c r="I210" i="1"/>
  <c r="B211" i="1"/>
  <c r="E211" i="1"/>
  <c r="F211" i="1"/>
  <c r="I211" i="1"/>
  <c r="B212" i="1"/>
  <c r="E212" i="1"/>
  <c r="F212" i="1"/>
  <c r="I212" i="1"/>
  <c r="B213" i="1"/>
  <c r="E213" i="1"/>
  <c r="F213" i="1"/>
  <c r="I213" i="1"/>
  <c r="B214" i="1"/>
  <c r="E214" i="1"/>
  <c r="F214" i="1"/>
  <c r="I214" i="1"/>
  <c r="B215" i="1"/>
  <c r="E215" i="1"/>
  <c r="F215" i="1"/>
  <c r="I215" i="1"/>
  <c r="B216" i="1"/>
  <c r="E216" i="1"/>
  <c r="F216" i="1"/>
  <c r="I216" i="1"/>
  <c r="B217" i="1"/>
  <c r="E217" i="1"/>
  <c r="F217" i="1"/>
  <c r="I217" i="1"/>
  <c r="B218" i="1"/>
  <c r="E218" i="1"/>
  <c r="F218" i="1"/>
  <c r="I218" i="1"/>
  <c r="B219" i="1"/>
  <c r="E219" i="1"/>
  <c r="F219" i="1"/>
  <c r="I219" i="1"/>
  <c r="B220" i="1"/>
  <c r="E220" i="1"/>
  <c r="F220" i="1"/>
  <c r="I220" i="1"/>
  <c r="B221" i="1"/>
  <c r="E221" i="1"/>
  <c r="F221" i="1"/>
  <c r="I221" i="1"/>
  <c r="B222" i="1"/>
  <c r="E222" i="1"/>
  <c r="F222" i="1"/>
  <c r="I222" i="1"/>
  <c r="B223" i="1"/>
  <c r="E223" i="1"/>
  <c r="F223" i="1"/>
  <c r="I223" i="1"/>
  <c r="B224" i="1"/>
  <c r="E224" i="1"/>
  <c r="F224" i="1"/>
  <c r="I224" i="1"/>
  <c r="B225" i="1"/>
  <c r="E225" i="1"/>
  <c r="F225" i="1"/>
  <c r="I225" i="1"/>
  <c r="B226" i="1"/>
  <c r="E226" i="1"/>
  <c r="F226" i="1"/>
  <c r="I226" i="1"/>
  <c r="B227" i="1"/>
  <c r="E227" i="1"/>
  <c r="F227" i="1"/>
  <c r="I227" i="1"/>
  <c r="B228" i="1"/>
  <c r="E228" i="1"/>
  <c r="F228" i="1"/>
  <c r="I228" i="1"/>
  <c r="B229" i="1"/>
  <c r="E229" i="1"/>
  <c r="F229" i="1"/>
  <c r="I229" i="1"/>
  <c r="B230" i="1"/>
  <c r="E230" i="1"/>
  <c r="F230" i="1"/>
  <c r="I230" i="1"/>
  <c r="B231" i="1"/>
  <c r="E231" i="1"/>
  <c r="F231" i="1"/>
  <c r="I231" i="1"/>
  <c r="B232" i="1"/>
  <c r="E232" i="1"/>
  <c r="F232" i="1"/>
  <c r="I232" i="1"/>
  <c r="B233" i="1"/>
  <c r="E233" i="1"/>
  <c r="F233" i="1"/>
  <c r="I233" i="1"/>
  <c r="B234" i="1"/>
  <c r="E234" i="1"/>
  <c r="F234" i="1"/>
  <c r="I234" i="1"/>
  <c r="B235" i="1"/>
  <c r="E235" i="1"/>
  <c r="F235" i="1"/>
  <c r="I235" i="1"/>
  <c r="B236" i="1"/>
  <c r="E236" i="1"/>
  <c r="F236" i="1"/>
  <c r="I236" i="1"/>
  <c r="B237" i="1"/>
  <c r="E237" i="1"/>
  <c r="F237" i="1"/>
  <c r="I237" i="1"/>
  <c r="B238" i="1"/>
  <c r="E238" i="1"/>
  <c r="F238" i="1"/>
  <c r="I238" i="1"/>
  <c r="B239" i="1"/>
  <c r="E239" i="1"/>
  <c r="F239" i="1"/>
  <c r="I239" i="1"/>
  <c r="B240" i="1"/>
  <c r="E240" i="1"/>
  <c r="F240" i="1"/>
  <c r="I240" i="1"/>
  <c r="B241" i="1"/>
  <c r="E241" i="1"/>
  <c r="F241" i="1"/>
  <c r="I241" i="1"/>
  <c r="B242" i="1"/>
  <c r="E242" i="1"/>
  <c r="F242" i="1"/>
  <c r="I242" i="1"/>
  <c r="B243" i="1"/>
  <c r="E243" i="1"/>
  <c r="F243" i="1"/>
  <c r="I243" i="1"/>
  <c r="B244" i="1"/>
  <c r="E244" i="1"/>
  <c r="F244" i="1"/>
  <c r="I244" i="1"/>
  <c r="B245" i="1"/>
  <c r="E245" i="1"/>
  <c r="F245" i="1"/>
  <c r="I245" i="1"/>
  <c r="B246" i="1"/>
  <c r="E246" i="1"/>
  <c r="F246" i="1"/>
  <c r="I246" i="1"/>
  <c r="B247" i="1"/>
  <c r="E247" i="1"/>
  <c r="F247" i="1"/>
  <c r="I247" i="1"/>
  <c r="B248" i="1"/>
  <c r="E248" i="1"/>
  <c r="F248" i="1"/>
  <c r="I248" i="1"/>
  <c r="B249" i="1"/>
  <c r="E249" i="1"/>
  <c r="F249" i="1"/>
  <c r="I249" i="1"/>
  <c r="B250" i="1"/>
  <c r="E250" i="1"/>
  <c r="F250" i="1"/>
  <c r="I250" i="1"/>
  <c r="B251" i="1"/>
  <c r="E251" i="1"/>
  <c r="F251" i="1"/>
  <c r="I251" i="1"/>
  <c r="B252" i="1"/>
  <c r="E252" i="1"/>
  <c r="F252" i="1"/>
  <c r="I252" i="1"/>
  <c r="B253" i="1"/>
  <c r="E253" i="1"/>
  <c r="F253" i="1"/>
  <c r="I253" i="1"/>
  <c r="B254" i="1"/>
  <c r="E254" i="1"/>
  <c r="F254" i="1"/>
  <c r="I254" i="1"/>
  <c r="B255" i="1"/>
  <c r="E255" i="1"/>
  <c r="F255" i="1"/>
  <c r="I255" i="1"/>
  <c r="B256" i="1"/>
  <c r="E256" i="1"/>
  <c r="F256" i="1"/>
  <c r="I256" i="1"/>
  <c r="B257" i="1"/>
  <c r="E257" i="1"/>
  <c r="F257" i="1"/>
  <c r="I257" i="1"/>
  <c r="B258" i="1"/>
  <c r="E258" i="1"/>
  <c r="F258" i="1"/>
  <c r="I258" i="1"/>
  <c r="B259" i="1"/>
  <c r="E259" i="1"/>
  <c r="F259" i="1"/>
  <c r="I259" i="1"/>
  <c r="B260" i="1"/>
  <c r="E260" i="1"/>
  <c r="F260" i="1"/>
  <c r="I260" i="1"/>
  <c r="B261" i="1"/>
  <c r="E261" i="1"/>
  <c r="F261" i="1"/>
  <c r="I261" i="1"/>
  <c r="B262" i="1"/>
  <c r="E262" i="1"/>
  <c r="F262" i="1"/>
  <c r="I262" i="1"/>
  <c r="B263" i="1"/>
  <c r="E263" i="1"/>
  <c r="F263" i="1"/>
  <c r="I263" i="1"/>
  <c r="B264" i="1"/>
  <c r="E264" i="1"/>
  <c r="F264" i="1"/>
  <c r="I264" i="1"/>
  <c r="B265" i="1"/>
  <c r="E265" i="1"/>
  <c r="F265" i="1"/>
  <c r="I265" i="1"/>
  <c r="B266" i="1"/>
  <c r="E266" i="1"/>
  <c r="F266" i="1"/>
  <c r="I266" i="1"/>
  <c r="B267" i="1"/>
  <c r="E267" i="1"/>
  <c r="F267" i="1"/>
  <c r="I267" i="1"/>
  <c r="B268" i="1"/>
  <c r="E268" i="1"/>
  <c r="F268" i="1"/>
  <c r="I268" i="1"/>
  <c r="B269" i="1"/>
  <c r="E269" i="1"/>
  <c r="F269" i="1"/>
  <c r="I269" i="1"/>
  <c r="B270" i="1"/>
  <c r="E270" i="1"/>
  <c r="F270" i="1"/>
  <c r="I270" i="1"/>
  <c r="B271" i="1"/>
  <c r="E271" i="1"/>
  <c r="F271" i="1"/>
  <c r="I271" i="1"/>
  <c r="B272" i="1"/>
  <c r="E272" i="1"/>
  <c r="F272" i="1"/>
  <c r="I272" i="1"/>
  <c r="B273" i="1"/>
  <c r="E273" i="1"/>
  <c r="F273" i="1"/>
  <c r="I273" i="1"/>
  <c r="B274" i="1"/>
  <c r="E274" i="1"/>
  <c r="F274" i="1"/>
  <c r="I274" i="1"/>
  <c r="B275" i="1"/>
  <c r="E275" i="1"/>
  <c r="F275" i="1"/>
  <c r="I275" i="1"/>
  <c r="B276" i="1"/>
  <c r="E276" i="1"/>
  <c r="F276" i="1"/>
  <c r="I276" i="1"/>
  <c r="B277" i="1"/>
  <c r="E277" i="1"/>
  <c r="F277" i="1"/>
  <c r="I277" i="1"/>
  <c r="B278" i="1"/>
  <c r="E278" i="1"/>
  <c r="F278" i="1"/>
  <c r="I278" i="1"/>
  <c r="B279" i="1"/>
  <c r="E279" i="1"/>
  <c r="F279" i="1"/>
  <c r="I279" i="1"/>
  <c r="B280" i="1"/>
  <c r="E280" i="1"/>
  <c r="F280" i="1"/>
  <c r="I280" i="1"/>
  <c r="B281" i="1"/>
  <c r="E281" i="1"/>
  <c r="F281" i="1"/>
  <c r="I281" i="1"/>
  <c r="B282" i="1"/>
  <c r="E282" i="1"/>
  <c r="F282" i="1"/>
  <c r="I282" i="1"/>
  <c r="B283" i="1"/>
  <c r="E283" i="1"/>
  <c r="F283" i="1"/>
  <c r="I283" i="1"/>
  <c r="B284" i="1"/>
  <c r="E284" i="1"/>
  <c r="F284" i="1"/>
  <c r="I284" i="1"/>
  <c r="B285" i="1"/>
  <c r="E285" i="1"/>
  <c r="F285" i="1"/>
  <c r="I285" i="1"/>
  <c r="B286" i="1"/>
  <c r="E286" i="1"/>
  <c r="F286" i="1"/>
  <c r="I286" i="1"/>
  <c r="B287" i="1"/>
  <c r="E287" i="1"/>
  <c r="F287" i="1"/>
  <c r="I287" i="1"/>
  <c r="B288" i="1"/>
  <c r="E288" i="1"/>
  <c r="F288" i="1"/>
  <c r="I288" i="1"/>
  <c r="B289" i="1"/>
  <c r="E289" i="1"/>
  <c r="F289" i="1"/>
  <c r="I289" i="1"/>
  <c r="B290" i="1"/>
  <c r="E290" i="1"/>
  <c r="F290" i="1"/>
  <c r="I290" i="1"/>
  <c r="B291" i="1"/>
  <c r="E291" i="1"/>
  <c r="F291" i="1"/>
  <c r="I291" i="1"/>
  <c r="B292" i="1"/>
  <c r="E292" i="1"/>
  <c r="F292" i="1"/>
  <c r="I292" i="1"/>
  <c r="B293" i="1"/>
  <c r="E293" i="1"/>
  <c r="F293" i="1"/>
  <c r="I293" i="1"/>
  <c r="B294" i="1"/>
  <c r="E294" i="1"/>
  <c r="F294" i="1"/>
  <c r="I294" i="1"/>
  <c r="B295" i="1"/>
  <c r="E295" i="1"/>
  <c r="F295" i="1"/>
  <c r="I295" i="1"/>
  <c r="B296" i="1"/>
  <c r="E296" i="1"/>
  <c r="F296" i="1"/>
  <c r="I296" i="1"/>
  <c r="B297" i="1"/>
  <c r="E297" i="1"/>
  <c r="F297" i="1"/>
  <c r="I297" i="1"/>
  <c r="B298" i="1"/>
  <c r="E298" i="1"/>
  <c r="F298" i="1"/>
  <c r="I298" i="1"/>
  <c r="B299" i="1"/>
  <c r="E299" i="1"/>
  <c r="F299" i="1"/>
  <c r="I299" i="1"/>
  <c r="B300" i="1"/>
  <c r="E300" i="1"/>
  <c r="F300" i="1"/>
  <c r="I300" i="1"/>
  <c r="B301" i="1"/>
  <c r="E301" i="1"/>
  <c r="F301" i="1"/>
  <c r="I301" i="1"/>
  <c r="B302" i="1"/>
  <c r="E302" i="1"/>
  <c r="F302" i="1"/>
  <c r="I302" i="1"/>
  <c r="B303" i="1"/>
  <c r="E303" i="1"/>
  <c r="F303" i="1"/>
  <c r="I303" i="1"/>
  <c r="B304" i="1"/>
  <c r="E304" i="1"/>
  <c r="F304" i="1"/>
  <c r="I304" i="1"/>
  <c r="B305" i="1"/>
  <c r="E305" i="1"/>
  <c r="F305" i="1"/>
  <c r="I305" i="1"/>
  <c r="B306" i="1"/>
  <c r="E306" i="1"/>
  <c r="F306" i="1"/>
  <c r="I306" i="1"/>
  <c r="B307" i="1"/>
  <c r="E307" i="1"/>
  <c r="F307" i="1"/>
  <c r="I307" i="1"/>
  <c r="B308" i="1"/>
  <c r="E308" i="1"/>
  <c r="F308" i="1"/>
  <c r="I308" i="1"/>
  <c r="B309" i="1"/>
  <c r="E309" i="1"/>
  <c r="F309" i="1"/>
  <c r="I309" i="1"/>
  <c r="B310" i="1"/>
  <c r="E310" i="1"/>
  <c r="F310" i="1"/>
  <c r="I310" i="1"/>
  <c r="B311" i="1"/>
  <c r="E311" i="1"/>
  <c r="F311" i="1"/>
  <c r="I311" i="1"/>
  <c r="B312" i="1"/>
  <c r="E312" i="1"/>
  <c r="F312" i="1"/>
  <c r="I312" i="1"/>
  <c r="B313" i="1"/>
  <c r="E313" i="1"/>
  <c r="F313" i="1"/>
  <c r="I313" i="1"/>
  <c r="B314" i="1"/>
  <c r="E314" i="1"/>
  <c r="F314" i="1"/>
  <c r="I314" i="1"/>
  <c r="B315" i="1"/>
  <c r="E315" i="1"/>
  <c r="F315" i="1"/>
  <c r="I315" i="1"/>
  <c r="B316" i="1"/>
  <c r="E316" i="1"/>
  <c r="F316" i="1"/>
  <c r="I316" i="1"/>
  <c r="B317" i="1"/>
  <c r="E317" i="1"/>
  <c r="F317" i="1"/>
  <c r="I317" i="1"/>
  <c r="B318" i="1"/>
  <c r="E318" i="1"/>
  <c r="F318" i="1"/>
  <c r="I318" i="1"/>
  <c r="B319" i="1"/>
  <c r="E319" i="1"/>
  <c r="F319" i="1"/>
  <c r="I319" i="1"/>
  <c r="B320" i="1"/>
  <c r="E320" i="1"/>
  <c r="F320" i="1"/>
  <c r="I320" i="1"/>
  <c r="B321" i="1"/>
  <c r="E321" i="1"/>
  <c r="F321" i="1"/>
  <c r="I321" i="1"/>
  <c r="B322" i="1"/>
  <c r="E322" i="1"/>
  <c r="F322" i="1"/>
  <c r="I322" i="1"/>
  <c r="B323" i="1"/>
  <c r="E323" i="1"/>
  <c r="F323" i="1"/>
  <c r="I323" i="1"/>
  <c r="B324" i="1"/>
  <c r="E324" i="1"/>
  <c r="F324" i="1"/>
  <c r="I324" i="1"/>
  <c r="B325" i="1"/>
  <c r="E325" i="1"/>
  <c r="F325" i="1"/>
  <c r="I325" i="1"/>
  <c r="B326" i="1"/>
  <c r="E326" i="1"/>
  <c r="F326" i="1"/>
  <c r="I326" i="1"/>
  <c r="B327" i="1"/>
  <c r="E327" i="1"/>
  <c r="F327" i="1"/>
  <c r="I327" i="1"/>
  <c r="B328" i="1"/>
  <c r="E328" i="1"/>
  <c r="F328" i="1"/>
  <c r="I328" i="1"/>
  <c r="B329" i="1"/>
  <c r="E329" i="1"/>
  <c r="F329" i="1"/>
  <c r="I329" i="1"/>
  <c r="B330" i="1"/>
  <c r="E330" i="1"/>
  <c r="F330" i="1"/>
  <c r="I330" i="1"/>
  <c r="B331" i="1"/>
  <c r="E331" i="1"/>
  <c r="F331" i="1"/>
  <c r="I331" i="1"/>
  <c r="B332" i="1"/>
  <c r="E332" i="1"/>
  <c r="F332" i="1"/>
  <c r="I332" i="1"/>
  <c r="B333" i="1"/>
  <c r="E333" i="1"/>
  <c r="F333" i="1"/>
  <c r="I333" i="1"/>
  <c r="B334" i="1"/>
  <c r="E334" i="1"/>
  <c r="F334" i="1"/>
  <c r="I334" i="1"/>
  <c r="B335" i="1"/>
  <c r="E335" i="1"/>
  <c r="F335" i="1"/>
  <c r="I335" i="1"/>
  <c r="B336" i="1"/>
  <c r="E336" i="1"/>
  <c r="F336" i="1"/>
  <c r="I336" i="1"/>
  <c r="B337" i="1"/>
  <c r="E337" i="1"/>
  <c r="F337" i="1"/>
  <c r="I337" i="1"/>
  <c r="B338" i="1"/>
  <c r="E338" i="1"/>
  <c r="F338" i="1"/>
  <c r="I338" i="1"/>
  <c r="B339" i="1"/>
  <c r="E339" i="1"/>
  <c r="F339" i="1"/>
  <c r="I339" i="1"/>
  <c r="B340" i="1"/>
  <c r="E340" i="1"/>
  <c r="F340" i="1"/>
  <c r="I340" i="1"/>
  <c r="B341" i="1"/>
  <c r="E341" i="1"/>
  <c r="F341" i="1"/>
  <c r="I341" i="1"/>
  <c r="B342" i="1"/>
  <c r="E342" i="1"/>
  <c r="F342" i="1"/>
  <c r="I342" i="1"/>
  <c r="B343" i="1"/>
  <c r="E343" i="1"/>
  <c r="F343" i="1"/>
  <c r="I343" i="1"/>
  <c r="B344" i="1"/>
  <c r="E344" i="1"/>
  <c r="F344" i="1"/>
  <c r="I344" i="1"/>
  <c r="B345" i="1"/>
  <c r="E345" i="1"/>
  <c r="F345" i="1"/>
  <c r="I345" i="1"/>
  <c r="B346" i="1"/>
  <c r="E346" i="1"/>
  <c r="F346" i="1"/>
  <c r="I346" i="1"/>
  <c r="B347" i="1"/>
  <c r="E347" i="1"/>
  <c r="F347" i="1"/>
  <c r="I347" i="1"/>
  <c r="B348" i="1"/>
  <c r="E348" i="1"/>
  <c r="F348" i="1"/>
  <c r="I348" i="1"/>
  <c r="B349" i="1"/>
  <c r="E349" i="1"/>
  <c r="F349" i="1"/>
  <c r="I349" i="1"/>
  <c r="B350" i="1"/>
  <c r="E350" i="1"/>
  <c r="F350" i="1"/>
  <c r="I350" i="1"/>
  <c r="B351" i="1"/>
  <c r="E351" i="1"/>
  <c r="F351" i="1"/>
  <c r="I351" i="1"/>
  <c r="B352" i="1"/>
  <c r="E352" i="1"/>
  <c r="F352" i="1"/>
  <c r="I352" i="1"/>
  <c r="B353" i="1"/>
  <c r="E353" i="1"/>
  <c r="F353" i="1"/>
  <c r="I353" i="1"/>
  <c r="B354" i="1"/>
  <c r="E354" i="1"/>
  <c r="F354" i="1"/>
  <c r="I354" i="1"/>
  <c r="B355" i="1"/>
  <c r="E355" i="1"/>
  <c r="F355" i="1"/>
  <c r="I355" i="1"/>
  <c r="B356" i="1"/>
  <c r="E356" i="1"/>
  <c r="F356" i="1"/>
  <c r="I356" i="1"/>
  <c r="B357" i="1"/>
  <c r="E357" i="1"/>
  <c r="F357" i="1"/>
  <c r="I357" i="1"/>
  <c r="B358" i="1"/>
  <c r="E358" i="1"/>
  <c r="F358" i="1"/>
  <c r="I358" i="1"/>
  <c r="B359" i="1"/>
  <c r="E359" i="1"/>
  <c r="F359" i="1"/>
  <c r="I359" i="1"/>
  <c r="B360" i="1"/>
  <c r="E360" i="1"/>
  <c r="F360" i="1"/>
  <c r="I360" i="1"/>
  <c r="B361" i="1"/>
  <c r="E361" i="1"/>
  <c r="F361" i="1"/>
  <c r="I361" i="1"/>
  <c r="B362" i="1"/>
  <c r="E362" i="1"/>
  <c r="F362" i="1"/>
  <c r="I362" i="1"/>
  <c r="B363" i="1"/>
  <c r="E363" i="1"/>
  <c r="F363" i="1"/>
  <c r="I363" i="1"/>
  <c r="B364" i="1"/>
  <c r="E364" i="1"/>
  <c r="F364" i="1"/>
  <c r="I364" i="1"/>
  <c r="B365" i="1"/>
  <c r="E365" i="1"/>
  <c r="F365" i="1"/>
  <c r="I365" i="1"/>
  <c r="B366" i="1"/>
  <c r="E366" i="1"/>
  <c r="F366" i="1"/>
  <c r="I366" i="1"/>
  <c r="B367" i="1"/>
  <c r="E367" i="1"/>
  <c r="F367" i="1"/>
  <c r="I367" i="1"/>
  <c r="B368" i="1"/>
  <c r="E368" i="1"/>
  <c r="F368" i="1"/>
  <c r="I368" i="1"/>
  <c r="B369" i="1"/>
  <c r="E369" i="1"/>
  <c r="F369" i="1"/>
  <c r="I369" i="1"/>
  <c r="B370" i="1"/>
  <c r="E370" i="1"/>
  <c r="F370" i="1"/>
  <c r="I370" i="1"/>
  <c r="B371" i="1"/>
  <c r="E371" i="1"/>
  <c r="F371" i="1"/>
  <c r="I371" i="1"/>
  <c r="B372" i="1"/>
  <c r="E372" i="1"/>
  <c r="F372" i="1"/>
  <c r="I372" i="1"/>
  <c r="B373" i="1"/>
  <c r="E373" i="1"/>
  <c r="F373" i="1"/>
  <c r="I373" i="1"/>
  <c r="B374" i="1"/>
  <c r="E374" i="1"/>
  <c r="F374" i="1"/>
  <c r="I374" i="1"/>
  <c r="B375" i="1"/>
  <c r="E375" i="1"/>
  <c r="F375" i="1"/>
  <c r="I375" i="1"/>
  <c r="B376" i="1"/>
  <c r="E376" i="1"/>
  <c r="F376" i="1"/>
  <c r="I376" i="1"/>
  <c r="B377" i="1"/>
  <c r="E377" i="1"/>
  <c r="F377" i="1"/>
  <c r="I377" i="1"/>
  <c r="B378" i="1"/>
  <c r="E378" i="1"/>
  <c r="F378" i="1"/>
  <c r="I378" i="1"/>
  <c r="B379" i="1"/>
  <c r="E379" i="1"/>
  <c r="F379" i="1"/>
  <c r="I379" i="1"/>
  <c r="B380" i="1"/>
  <c r="E380" i="1"/>
  <c r="F380" i="1"/>
  <c r="I380" i="1"/>
  <c r="B381" i="1"/>
  <c r="E381" i="1"/>
  <c r="F381" i="1"/>
  <c r="I381" i="1"/>
  <c r="B382" i="1"/>
  <c r="E382" i="1"/>
  <c r="F382" i="1"/>
  <c r="I382" i="1"/>
  <c r="B383" i="1"/>
  <c r="E383" i="1"/>
  <c r="F383" i="1"/>
  <c r="I383" i="1"/>
  <c r="B384" i="1"/>
  <c r="E384" i="1"/>
  <c r="F384" i="1"/>
  <c r="I384" i="1"/>
  <c r="B385" i="1"/>
  <c r="E385" i="1"/>
  <c r="F385" i="1"/>
  <c r="I385" i="1"/>
  <c r="B386" i="1"/>
  <c r="E386" i="1"/>
  <c r="F386" i="1"/>
  <c r="I386" i="1"/>
  <c r="B387" i="1"/>
  <c r="E387" i="1"/>
  <c r="F387" i="1"/>
  <c r="I387" i="1"/>
  <c r="B388" i="1"/>
  <c r="E388" i="1"/>
  <c r="F388" i="1"/>
  <c r="I388" i="1"/>
  <c r="B389" i="1"/>
  <c r="E389" i="1"/>
  <c r="F389" i="1"/>
  <c r="I389" i="1"/>
  <c r="B390" i="1"/>
  <c r="E390" i="1"/>
  <c r="F390" i="1"/>
  <c r="I390" i="1"/>
  <c r="B391" i="1"/>
  <c r="E391" i="1"/>
  <c r="F391" i="1"/>
  <c r="I391" i="1"/>
  <c r="B392" i="1"/>
  <c r="E392" i="1"/>
  <c r="F392" i="1"/>
  <c r="I392" i="1"/>
  <c r="B393" i="1"/>
  <c r="E393" i="1"/>
  <c r="F393" i="1"/>
  <c r="I393" i="1"/>
  <c r="B394" i="1"/>
  <c r="E394" i="1"/>
  <c r="F394" i="1"/>
  <c r="I394" i="1"/>
  <c r="B395" i="1"/>
  <c r="E395" i="1"/>
  <c r="F395" i="1"/>
  <c r="I395" i="1"/>
  <c r="B396" i="1"/>
  <c r="E396" i="1"/>
  <c r="F396" i="1"/>
  <c r="I396" i="1"/>
  <c r="B397" i="1"/>
  <c r="E397" i="1"/>
  <c r="F397" i="1"/>
  <c r="I397" i="1"/>
  <c r="B398" i="1"/>
  <c r="E398" i="1"/>
  <c r="F398" i="1"/>
  <c r="I398" i="1"/>
  <c r="B399" i="1"/>
  <c r="E399" i="1"/>
  <c r="F399" i="1"/>
  <c r="I399" i="1"/>
  <c r="B400" i="1"/>
  <c r="E400" i="1"/>
  <c r="F400" i="1"/>
  <c r="I400" i="1"/>
  <c r="B401" i="1"/>
  <c r="E401" i="1"/>
  <c r="F401" i="1"/>
  <c r="I401" i="1"/>
  <c r="B402" i="1"/>
  <c r="E402" i="1"/>
  <c r="F402" i="1"/>
  <c r="I402" i="1"/>
  <c r="B403" i="1"/>
  <c r="E403" i="1"/>
  <c r="F403" i="1"/>
  <c r="I403" i="1"/>
  <c r="B404" i="1"/>
  <c r="E404" i="1"/>
  <c r="F404" i="1"/>
  <c r="I404" i="1"/>
  <c r="B405" i="1"/>
  <c r="E405" i="1"/>
  <c r="F405" i="1"/>
  <c r="I405" i="1"/>
  <c r="B406" i="1"/>
  <c r="E406" i="1"/>
  <c r="F406" i="1"/>
  <c r="I406" i="1"/>
  <c r="B407" i="1"/>
  <c r="E407" i="1"/>
  <c r="F407" i="1"/>
  <c r="I407" i="1"/>
  <c r="B408" i="1"/>
  <c r="E408" i="1"/>
  <c r="F408" i="1"/>
  <c r="I408" i="1"/>
  <c r="B409" i="1"/>
  <c r="E409" i="1"/>
  <c r="F409" i="1"/>
  <c r="I409" i="1"/>
  <c r="B410" i="1"/>
  <c r="E410" i="1"/>
  <c r="F410" i="1"/>
  <c r="I410" i="1"/>
  <c r="B411" i="1"/>
  <c r="E411" i="1"/>
  <c r="F411" i="1"/>
  <c r="I411" i="1"/>
  <c r="B412" i="1"/>
  <c r="E412" i="1"/>
  <c r="F412" i="1"/>
  <c r="I412" i="1"/>
  <c r="B413" i="1"/>
  <c r="E413" i="1"/>
  <c r="F413" i="1"/>
  <c r="I413" i="1"/>
  <c r="B414" i="1"/>
  <c r="E414" i="1"/>
  <c r="F414" i="1"/>
  <c r="I414" i="1"/>
  <c r="B415" i="1"/>
  <c r="E415" i="1"/>
  <c r="F415" i="1"/>
  <c r="I415" i="1"/>
  <c r="B416" i="1"/>
  <c r="E416" i="1"/>
  <c r="F416" i="1"/>
  <c r="I416" i="1"/>
  <c r="B417" i="1"/>
  <c r="E417" i="1"/>
  <c r="F417" i="1"/>
  <c r="I417" i="1"/>
  <c r="B418" i="1"/>
  <c r="E418" i="1"/>
  <c r="F418" i="1"/>
  <c r="I418" i="1"/>
  <c r="B419" i="1"/>
  <c r="E419" i="1"/>
  <c r="F419" i="1"/>
  <c r="I419" i="1"/>
  <c r="B420" i="1"/>
  <c r="E420" i="1"/>
  <c r="F420" i="1"/>
  <c r="I420" i="1"/>
  <c r="B421" i="1"/>
  <c r="E421" i="1"/>
  <c r="F421" i="1"/>
  <c r="I421" i="1"/>
  <c r="B422" i="1"/>
  <c r="E422" i="1"/>
  <c r="F422" i="1"/>
  <c r="I422" i="1"/>
  <c r="B423" i="1"/>
  <c r="E423" i="1"/>
  <c r="F423" i="1"/>
  <c r="I423" i="1"/>
  <c r="B424" i="1"/>
  <c r="E424" i="1"/>
  <c r="F424" i="1"/>
  <c r="I424" i="1"/>
  <c r="B425" i="1"/>
  <c r="E425" i="1"/>
  <c r="F425" i="1"/>
  <c r="I425" i="1"/>
  <c r="B426" i="1"/>
  <c r="E426" i="1"/>
  <c r="F426" i="1"/>
  <c r="I426" i="1"/>
  <c r="B427" i="1"/>
  <c r="E427" i="1"/>
  <c r="F427" i="1"/>
  <c r="I427" i="1"/>
  <c r="B428" i="1"/>
  <c r="E428" i="1"/>
  <c r="F428" i="1"/>
  <c r="I428" i="1"/>
  <c r="B429" i="1"/>
  <c r="E429" i="1"/>
  <c r="F429" i="1"/>
  <c r="I429" i="1"/>
  <c r="B430" i="1"/>
  <c r="E430" i="1"/>
  <c r="F430" i="1"/>
  <c r="I430" i="1"/>
  <c r="B431" i="1"/>
  <c r="E431" i="1"/>
  <c r="F431" i="1"/>
  <c r="I431" i="1"/>
  <c r="B432" i="1"/>
  <c r="E432" i="1"/>
  <c r="F432" i="1"/>
  <c r="I432" i="1"/>
  <c r="B433" i="1"/>
  <c r="E433" i="1"/>
  <c r="F433" i="1"/>
  <c r="I433" i="1"/>
  <c r="B434" i="1"/>
  <c r="E434" i="1"/>
  <c r="F434" i="1"/>
  <c r="I434" i="1"/>
  <c r="B435" i="1"/>
  <c r="E435" i="1"/>
  <c r="F435" i="1"/>
  <c r="I435" i="1"/>
  <c r="B436" i="1"/>
  <c r="E436" i="1"/>
  <c r="F436" i="1"/>
  <c r="I436" i="1"/>
  <c r="B437" i="1"/>
  <c r="E437" i="1"/>
  <c r="F437" i="1"/>
  <c r="I437" i="1"/>
  <c r="B438" i="1"/>
  <c r="E438" i="1"/>
  <c r="F438" i="1"/>
  <c r="I438" i="1"/>
  <c r="B439" i="1"/>
  <c r="E439" i="1"/>
  <c r="F439" i="1"/>
  <c r="I439" i="1"/>
  <c r="B440" i="1"/>
  <c r="E440" i="1"/>
  <c r="F440" i="1"/>
  <c r="I440" i="1"/>
  <c r="B441" i="1"/>
  <c r="E441" i="1"/>
  <c r="F441" i="1"/>
  <c r="I441" i="1"/>
  <c r="B442" i="1"/>
  <c r="E442" i="1"/>
  <c r="F442" i="1"/>
  <c r="I442" i="1"/>
  <c r="B443" i="1"/>
  <c r="E443" i="1"/>
  <c r="F443" i="1"/>
  <c r="I443" i="1"/>
  <c r="B444" i="1"/>
  <c r="E444" i="1"/>
  <c r="F444" i="1"/>
  <c r="I444" i="1"/>
  <c r="B445" i="1"/>
  <c r="E445" i="1"/>
  <c r="F445" i="1"/>
  <c r="I445" i="1"/>
  <c r="B446" i="1"/>
  <c r="E446" i="1"/>
  <c r="F446" i="1"/>
  <c r="I446" i="1"/>
  <c r="B447" i="1"/>
  <c r="E447" i="1"/>
  <c r="F447" i="1"/>
  <c r="I447" i="1"/>
  <c r="B448" i="1"/>
  <c r="E448" i="1"/>
  <c r="F448" i="1"/>
  <c r="I448" i="1"/>
  <c r="B449" i="1"/>
  <c r="E449" i="1"/>
  <c r="F449" i="1"/>
  <c r="I449" i="1"/>
  <c r="B450" i="1"/>
  <c r="E450" i="1"/>
  <c r="F450" i="1"/>
  <c r="I450" i="1"/>
  <c r="B451" i="1"/>
  <c r="E451" i="1"/>
  <c r="F451" i="1"/>
  <c r="I451" i="1"/>
  <c r="B452" i="1"/>
  <c r="E452" i="1"/>
  <c r="F452" i="1"/>
  <c r="I452" i="1"/>
  <c r="B453" i="1"/>
  <c r="E453" i="1"/>
  <c r="F453" i="1"/>
  <c r="I453" i="1"/>
  <c r="B454" i="1"/>
  <c r="E454" i="1"/>
  <c r="F454" i="1"/>
  <c r="I454" i="1"/>
  <c r="B455" i="1"/>
  <c r="E455" i="1"/>
  <c r="F455" i="1"/>
  <c r="I455" i="1"/>
  <c r="B456" i="1"/>
  <c r="E456" i="1"/>
  <c r="F456" i="1"/>
  <c r="I456" i="1"/>
  <c r="B457" i="1"/>
  <c r="E457" i="1"/>
  <c r="F457" i="1"/>
  <c r="I457" i="1"/>
  <c r="B458" i="1"/>
  <c r="E458" i="1"/>
  <c r="F458" i="1"/>
  <c r="I458" i="1"/>
  <c r="B459" i="1"/>
  <c r="E459" i="1"/>
  <c r="F459" i="1"/>
  <c r="I459" i="1"/>
  <c r="B460" i="1"/>
  <c r="E460" i="1"/>
  <c r="F460" i="1"/>
  <c r="I460" i="1"/>
  <c r="B461" i="1"/>
  <c r="E461" i="1"/>
  <c r="F461" i="1"/>
  <c r="I461" i="1"/>
  <c r="B462" i="1"/>
  <c r="E462" i="1"/>
  <c r="F462" i="1"/>
  <c r="I462" i="1"/>
  <c r="B463" i="1"/>
  <c r="E463" i="1"/>
  <c r="F463" i="1"/>
  <c r="I463" i="1"/>
  <c r="B464" i="1"/>
  <c r="E464" i="1"/>
  <c r="F464" i="1"/>
  <c r="I464" i="1"/>
  <c r="B465" i="1"/>
  <c r="E465" i="1"/>
  <c r="F465" i="1"/>
  <c r="I465" i="1"/>
  <c r="B466" i="1"/>
  <c r="E466" i="1"/>
  <c r="F466" i="1"/>
  <c r="I466" i="1"/>
  <c r="B467" i="1"/>
  <c r="E467" i="1"/>
  <c r="F467" i="1"/>
  <c r="I467" i="1"/>
  <c r="B468" i="1"/>
  <c r="E468" i="1"/>
  <c r="F468" i="1"/>
  <c r="I468" i="1"/>
  <c r="B469" i="1"/>
  <c r="E469" i="1"/>
  <c r="F469" i="1"/>
  <c r="I469" i="1"/>
  <c r="B470" i="1"/>
  <c r="E470" i="1"/>
  <c r="F470" i="1"/>
  <c r="I470" i="1"/>
  <c r="B471" i="1"/>
  <c r="E471" i="1"/>
  <c r="F471" i="1"/>
  <c r="I471" i="1"/>
  <c r="B472" i="1"/>
  <c r="E472" i="1"/>
  <c r="F472" i="1"/>
  <c r="I472" i="1"/>
  <c r="B473" i="1"/>
  <c r="E473" i="1"/>
  <c r="F473" i="1"/>
  <c r="I473" i="1"/>
  <c r="B474" i="1"/>
  <c r="E474" i="1"/>
  <c r="F474" i="1"/>
  <c r="I474" i="1"/>
  <c r="B475" i="1"/>
  <c r="E475" i="1"/>
  <c r="F475" i="1"/>
  <c r="I475" i="1"/>
  <c r="B476" i="1"/>
  <c r="E476" i="1"/>
  <c r="F476" i="1"/>
  <c r="I476" i="1"/>
  <c r="B477" i="1"/>
  <c r="E477" i="1"/>
  <c r="F477" i="1"/>
  <c r="I477" i="1"/>
  <c r="B478" i="1"/>
  <c r="E478" i="1"/>
  <c r="F478" i="1"/>
  <c r="I478" i="1"/>
  <c r="B479" i="1"/>
  <c r="E479" i="1"/>
  <c r="F479" i="1"/>
  <c r="I479" i="1"/>
  <c r="B480" i="1"/>
  <c r="E480" i="1"/>
  <c r="F480" i="1"/>
  <c r="I480" i="1"/>
  <c r="B481" i="1"/>
  <c r="E481" i="1"/>
  <c r="F481" i="1"/>
  <c r="I481" i="1"/>
  <c r="B482" i="1"/>
  <c r="E482" i="1"/>
  <c r="F482" i="1"/>
  <c r="I482" i="1"/>
  <c r="B483" i="1"/>
  <c r="E483" i="1"/>
  <c r="F483" i="1"/>
  <c r="I483" i="1"/>
  <c r="B484" i="1"/>
  <c r="E484" i="1"/>
  <c r="F484" i="1"/>
  <c r="I484" i="1"/>
  <c r="B485" i="1"/>
  <c r="E485" i="1"/>
  <c r="F485" i="1"/>
  <c r="I485" i="1"/>
  <c r="B486" i="1"/>
  <c r="E486" i="1"/>
  <c r="F486" i="1"/>
  <c r="I486" i="1"/>
  <c r="B487" i="1"/>
  <c r="E487" i="1"/>
  <c r="F487" i="1"/>
  <c r="I487" i="1"/>
  <c r="B488" i="1"/>
  <c r="E488" i="1"/>
  <c r="F488" i="1"/>
  <c r="I488" i="1"/>
  <c r="B489" i="1"/>
  <c r="E489" i="1"/>
  <c r="F489" i="1"/>
  <c r="I489" i="1"/>
  <c r="B490" i="1"/>
  <c r="E490" i="1"/>
  <c r="F490" i="1"/>
  <c r="I490" i="1"/>
  <c r="B491" i="1"/>
  <c r="E491" i="1"/>
  <c r="F491" i="1"/>
  <c r="I491" i="1"/>
  <c r="B492" i="1"/>
  <c r="E492" i="1"/>
  <c r="F492" i="1"/>
  <c r="I492" i="1"/>
  <c r="B493" i="1"/>
  <c r="E493" i="1"/>
  <c r="F493" i="1"/>
  <c r="I493" i="1"/>
  <c r="B494" i="1"/>
  <c r="E494" i="1"/>
  <c r="F494" i="1"/>
  <c r="I494" i="1"/>
  <c r="B495" i="1"/>
  <c r="E495" i="1"/>
  <c r="F495" i="1"/>
  <c r="I495" i="1"/>
  <c r="B496" i="1"/>
  <c r="E496" i="1"/>
  <c r="F496" i="1"/>
  <c r="I496" i="1"/>
  <c r="B497" i="1"/>
  <c r="E497" i="1"/>
  <c r="F497" i="1"/>
  <c r="I497" i="1"/>
  <c r="B498" i="1"/>
  <c r="E498" i="1"/>
  <c r="F498" i="1"/>
  <c r="I498" i="1"/>
  <c r="B499" i="1"/>
  <c r="E499" i="1"/>
  <c r="F499" i="1"/>
  <c r="I499" i="1"/>
  <c r="B500" i="1"/>
  <c r="E500" i="1"/>
  <c r="F500" i="1"/>
  <c r="I500" i="1"/>
  <c r="B501" i="1"/>
  <c r="E501" i="1"/>
  <c r="F501" i="1"/>
  <c r="I501" i="1"/>
  <c r="B502" i="1"/>
  <c r="E502" i="1"/>
  <c r="F502" i="1"/>
  <c r="I502" i="1"/>
  <c r="B503" i="1"/>
  <c r="E503" i="1"/>
  <c r="F503" i="1"/>
  <c r="I503" i="1"/>
  <c r="B504" i="1"/>
  <c r="E504" i="1"/>
  <c r="F504" i="1"/>
  <c r="I504" i="1"/>
  <c r="B505" i="1"/>
  <c r="E505" i="1"/>
  <c r="F505" i="1"/>
  <c r="I505" i="1"/>
  <c r="B506" i="1"/>
  <c r="E506" i="1"/>
  <c r="F506" i="1"/>
  <c r="I506" i="1"/>
  <c r="B507" i="1"/>
  <c r="E507" i="1"/>
  <c r="F507" i="1"/>
  <c r="I507" i="1"/>
  <c r="B508" i="1"/>
  <c r="E508" i="1"/>
  <c r="F508" i="1"/>
  <c r="I508" i="1"/>
  <c r="B509" i="1"/>
  <c r="E509" i="1"/>
  <c r="F509" i="1"/>
  <c r="I509" i="1"/>
  <c r="B510" i="1"/>
  <c r="E510" i="1"/>
  <c r="F510" i="1"/>
  <c r="I510" i="1"/>
  <c r="B511" i="1"/>
  <c r="E511" i="1"/>
  <c r="F511" i="1"/>
  <c r="I511" i="1"/>
  <c r="B512" i="1"/>
  <c r="E512" i="1"/>
  <c r="F512" i="1"/>
  <c r="I512" i="1"/>
  <c r="B513" i="1"/>
  <c r="E513" i="1"/>
  <c r="F513" i="1"/>
  <c r="I513" i="1"/>
  <c r="B514" i="1"/>
  <c r="E514" i="1"/>
  <c r="F514" i="1"/>
  <c r="I514" i="1"/>
  <c r="B515" i="1"/>
  <c r="E515" i="1"/>
  <c r="F515" i="1"/>
  <c r="I515" i="1"/>
  <c r="B516" i="1"/>
  <c r="E516" i="1"/>
  <c r="F516" i="1"/>
  <c r="I516" i="1"/>
  <c r="B517" i="1"/>
  <c r="E517" i="1"/>
  <c r="F517" i="1"/>
  <c r="I517" i="1"/>
  <c r="B518" i="1"/>
  <c r="E518" i="1"/>
  <c r="F518" i="1"/>
  <c r="I518" i="1"/>
  <c r="B519" i="1"/>
  <c r="E519" i="1"/>
  <c r="F519" i="1"/>
  <c r="I519" i="1"/>
  <c r="B9" i="4"/>
  <c r="D9" i="4"/>
  <c r="E9" i="4"/>
  <c r="F9" i="4"/>
  <c r="I9" i="4"/>
  <c r="B10" i="4"/>
  <c r="E10" i="4"/>
  <c r="F10" i="4"/>
  <c r="I10" i="4"/>
  <c r="B11" i="4"/>
  <c r="E11" i="4"/>
  <c r="F11" i="4"/>
  <c r="I11" i="4"/>
  <c r="B12" i="4"/>
  <c r="E12" i="4"/>
  <c r="F12" i="4"/>
  <c r="I12" i="4"/>
  <c r="B13" i="4"/>
  <c r="E13" i="4"/>
  <c r="F13" i="4"/>
  <c r="I13" i="4"/>
  <c r="B14" i="4"/>
  <c r="E14" i="4"/>
  <c r="F14" i="4"/>
  <c r="I14" i="4"/>
  <c r="B15" i="4"/>
  <c r="E15" i="4"/>
  <c r="F15" i="4"/>
  <c r="I15" i="4"/>
  <c r="E16" i="4"/>
  <c r="F16" i="4"/>
  <c r="I16" i="4"/>
  <c r="B17" i="4"/>
  <c r="E17" i="4"/>
  <c r="F17" i="4"/>
  <c r="I17" i="4"/>
  <c r="B18" i="4"/>
  <c r="E18" i="4"/>
  <c r="F18" i="4"/>
  <c r="I18" i="4"/>
  <c r="B19" i="4"/>
  <c r="E19" i="4"/>
  <c r="F19" i="4"/>
  <c r="I19" i="4"/>
  <c r="B20" i="4"/>
  <c r="E20" i="4"/>
  <c r="F20" i="4"/>
  <c r="I20" i="4"/>
  <c r="B21" i="4"/>
  <c r="E21" i="4"/>
  <c r="F21" i="4"/>
  <c r="I21" i="4"/>
  <c r="B22" i="4"/>
  <c r="E22" i="4"/>
  <c r="F22" i="4"/>
  <c r="I22" i="4"/>
  <c r="E23" i="4"/>
  <c r="F23" i="4"/>
  <c r="I23" i="4"/>
  <c r="B24" i="4"/>
  <c r="E24" i="4"/>
  <c r="F24" i="4"/>
  <c r="I24" i="4"/>
  <c r="B25" i="4"/>
  <c r="E25" i="4"/>
  <c r="F25" i="4"/>
  <c r="I25" i="4"/>
  <c r="B26" i="4"/>
  <c r="E26" i="4"/>
  <c r="F26" i="4"/>
  <c r="I26" i="4"/>
  <c r="B27" i="4"/>
  <c r="E27" i="4"/>
  <c r="F27" i="4"/>
  <c r="I27" i="4"/>
  <c r="B28" i="4"/>
  <c r="E28" i="4"/>
  <c r="F28" i="4"/>
  <c r="I28" i="4"/>
  <c r="B29" i="4"/>
  <c r="E29" i="4"/>
  <c r="F29" i="4"/>
  <c r="I29" i="4"/>
  <c r="E30" i="4"/>
  <c r="F30" i="4"/>
  <c r="I30" i="4"/>
  <c r="B31" i="4"/>
  <c r="E31" i="4"/>
  <c r="F31" i="4"/>
  <c r="I31" i="4"/>
  <c r="B32" i="4"/>
  <c r="E32" i="4"/>
  <c r="F32" i="4"/>
  <c r="I32" i="4"/>
  <c r="B33" i="4"/>
  <c r="E33" i="4"/>
  <c r="F33" i="4"/>
  <c r="I33" i="4"/>
  <c r="B34" i="4"/>
  <c r="E34" i="4"/>
  <c r="F34" i="4"/>
  <c r="I34" i="4"/>
  <c r="B35" i="4"/>
  <c r="E35" i="4"/>
  <c r="F35" i="4"/>
  <c r="I35" i="4"/>
  <c r="B36" i="4"/>
  <c r="E36" i="4"/>
  <c r="F36" i="4"/>
  <c r="I36" i="4"/>
  <c r="B37" i="4"/>
  <c r="E37" i="4"/>
  <c r="F37" i="4"/>
  <c r="I37" i="4"/>
  <c r="B38" i="4"/>
  <c r="E38" i="4"/>
  <c r="F38" i="4"/>
  <c r="I38" i="4"/>
  <c r="E39" i="4"/>
  <c r="F39" i="4"/>
  <c r="I39" i="4"/>
  <c r="B40" i="4"/>
  <c r="E40" i="4"/>
  <c r="F40" i="4"/>
  <c r="I40" i="4"/>
  <c r="B41" i="4"/>
  <c r="E41" i="4"/>
  <c r="F41" i="4"/>
  <c r="I41" i="4"/>
  <c r="B42" i="4"/>
  <c r="E42" i="4"/>
  <c r="F42" i="4"/>
  <c r="I42" i="4"/>
  <c r="B43" i="4"/>
  <c r="E43" i="4"/>
  <c r="F43" i="4"/>
  <c r="I43" i="4"/>
  <c r="B44" i="4"/>
  <c r="E44" i="4"/>
  <c r="F44" i="4"/>
  <c r="I44" i="4"/>
  <c r="B45" i="4"/>
  <c r="E45" i="4"/>
  <c r="F45" i="4"/>
  <c r="I45" i="4"/>
  <c r="B46" i="4"/>
  <c r="E46" i="4"/>
  <c r="F46" i="4"/>
  <c r="I46" i="4"/>
  <c r="B47" i="4"/>
  <c r="E47" i="4"/>
  <c r="F47" i="4"/>
  <c r="I47" i="4"/>
  <c r="B48" i="4"/>
  <c r="E48" i="4"/>
  <c r="F48" i="4"/>
  <c r="I48" i="4"/>
  <c r="B49" i="4"/>
  <c r="E49" i="4"/>
  <c r="F49" i="4"/>
  <c r="I49" i="4"/>
  <c r="B50" i="4"/>
  <c r="E50" i="4"/>
  <c r="F50" i="4"/>
  <c r="I50" i="4"/>
  <c r="B51" i="4"/>
  <c r="E51" i="4"/>
  <c r="F51" i="4"/>
  <c r="I51" i="4"/>
  <c r="B52" i="4"/>
  <c r="E52" i="4"/>
  <c r="F52" i="4"/>
  <c r="I52" i="4"/>
  <c r="B53" i="4"/>
  <c r="E53" i="4"/>
  <c r="F53" i="4"/>
  <c r="I53" i="4"/>
  <c r="B54" i="4"/>
  <c r="E54" i="4"/>
  <c r="F54" i="4"/>
  <c r="I54" i="4"/>
  <c r="B55" i="4"/>
  <c r="D55" i="4"/>
  <c r="E55" i="4"/>
  <c r="F55" i="4"/>
  <c r="I55" i="4"/>
  <c r="B56" i="4"/>
  <c r="D56" i="4"/>
  <c r="E56" i="4"/>
  <c r="F56" i="4"/>
  <c r="I56" i="4"/>
  <c r="B57" i="4"/>
  <c r="D57" i="4"/>
  <c r="E57" i="4"/>
  <c r="F57" i="4"/>
  <c r="I57" i="4"/>
  <c r="B58" i="4"/>
  <c r="D58" i="4"/>
  <c r="E58" i="4"/>
  <c r="F58" i="4"/>
  <c r="I58" i="4"/>
  <c r="B59" i="4"/>
  <c r="D59" i="4"/>
  <c r="E59" i="4"/>
  <c r="F59" i="4"/>
  <c r="I59" i="4"/>
  <c r="B60" i="4"/>
  <c r="D60" i="4"/>
  <c r="E60" i="4"/>
  <c r="F60" i="4"/>
  <c r="I60" i="4"/>
  <c r="B61" i="4"/>
  <c r="E61" i="4"/>
  <c r="F61" i="4"/>
  <c r="I61" i="4"/>
  <c r="B62" i="4"/>
  <c r="E62" i="4"/>
  <c r="F62" i="4"/>
  <c r="I62" i="4"/>
  <c r="B63" i="4"/>
  <c r="E63" i="4"/>
  <c r="F63" i="4"/>
  <c r="I63" i="4"/>
  <c r="B64" i="4"/>
  <c r="E64" i="4"/>
  <c r="F64" i="4"/>
  <c r="I64" i="4"/>
  <c r="B65" i="4"/>
  <c r="E65" i="4"/>
  <c r="F65" i="4"/>
  <c r="I65" i="4"/>
  <c r="B66" i="4"/>
  <c r="E66" i="4"/>
  <c r="F66" i="4"/>
  <c r="I66" i="4"/>
  <c r="B67" i="4"/>
  <c r="E67" i="4"/>
  <c r="F67" i="4"/>
  <c r="I67" i="4"/>
  <c r="B68" i="4"/>
  <c r="E68" i="4"/>
  <c r="F68" i="4"/>
  <c r="I68" i="4"/>
  <c r="B69" i="4"/>
  <c r="E69" i="4"/>
  <c r="F69" i="4"/>
  <c r="I69" i="4"/>
  <c r="B70" i="4"/>
  <c r="E70" i="4"/>
  <c r="F70" i="4"/>
  <c r="I70" i="4"/>
  <c r="B71" i="4"/>
  <c r="E71" i="4"/>
  <c r="F71" i="4"/>
  <c r="I71" i="4"/>
  <c r="B72" i="4"/>
  <c r="E72" i="4"/>
  <c r="F72" i="4"/>
  <c r="I72" i="4"/>
  <c r="B73" i="4"/>
  <c r="E73" i="4"/>
  <c r="F73" i="4"/>
  <c r="I73" i="4"/>
  <c r="B74" i="4"/>
  <c r="E74" i="4"/>
  <c r="F74" i="4"/>
  <c r="I74" i="4"/>
  <c r="B75" i="4"/>
  <c r="E75" i="4"/>
  <c r="F75" i="4"/>
  <c r="I75" i="4"/>
  <c r="B76" i="4"/>
  <c r="E76" i="4"/>
  <c r="F76" i="4"/>
  <c r="I76" i="4"/>
  <c r="B77" i="4"/>
  <c r="E77" i="4"/>
  <c r="F77" i="4"/>
  <c r="I77" i="4"/>
  <c r="B78" i="4"/>
  <c r="E78" i="4"/>
  <c r="F78" i="4"/>
  <c r="I78" i="4"/>
  <c r="B79" i="4"/>
  <c r="E79" i="4"/>
  <c r="F79" i="4"/>
  <c r="I79" i="4"/>
  <c r="B80" i="4"/>
  <c r="E80" i="4"/>
  <c r="F80" i="4"/>
  <c r="I80" i="4"/>
  <c r="B81" i="4"/>
  <c r="E81" i="4"/>
  <c r="F81" i="4"/>
  <c r="I81" i="4"/>
  <c r="B82" i="4"/>
  <c r="E82" i="4"/>
  <c r="F82" i="4"/>
  <c r="I82" i="4"/>
  <c r="B83" i="4"/>
  <c r="E83" i="4"/>
  <c r="F83" i="4"/>
  <c r="I83" i="4"/>
  <c r="B84" i="4"/>
  <c r="E84" i="4"/>
  <c r="F84" i="4"/>
  <c r="I84" i="4"/>
  <c r="B85" i="4"/>
  <c r="E85" i="4"/>
  <c r="F85" i="4"/>
  <c r="I85" i="4"/>
  <c r="B86" i="4"/>
  <c r="E86" i="4"/>
  <c r="F86" i="4"/>
  <c r="I86" i="4"/>
  <c r="B87" i="4"/>
  <c r="E87" i="4"/>
  <c r="F87" i="4"/>
  <c r="I87" i="4"/>
  <c r="B88" i="4"/>
  <c r="E88" i="4"/>
  <c r="F88" i="4"/>
  <c r="I88" i="4"/>
  <c r="B89" i="4"/>
  <c r="E89" i="4"/>
  <c r="F89" i="4"/>
  <c r="I89" i="4"/>
  <c r="B90" i="4"/>
  <c r="E90" i="4"/>
  <c r="F90" i="4"/>
  <c r="I90" i="4"/>
  <c r="B91" i="4"/>
  <c r="E91" i="4"/>
  <c r="F91" i="4"/>
  <c r="I91" i="4"/>
  <c r="B92" i="4"/>
  <c r="E92" i="4"/>
  <c r="F92" i="4"/>
  <c r="I92" i="4"/>
  <c r="B93" i="4"/>
  <c r="E93" i="4"/>
  <c r="F93" i="4"/>
  <c r="I93" i="4"/>
  <c r="B94" i="4"/>
  <c r="E94" i="4"/>
  <c r="F94" i="4"/>
  <c r="I94" i="4"/>
  <c r="B95" i="4"/>
  <c r="E95" i="4"/>
  <c r="F95" i="4"/>
  <c r="I95" i="4"/>
  <c r="B96" i="4"/>
  <c r="E96" i="4"/>
  <c r="F96" i="4"/>
  <c r="I96" i="4"/>
  <c r="B97" i="4"/>
  <c r="E97" i="4"/>
  <c r="F97" i="4"/>
  <c r="I97" i="4"/>
  <c r="B98" i="4"/>
  <c r="E98" i="4"/>
  <c r="F98" i="4"/>
  <c r="I98" i="4"/>
  <c r="B99" i="4"/>
  <c r="E99" i="4"/>
  <c r="F99" i="4"/>
  <c r="I99" i="4"/>
  <c r="B100" i="4"/>
  <c r="E100" i="4"/>
  <c r="F100" i="4"/>
  <c r="I100" i="4"/>
  <c r="B101" i="4"/>
  <c r="E101" i="4"/>
  <c r="F101" i="4"/>
  <c r="I101" i="4"/>
  <c r="B102" i="4"/>
  <c r="E102" i="4"/>
  <c r="F102" i="4"/>
  <c r="I102" i="4"/>
  <c r="B103" i="4"/>
  <c r="E103" i="4"/>
  <c r="F103" i="4"/>
  <c r="I103" i="4"/>
  <c r="B104" i="4"/>
  <c r="E104" i="4"/>
  <c r="F104" i="4"/>
  <c r="I104" i="4"/>
  <c r="B105" i="4"/>
  <c r="E105" i="4"/>
  <c r="F105" i="4"/>
  <c r="I105" i="4"/>
  <c r="B106" i="4"/>
  <c r="E106" i="4"/>
  <c r="F106" i="4"/>
  <c r="I106" i="4"/>
  <c r="B107" i="4"/>
  <c r="E107" i="4"/>
  <c r="F107" i="4"/>
  <c r="I107" i="4"/>
  <c r="B108" i="4"/>
  <c r="E108" i="4"/>
  <c r="F108" i="4"/>
  <c r="I108" i="4"/>
  <c r="B109" i="4"/>
  <c r="E109" i="4"/>
  <c r="F109" i="4"/>
  <c r="I109" i="4"/>
  <c r="B110" i="4"/>
  <c r="E110" i="4"/>
  <c r="F110" i="4"/>
  <c r="I110" i="4"/>
  <c r="B111" i="4"/>
  <c r="E111" i="4"/>
  <c r="F111" i="4"/>
  <c r="I111" i="4"/>
  <c r="B112" i="4"/>
  <c r="E112" i="4"/>
  <c r="F112" i="4"/>
  <c r="I112" i="4"/>
  <c r="B113" i="4"/>
  <c r="E113" i="4"/>
  <c r="F113" i="4"/>
  <c r="I113" i="4"/>
  <c r="B114" i="4"/>
  <c r="E114" i="4"/>
  <c r="F114" i="4"/>
  <c r="I114" i="4"/>
  <c r="B115" i="4"/>
  <c r="E115" i="4"/>
  <c r="F115" i="4"/>
  <c r="I115" i="4"/>
  <c r="B116" i="4"/>
  <c r="E116" i="4"/>
  <c r="F116" i="4"/>
  <c r="I116" i="4"/>
  <c r="B117" i="4"/>
  <c r="E117" i="4"/>
  <c r="F117" i="4"/>
  <c r="I117" i="4"/>
  <c r="B118" i="4"/>
  <c r="E118" i="4"/>
  <c r="F118" i="4"/>
  <c r="I118" i="4"/>
  <c r="B119" i="4"/>
  <c r="E119" i="4"/>
  <c r="F119" i="4"/>
  <c r="I119" i="4"/>
  <c r="B120" i="4"/>
  <c r="E120" i="4"/>
  <c r="F120" i="4"/>
  <c r="I120" i="4"/>
  <c r="B121" i="4"/>
  <c r="E121" i="4"/>
  <c r="F121" i="4"/>
  <c r="I121" i="4"/>
  <c r="B122" i="4"/>
  <c r="E122" i="4"/>
  <c r="F122" i="4"/>
  <c r="I122" i="4"/>
  <c r="B123" i="4"/>
  <c r="E123" i="4"/>
  <c r="F123" i="4"/>
  <c r="I123" i="4"/>
  <c r="B124" i="4"/>
  <c r="E124" i="4"/>
  <c r="F124" i="4"/>
  <c r="I124" i="4"/>
  <c r="B125" i="4"/>
  <c r="E125" i="4"/>
  <c r="F125" i="4"/>
  <c r="I125" i="4"/>
  <c r="B126" i="4"/>
  <c r="E126" i="4"/>
  <c r="F126" i="4"/>
  <c r="I126" i="4"/>
  <c r="B127" i="4"/>
  <c r="E127" i="4"/>
  <c r="F127" i="4"/>
  <c r="I127" i="4"/>
  <c r="B128" i="4"/>
  <c r="E128" i="4"/>
  <c r="F128" i="4"/>
  <c r="I128" i="4"/>
  <c r="B129" i="4"/>
  <c r="E129" i="4"/>
  <c r="F129" i="4"/>
  <c r="I129" i="4"/>
  <c r="B130" i="4"/>
  <c r="E130" i="4"/>
  <c r="F130" i="4"/>
  <c r="I130" i="4"/>
  <c r="B131" i="4"/>
  <c r="E131" i="4"/>
  <c r="F131" i="4"/>
  <c r="I131" i="4"/>
  <c r="B132" i="4"/>
  <c r="E132" i="4"/>
  <c r="F132" i="4"/>
  <c r="I132" i="4"/>
  <c r="B133" i="4"/>
  <c r="E133" i="4"/>
  <c r="F133" i="4"/>
  <c r="I133" i="4"/>
  <c r="B134" i="4"/>
  <c r="E134" i="4"/>
  <c r="F134" i="4"/>
  <c r="I134" i="4"/>
  <c r="B135" i="4"/>
  <c r="E135" i="4"/>
  <c r="F135" i="4"/>
  <c r="I135" i="4"/>
  <c r="B136" i="4"/>
  <c r="E136" i="4"/>
  <c r="F136" i="4"/>
  <c r="I136" i="4"/>
  <c r="B137" i="4"/>
  <c r="E137" i="4"/>
  <c r="F137" i="4"/>
  <c r="I137" i="4"/>
  <c r="B138" i="4"/>
  <c r="E138" i="4"/>
  <c r="F138" i="4"/>
  <c r="I138" i="4"/>
  <c r="B139" i="4"/>
  <c r="E139" i="4"/>
  <c r="F139" i="4"/>
  <c r="I139" i="4"/>
  <c r="B140" i="4"/>
  <c r="E140" i="4"/>
  <c r="F140" i="4"/>
  <c r="I140" i="4"/>
  <c r="B141" i="4"/>
  <c r="E141" i="4"/>
  <c r="F141" i="4"/>
  <c r="I141" i="4"/>
  <c r="B142" i="4"/>
  <c r="E142" i="4"/>
  <c r="F142" i="4"/>
  <c r="I142" i="4"/>
  <c r="B143" i="4"/>
  <c r="E143" i="4"/>
  <c r="F143" i="4"/>
  <c r="I143" i="4"/>
  <c r="B144" i="4"/>
  <c r="E144" i="4"/>
  <c r="F144" i="4"/>
  <c r="I144" i="4"/>
  <c r="B145" i="4"/>
  <c r="E145" i="4"/>
  <c r="F145" i="4"/>
  <c r="I145" i="4"/>
  <c r="B146" i="4"/>
  <c r="E146" i="4"/>
  <c r="F146" i="4"/>
  <c r="I146" i="4"/>
  <c r="B147" i="4"/>
  <c r="E147" i="4"/>
  <c r="F147" i="4"/>
  <c r="I147" i="4"/>
  <c r="B148" i="4"/>
  <c r="E148" i="4"/>
  <c r="F148" i="4"/>
  <c r="I148" i="4"/>
  <c r="B149" i="4"/>
  <c r="E149" i="4"/>
  <c r="F149" i="4"/>
  <c r="I149" i="4"/>
  <c r="B150" i="4"/>
  <c r="E150" i="4"/>
  <c r="F150" i="4"/>
  <c r="I150" i="4"/>
  <c r="B151" i="4"/>
  <c r="E151" i="4"/>
  <c r="F151" i="4"/>
  <c r="I151" i="4"/>
  <c r="B152" i="4"/>
  <c r="E152" i="4"/>
  <c r="F152" i="4"/>
  <c r="I152" i="4"/>
  <c r="B153" i="4"/>
  <c r="E153" i="4"/>
  <c r="F153" i="4"/>
  <c r="I153" i="4"/>
  <c r="B154" i="4"/>
  <c r="E154" i="4"/>
  <c r="F154" i="4"/>
  <c r="I154" i="4"/>
  <c r="B155" i="4"/>
  <c r="E155" i="4"/>
  <c r="F155" i="4"/>
  <c r="I155" i="4"/>
  <c r="B156" i="4"/>
  <c r="E156" i="4"/>
  <c r="F156" i="4"/>
  <c r="I156" i="4"/>
  <c r="B157" i="4"/>
  <c r="E157" i="4"/>
  <c r="F157" i="4"/>
  <c r="I157" i="4"/>
  <c r="B158" i="4"/>
  <c r="E158" i="4"/>
  <c r="F158" i="4"/>
  <c r="I158" i="4"/>
  <c r="B159" i="4"/>
  <c r="E159" i="4"/>
  <c r="F159" i="4"/>
  <c r="I159" i="4"/>
  <c r="B160" i="4"/>
  <c r="E160" i="4"/>
  <c r="F160" i="4"/>
  <c r="I160" i="4"/>
  <c r="B161" i="4"/>
  <c r="E161" i="4"/>
  <c r="F161" i="4"/>
  <c r="I161" i="4"/>
  <c r="B162" i="4"/>
  <c r="E162" i="4"/>
  <c r="F162" i="4"/>
  <c r="I162" i="4"/>
  <c r="B163" i="4"/>
  <c r="E163" i="4"/>
  <c r="F163" i="4"/>
  <c r="I163" i="4"/>
  <c r="B164" i="4"/>
  <c r="E164" i="4"/>
  <c r="F164" i="4"/>
  <c r="I164" i="4"/>
  <c r="B165" i="4"/>
  <c r="E165" i="4"/>
  <c r="F165" i="4"/>
  <c r="I165" i="4"/>
  <c r="B166" i="4"/>
  <c r="E166" i="4"/>
  <c r="F166" i="4"/>
  <c r="I166" i="4"/>
  <c r="B167" i="4"/>
  <c r="E167" i="4"/>
  <c r="F167" i="4"/>
  <c r="I167" i="4"/>
  <c r="B168" i="4"/>
  <c r="E168" i="4"/>
  <c r="F168" i="4"/>
  <c r="I168" i="4"/>
  <c r="B169" i="4"/>
  <c r="E169" i="4"/>
  <c r="F169" i="4"/>
  <c r="I169" i="4"/>
  <c r="B170" i="4"/>
  <c r="E170" i="4"/>
  <c r="F170" i="4"/>
  <c r="I170" i="4"/>
  <c r="B171" i="4"/>
  <c r="E171" i="4"/>
  <c r="F171" i="4"/>
  <c r="I171" i="4"/>
  <c r="B172" i="4"/>
  <c r="E172" i="4"/>
  <c r="F172" i="4"/>
  <c r="I172" i="4"/>
  <c r="B173" i="4"/>
  <c r="E173" i="4"/>
  <c r="F173" i="4"/>
  <c r="I173" i="4"/>
  <c r="B174" i="4"/>
  <c r="E174" i="4"/>
  <c r="F174" i="4"/>
  <c r="I174" i="4"/>
  <c r="B175" i="4"/>
  <c r="E175" i="4"/>
  <c r="F175" i="4"/>
  <c r="I175" i="4"/>
  <c r="B176" i="4"/>
  <c r="E176" i="4"/>
  <c r="F176" i="4"/>
  <c r="I176" i="4"/>
  <c r="B177" i="4"/>
  <c r="E177" i="4"/>
  <c r="F177" i="4"/>
  <c r="I177" i="4"/>
  <c r="B178" i="4"/>
  <c r="E178" i="4"/>
  <c r="F178" i="4"/>
  <c r="I178" i="4"/>
  <c r="B179" i="4"/>
  <c r="E179" i="4"/>
  <c r="F179" i="4"/>
  <c r="I179" i="4"/>
  <c r="B180" i="4"/>
  <c r="E180" i="4"/>
  <c r="F180" i="4"/>
  <c r="I180" i="4"/>
  <c r="B181" i="4"/>
  <c r="E181" i="4"/>
  <c r="F181" i="4"/>
  <c r="I181" i="4"/>
  <c r="B182" i="4"/>
  <c r="E182" i="4"/>
  <c r="F182" i="4"/>
  <c r="I182" i="4"/>
  <c r="B183" i="4"/>
  <c r="E183" i="4"/>
  <c r="F183" i="4"/>
  <c r="I183" i="4"/>
  <c r="B184" i="4"/>
  <c r="E184" i="4"/>
  <c r="F184" i="4"/>
  <c r="I184" i="4"/>
  <c r="B185" i="4"/>
  <c r="E185" i="4"/>
  <c r="F185" i="4"/>
  <c r="I185" i="4"/>
  <c r="B186" i="4"/>
  <c r="E186" i="4"/>
  <c r="F186" i="4"/>
  <c r="I186" i="4"/>
  <c r="B187" i="4"/>
  <c r="E187" i="4"/>
  <c r="F187" i="4"/>
  <c r="I187" i="4"/>
  <c r="B188" i="4"/>
  <c r="E188" i="4"/>
  <c r="F188" i="4"/>
  <c r="I188" i="4"/>
  <c r="B189" i="4"/>
  <c r="E189" i="4"/>
  <c r="F189" i="4"/>
  <c r="I189" i="4"/>
  <c r="B190" i="4"/>
  <c r="E190" i="4"/>
  <c r="F190" i="4"/>
  <c r="I190" i="4"/>
  <c r="B191" i="4"/>
  <c r="E191" i="4"/>
  <c r="F191" i="4"/>
  <c r="I191" i="4"/>
  <c r="B192" i="4"/>
  <c r="E192" i="4"/>
  <c r="F192" i="4"/>
  <c r="I192" i="4"/>
  <c r="B193" i="4"/>
  <c r="E193" i="4"/>
  <c r="F193" i="4"/>
  <c r="I193" i="4"/>
  <c r="B194" i="4"/>
  <c r="E194" i="4"/>
  <c r="F194" i="4"/>
  <c r="I194" i="4"/>
  <c r="B195" i="4"/>
  <c r="E195" i="4"/>
  <c r="F195" i="4"/>
  <c r="I195" i="4"/>
  <c r="B196" i="4"/>
  <c r="E196" i="4"/>
  <c r="F196" i="4"/>
  <c r="I196" i="4"/>
  <c r="B197" i="4"/>
  <c r="E197" i="4"/>
  <c r="F197" i="4"/>
  <c r="I197" i="4"/>
  <c r="B198" i="4"/>
  <c r="E198" i="4"/>
  <c r="F198" i="4"/>
  <c r="I198" i="4"/>
  <c r="B199" i="4"/>
  <c r="E199" i="4"/>
  <c r="F199" i="4"/>
  <c r="I199" i="4"/>
  <c r="B200" i="4"/>
  <c r="E200" i="4"/>
  <c r="F200" i="4"/>
  <c r="I200" i="4"/>
  <c r="B201" i="4"/>
  <c r="E201" i="4"/>
  <c r="F201" i="4"/>
  <c r="I201" i="4"/>
  <c r="B202" i="4"/>
  <c r="E202" i="4"/>
  <c r="F202" i="4"/>
  <c r="I202" i="4"/>
  <c r="B203" i="4"/>
  <c r="E203" i="4"/>
  <c r="F203" i="4"/>
  <c r="I203" i="4"/>
  <c r="B204" i="4"/>
  <c r="E204" i="4"/>
  <c r="F204" i="4"/>
  <c r="I204" i="4"/>
  <c r="B205" i="4"/>
  <c r="E205" i="4"/>
  <c r="F205" i="4"/>
  <c r="I205" i="4"/>
  <c r="B206" i="4"/>
  <c r="E206" i="4"/>
  <c r="F206" i="4"/>
  <c r="I206" i="4"/>
  <c r="B207" i="4"/>
  <c r="E207" i="4"/>
  <c r="F207" i="4"/>
  <c r="I207" i="4"/>
  <c r="B208" i="4"/>
  <c r="E208" i="4"/>
  <c r="F208" i="4"/>
  <c r="I208" i="4"/>
  <c r="B209" i="4"/>
  <c r="E209" i="4"/>
  <c r="F209" i="4"/>
  <c r="I209" i="4"/>
  <c r="B210" i="4"/>
  <c r="E210" i="4"/>
  <c r="F210" i="4"/>
  <c r="I210" i="4"/>
  <c r="B211" i="4"/>
  <c r="E211" i="4"/>
  <c r="F211" i="4"/>
  <c r="I211" i="4"/>
  <c r="B212" i="4"/>
  <c r="E212" i="4"/>
  <c r="F212" i="4"/>
  <c r="I212" i="4"/>
  <c r="B213" i="4"/>
  <c r="E213" i="4"/>
  <c r="F213" i="4"/>
  <c r="I213" i="4"/>
  <c r="B214" i="4"/>
  <c r="E214" i="4"/>
  <c r="F214" i="4"/>
  <c r="I214" i="4"/>
  <c r="B215" i="4"/>
  <c r="E215" i="4"/>
  <c r="F215" i="4"/>
  <c r="I215" i="4"/>
  <c r="B216" i="4"/>
  <c r="E216" i="4"/>
  <c r="F216" i="4"/>
  <c r="I216" i="4"/>
  <c r="B217" i="4"/>
  <c r="E217" i="4"/>
  <c r="F217" i="4"/>
  <c r="I217" i="4"/>
  <c r="B218" i="4"/>
  <c r="E218" i="4"/>
  <c r="F218" i="4"/>
  <c r="I218" i="4"/>
  <c r="B219" i="4"/>
  <c r="E219" i="4"/>
  <c r="F219" i="4"/>
  <c r="I219" i="4"/>
  <c r="B220" i="4"/>
  <c r="E220" i="4"/>
  <c r="F220" i="4"/>
  <c r="I220" i="4"/>
  <c r="B221" i="4"/>
  <c r="E221" i="4"/>
  <c r="F221" i="4"/>
  <c r="I221" i="4"/>
  <c r="B222" i="4"/>
  <c r="E222" i="4"/>
  <c r="F222" i="4"/>
  <c r="I222" i="4"/>
  <c r="B223" i="4"/>
  <c r="E223" i="4"/>
  <c r="F223" i="4"/>
  <c r="I223" i="4"/>
  <c r="B224" i="4"/>
  <c r="E224" i="4"/>
  <c r="F224" i="4"/>
  <c r="I224" i="4"/>
  <c r="B225" i="4"/>
  <c r="E225" i="4"/>
  <c r="F225" i="4"/>
  <c r="I225" i="4"/>
  <c r="B226" i="4"/>
  <c r="E226" i="4"/>
  <c r="F226" i="4"/>
  <c r="I226" i="4"/>
  <c r="B227" i="4"/>
  <c r="E227" i="4"/>
  <c r="F227" i="4"/>
  <c r="I227" i="4"/>
  <c r="B228" i="4"/>
  <c r="E228" i="4"/>
  <c r="F228" i="4"/>
  <c r="I228" i="4"/>
  <c r="B229" i="4"/>
  <c r="E229" i="4"/>
  <c r="F229" i="4"/>
  <c r="I229" i="4"/>
  <c r="B230" i="4"/>
  <c r="E230" i="4"/>
  <c r="F230" i="4"/>
  <c r="I230" i="4"/>
  <c r="B231" i="4"/>
  <c r="E231" i="4"/>
  <c r="F231" i="4"/>
  <c r="I231" i="4"/>
  <c r="B232" i="4"/>
  <c r="E232" i="4"/>
  <c r="F232" i="4"/>
  <c r="I232" i="4"/>
  <c r="B233" i="4"/>
  <c r="E233" i="4"/>
  <c r="F233" i="4"/>
  <c r="I233" i="4"/>
  <c r="B234" i="4"/>
  <c r="E234" i="4"/>
  <c r="F234" i="4"/>
  <c r="I234" i="4"/>
  <c r="B235" i="4"/>
  <c r="E235" i="4"/>
  <c r="F235" i="4"/>
  <c r="I235" i="4"/>
  <c r="B236" i="4"/>
  <c r="E236" i="4"/>
  <c r="F236" i="4"/>
  <c r="I236" i="4"/>
  <c r="B237" i="4"/>
  <c r="E237" i="4"/>
  <c r="F237" i="4"/>
  <c r="I237" i="4"/>
  <c r="B238" i="4"/>
  <c r="E238" i="4"/>
  <c r="F238" i="4"/>
  <c r="I238" i="4"/>
  <c r="B239" i="4"/>
  <c r="E239" i="4"/>
  <c r="F239" i="4"/>
  <c r="I239" i="4"/>
  <c r="B240" i="4"/>
  <c r="E240" i="4"/>
  <c r="F240" i="4"/>
  <c r="I240" i="4"/>
  <c r="B241" i="4"/>
  <c r="E241" i="4"/>
  <c r="F241" i="4"/>
  <c r="I241" i="4"/>
  <c r="B242" i="4"/>
  <c r="E242" i="4"/>
  <c r="F242" i="4"/>
  <c r="I242" i="4"/>
  <c r="B243" i="4"/>
  <c r="E243" i="4"/>
  <c r="F243" i="4"/>
  <c r="I243" i="4"/>
  <c r="B244" i="4"/>
  <c r="E244" i="4"/>
  <c r="F244" i="4"/>
  <c r="I244" i="4"/>
  <c r="B245" i="4"/>
  <c r="E245" i="4"/>
  <c r="F245" i="4"/>
  <c r="I245" i="4"/>
  <c r="B246" i="4"/>
  <c r="E246" i="4"/>
  <c r="F246" i="4"/>
  <c r="I246" i="4"/>
  <c r="B247" i="4"/>
  <c r="E247" i="4"/>
  <c r="F247" i="4"/>
  <c r="I247" i="4"/>
  <c r="B248" i="4"/>
  <c r="E248" i="4"/>
  <c r="F248" i="4"/>
  <c r="I248" i="4"/>
  <c r="B249" i="4"/>
  <c r="E249" i="4"/>
  <c r="F249" i="4"/>
  <c r="I249" i="4"/>
  <c r="B250" i="4"/>
  <c r="E250" i="4"/>
  <c r="F250" i="4"/>
  <c r="I250" i="4"/>
  <c r="B251" i="4"/>
  <c r="E251" i="4"/>
  <c r="F251" i="4"/>
  <c r="I251" i="4"/>
  <c r="B252" i="4"/>
  <c r="E252" i="4"/>
  <c r="F252" i="4"/>
  <c r="I252" i="4"/>
  <c r="B253" i="4"/>
  <c r="E253" i="4"/>
  <c r="F253" i="4"/>
  <c r="I253" i="4"/>
  <c r="B254" i="4"/>
  <c r="E254" i="4"/>
  <c r="F254" i="4"/>
  <c r="I254" i="4"/>
  <c r="B255" i="4"/>
  <c r="E255" i="4"/>
  <c r="F255" i="4"/>
  <c r="I255" i="4"/>
  <c r="B256" i="4"/>
  <c r="E256" i="4"/>
  <c r="F256" i="4"/>
  <c r="I256" i="4"/>
  <c r="B257" i="4"/>
  <c r="E257" i="4"/>
  <c r="F257" i="4"/>
  <c r="I257" i="4"/>
  <c r="B258" i="4"/>
  <c r="E258" i="4"/>
  <c r="F258" i="4"/>
  <c r="I258" i="4"/>
  <c r="B259" i="4"/>
  <c r="E259" i="4"/>
  <c r="F259" i="4"/>
  <c r="I259" i="4"/>
  <c r="B260" i="4"/>
  <c r="E260" i="4"/>
  <c r="F260" i="4"/>
  <c r="I260" i="4"/>
  <c r="B261" i="4"/>
  <c r="E261" i="4"/>
  <c r="F261" i="4"/>
  <c r="I261" i="4"/>
  <c r="B262" i="4"/>
  <c r="E262" i="4"/>
  <c r="F262" i="4"/>
  <c r="I262" i="4"/>
  <c r="B263" i="4"/>
  <c r="E263" i="4"/>
  <c r="F263" i="4"/>
  <c r="I263" i="4"/>
  <c r="B264" i="4"/>
  <c r="E264" i="4"/>
  <c r="F264" i="4"/>
  <c r="I264" i="4"/>
  <c r="B265" i="4"/>
  <c r="E265" i="4"/>
  <c r="F265" i="4"/>
  <c r="I265" i="4"/>
  <c r="B266" i="4"/>
  <c r="E266" i="4"/>
  <c r="F266" i="4"/>
  <c r="I266" i="4"/>
  <c r="B267" i="4"/>
  <c r="E267" i="4"/>
  <c r="F267" i="4"/>
  <c r="I267" i="4"/>
  <c r="B268" i="4"/>
  <c r="E268" i="4"/>
  <c r="F268" i="4"/>
  <c r="I268" i="4"/>
  <c r="B269" i="4"/>
  <c r="E269" i="4"/>
  <c r="F269" i="4"/>
  <c r="I269" i="4"/>
  <c r="B270" i="4"/>
  <c r="E270" i="4"/>
  <c r="F270" i="4"/>
  <c r="I270" i="4"/>
  <c r="B271" i="4"/>
  <c r="E271" i="4"/>
  <c r="F271" i="4"/>
  <c r="I271" i="4"/>
  <c r="B272" i="4"/>
  <c r="E272" i="4"/>
  <c r="F272" i="4"/>
  <c r="I272" i="4"/>
  <c r="B273" i="4"/>
  <c r="E273" i="4"/>
  <c r="F273" i="4"/>
  <c r="I273" i="4"/>
  <c r="B274" i="4"/>
  <c r="E274" i="4"/>
  <c r="F274" i="4"/>
  <c r="I274" i="4"/>
  <c r="B275" i="4"/>
  <c r="E275" i="4"/>
  <c r="F275" i="4"/>
  <c r="I275" i="4"/>
  <c r="B276" i="4"/>
  <c r="E276" i="4"/>
  <c r="F276" i="4"/>
  <c r="I276" i="4"/>
  <c r="B277" i="4"/>
  <c r="E277" i="4"/>
  <c r="F277" i="4"/>
  <c r="I277" i="4"/>
  <c r="B278" i="4"/>
  <c r="E278" i="4"/>
  <c r="F278" i="4"/>
  <c r="I278" i="4"/>
  <c r="B279" i="4"/>
  <c r="E279" i="4"/>
  <c r="F279" i="4"/>
  <c r="I279" i="4"/>
  <c r="B280" i="4"/>
  <c r="E280" i="4"/>
  <c r="F280" i="4"/>
  <c r="I280" i="4"/>
  <c r="B281" i="4"/>
  <c r="E281" i="4"/>
  <c r="F281" i="4"/>
  <c r="I281" i="4"/>
  <c r="B282" i="4"/>
  <c r="E282" i="4"/>
  <c r="F282" i="4"/>
  <c r="I282" i="4"/>
  <c r="B283" i="4"/>
  <c r="E283" i="4"/>
  <c r="F283" i="4"/>
  <c r="I283" i="4"/>
  <c r="B284" i="4"/>
  <c r="E284" i="4"/>
  <c r="F284" i="4"/>
  <c r="I284" i="4"/>
  <c r="B285" i="4"/>
  <c r="E285" i="4"/>
  <c r="F285" i="4"/>
  <c r="I285" i="4"/>
  <c r="B286" i="4"/>
  <c r="E286" i="4"/>
  <c r="F286" i="4"/>
  <c r="I286" i="4"/>
  <c r="B287" i="4"/>
  <c r="E287" i="4"/>
  <c r="F287" i="4"/>
  <c r="I287" i="4"/>
  <c r="B288" i="4"/>
  <c r="E288" i="4"/>
  <c r="F288" i="4"/>
  <c r="I288" i="4"/>
  <c r="B289" i="4"/>
  <c r="E289" i="4"/>
  <c r="F289" i="4"/>
  <c r="I289" i="4"/>
  <c r="B290" i="4"/>
  <c r="E290" i="4"/>
  <c r="F290" i="4"/>
  <c r="I290" i="4"/>
  <c r="B291" i="4"/>
  <c r="E291" i="4"/>
  <c r="F291" i="4"/>
  <c r="I291" i="4"/>
  <c r="B292" i="4"/>
  <c r="E292" i="4"/>
  <c r="F292" i="4"/>
  <c r="I292" i="4"/>
  <c r="B293" i="4"/>
  <c r="E293" i="4"/>
  <c r="F293" i="4"/>
  <c r="I293" i="4"/>
  <c r="B294" i="4"/>
  <c r="E294" i="4"/>
  <c r="F294" i="4"/>
  <c r="I294" i="4"/>
  <c r="B295" i="4"/>
  <c r="E295" i="4"/>
  <c r="F295" i="4"/>
  <c r="I295" i="4"/>
  <c r="B296" i="4"/>
  <c r="E296" i="4"/>
  <c r="F296" i="4"/>
  <c r="I296" i="4"/>
  <c r="B297" i="4"/>
  <c r="E297" i="4"/>
  <c r="F297" i="4"/>
  <c r="I297" i="4"/>
  <c r="B298" i="4"/>
  <c r="E298" i="4"/>
  <c r="F298" i="4"/>
  <c r="I298" i="4"/>
  <c r="B299" i="4"/>
  <c r="E299" i="4"/>
  <c r="F299" i="4"/>
  <c r="I299" i="4"/>
  <c r="B300" i="4"/>
  <c r="E300" i="4"/>
  <c r="F300" i="4"/>
  <c r="I300" i="4"/>
  <c r="B301" i="4"/>
  <c r="E301" i="4"/>
  <c r="F301" i="4"/>
  <c r="I301" i="4"/>
  <c r="B302" i="4"/>
  <c r="E302" i="4"/>
  <c r="F302" i="4"/>
  <c r="I302" i="4"/>
  <c r="B303" i="4"/>
  <c r="E303" i="4"/>
  <c r="F303" i="4"/>
  <c r="I303" i="4"/>
  <c r="B304" i="4"/>
  <c r="E304" i="4"/>
  <c r="F304" i="4"/>
  <c r="I304" i="4"/>
  <c r="B305" i="4"/>
  <c r="E305" i="4"/>
  <c r="F305" i="4"/>
  <c r="I305" i="4"/>
  <c r="B306" i="4"/>
  <c r="E306" i="4"/>
  <c r="F306" i="4"/>
  <c r="I306" i="4"/>
  <c r="B307" i="4"/>
  <c r="E307" i="4"/>
  <c r="F307" i="4"/>
  <c r="I307" i="4"/>
  <c r="B308" i="4"/>
  <c r="E308" i="4"/>
  <c r="F308" i="4"/>
  <c r="I308" i="4"/>
  <c r="B309" i="4"/>
  <c r="E309" i="4"/>
  <c r="F309" i="4"/>
  <c r="I309" i="4"/>
  <c r="B310" i="4"/>
  <c r="E310" i="4"/>
  <c r="F310" i="4"/>
  <c r="I310" i="4"/>
  <c r="B311" i="4"/>
  <c r="E311" i="4"/>
  <c r="F311" i="4"/>
  <c r="I311" i="4"/>
  <c r="B312" i="4"/>
  <c r="E312" i="4"/>
  <c r="F312" i="4"/>
  <c r="I312" i="4"/>
  <c r="B313" i="4"/>
  <c r="E313" i="4"/>
  <c r="F313" i="4"/>
  <c r="I313" i="4"/>
  <c r="B314" i="4"/>
  <c r="E314" i="4"/>
  <c r="F314" i="4"/>
  <c r="I314" i="4"/>
  <c r="B315" i="4"/>
  <c r="E315" i="4"/>
  <c r="F315" i="4"/>
  <c r="I315" i="4"/>
  <c r="B316" i="4"/>
  <c r="E316" i="4"/>
  <c r="F316" i="4"/>
  <c r="I316" i="4"/>
  <c r="B317" i="4"/>
  <c r="E317" i="4"/>
  <c r="F317" i="4"/>
  <c r="I317" i="4"/>
  <c r="B318" i="4"/>
  <c r="E318" i="4"/>
  <c r="F318" i="4"/>
  <c r="I318" i="4"/>
  <c r="B319" i="4"/>
  <c r="E319" i="4"/>
  <c r="F319" i="4"/>
  <c r="I319" i="4"/>
  <c r="B320" i="4"/>
  <c r="E320" i="4"/>
  <c r="F320" i="4"/>
  <c r="I320" i="4"/>
  <c r="B321" i="4"/>
  <c r="E321" i="4"/>
  <c r="F321" i="4"/>
  <c r="I321" i="4"/>
  <c r="B322" i="4"/>
  <c r="E322" i="4"/>
  <c r="F322" i="4"/>
  <c r="I322" i="4"/>
  <c r="B323" i="4"/>
  <c r="E323" i="4"/>
  <c r="F323" i="4"/>
  <c r="I323" i="4"/>
  <c r="B324" i="4"/>
  <c r="E324" i="4"/>
  <c r="F324" i="4"/>
  <c r="I324" i="4"/>
  <c r="B325" i="4"/>
  <c r="E325" i="4"/>
  <c r="F325" i="4"/>
  <c r="I325" i="4"/>
  <c r="B326" i="4"/>
  <c r="E326" i="4"/>
  <c r="F326" i="4"/>
  <c r="I326" i="4"/>
  <c r="B327" i="4"/>
  <c r="E327" i="4"/>
  <c r="F327" i="4"/>
  <c r="I327" i="4"/>
  <c r="B328" i="4"/>
  <c r="E328" i="4"/>
  <c r="F328" i="4"/>
  <c r="I328" i="4"/>
  <c r="B329" i="4"/>
  <c r="E329" i="4"/>
  <c r="F329" i="4"/>
  <c r="I329" i="4"/>
  <c r="B330" i="4"/>
  <c r="E330" i="4"/>
  <c r="F330" i="4"/>
  <c r="I330" i="4"/>
  <c r="B331" i="4"/>
  <c r="E331" i="4"/>
  <c r="F331" i="4"/>
  <c r="I331" i="4"/>
  <c r="B332" i="4"/>
  <c r="E332" i="4"/>
  <c r="F332" i="4"/>
  <c r="I332" i="4"/>
  <c r="B333" i="4"/>
  <c r="E333" i="4"/>
  <c r="F333" i="4"/>
  <c r="I333" i="4"/>
  <c r="B334" i="4"/>
  <c r="E334" i="4"/>
  <c r="F334" i="4"/>
  <c r="I334" i="4"/>
  <c r="B335" i="4"/>
  <c r="E335" i="4"/>
  <c r="F335" i="4"/>
  <c r="I335" i="4"/>
  <c r="B336" i="4"/>
  <c r="E336" i="4"/>
  <c r="F336" i="4"/>
  <c r="I336" i="4"/>
  <c r="B337" i="4"/>
  <c r="E337" i="4"/>
  <c r="F337" i="4"/>
  <c r="I337" i="4"/>
  <c r="B338" i="4"/>
  <c r="E338" i="4"/>
  <c r="F338" i="4"/>
  <c r="I338" i="4"/>
  <c r="B339" i="4"/>
  <c r="E339" i="4"/>
  <c r="F339" i="4"/>
  <c r="I339" i="4"/>
  <c r="B340" i="4"/>
  <c r="E340" i="4"/>
  <c r="F340" i="4"/>
  <c r="I340" i="4"/>
  <c r="B341" i="4"/>
  <c r="E341" i="4"/>
  <c r="F341" i="4"/>
  <c r="I341" i="4"/>
  <c r="B342" i="4"/>
  <c r="E342" i="4"/>
  <c r="F342" i="4"/>
  <c r="I342" i="4"/>
  <c r="B343" i="4"/>
  <c r="E343" i="4"/>
  <c r="F343" i="4"/>
  <c r="I343" i="4"/>
  <c r="B344" i="4"/>
  <c r="E344" i="4"/>
  <c r="F344" i="4"/>
  <c r="I344" i="4"/>
  <c r="B345" i="4"/>
  <c r="E345" i="4"/>
  <c r="F345" i="4"/>
  <c r="I345" i="4"/>
  <c r="B346" i="4"/>
  <c r="E346" i="4"/>
  <c r="F346" i="4"/>
  <c r="I346" i="4"/>
  <c r="B347" i="4"/>
  <c r="E347" i="4"/>
  <c r="F347" i="4"/>
  <c r="I347" i="4"/>
  <c r="B348" i="4"/>
  <c r="E348" i="4"/>
  <c r="F348" i="4"/>
  <c r="I348" i="4"/>
  <c r="B349" i="4"/>
  <c r="E349" i="4"/>
  <c r="F349" i="4"/>
  <c r="I349" i="4"/>
  <c r="B350" i="4"/>
  <c r="E350" i="4"/>
  <c r="F350" i="4"/>
  <c r="I350" i="4"/>
  <c r="B351" i="4"/>
  <c r="E351" i="4"/>
  <c r="F351" i="4"/>
  <c r="I351" i="4"/>
  <c r="B352" i="4"/>
  <c r="E352" i="4"/>
  <c r="F352" i="4"/>
  <c r="I352" i="4"/>
  <c r="B353" i="4"/>
  <c r="E353" i="4"/>
  <c r="F353" i="4"/>
  <c r="I353" i="4"/>
  <c r="B354" i="4"/>
  <c r="E354" i="4"/>
  <c r="F354" i="4"/>
  <c r="I354" i="4"/>
  <c r="B355" i="4"/>
  <c r="E355" i="4"/>
  <c r="F355" i="4"/>
  <c r="I355" i="4"/>
  <c r="B356" i="4"/>
  <c r="E356" i="4"/>
  <c r="F356" i="4"/>
  <c r="I356" i="4"/>
  <c r="B357" i="4"/>
  <c r="E357" i="4"/>
  <c r="F357" i="4"/>
  <c r="I357" i="4"/>
  <c r="B358" i="4"/>
  <c r="E358" i="4"/>
  <c r="F358" i="4"/>
  <c r="I358" i="4"/>
  <c r="B359" i="4"/>
  <c r="E359" i="4"/>
  <c r="F359" i="4"/>
  <c r="I359" i="4"/>
  <c r="B360" i="4"/>
  <c r="E360" i="4"/>
  <c r="F360" i="4"/>
  <c r="I360" i="4"/>
  <c r="B361" i="4"/>
  <c r="E361" i="4"/>
  <c r="F361" i="4"/>
  <c r="I361" i="4"/>
  <c r="B362" i="4"/>
  <c r="E362" i="4"/>
  <c r="F362" i="4"/>
  <c r="I362" i="4"/>
  <c r="B363" i="4"/>
  <c r="E363" i="4"/>
  <c r="F363" i="4"/>
  <c r="I363" i="4"/>
  <c r="B364" i="4"/>
  <c r="E364" i="4"/>
  <c r="F364" i="4"/>
  <c r="I364" i="4"/>
  <c r="B365" i="4"/>
  <c r="E365" i="4"/>
  <c r="F365" i="4"/>
  <c r="I365" i="4"/>
  <c r="B366" i="4"/>
  <c r="E366" i="4"/>
  <c r="F366" i="4"/>
  <c r="I366" i="4"/>
  <c r="B367" i="4"/>
  <c r="E367" i="4"/>
  <c r="F367" i="4"/>
  <c r="I367" i="4"/>
  <c r="B368" i="4"/>
  <c r="E368" i="4"/>
  <c r="F368" i="4"/>
  <c r="I368" i="4"/>
  <c r="B369" i="4"/>
  <c r="E369" i="4"/>
  <c r="F369" i="4"/>
  <c r="I369" i="4"/>
  <c r="B370" i="4"/>
  <c r="E370" i="4"/>
  <c r="F370" i="4"/>
  <c r="I370" i="4"/>
  <c r="B371" i="4"/>
  <c r="E371" i="4"/>
  <c r="F371" i="4"/>
  <c r="I371" i="4"/>
  <c r="B372" i="4"/>
  <c r="E372" i="4"/>
  <c r="F372" i="4"/>
  <c r="I372" i="4"/>
  <c r="B373" i="4"/>
  <c r="E373" i="4"/>
  <c r="F373" i="4"/>
  <c r="I373" i="4"/>
  <c r="B374" i="4"/>
  <c r="E374" i="4"/>
  <c r="F374" i="4"/>
  <c r="I374" i="4"/>
  <c r="B375" i="4"/>
  <c r="E375" i="4"/>
  <c r="F375" i="4"/>
  <c r="I375" i="4"/>
  <c r="B376" i="4"/>
  <c r="E376" i="4"/>
  <c r="F376" i="4"/>
  <c r="I376" i="4"/>
  <c r="B377" i="4"/>
  <c r="E377" i="4"/>
  <c r="F377" i="4"/>
  <c r="I377" i="4"/>
  <c r="B378" i="4"/>
  <c r="E378" i="4"/>
  <c r="F378" i="4"/>
  <c r="I378" i="4"/>
  <c r="B379" i="4"/>
  <c r="E379" i="4"/>
  <c r="F379" i="4"/>
  <c r="I379" i="4"/>
  <c r="B380" i="4"/>
  <c r="E380" i="4"/>
  <c r="F380" i="4"/>
  <c r="I380" i="4"/>
  <c r="B381" i="4"/>
  <c r="E381" i="4"/>
  <c r="F381" i="4"/>
  <c r="I381" i="4"/>
  <c r="B382" i="4"/>
  <c r="E382" i="4"/>
  <c r="F382" i="4"/>
  <c r="I382" i="4"/>
  <c r="B383" i="4"/>
  <c r="E383" i="4"/>
  <c r="F383" i="4"/>
  <c r="I383" i="4"/>
  <c r="B384" i="4"/>
  <c r="E384" i="4"/>
  <c r="F384" i="4"/>
  <c r="I384" i="4"/>
  <c r="B385" i="4"/>
  <c r="E385" i="4"/>
  <c r="F385" i="4"/>
  <c r="I385" i="4"/>
  <c r="B386" i="4"/>
  <c r="E386" i="4"/>
  <c r="F386" i="4"/>
  <c r="I386" i="4"/>
  <c r="B387" i="4"/>
  <c r="E387" i="4"/>
  <c r="F387" i="4"/>
  <c r="I387" i="4"/>
  <c r="B388" i="4"/>
  <c r="E388" i="4"/>
  <c r="F388" i="4"/>
  <c r="I388" i="4"/>
  <c r="B389" i="4"/>
  <c r="E389" i="4"/>
  <c r="F389" i="4"/>
  <c r="I389" i="4"/>
  <c r="B390" i="4"/>
  <c r="E390" i="4"/>
  <c r="F390" i="4"/>
  <c r="I390" i="4"/>
  <c r="B391" i="4"/>
  <c r="E391" i="4"/>
  <c r="F391" i="4"/>
  <c r="I391" i="4"/>
  <c r="B392" i="4"/>
  <c r="E392" i="4"/>
  <c r="F392" i="4"/>
  <c r="I392" i="4"/>
  <c r="B393" i="4"/>
  <c r="E393" i="4"/>
  <c r="F393" i="4"/>
  <c r="I393" i="4"/>
  <c r="B394" i="4"/>
  <c r="E394" i="4"/>
  <c r="F394" i="4"/>
  <c r="I394" i="4"/>
  <c r="B395" i="4"/>
  <c r="E395" i="4"/>
  <c r="F395" i="4"/>
  <c r="I395" i="4"/>
  <c r="B396" i="4"/>
  <c r="E396" i="4"/>
  <c r="F396" i="4"/>
  <c r="I396" i="4"/>
  <c r="B397" i="4"/>
  <c r="E397" i="4"/>
  <c r="F397" i="4"/>
  <c r="I397" i="4"/>
  <c r="B398" i="4"/>
  <c r="E398" i="4"/>
  <c r="F398" i="4"/>
  <c r="I398" i="4"/>
  <c r="B399" i="4"/>
  <c r="E399" i="4"/>
  <c r="F399" i="4"/>
  <c r="I399" i="4"/>
  <c r="B400" i="4"/>
  <c r="E400" i="4"/>
  <c r="F400" i="4"/>
  <c r="I400" i="4"/>
  <c r="B401" i="4"/>
  <c r="E401" i="4"/>
  <c r="F401" i="4"/>
  <c r="I401" i="4"/>
  <c r="B402" i="4"/>
  <c r="E402" i="4"/>
  <c r="F402" i="4"/>
  <c r="I402" i="4"/>
  <c r="B403" i="4"/>
  <c r="E403" i="4"/>
  <c r="F403" i="4"/>
  <c r="I403" i="4"/>
  <c r="B404" i="4"/>
  <c r="E404" i="4"/>
  <c r="F404" i="4"/>
  <c r="I404" i="4"/>
  <c r="B405" i="4"/>
  <c r="E405" i="4"/>
  <c r="F405" i="4"/>
  <c r="I405" i="4"/>
  <c r="B406" i="4"/>
  <c r="E406" i="4"/>
  <c r="F406" i="4"/>
  <c r="I406" i="4"/>
  <c r="B407" i="4"/>
  <c r="E407" i="4"/>
  <c r="F407" i="4"/>
  <c r="I407" i="4"/>
  <c r="B408" i="4"/>
  <c r="E408" i="4"/>
  <c r="F408" i="4"/>
  <c r="I408" i="4"/>
  <c r="B409" i="4"/>
  <c r="E409" i="4"/>
  <c r="F409" i="4"/>
  <c r="I409" i="4"/>
  <c r="B410" i="4"/>
  <c r="E410" i="4"/>
  <c r="F410" i="4"/>
  <c r="I410" i="4"/>
  <c r="B411" i="4"/>
  <c r="E411" i="4"/>
  <c r="F411" i="4"/>
  <c r="I411" i="4"/>
  <c r="B412" i="4"/>
  <c r="E412" i="4"/>
  <c r="F412" i="4"/>
  <c r="I412" i="4"/>
  <c r="B413" i="4"/>
  <c r="E413" i="4"/>
  <c r="F413" i="4"/>
  <c r="I413" i="4"/>
  <c r="B414" i="4"/>
  <c r="E414" i="4"/>
  <c r="F414" i="4"/>
  <c r="I414" i="4"/>
  <c r="B415" i="4"/>
  <c r="E415" i="4"/>
  <c r="F415" i="4"/>
  <c r="I415" i="4"/>
  <c r="B416" i="4"/>
  <c r="E416" i="4"/>
  <c r="F416" i="4"/>
  <c r="I416" i="4"/>
  <c r="B417" i="4"/>
  <c r="E417" i="4"/>
  <c r="F417" i="4"/>
  <c r="I417" i="4"/>
  <c r="B418" i="4"/>
  <c r="E418" i="4"/>
  <c r="F418" i="4"/>
  <c r="I418" i="4"/>
  <c r="B419" i="4"/>
  <c r="E419" i="4"/>
  <c r="F419" i="4"/>
  <c r="I419" i="4"/>
  <c r="B420" i="4"/>
  <c r="E420" i="4"/>
  <c r="F420" i="4"/>
  <c r="I420" i="4"/>
  <c r="B421" i="4"/>
  <c r="E421" i="4"/>
  <c r="F421" i="4"/>
  <c r="I421" i="4"/>
  <c r="B422" i="4"/>
  <c r="E422" i="4"/>
  <c r="F422" i="4"/>
  <c r="I422" i="4"/>
  <c r="B423" i="4"/>
  <c r="E423" i="4"/>
  <c r="F423" i="4"/>
  <c r="I423" i="4"/>
  <c r="B424" i="4"/>
  <c r="E424" i="4"/>
  <c r="F424" i="4"/>
  <c r="I424" i="4"/>
  <c r="B425" i="4"/>
  <c r="E425" i="4"/>
  <c r="F425" i="4"/>
  <c r="I425" i="4"/>
  <c r="B426" i="4"/>
  <c r="E426" i="4"/>
  <c r="F426" i="4"/>
  <c r="I426" i="4"/>
  <c r="B427" i="4"/>
  <c r="E427" i="4"/>
  <c r="F427" i="4"/>
  <c r="I427" i="4"/>
  <c r="B428" i="4"/>
  <c r="E428" i="4"/>
  <c r="F428" i="4"/>
  <c r="I428" i="4"/>
  <c r="B429" i="4"/>
  <c r="E429" i="4"/>
  <c r="F429" i="4"/>
  <c r="I429" i="4"/>
  <c r="B430" i="4"/>
  <c r="E430" i="4"/>
  <c r="F430" i="4"/>
  <c r="I430" i="4"/>
  <c r="B431" i="4"/>
  <c r="E431" i="4"/>
  <c r="F431" i="4"/>
  <c r="I431" i="4"/>
  <c r="B432" i="4"/>
  <c r="E432" i="4"/>
  <c r="F432" i="4"/>
  <c r="I432" i="4"/>
  <c r="B433" i="4"/>
  <c r="E433" i="4"/>
  <c r="F433" i="4"/>
  <c r="I433" i="4"/>
  <c r="B434" i="4"/>
  <c r="E434" i="4"/>
  <c r="F434" i="4"/>
  <c r="I434" i="4"/>
  <c r="B435" i="4"/>
  <c r="E435" i="4"/>
  <c r="F435" i="4"/>
  <c r="I435" i="4"/>
  <c r="B436" i="4"/>
  <c r="E436" i="4"/>
  <c r="F436" i="4"/>
  <c r="I436" i="4"/>
  <c r="B437" i="4"/>
  <c r="E437" i="4"/>
  <c r="F437" i="4"/>
  <c r="I437" i="4"/>
  <c r="B438" i="4"/>
  <c r="E438" i="4"/>
  <c r="F438" i="4"/>
  <c r="I438" i="4"/>
  <c r="B439" i="4"/>
  <c r="E439" i="4"/>
  <c r="F439" i="4"/>
  <c r="I439" i="4"/>
  <c r="B440" i="4"/>
  <c r="E440" i="4"/>
  <c r="F440" i="4"/>
  <c r="I440" i="4"/>
  <c r="B441" i="4"/>
  <c r="E441" i="4"/>
  <c r="F441" i="4"/>
  <c r="I441" i="4"/>
  <c r="B442" i="4"/>
  <c r="E442" i="4"/>
  <c r="F442" i="4"/>
  <c r="I442" i="4"/>
  <c r="B443" i="4"/>
  <c r="E443" i="4"/>
  <c r="F443" i="4"/>
  <c r="I443" i="4"/>
  <c r="B444" i="4"/>
  <c r="E444" i="4"/>
  <c r="F444" i="4"/>
  <c r="I444" i="4"/>
  <c r="B445" i="4"/>
  <c r="E445" i="4"/>
  <c r="F445" i="4"/>
  <c r="I445" i="4"/>
  <c r="B446" i="4"/>
  <c r="E446" i="4"/>
  <c r="F446" i="4"/>
  <c r="I446" i="4"/>
  <c r="B447" i="4"/>
  <c r="E447" i="4"/>
  <c r="F447" i="4"/>
  <c r="I447" i="4"/>
  <c r="B448" i="4"/>
  <c r="E448" i="4"/>
  <c r="F448" i="4"/>
  <c r="I448" i="4"/>
  <c r="B449" i="4"/>
  <c r="E449" i="4"/>
  <c r="F449" i="4"/>
  <c r="I449" i="4"/>
  <c r="B450" i="4"/>
  <c r="E450" i="4"/>
  <c r="F450" i="4"/>
  <c r="I450" i="4"/>
  <c r="B451" i="4"/>
  <c r="E451" i="4"/>
  <c r="F451" i="4"/>
  <c r="I451" i="4"/>
  <c r="B452" i="4"/>
  <c r="E452" i="4"/>
  <c r="F452" i="4"/>
  <c r="I452" i="4"/>
  <c r="B453" i="4"/>
  <c r="E453" i="4"/>
  <c r="F453" i="4"/>
  <c r="I453" i="4"/>
  <c r="B454" i="4"/>
  <c r="E454" i="4"/>
  <c r="F454" i="4"/>
  <c r="I454" i="4"/>
  <c r="B455" i="4"/>
  <c r="E455" i="4"/>
  <c r="F455" i="4"/>
  <c r="I455" i="4"/>
  <c r="B456" i="4"/>
  <c r="E456" i="4"/>
  <c r="F456" i="4"/>
  <c r="I456" i="4"/>
  <c r="B457" i="4"/>
  <c r="E457" i="4"/>
  <c r="F457" i="4"/>
  <c r="I457" i="4"/>
  <c r="B458" i="4"/>
  <c r="E458" i="4"/>
  <c r="F458" i="4"/>
  <c r="I458" i="4"/>
  <c r="B459" i="4"/>
  <c r="E459" i="4"/>
  <c r="F459" i="4"/>
  <c r="I459" i="4"/>
  <c r="B460" i="4"/>
  <c r="E460" i="4"/>
  <c r="F460" i="4"/>
  <c r="I460" i="4"/>
  <c r="B461" i="4"/>
  <c r="E461" i="4"/>
  <c r="F461" i="4"/>
  <c r="I461" i="4"/>
  <c r="B462" i="4"/>
  <c r="E462" i="4"/>
  <c r="F462" i="4"/>
  <c r="I462" i="4"/>
  <c r="B463" i="4"/>
  <c r="E463" i="4"/>
  <c r="F463" i="4"/>
  <c r="I463" i="4"/>
  <c r="B464" i="4"/>
  <c r="E464" i="4"/>
  <c r="F464" i="4"/>
  <c r="I464" i="4"/>
  <c r="B465" i="4"/>
  <c r="E465" i="4"/>
  <c r="F465" i="4"/>
  <c r="I465" i="4"/>
  <c r="B466" i="4"/>
  <c r="E466" i="4"/>
  <c r="F466" i="4"/>
  <c r="I466" i="4"/>
  <c r="B467" i="4"/>
  <c r="E467" i="4"/>
  <c r="F467" i="4"/>
  <c r="I467" i="4"/>
  <c r="B468" i="4"/>
  <c r="E468" i="4"/>
  <c r="F468" i="4"/>
  <c r="I468" i="4"/>
  <c r="B469" i="4"/>
  <c r="E469" i="4"/>
  <c r="F469" i="4"/>
  <c r="I469" i="4"/>
  <c r="B470" i="4"/>
  <c r="E470" i="4"/>
  <c r="F470" i="4"/>
  <c r="I470" i="4"/>
  <c r="B471" i="4"/>
  <c r="E471" i="4"/>
  <c r="F471" i="4"/>
  <c r="I471" i="4"/>
  <c r="B472" i="4"/>
  <c r="E472" i="4"/>
  <c r="F472" i="4"/>
  <c r="I472" i="4"/>
  <c r="B473" i="4"/>
  <c r="E473" i="4"/>
  <c r="F473" i="4"/>
  <c r="I473" i="4"/>
  <c r="B474" i="4"/>
  <c r="E474" i="4"/>
  <c r="F474" i="4"/>
  <c r="I474" i="4"/>
  <c r="B475" i="4"/>
  <c r="E475" i="4"/>
  <c r="F475" i="4"/>
  <c r="I475" i="4"/>
  <c r="B476" i="4"/>
  <c r="E476" i="4"/>
  <c r="F476" i="4"/>
  <c r="I476" i="4"/>
  <c r="B477" i="4"/>
  <c r="E477" i="4"/>
  <c r="F477" i="4"/>
  <c r="I477" i="4"/>
  <c r="B478" i="4"/>
  <c r="E478" i="4"/>
  <c r="F478" i="4"/>
  <c r="I478" i="4"/>
  <c r="B479" i="4"/>
  <c r="E479" i="4"/>
  <c r="F479" i="4"/>
  <c r="I479" i="4"/>
  <c r="B480" i="4"/>
  <c r="E480" i="4"/>
  <c r="F480" i="4"/>
  <c r="I480" i="4"/>
  <c r="B481" i="4"/>
  <c r="E481" i="4"/>
  <c r="F481" i="4"/>
  <c r="I481" i="4"/>
  <c r="B482" i="4"/>
  <c r="E482" i="4"/>
  <c r="F482" i="4"/>
  <c r="I482" i="4"/>
  <c r="B483" i="4"/>
  <c r="E483" i="4"/>
  <c r="F483" i="4"/>
  <c r="I483" i="4"/>
  <c r="B484" i="4"/>
  <c r="E484" i="4"/>
  <c r="F484" i="4"/>
  <c r="I484" i="4"/>
  <c r="B485" i="4"/>
  <c r="E485" i="4"/>
  <c r="F485" i="4"/>
  <c r="I485" i="4"/>
  <c r="B486" i="4"/>
  <c r="E486" i="4"/>
  <c r="F486" i="4"/>
  <c r="I486" i="4"/>
  <c r="B487" i="4"/>
  <c r="E487" i="4"/>
  <c r="F487" i="4"/>
  <c r="I487" i="4"/>
  <c r="B488" i="4"/>
  <c r="E488" i="4"/>
  <c r="F488" i="4"/>
  <c r="I488" i="4"/>
  <c r="B489" i="4"/>
  <c r="E489" i="4"/>
  <c r="F489" i="4"/>
  <c r="I489" i="4"/>
  <c r="B490" i="4"/>
  <c r="E490" i="4"/>
  <c r="F490" i="4"/>
  <c r="I490" i="4"/>
  <c r="B491" i="4"/>
  <c r="E491" i="4"/>
  <c r="F491" i="4"/>
  <c r="I491" i="4"/>
  <c r="B492" i="4"/>
  <c r="E492" i="4"/>
  <c r="F492" i="4"/>
  <c r="I492" i="4"/>
  <c r="B493" i="4"/>
  <c r="E493" i="4"/>
  <c r="F493" i="4"/>
  <c r="I493" i="4"/>
  <c r="B494" i="4"/>
  <c r="E494" i="4"/>
  <c r="F494" i="4"/>
  <c r="I494" i="4"/>
  <c r="B495" i="4"/>
  <c r="E495" i="4"/>
  <c r="F495" i="4"/>
  <c r="I495" i="4"/>
  <c r="B496" i="4"/>
  <c r="E496" i="4"/>
  <c r="F496" i="4"/>
  <c r="I496" i="4"/>
  <c r="B497" i="4"/>
  <c r="E497" i="4"/>
  <c r="F497" i="4"/>
  <c r="I497" i="4"/>
  <c r="B498" i="4"/>
  <c r="E498" i="4"/>
  <c r="F498" i="4"/>
  <c r="I498" i="4"/>
  <c r="B499" i="4"/>
  <c r="E499" i="4"/>
  <c r="F499" i="4"/>
  <c r="I499" i="4"/>
  <c r="B500" i="4"/>
  <c r="E500" i="4"/>
  <c r="F500" i="4"/>
  <c r="I500" i="4"/>
  <c r="B501" i="4"/>
  <c r="E501" i="4"/>
  <c r="F501" i="4"/>
  <c r="I501" i="4"/>
  <c r="B502" i="4"/>
  <c r="E502" i="4"/>
  <c r="F502" i="4"/>
  <c r="I502" i="4"/>
  <c r="B503" i="4"/>
  <c r="E503" i="4"/>
  <c r="F503" i="4"/>
  <c r="I503" i="4"/>
  <c r="B504" i="4"/>
  <c r="E504" i="4"/>
  <c r="F504" i="4"/>
  <c r="I504" i="4"/>
  <c r="B505" i="4"/>
  <c r="E505" i="4"/>
  <c r="F505" i="4"/>
  <c r="I505" i="4"/>
  <c r="B506" i="4"/>
  <c r="E506" i="4"/>
  <c r="F506" i="4"/>
  <c r="I506" i="4"/>
  <c r="B507" i="4"/>
  <c r="E507" i="4"/>
  <c r="F507" i="4"/>
  <c r="I507" i="4"/>
  <c r="B508" i="4"/>
  <c r="E508" i="4"/>
  <c r="F508" i="4"/>
  <c r="I508" i="4"/>
  <c r="B509" i="4"/>
  <c r="E509" i="4"/>
  <c r="F509" i="4"/>
  <c r="I509" i="4"/>
  <c r="B510" i="4"/>
  <c r="E510" i="4"/>
  <c r="F510" i="4"/>
  <c r="I510" i="4"/>
  <c r="B511" i="4"/>
  <c r="E511" i="4"/>
  <c r="F511" i="4"/>
  <c r="I511" i="4"/>
  <c r="B512" i="4"/>
  <c r="E512" i="4"/>
  <c r="F512" i="4"/>
  <c r="I512" i="4"/>
  <c r="B513" i="4"/>
  <c r="E513" i="4"/>
  <c r="F513" i="4"/>
  <c r="I513" i="4"/>
  <c r="B514" i="4"/>
  <c r="E514" i="4"/>
  <c r="F514" i="4"/>
  <c r="I514" i="4"/>
  <c r="B515" i="4"/>
  <c r="E515" i="4"/>
  <c r="F515" i="4"/>
  <c r="I515" i="4"/>
  <c r="B516" i="4"/>
  <c r="E516" i="4"/>
  <c r="F516" i="4"/>
  <c r="I516" i="4"/>
  <c r="B517" i="4"/>
  <c r="E517" i="4"/>
  <c r="F517" i="4"/>
  <c r="I517" i="4"/>
  <c r="B518" i="4"/>
  <c r="E518" i="4"/>
  <c r="F518" i="4"/>
  <c r="I518" i="4"/>
  <c r="B519" i="4"/>
  <c r="E519" i="4"/>
  <c r="F519" i="4"/>
  <c r="I519" i="4"/>
  <c r="B9" i="2"/>
  <c r="D9" i="2"/>
  <c r="E9" i="2"/>
  <c r="F9" i="2"/>
  <c r="I9" i="2"/>
  <c r="B10" i="2"/>
  <c r="E10" i="2"/>
  <c r="F10" i="2"/>
  <c r="I10" i="2"/>
  <c r="B11" i="2"/>
  <c r="E11" i="2"/>
  <c r="F11" i="2"/>
  <c r="I11" i="2"/>
  <c r="B12" i="2"/>
  <c r="E12" i="2"/>
  <c r="F12" i="2"/>
  <c r="I12" i="2"/>
  <c r="B13" i="2"/>
  <c r="E13" i="2"/>
  <c r="F13" i="2"/>
  <c r="I13" i="2"/>
  <c r="B14" i="2"/>
  <c r="E14" i="2"/>
  <c r="F14" i="2"/>
  <c r="I14" i="2"/>
  <c r="B15" i="2"/>
  <c r="E15" i="2"/>
  <c r="F15" i="2"/>
  <c r="I15" i="2"/>
  <c r="E16" i="2"/>
  <c r="F16" i="2"/>
  <c r="I16" i="2"/>
  <c r="B17" i="2"/>
  <c r="E17" i="2"/>
  <c r="F17" i="2"/>
  <c r="I17" i="2"/>
  <c r="B18" i="2"/>
  <c r="E18" i="2"/>
  <c r="F18" i="2"/>
  <c r="I18" i="2"/>
  <c r="B19" i="2"/>
  <c r="E19" i="2"/>
  <c r="F19" i="2"/>
  <c r="I19" i="2"/>
  <c r="B20" i="2"/>
  <c r="E20" i="2"/>
  <c r="F20" i="2"/>
  <c r="I20" i="2"/>
  <c r="B21" i="2"/>
  <c r="E21" i="2"/>
  <c r="F21" i="2"/>
  <c r="I21" i="2"/>
  <c r="B22" i="2"/>
  <c r="E22" i="2"/>
  <c r="F22" i="2"/>
  <c r="I22" i="2"/>
  <c r="E23" i="2"/>
  <c r="F23" i="2"/>
  <c r="I23" i="2"/>
  <c r="B24" i="2"/>
  <c r="E24" i="2"/>
  <c r="F24" i="2"/>
  <c r="I24" i="2"/>
  <c r="B25" i="2"/>
  <c r="E25" i="2"/>
  <c r="F25" i="2"/>
  <c r="I25" i="2"/>
  <c r="B26" i="2"/>
  <c r="E26" i="2"/>
  <c r="F26" i="2"/>
  <c r="I26" i="2"/>
  <c r="B27" i="2"/>
  <c r="E27" i="2"/>
  <c r="F27" i="2"/>
  <c r="I27" i="2"/>
  <c r="B28" i="2"/>
  <c r="E28" i="2"/>
  <c r="F28" i="2"/>
  <c r="I28" i="2"/>
  <c r="B29" i="2"/>
  <c r="E29" i="2"/>
  <c r="F29" i="2"/>
  <c r="I29" i="2"/>
  <c r="E30" i="2"/>
  <c r="F30" i="2"/>
  <c r="I30" i="2"/>
  <c r="B31" i="2"/>
  <c r="E31" i="2"/>
  <c r="F31" i="2"/>
  <c r="I31" i="2"/>
  <c r="B32" i="2"/>
  <c r="E32" i="2"/>
  <c r="F32" i="2"/>
  <c r="I32" i="2"/>
  <c r="B33" i="2"/>
  <c r="E33" i="2"/>
  <c r="F33" i="2"/>
  <c r="I33" i="2"/>
  <c r="B34" i="2"/>
  <c r="E34" i="2"/>
  <c r="F34" i="2"/>
  <c r="I34" i="2"/>
  <c r="B35" i="2"/>
  <c r="E35" i="2"/>
  <c r="F35" i="2"/>
  <c r="I35" i="2"/>
  <c r="B36" i="2"/>
  <c r="E36" i="2"/>
  <c r="F36" i="2"/>
  <c r="I36" i="2"/>
  <c r="B37" i="2"/>
  <c r="E37" i="2"/>
  <c r="F37" i="2"/>
  <c r="I37" i="2"/>
  <c r="B38" i="2"/>
  <c r="E38" i="2"/>
  <c r="F38" i="2"/>
  <c r="I38" i="2"/>
  <c r="E39" i="2"/>
  <c r="F39" i="2"/>
  <c r="I39" i="2"/>
  <c r="B40" i="2"/>
  <c r="E40" i="2"/>
  <c r="F40" i="2"/>
  <c r="I40" i="2"/>
  <c r="B41" i="2"/>
  <c r="E41" i="2"/>
  <c r="F41" i="2"/>
  <c r="I41" i="2"/>
  <c r="B42" i="2"/>
  <c r="E42" i="2"/>
  <c r="F42" i="2"/>
  <c r="I42" i="2"/>
  <c r="B43" i="2"/>
  <c r="E43" i="2"/>
  <c r="F43" i="2"/>
  <c r="I43" i="2"/>
  <c r="B44" i="2"/>
  <c r="E44" i="2"/>
  <c r="F44" i="2"/>
  <c r="I44" i="2"/>
  <c r="B45" i="2"/>
  <c r="E45" i="2"/>
  <c r="F45" i="2"/>
  <c r="I45" i="2"/>
  <c r="B46" i="2"/>
  <c r="E46" i="2"/>
  <c r="F46" i="2"/>
  <c r="I46" i="2"/>
  <c r="B47" i="2"/>
  <c r="E47" i="2"/>
  <c r="F47" i="2"/>
  <c r="I47" i="2"/>
  <c r="B48" i="2"/>
  <c r="E48" i="2"/>
  <c r="F48" i="2"/>
  <c r="I48" i="2"/>
  <c r="B49" i="2"/>
  <c r="E49" i="2"/>
  <c r="F49" i="2"/>
  <c r="I49" i="2"/>
  <c r="B50" i="2"/>
  <c r="E50" i="2"/>
  <c r="F50" i="2"/>
  <c r="I50" i="2"/>
  <c r="B51" i="2"/>
  <c r="E51" i="2"/>
  <c r="F51" i="2"/>
  <c r="I51" i="2"/>
  <c r="B52" i="2"/>
  <c r="E52" i="2"/>
  <c r="F52" i="2"/>
  <c r="I52" i="2"/>
  <c r="B53" i="2"/>
  <c r="E53" i="2"/>
  <c r="F53" i="2"/>
  <c r="I53" i="2"/>
  <c r="B54" i="2"/>
  <c r="E54" i="2"/>
  <c r="F54" i="2"/>
  <c r="I54" i="2"/>
  <c r="B55" i="2"/>
  <c r="D55" i="2"/>
  <c r="E55" i="2"/>
  <c r="F55" i="2"/>
  <c r="I55" i="2"/>
  <c r="B56" i="2"/>
  <c r="D56" i="2"/>
  <c r="E56" i="2"/>
  <c r="F56" i="2"/>
  <c r="I56" i="2"/>
  <c r="B57" i="2"/>
  <c r="D57" i="2"/>
  <c r="E57" i="2"/>
  <c r="F57" i="2"/>
  <c r="I57" i="2"/>
  <c r="B58" i="2"/>
  <c r="D58" i="2"/>
  <c r="E58" i="2"/>
  <c r="F58" i="2"/>
  <c r="I58" i="2"/>
  <c r="B59" i="2"/>
  <c r="D59" i="2"/>
  <c r="E59" i="2"/>
  <c r="F59" i="2"/>
  <c r="I59" i="2"/>
  <c r="B60" i="2"/>
  <c r="D60" i="2"/>
  <c r="E60" i="2"/>
  <c r="F60" i="2"/>
  <c r="I60" i="2"/>
  <c r="B61" i="2"/>
  <c r="E61" i="2"/>
  <c r="F61" i="2"/>
  <c r="I61" i="2"/>
  <c r="B62" i="2"/>
  <c r="E62" i="2"/>
  <c r="F62" i="2"/>
  <c r="I62" i="2"/>
  <c r="B63" i="2"/>
  <c r="E63" i="2"/>
  <c r="F63" i="2"/>
  <c r="I63" i="2"/>
  <c r="B64" i="2"/>
  <c r="E64" i="2"/>
  <c r="F64" i="2"/>
  <c r="I64" i="2"/>
  <c r="B65" i="2"/>
  <c r="E65" i="2"/>
  <c r="F65" i="2"/>
  <c r="I65" i="2"/>
  <c r="B66" i="2"/>
  <c r="E66" i="2"/>
  <c r="F66" i="2"/>
  <c r="I66" i="2"/>
  <c r="B67" i="2"/>
  <c r="E67" i="2"/>
  <c r="F67" i="2"/>
  <c r="I67" i="2"/>
  <c r="B68" i="2"/>
  <c r="E68" i="2"/>
  <c r="F68" i="2"/>
  <c r="I68" i="2"/>
  <c r="B69" i="2"/>
  <c r="E69" i="2"/>
  <c r="F69" i="2"/>
  <c r="I69" i="2"/>
  <c r="B70" i="2"/>
  <c r="E70" i="2"/>
  <c r="F70" i="2"/>
  <c r="I70" i="2"/>
  <c r="B71" i="2"/>
  <c r="E71" i="2"/>
  <c r="F71" i="2"/>
  <c r="I71" i="2"/>
  <c r="B72" i="2"/>
  <c r="E72" i="2"/>
  <c r="F72" i="2"/>
  <c r="I72" i="2"/>
  <c r="B73" i="2"/>
  <c r="E73" i="2"/>
  <c r="F73" i="2"/>
  <c r="I73" i="2"/>
  <c r="B74" i="2"/>
  <c r="E74" i="2"/>
  <c r="F74" i="2"/>
  <c r="I74" i="2"/>
  <c r="B75" i="2"/>
  <c r="E75" i="2"/>
  <c r="F75" i="2"/>
  <c r="I75" i="2"/>
  <c r="B76" i="2"/>
  <c r="E76" i="2"/>
  <c r="F76" i="2"/>
  <c r="I76" i="2"/>
  <c r="B77" i="2"/>
  <c r="E77" i="2"/>
  <c r="F77" i="2"/>
  <c r="I77" i="2"/>
  <c r="B78" i="2"/>
  <c r="E78" i="2"/>
  <c r="F78" i="2"/>
  <c r="I78" i="2"/>
  <c r="B79" i="2"/>
  <c r="E79" i="2"/>
  <c r="F79" i="2"/>
  <c r="I79" i="2"/>
  <c r="B80" i="2"/>
  <c r="E80" i="2"/>
  <c r="F80" i="2"/>
  <c r="I80" i="2"/>
  <c r="B81" i="2"/>
  <c r="E81" i="2"/>
  <c r="F81" i="2"/>
  <c r="I81" i="2"/>
  <c r="B82" i="2"/>
  <c r="E82" i="2"/>
  <c r="F82" i="2"/>
  <c r="I82" i="2"/>
  <c r="B83" i="2"/>
  <c r="E83" i="2"/>
  <c r="F83" i="2"/>
  <c r="I83" i="2"/>
  <c r="B84" i="2"/>
  <c r="E84" i="2"/>
  <c r="F84" i="2"/>
  <c r="I84" i="2"/>
  <c r="B85" i="2"/>
  <c r="E85" i="2"/>
  <c r="F85" i="2"/>
  <c r="I85" i="2"/>
  <c r="B86" i="2"/>
  <c r="E86" i="2"/>
  <c r="F86" i="2"/>
  <c r="I86" i="2"/>
  <c r="B87" i="2"/>
  <c r="E87" i="2"/>
  <c r="F87" i="2"/>
  <c r="I87" i="2"/>
  <c r="B88" i="2"/>
  <c r="E88" i="2"/>
  <c r="F88" i="2"/>
  <c r="I88" i="2"/>
  <c r="B89" i="2"/>
  <c r="E89" i="2"/>
  <c r="F89" i="2"/>
  <c r="I89" i="2"/>
  <c r="B90" i="2"/>
  <c r="E90" i="2"/>
  <c r="F90" i="2"/>
  <c r="I90" i="2"/>
  <c r="B91" i="2"/>
  <c r="E91" i="2"/>
  <c r="F91" i="2"/>
  <c r="I91" i="2"/>
  <c r="B92" i="2"/>
  <c r="E92" i="2"/>
  <c r="F92" i="2"/>
  <c r="I92" i="2"/>
  <c r="B93" i="2"/>
  <c r="E93" i="2"/>
  <c r="F93" i="2"/>
  <c r="I93" i="2"/>
  <c r="B94" i="2"/>
  <c r="E94" i="2"/>
  <c r="F94" i="2"/>
  <c r="I94" i="2"/>
  <c r="B95" i="2"/>
  <c r="E95" i="2"/>
  <c r="F95" i="2"/>
  <c r="I95" i="2"/>
  <c r="B96" i="2"/>
  <c r="E96" i="2"/>
  <c r="F96" i="2"/>
  <c r="I96" i="2"/>
  <c r="B97" i="2"/>
  <c r="E97" i="2"/>
  <c r="F97" i="2"/>
  <c r="I97" i="2"/>
  <c r="B98" i="2"/>
  <c r="E98" i="2"/>
  <c r="F98" i="2"/>
  <c r="I98" i="2"/>
  <c r="B99" i="2"/>
  <c r="E99" i="2"/>
  <c r="F99" i="2"/>
  <c r="I99" i="2"/>
  <c r="B100" i="2"/>
  <c r="E100" i="2"/>
  <c r="F100" i="2"/>
  <c r="I100" i="2"/>
  <c r="B101" i="2"/>
  <c r="E101" i="2"/>
  <c r="F101" i="2"/>
  <c r="I101" i="2"/>
  <c r="B102" i="2"/>
  <c r="E102" i="2"/>
  <c r="F102" i="2"/>
  <c r="I102" i="2"/>
  <c r="B103" i="2"/>
  <c r="E103" i="2"/>
  <c r="F103" i="2"/>
  <c r="I103" i="2"/>
  <c r="B104" i="2"/>
  <c r="E104" i="2"/>
  <c r="F104" i="2"/>
  <c r="I104" i="2"/>
  <c r="B105" i="2"/>
  <c r="E105" i="2"/>
  <c r="F105" i="2"/>
  <c r="I105" i="2"/>
  <c r="B106" i="2"/>
  <c r="E106" i="2"/>
  <c r="F106" i="2"/>
  <c r="I106" i="2"/>
  <c r="B107" i="2"/>
  <c r="E107" i="2"/>
  <c r="F107" i="2"/>
  <c r="I107" i="2"/>
  <c r="B108" i="2"/>
  <c r="E108" i="2"/>
  <c r="F108" i="2"/>
  <c r="I108" i="2"/>
  <c r="B109" i="2"/>
  <c r="E109" i="2"/>
  <c r="F109" i="2"/>
  <c r="I109" i="2"/>
  <c r="B110" i="2"/>
  <c r="E110" i="2"/>
  <c r="F110" i="2"/>
  <c r="I110" i="2"/>
  <c r="B111" i="2"/>
  <c r="E111" i="2"/>
  <c r="F111" i="2"/>
  <c r="I111" i="2"/>
  <c r="B112" i="2"/>
  <c r="E112" i="2"/>
  <c r="F112" i="2"/>
  <c r="I112" i="2"/>
  <c r="B113" i="2"/>
  <c r="E113" i="2"/>
  <c r="F113" i="2"/>
  <c r="I113" i="2"/>
  <c r="B114" i="2"/>
  <c r="E114" i="2"/>
  <c r="F114" i="2"/>
  <c r="I114" i="2"/>
  <c r="B115" i="2"/>
  <c r="E115" i="2"/>
  <c r="F115" i="2"/>
  <c r="I115" i="2"/>
  <c r="B116" i="2"/>
  <c r="E116" i="2"/>
  <c r="F116" i="2"/>
  <c r="I116" i="2"/>
  <c r="B117" i="2"/>
  <c r="E117" i="2"/>
  <c r="F117" i="2"/>
  <c r="I117" i="2"/>
  <c r="B118" i="2"/>
  <c r="E118" i="2"/>
  <c r="F118" i="2"/>
  <c r="I118" i="2"/>
  <c r="B119" i="2"/>
  <c r="E119" i="2"/>
  <c r="F119" i="2"/>
  <c r="I119" i="2"/>
  <c r="B120" i="2"/>
  <c r="E120" i="2"/>
  <c r="F120" i="2"/>
  <c r="I120" i="2"/>
  <c r="B121" i="2"/>
  <c r="E121" i="2"/>
  <c r="F121" i="2"/>
  <c r="I121" i="2"/>
  <c r="B122" i="2"/>
  <c r="E122" i="2"/>
  <c r="F122" i="2"/>
  <c r="I122" i="2"/>
  <c r="B123" i="2"/>
  <c r="E123" i="2"/>
  <c r="F123" i="2"/>
  <c r="I123" i="2"/>
  <c r="B124" i="2"/>
  <c r="E124" i="2"/>
  <c r="F124" i="2"/>
  <c r="I124" i="2"/>
  <c r="B125" i="2"/>
  <c r="E125" i="2"/>
  <c r="F125" i="2"/>
  <c r="I125" i="2"/>
  <c r="B126" i="2"/>
  <c r="E126" i="2"/>
  <c r="F126" i="2"/>
  <c r="I126" i="2"/>
  <c r="B127" i="2"/>
  <c r="E127" i="2"/>
  <c r="F127" i="2"/>
  <c r="I127" i="2"/>
  <c r="B128" i="2"/>
  <c r="E128" i="2"/>
  <c r="F128" i="2"/>
  <c r="I128" i="2"/>
  <c r="B129" i="2"/>
  <c r="E129" i="2"/>
  <c r="F129" i="2"/>
  <c r="I129" i="2"/>
  <c r="B130" i="2"/>
  <c r="E130" i="2"/>
  <c r="F130" i="2"/>
  <c r="I130" i="2"/>
  <c r="B131" i="2"/>
  <c r="E131" i="2"/>
  <c r="F131" i="2"/>
  <c r="I131" i="2"/>
  <c r="B132" i="2"/>
  <c r="E132" i="2"/>
  <c r="F132" i="2"/>
  <c r="I132" i="2"/>
  <c r="B133" i="2"/>
  <c r="E133" i="2"/>
  <c r="F133" i="2"/>
  <c r="I133" i="2"/>
  <c r="B134" i="2"/>
  <c r="E134" i="2"/>
  <c r="F134" i="2"/>
  <c r="I134" i="2"/>
  <c r="B135" i="2"/>
  <c r="E135" i="2"/>
  <c r="F135" i="2"/>
  <c r="I135" i="2"/>
  <c r="B136" i="2"/>
  <c r="E136" i="2"/>
  <c r="F136" i="2"/>
  <c r="I136" i="2"/>
  <c r="B137" i="2"/>
  <c r="E137" i="2"/>
  <c r="F137" i="2"/>
  <c r="I137" i="2"/>
  <c r="B138" i="2"/>
  <c r="E138" i="2"/>
  <c r="F138" i="2"/>
  <c r="I138" i="2"/>
  <c r="B139" i="2"/>
  <c r="E139" i="2"/>
  <c r="F139" i="2"/>
  <c r="I139" i="2"/>
  <c r="B140" i="2"/>
  <c r="E140" i="2"/>
  <c r="F140" i="2"/>
  <c r="I140" i="2"/>
  <c r="B141" i="2"/>
  <c r="E141" i="2"/>
  <c r="F141" i="2"/>
  <c r="I141" i="2"/>
  <c r="B142" i="2"/>
  <c r="E142" i="2"/>
  <c r="F142" i="2"/>
  <c r="I142" i="2"/>
  <c r="B143" i="2"/>
  <c r="E143" i="2"/>
  <c r="F143" i="2"/>
  <c r="I143" i="2"/>
  <c r="B144" i="2"/>
  <c r="E144" i="2"/>
  <c r="F144" i="2"/>
  <c r="I144" i="2"/>
  <c r="B145" i="2"/>
  <c r="E145" i="2"/>
  <c r="F145" i="2"/>
  <c r="I145" i="2"/>
  <c r="B146" i="2"/>
  <c r="E146" i="2"/>
  <c r="F146" i="2"/>
  <c r="I146" i="2"/>
  <c r="B147" i="2"/>
  <c r="E147" i="2"/>
  <c r="F147" i="2"/>
  <c r="I147" i="2"/>
  <c r="B148" i="2"/>
  <c r="E148" i="2"/>
  <c r="F148" i="2"/>
  <c r="I148" i="2"/>
  <c r="B149" i="2"/>
  <c r="E149" i="2"/>
  <c r="F149" i="2"/>
  <c r="I149" i="2"/>
  <c r="B150" i="2"/>
  <c r="E150" i="2"/>
  <c r="F150" i="2"/>
  <c r="I150" i="2"/>
  <c r="B151" i="2"/>
  <c r="E151" i="2"/>
  <c r="F151" i="2"/>
  <c r="I151" i="2"/>
  <c r="B152" i="2"/>
  <c r="E152" i="2"/>
  <c r="F152" i="2"/>
  <c r="I152" i="2"/>
  <c r="B153" i="2"/>
  <c r="E153" i="2"/>
  <c r="F153" i="2"/>
  <c r="I153" i="2"/>
  <c r="B154" i="2"/>
  <c r="E154" i="2"/>
  <c r="F154" i="2"/>
  <c r="I154" i="2"/>
  <c r="B155" i="2"/>
  <c r="E155" i="2"/>
  <c r="F155" i="2"/>
  <c r="I155" i="2"/>
  <c r="B156" i="2"/>
  <c r="E156" i="2"/>
  <c r="F156" i="2"/>
  <c r="I156" i="2"/>
  <c r="B157" i="2"/>
  <c r="E157" i="2"/>
  <c r="F157" i="2"/>
  <c r="I157" i="2"/>
  <c r="B158" i="2"/>
  <c r="E158" i="2"/>
  <c r="F158" i="2"/>
  <c r="I158" i="2"/>
  <c r="B159" i="2"/>
  <c r="E159" i="2"/>
  <c r="F159" i="2"/>
  <c r="I159" i="2"/>
  <c r="B160" i="2"/>
  <c r="E160" i="2"/>
  <c r="F160" i="2"/>
  <c r="I160" i="2"/>
  <c r="B161" i="2"/>
  <c r="E161" i="2"/>
  <c r="F161" i="2"/>
  <c r="I161" i="2"/>
  <c r="B162" i="2"/>
  <c r="E162" i="2"/>
  <c r="F162" i="2"/>
  <c r="I162" i="2"/>
  <c r="B163" i="2"/>
  <c r="E163" i="2"/>
  <c r="F163" i="2"/>
  <c r="I163" i="2"/>
  <c r="B164" i="2"/>
  <c r="E164" i="2"/>
  <c r="F164" i="2"/>
  <c r="I164" i="2"/>
  <c r="B165" i="2"/>
  <c r="E165" i="2"/>
  <c r="F165" i="2"/>
  <c r="I165" i="2"/>
  <c r="B166" i="2"/>
  <c r="E166" i="2"/>
  <c r="F166" i="2"/>
  <c r="I166" i="2"/>
  <c r="B167" i="2"/>
  <c r="E167" i="2"/>
  <c r="F167" i="2"/>
  <c r="I167" i="2"/>
  <c r="B168" i="2"/>
  <c r="E168" i="2"/>
  <c r="F168" i="2"/>
  <c r="I168" i="2"/>
  <c r="B169" i="2"/>
  <c r="E169" i="2"/>
  <c r="F169" i="2"/>
  <c r="I169" i="2"/>
  <c r="B170" i="2"/>
  <c r="E170" i="2"/>
  <c r="F170" i="2"/>
  <c r="I170" i="2"/>
  <c r="B171" i="2"/>
  <c r="E171" i="2"/>
  <c r="F171" i="2"/>
  <c r="I171" i="2"/>
  <c r="B172" i="2"/>
  <c r="E172" i="2"/>
  <c r="F172" i="2"/>
  <c r="I172" i="2"/>
  <c r="B173" i="2"/>
  <c r="E173" i="2"/>
  <c r="F173" i="2"/>
  <c r="I173" i="2"/>
  <c r="B174" i="2"/>
  <c r="E174" i="2"/>
  <c r="F174" i="2"/>
  <c r="I174" i="2"/>
  <c r="B175" i="2"/>
  <c r="E175" i="2"/>
  <c r="F175" i="2"/>
  <c r="I175" i="2"/>
  <c r="B176" i="2"/>
  <c r="E176" i="2"/>
  <c r="F176" i="2"/>
  <c r="I176" i="2"/>
  <c r="B177" i="2"/>
  <c r="E177" i="2"/>
  <c r="F177" i="2"/>
  <c r="I177" i="2"/>
  <c r="B178" i="2"/>
  <c r="E178" i="2"/>
  <c r="F178" i="2"/>
  <c r="I178" i="2"/>
  <c r="B179" i="2"/>
  <c r="E179" i="2"/>
  <c r="F179" i="2"/>
  <c r="I179" i="2"/>
  <c r="B180" i="2"/>
  <c r="E180" i="2"/>
  <c r="F180" i="2"/>
  <c r="I180" i="2"/>
  <c r="B181" i="2"/>
  <c r="E181" i="2"/>
  <c r="F181" i="2"/>
  <c r="I181" i="2"/>
  <c r="B182" i="2"/>
  <c r="E182" i="2"/>
  <c r="F182" i="2"/>
  <c r="I182" i="2"/>
  <c r="B183" i="2"/>
  <c r="E183" i="2"/>
  <c r="F183" i="2"/>
  <c r="I183" i="2"/>
  <c r="B184" i="2"/>
  <c r="E184" i="2"/>
  <c r="F184" i="2"/>
  <c r="I184" i="2"/>
  <c r="B185" i="2"/>
  <c r="E185" i="2"/>
  <c r="F185" i="2"/>
  <c r="I185" i="2"/>
  <c r="B186" i="2"/>
  <c r="E186" i="2"/>
  <c r="F186" i="2"/>
  <c r="I186" i="2"/>
  <c r="B187" i="2"/>
  <c r="E187" i="2"/>
  <c r="F187" i="2"/>
  <c r="I187" i="2"/>
  <c r="B188" i="2"/>
  <c r="E188" i="2"/>
  <c r="F188" i="2"/>
  <c r="I188" i="2"/>
  <c r="B189" i="2"/>
  <c r="E189" i="2"/>
  <c r="F189" i="2"/>
  <c r="I189" i="2"/>
  <c r="B190" i="2"/>
  <c r="E190" i="2"/>
  <c r="F190" i="2"/>
  <c r="I190" i="2"/>
  <c r="B191" i="2"/>
  <c r="E191" i="2"/>
  <c r="F191" i="2"/>
  <c r="I191" i="2"/>
  <c r="B192" i="2"/>
  <c r="E192" i="2"/>
  <c r="F192" i="2"/>
  <c r="I192" i="2"/>
  <c r="B193" i="2"/>
  <c r="E193" i="2"/>
  <c r="F193" i="2"/>
  <c r="I193" i="2"/>
  <c r="B194" i="2"/>
  <c r="E194" i="2"/>
  <c r="F194" i="2"/>
  <c r="I194" i="2"/>
  <c r="B195" i="2"/>
  <c r="E195" i="2"/>
  <c r="F195" i="2"/>
  <c r="I195" i="2"/>
  <c r="B196" i="2"/>
  <c r="E196" i="2"/>
  <c r="F196" i="2"/>
  <c r="I196" i="2"/>
  <c r="B197" i="2"/>
  <c r="E197" i="2"/>
  <c r="F197" i="2"/>
  <c r="I197" i="2"/>
  <c r="B198" i="2"/>
  <c r="E198" i="2"/>
  <c r="F198" i="2"/>
  <c r="I198" i="2"/>
  <c r="B199" i="2"/>
  <c r="E199" i="2"/>
  <c r="F199" i="2"/>
  <c r="I199" i="2"/>
  <c r="B200" i="2"/>
  <c r="E200" i="2"/>
  <c r="F200" i="2"/>
  <c r="I200" i="2"/>
  <c r="B201" i="2"/>
  <c r="E201" i="2"/>
  <c r="F201" i="2"/>
  <c r="I201" i="2"/>
  <c r="B202" i="2"/>
  <c r="E202" i="2"/>
  <c r="F202" i="2"/>
  <c r="I202" i="2"/>
  <c r="B203" i="2"/>
  <c r="E203" i="2"/>
  <c r="F203" i="2"/>
  <c r="I203" i="2"/>
  <c r="B204" i="2"/>
  <c r="E204" i="2"/>
  <c r="F204" i="2"/>
  <c r="I204" i="2"/>
  <c r="B205" i="2"/>
  <c r="E205" i="2"/>
  <c r="F205" i="2"/>
  <c r="I205" i="2"/>
  <c r="B206" i="2"/>
  <c r="E206" i="2"/>
  <c r="F206" i="2"/>
  <c r="I206" i="2"/>
  <c r="B207" i="2"/>
  <c r="E207" i="2"/>
  <c r="F207" i="2"/>
  <c r="I207" i="2"/>
  <c r="B208" i="2"/>
  <c r="E208" i="2"/>
  <c r="F208" i="2"/>
  <c r="I208" i="2"/>
  <c r="B209" i="2"/>
  <c r="E209" i="2"/>
  <c r="F209" i="2"/>
  <c r="I209" i="2"/>
  <c r="B210" i="2"/>
  <c r="E210" i="2"/>
  <c r="F210" i="2"/>
  <c r="I210" i="2"/>
  <c r="B211" i="2"/>
  <c r="E211" i="2"/>
  <c r="F211" i="2"/>
  <c r="I211" i="2"/>
  <c r="B212" i="2"/>
  <c r="E212" i="2"/>
  <c r="F212" i="2"/>
  <c r="I212" i="2"/>
  <c r="B213" i="2"/>
  <c r="E213" i="2"/>
  <c r="F213" i="2"/>
  <c r="I213" i="2"/>
  <c r="B214" i="2"/>
  <c r="E214" i="2"/>
  <c r="F214" i="2"/>
  <c r="I214" i="2"/>
  <c r="B215" i="2"/>
  <c r="E215" i="2"/>
  <c r="F215" i="2"/>
  <c r="I215" i="2"/>
  <c r="B216" i="2"/>
  <c r="E216" i="2"/>
  <c r="F216" i="2"/>
  <c r="I216" i="2"/>
  <c r="B217" i="2"/>
  <c r="E217" i="2"/>
  <c r="F217" i="2"/>
  <c r="I217" i="2"/>
  <c r="B218" i="2"/>
  <c r="E218" i="2"/>
  <c r="F218" i="2"/>
  <c r="I218" i="2"/>
  <c r="B219" i="2"/>
  <c r="E219" i="2"/>
  <c r="F219" i="2"/>
  <c r="I219" i="2"/>
  <c r="B220" i="2"/>
  <c r="E220" i="2"/>
  <c r="F220" i="2"/>
  <c r="I220" i="2"/>
  <c r="B221" i="2"/>
  <c r="E221" i="2"/>
  <c r="F221" i="2"/>
  <c r="I221" i="2"/>
  <c r="B222" i="2"/>
  <c r="E222" i="2"/>
  <c r="F222" i="2"/>
  <c r="I222" i="2"/>
  <c r="B223" i="2"/>
  <c r="E223" i="2"/>
  <c r="F223" i="2"/>
  <c r="I223" i="2"/>
  <c r="B224" i="2"/>
  <c r="E224" i="2"/>
  <c r="F224" i="2"/>
  <c r="I224" i="2"/>
  <c r="B225" i="2"/>
  <c r="E225" i="2"/>
  <c r="F225" i="2"/>
  <c r="I225" i="2"/>
  <c r="B226" i="2"/>
  <c r="E226" i="2"/>
  <c r="F226" i="2"/>
  <c r="I226" i="2"/>
  <c r="B227" i="2"/>
  <c r="E227" i="2"/>
  <c r="F227" i="2"/>
  <c r="I227" i="2"/>
  <c r="B228" i="2"/>
  <c r="E228" i="2"/>
  <c r="F228" i="2"/>
  <c r="I228" i="2"/>
  <c r="B229" i="2"/>
  <c r="E229" i="2"/>
  <c r="F229" i="2"/>
  <c r="I229" i="2"/>
  <c r="B230" i="2"/>
  <c r="E230" i="2"/>
  <c r="F230" i="2"/>
  <c r="I230" i="2"/>
  <c r="B231" i="2"/>
  <c r="E231" i="2"/>
  <c r="F231" i="2"/>
  <c r="I231" i="2"/>
  <c r="B232" i="2"/>
  <c r="E232" i="2"/>
  <c r="F232" i="2"/>
  <c r="I232" i="2"/>
  <c r="B233" i="2"/>
  <c r="E233" i="2"/>
  <c r="F233" i="2"/>
  <c r="I233" i="2"/>
  <c r="B234" i="2"/>
  <c r="E234" i="2"/>
  <c r="F234" i="2"/>
  <c r="I234" i="2"/>
  <c r="B235" i="2"/>
  <c r="E235" i="2"/>
  <c r="F235" i="2"/>
  <c r="I235" i="2"/>
  <c r="B236" i="2"/>
  <c r="E236" i="2"/>
  <c r="F236" i="2"/>
  <c r="I236" i="2"/>
  <c r="B237" i="2"/>
  <c r="E237" i="2"/>
  <c r="F237" i="2"/>
  <c r="I237" i="2"/>
  <c r="B238" i="2"/>
  <c r="E238" i="2"/>
  <c r="F238" i="2"/>
  <c r="I238" i="2"/>
  <c r="B239" i="2"/>
  <c r="E239" i="2"/>
  <c r="F239" i="2"/>
  <c r="I239" i="2"/>
  <c r="B240" i="2"/>
  <c r="E240" i="2"/>
  <c r="F240" i="2"/>
  <c r="I240" i="2"/>
  <c r="B241" i="2"/>
  <c r="E241" i="2"/>
  <c r="F241" i="2"/>
  <c r="I241" i="2"/>
  <c r="B242" i="2"/>
  <c r="E242" i="2"/>
  <c r="F242" i="2"/>
  <c r="I242" i="2"/>
  <c r="B243" i="2"/>
  <c r="E243" i="2"/>
  <c r="F243" i="2"/>
  <c r="I243" i="2"/>
  <c r="B244" i="2"/>
  <c r="E244" i="2"/>
  <c r="F244" i="2"/>
  <c r="I244" i="2"/>
  <c r="B245" i="2"/>
  <c r="E245" i="2"/>
  <c r="F245" i="2"/>
  <c r="I245" i="2"/>
  <c r="B246" i="2"/>
  <c r="E246" i="2"/>
  <c r="F246" i="2"/>
  <c r="I246" i="2"/>
  <c r="B247" i="2"/>
  <c r="E247" i="2"/>
  <c r="F247" i="2"/>
  <c r="I247" i="2"/>
  <c r="B248" i="2"/>
  <c r="E248" i="2"/>
  <c r="F248" i="2"/>
  <c r="I248" i="2"/>
  <c r="B249" i="2"/>
  <c r="E249" i="2"/>
  <c r="F249" i="2"/>
  <c r="I249" i="2"/>
  <c r="B250" i="2"/>
  <c r="E250" i="2"/>
  <c r="F250" i="2"/>
  <c r="I250" i="2"/>
  <c r="B251" i="2"/>
  <c r="E251" i="2"/>
  <c r="F251" i="2"/>
  <c r="I251" i="2"/>
  <c r="B252" i="2"/>
  <c r="E252" i="2"/>
  <c r="F252" i="2"/>
  <c r="I252" i="2"/>
  <c r="B253" i="2"/>
  <c r="E253" i="2"/>
  <c r="F253" i="2"/>
  <c r="I253" i="2"/>
  <c r="B254" i="2"/>
  <c r="E254" i="2"/>
  <c r="F254" i="2"/>
  <c r="I254" i="2"/>
  <c r="B255" i="2"/>
  <c r="E255" i="2"/>
  <c r="F255" i="2"/>
  <c r="I255" i="2"/>
  <c r="B256" i="2"/>
  <c r="E256" i="2"/>
  <c r="F256" i="2"/>
  <c r="I256" i="2"/>
  <c r="B257" i="2"/>
  <c r="E257" i="2"/>
  <c r="F257" i="2"/>
  <c r="I257" i="2"/>
  <c r="B258" i="2"/>
  <c r="E258" i="2"/>
  <c r="F258" i="2"/>
  <c r="I258" i="2"/>
  <c r="B259" i="2"/>
  <c r="E259" i="2"/>
  <c r="F259" i="2"/>
  <c r="I259" i="2"/>
  <c r="B260" i="2"/>
  <c r="E260" i="2"/>
  <c r="F260" i="2"/>
  <c r="I260" i="2"/>
  <c r="B261" i="2"/>
  <c r="E261" i="2"/>
  <c r="F261" i="2"/>
  <c r="I261" i="2"/>
  <c r="B262" i="2"/>
  <c r="E262" i="2"/>
  <c r="F262" i="2"/>
  <c r="I262" i="2"/>
  <c r="B263" i="2"/>
  <c r="E263" i="2"/>
  <c r="F263" i="2"/>
  <c r="I263" i="2"/>
  <c r="B264" i="2"/>
  <c r="E264" i="2"/>
  <c r="F264" i="2"/>
  <c r="I264" i="2"/>
  <c r="B265" i="2"/>
  <c r="E265" i="2"/>
  <c r="F265" i="2"/>
  <c r="I265" i="2"/>
  <c r="B266" i="2"/>
  <c r="E266" i="2"/>
  <c r="F266" i="2"/>
  <c r="I266" i="2"/>
  <c r="B267" i="2"/>
  <c r="E267" i="2"/>
  <c r="F267" i="2"/>
  <c r="I267" i="2"/>
  <c r="B268" i="2"/>
  <c r="E268" i="2"/>
  <c r="F268" i="2"/>
  <c r="I268" i="2"/>
  <c r="B269" i="2"/>
  <c r="E269" i="2"/>
  <c r="F269" i="2"/>
  <c r="I269" i="2"/>
  <c r="B270" i="2"/>
  <c r="E270" i="2"/>
  <c r="F270" i="2"/>
  <c r="I270" i="2"/>
  <c r="B271" i="2"/>
  <c r="E271" i="2"/>
  <c r="F271" i="2"/>
  <c r="I271" i="2"/>
  <c r="B272" i="2"/>
  <c r="E272" i="2"/>
  <c r="F272" i="2"/>
  <c r="I272" i="2"/>
  <c r="B273" i="2"/>
  <c r="E273" i="2"/>
  <c r="F273" i="2"/>
  <c r="I273" i="2"/>
  <c r="B274" i="2"/>
  <c r="E274" i="2"/>
  <c r="F274" i="2"/>
  <c r="I274" i="2"/>
  <c r="B275" i="2"/>
  <c r="E275" i="2"/>
  <c r="F275" i="2"/>
  <c r="I275" i="2"/>
  <c r="B276" i="2"/>
  <c r="E276" i="2"/>
  <c r="F276" i="2"/>
  <c r="I276" i="2"/>
  <c r="B277" i="2"/>
  <c r="E277" i="2"/>
  <c r="F277" i="2"/>
  <c r="I277" i="2"/>
  <c r="B278" i="2"/>
  <c r="E278" i="2"/>
  <c r="F278" i="2"/>
  <c r="I278" i="2"/>
  <c r="B279" i="2"/>
  <c r="E279" i="2"/>
  <c r="F279" i="2"/>
  <c r="I279" i="2"/>
  <c r="B280" i="2"/>
  <c r="E280" i="2"/>
  <c r="F280" i="2"/>
  <c r="I280" i="2"/>
  <c r="B281" i="2"/>
  <c r="E281" i="2"/>
  <c r="F281" i="2"/>
  <c r="I281" i="2"/>
  <c r="B282" i="2"/>
  <c r="E282" i="2"/>
  <c r="F282" i="2"/>
  <c r="I282" i="2"/>
  <c r="B283" i="2"/>
  <c r="E283" i="2"/>
  <c r="F283" i="2"/>
  <c r="I283" i="2"/>
  <c r="B284" i="2"/>
  <c r="E284" i="2"/>
  <c r="F284" i="2"/>
  <c r="I284" i="2"/>
  <c r="B285" i="2"/>
  <c r="E285" i="2"/>
  <c r="F285" i="2"/>
  <c r="I285" i="2"/>
  <c r="B286" i="2"/>
  <c r="E286" i="2"/>
  <c r="F286" i="2"/>
  <c r="I286" i="2"/>
  <c r="B287" i="2"/>
  <c r="E287" i="2"/>
  <c r="F287" i="2"/>
  <c r="I287" i="2"/>
  <c r="B288" i="2"/>
  <c r="E288" i="2"/>
  <c r="F288" i="2"/>
  <c r="I288" i="2"/>
  <c r="B289" i="2"/>
  <c r="E289" i="2"/>
  <c r="F289" i="2"/>
  <c r="I289" i="2"/>
  <c r="B290" i="2"/>
  <c r="E290" i="2"/>
  <c r="F290" i="2"/>
  <c r="I290" i="2"/>
  <c r="B291" i="2"/>
  <c r="E291" i="2"/>
  <c r="F291" i="2"/>
  <c r="I291" i="2"/>
  <c r="B292" i="2"/>
  <c r="E292" i="2"/>
  <c r="F292" i="2"/>
  <c r="I292" i="2"/>
  <c r="B293" i="2"/>
  <c r="E293" i="2"/>
  <c r="F293" i="2"/>
  <c r="I293" i="2"/>
  <c r="B294" i="2"/>
  <c r="E294" i="2"/>
  <c r="F294" i="2"/>
  <c r="I294" i="2"/>
  <c r="B295" i="2"/>
  <c r="E295" i="2"/>
  <c r="F295" i="2"/>
  <c r="I295" i="2"/>
  <c r="B296" i="2"/>
  <c r="E296" i="2"/>
  <c r="F296" i="2"/>
  <c r="I296" i="2"/>
  <c r="B297" i="2"/>
  <c r="E297" i="2"/>
  <c r="F297" i="2"/>
  <c r="I297" i="2"/>
  <c r="B298" i="2"/>
  <c r="E298" i="2"/>
  <c r="F298" i="2"/>
  <c r="I298" i="2"/>
  <c r="B299" i="2"/>
  <c r="E299" i="2"/>
  <c r="F299" i="2"/>
  <c r="I299" i="2"/>
  <c r="B300" i="2"/>
  <c r="E300" i="2"/>
  <c r="F300" i="2"/>
  <c r="I300" i="2"/>
  <c r="B301" i="2"/>
  <c r="E301" i="2"/>
  <c r="F301" i="2"/>
  <c r="I301" i="2"/>
  <c r="B302" i="2"/>
  <c r="E302" i="2"/>
  <c r="F302" i="2"/>
  <c r="I302" i="2"/>
  <c r="B303" i="2"/>
  <c r="E303" i="2"/>
  <c r="F303" i="2"/>
  <c r="I303" i="2"/>
  <c r="B304" i="2"/>
  <c r="E304" i="2"/>
  <c r="F304" i="2"/>
  <c r="I304" i="2"/>
  <c r="B305" i="2"/>
  <c r="E305" i="2"/>
  <c r="F305" i="2"/>
  <c r="I305" i="2"/>
  <c r="B306" i="2"/>
  <c r="E306" i="2"/>
  <c r="F306" i="2"/>
  <c r="I306" i="2"/>
  <c r="B307" i="2"/>
  <c r="E307" i="2"/>
  <c r="F307" i="2"/>
  <c r="I307" i="2"/>
  <c r="B308" i="2"/>
  <c r="E308" i="2"/>
  <c r="F308" i="2"/>
  <c r="I308" i="2"/>
  <c r="B309" i="2"/>
  <c r="E309" i="2"/>
  <c r="F309" i="2"/>
  <c r="I309" i="2"/>
  <c r="B310" i="2"/>
  <c r="E310" i="2"/>
  <c r="F310" i="2"/>
  <c r="I310" i="2"/>
  <c r="B311" i="2"/>
  <c r="E311" i="2"/>
  <c r="F311" i="2"/>
  <c r="I311" i="2"/>
  <c r="B312" i="2"/>
  <c r="E312" i="2"/>
  <c r="F312" i="2"/>
  <c r="I312" i="2"/>
  <c r="B313" i="2"/>
  <c r="E313" i="2"/>
  <c r="F313" i="2"/>
  <c r="I313" i="2"/>
  <c r="B314" i="2"/>
  <c r="E314" i="2"/>
  <c r="F314" i="2"/>
  <c r="I314" i="2"/>
  <c r="B315" i="2"/>
  <c r="E315" i="2"/>
  <c r="F315" i="2"/>
  <c r="I315" i="2"/>
  <c r="B316" i="2"/>
  <c r="E316" i="2"/>
  <c r="F316" i="2"/>
  <c r="I316" i="2"/>
  <c r="B317" i="2"/>
  <c r="E317" i="2"/>
  <c r="F317" i="2"/>
  <c r="I317" i="2"/>
  <c r="B318" i="2"/>
  <c r="E318" i="2"/>
  <c r="F318" i="2"/>
  <c r="I318" i="2"/>
  <c r="B319" i="2"/>
  <c r="E319" i="2"/>
  <c r="F319" i="2"/>
  <c r="I319" i="2"/>
  <c r="B320" i="2"/>
  <c r="E320" i="2"/>
  <c r="F320" i="2"/>
  <c r="I320" i="2"/>
  <c r="B321" i="2"/>
  <c r="E321" i="2"/>
  <c r="F321" i="2"/>
  <c r="I321" i="2"/>
  <c r="B322" i="2"/>
  <c r="E322" i="2"/>
  <c r="F322" i="2"/>
  <c r="I322" i="2"/>
  <c r="B323" i="2"/>
  <c r="E323" i="2"/>
  <c r="F323" i="2"/>
  <c r="I323" i="2"/>
  <c r="B324" i="2"/>
  <c r="E324" i="2"/>
  <c r="F324" i="2"/>
  <c r="I324" i="2"/>
  <c r="B325" i="2"/>
  <c r="E325" i="2"/>
  <c r="F325" i="2"/>
  <c r="I325" i="2"/>
  <c r="B326" i="2"/>
  <c r="E326" i="2"/>
  <c r="F326" i="2"/>
  <c r="I326" i="2"/>
  <c r="B327" i="2"/>
  <c r="E327" i="2"/>
  <c r="F327" i="2"/>
  <c r="I327" i="2"/>
  <c r="B328" i="2"/>
  <c r="E328" i="2"/>
  <c r="F328" i="2"/>
  <c r="I328" i="2"/>
  <c r="B329" i="2"/>
  <c r="E329" i="2"/>
  <c r="F329" i="2"/>
  <c r="I329" i="2"/>
  <c r="B330" i="2"/>
  <c r="E330" i="2"/>
  <c r="F330" i="2"/>
  <c r="I330" i="2"/>
  <c r="B331" i="2"/>
  <c r="E331" i="2"/>
  <c r="F331" i="2"/>
  <c r="I331" i="2"/>
  <c r="B332" i="2"/>
  <c r="E332" i="2"/>
  <c r="F332" i="2"/>
  <c r="I332" i="2"/>
  <c r="B333" i="2"/>
  <c r="E333" i="2"/>
  <c r="F333" i="2"/>
  <c r="I333" i="2"/>
  <c r="B334" i="2"/>
  <c r="E334" i="2"/>
  <c r="F334" i="2"/>
  <c r="I334" i="2"/>
  <c r="B335" i="2"/>
  <c r="E335" i="2"/>
  <c r="F335" i="2"/>
  <c r="I335" i="2"/>
  <c r="B336" i="2"/>
  <c r="E336" i="2"/>
  <c r="F336" i="2"/>
  <c r="I336" i="2"/>
  <c r="B337" i="2"/>
  <c r="E337" i="2"/>
  <c r="F337" i="2"/>
  <c r="I337" i="2"/>
  <c r="B338" i="2"/>
  <c r="E338" i="2"/>
  <c r="F338" i="2"/>
  <c r="I338" i="2"/>
  <c r="B339" i="2"/>
  <c r="E339" i="2"/>
  <c r="F339" i="2"/>
  <c r="I339" i="2"/>
  <c r="B340" i="2"/>
  <c r="E340" i="2"/>
  <c r="F340" i="2"/>
  <c r="I340" i="2"/>
  <c r="B341" i="2"/>
  <c r="E341" i="2"/>
  <c r="F341" i="2"/>
  <c r="I341" i="2"/>
  <c r="B342" i="2"/>
  <c r="E342" i="2"/>
  <c r="F342" i="2"/>
  <c r="I342" i="2"/>
  <c r="B343" i="2"/>
  <c r="E343" i="2"/>
  <c r="F343" i="2"/>
  <c r="I343" i="2"/>
  <c r="B344" i="2"/>
  <c r="E344" i="2"/>
  <c r="F344" i="2"/>
  <c r="I344" i="2"/>
  <c r="B345" i="2"/>
  <c r="E345" i="2"/>
  <c r="F345" i="2"/>
  <c r="I345" i="2"/>
  <c r="B346" i="2"/>
  <c r="E346" i="2"/>
  <c r="F346" i="2"/>
  <c r="I346" i="2"/>
  <c r="B347" i="2"/>
  <c r="E347" i="2"/>
  <c r="F347" i="2"/>
  <c r="I347" i="2"/>
  <c r="B348" i="2"/>
  <c r="E348" i="2"/>
  <c r="F348" i="2"/>
  <c r="I348" i="2"/>
  <c r="B349" i="2"/>
  <c r="E349" i="2"/>
  <c r="F349" i="2"/>
  <c r="I349" i="2"/>
  <c r="B350" i="2"/>
  <c r="E350" i="2"/>
  <c r="F350" i="2"/>
  <c r="I350" i="2"/>
  <c r="B351" i="2"/>
  <c r="E351" i="2"/>
  <c r="F351" i="2"/>
  <c r="I351" i="2"/>
  <c r="B352" i="2"/>
  <c r="E352" i="2"/>
  <c r="F352" i="2"/>
  <c r="I352" i="2"/>
  <c r="B353" i="2"/>
  <c r="E353" i="2"/>
  <c r="F353" i="2"/>
  <c r="I353" i="2"/>
  <c r="B354" i="2"/>
  <c r="E354" i="2"/>
  <c r="F354" i="2"/>
  <c r="I354" i="2"/>
  <c r="B355" i="2"/>
  <c r="E355" i="2"/>
  <c r="F355" i="2"/>
  <c r="I355" i="2"/>
  <c r="B356" i="2"/>
  <c r="E356" i="2"/>
  <c r="F356" i="2"/>
  <c r="I356" i="2"/>
  <c r="B357" i="2"/>
  <c r="E357" i="2"/>
  <c r="F357" i="2"/>
  <c r="I357" i="2"/>
  <c r="B358" i="2"/>
  <c r="E358" i="2"/>
  <c r="F358" i="2"/>
  <c r="I358" i="2"/>
  <c r="B359" i="2"/>
  <c r="E359" i="2"/>
  <c r="F359" i="2"/>
  <c r="I359" i="2"/>
  <c r="B360" i="2"/>
  <c r="E360" i="2"/>
  <c r="F360" i="2"/>
  <c r="I360" i="2"/>
  <c r="B361" i="2"/>
  <c r="E361" i="2"/>
  <c r="F361" i="2"/>
  <c r="I361" i="2"/>
  <c r="B362" i="2"/>
  <c r="E362" i="2"/>
  <c r="F362" i="2"/>
  <c r="I362" i="2"/>
  <c r="B363" i="2"/>
  <c r="E363" i="2"/>
  <c r="F363" i="2"/>
  <c r="I363" i="2"/>
  <c r="B364" i="2"/>
  <c r="E364" i="2"/>
  <c r="F364" i="2"/>
  <c r="I364" i="2"/>
  <c r="B365" i="2"/>
  <c r="E365" i="2"/>
  <c r="F365" i="2"/>
  <c r="I365" i="2"/>
  <c r="B366" i="2"/>
  <c r="E366" i="2"/>
  <c r="F366" i="2"/>
  <c r="I366" i="2"/>
  <c r="B367" i="2"/>
  <c r="E367" i="2"/>
  <c r="F367" i="2"/>
  <c r="I367" i="2"/>
  <c r="B368" i="2"/>
  <c r="E368" i="2"/>
  <c r="F368" i="2"/>
  <c r="I368" i="2"/>
  <c r="B369" i="2"/>
  <c r="E369" i="2"/>
  <c r="F369" i="2"/>
  <c r="I369" i="2"/>
  <c r="B370" i="2"/>
  <c r="E370" i="2"/>
  <c r="F370" i="2"/>
  <c r="I370" i="2"/>
  <c r="B371" i="2"/>
  <c r="E371" i="2"/>
  <c r="F371" i="2"/>
  <c r="I371" i="2"/>
  <c r="B372" i="2"/>
  <c r="E372" i="2"/>
  <c r="F372" i="2"/>
  <c r="I372" i="2"/>
  <c r="B373" i="2"/>
  <c r="E373" i="2"/>
  <c r="F373" i="2"/>
  <c r="I373" i="2"/>
  <c r="B374" i="2"/>
  <c r="E374" i="2"/>
  <c r="F374" i="2"/>
  <c r="I374" i="2"/>
  <c r="B375" i="2"/>
  <c r="E375" i="2"/>
  <c r="F375" i="2"/>
  <c r="I375" i="2"/>
  <c r="B376" i="2"/>
  <c r="E376" i="2"/>
  <c r="F376" i="2"/>
  <c r="I376" i="2"/>
  <c r="B377" i="2"/>
  <c r="E377" i="2"/>
  <c r="F377" i="2"/>
  <c r="I377" i="2"/>
  <c r="B378" i="2"/>
  <c r="E378" i="2"/>
  <c r="F378" i="2"/>
  <c r="I378" i="2"/>
  <c r="B379" i="2"/>
  <c r="E379" i="2"/>
  <c r="F379" i="2"/>
  <c r="I379" i="2"/>
  <c r="B380" i="2"/>
  <c r="E380" i="2"/>
  <c r="F380" i="2"/>
  <c r="I380" i="2"/>
  <c r="B381" i="2"/>
  <c r="E381" i="2"/>
  <c r="F381" i="2"/>
  <c r="I381" i="2"/>
  <c r="B382" i="2"/>
  <c r="E382" i="2"/>
  <c r="F382" i="2"/>
  <c r="I382" i="2"/>
  <c r="B383" i="2"/>
  <c r="E383" i="2"/>
  <c r="F383" i="2"/>
  <c r="I383" i="2"/>
  <c r="B384" i="2"/>
  <c r="E384" i="2"/>
  <c r="F384" i="2"/>
  <c r="I384" i="2"/>
  <c r="B385" i="2"/>
  <c r="E385" i="2"/>
  <c r="F385" i="2"/>
  <c r="I385" i="2"/>
  <c r="B386" i="2"/>
  <c r="E386" i="2"/>
  <c r="F386" i="2"/>
  <c r="I386" i="2"/>
  <c r="B387" i="2"/>
  <c r="E387" i="2"/>
  <c r="F387" i="2"/>
  <c r="I387" i="2"/>
  <c r="B388" i="2"/>
  <c r="E388" i="2"/>
  <c r="F388" i="2"/>
  <c r="I388" i="2"/>
  <c r="B389" i="2"/>
  <c r="E389" i="2"/>
  <c r="F389" i="2"/>
  <c r="I389" i="2"/>
  <c r="B390" i="2"/>
  <c r="E390" i="2"/>
  <c r="F390" i="2"/>
  <c r="I390" i="2"/>
  <c r="B391" i="2"/>
  <c r="E391" i="2"/>
  <c r="F391" i="2"/>
  <c r="I391" i="2"/>
  <c r="B392" i="2"/>
  <c r="E392" i="2"/>
  <c r="F392" i="2"/>
  <c r="I392" i="2"/>
  <c r="B393" i="2"/>
  <c r="E393" i="2"/>
  <c r="F393" i="2"/>
  <c r="I393" i="2"/>
  <c r="B394" i="2"/>
  <c r="E394" i="2"/>
  <c r="F394" i="2"/>
  <c r="I394" i="2"/>
  <c r="B395" i="2"/>
  <c r="E395" i="2"/>
  <c r="F395" i="2"/>
  <c r="I395" i="2"/>
  <c r="B396" i="2"/>
  <c r="E396" i="2"/>
  <c r="F396" i="2"/>
  <c r="I396" i="2"/>
  <c r="B397" i="2"/>
  <c r="E397" i="2"/>
  <c r="F397" i="2"/>
  <c r="I397" i="2"/>
  <c r="B398" i="2"/>
  <c r="E398" i="2"/>
  <c r="F398" i="2"/>
  <c r="I398" i="2"/>
  <c r="B399" i="2"/>
  <c r="E399" i="2"/>
  <c r="F399" i="2"/>
  <c r="I399" i="2"/>
  <c r="B400" i="2"/>
  <c r="E400" i="2"/>
  <c r="F400" i="2"/>
  <c r="I400" i="2"/>
  <c r="B401" i="2"/>
  <c r="E401" i="2"/>
  <c r="F401" i="2"/>
  <c r="I401" i="2"/>
  <c r="B402" i="2"/>
  <c r="E402" i="2"/>
  <c r="F402" i="2"/>
  <c r="I402" i="2"/>
  <c r="B403" i="2"/>
  <c r="E403" i="2"/>
  <c r="F403" i="2"/>
  <c r="I403" i="2"/>
  <c r="B404" i="2"/>
  <c r="E404" i="2"/>
  <c r="F404" i="2"/>
  <c r="I404" i="2"/>
  <c r="B405" i="2"/>
  <c r="E405" i="2"/>
  <c r="F405" i="2"/>
  <c r="I405" i="2"/>
  <c r="B406" i="2"/>
  <c r="E406" i="2"/>
  <c r="F406" i="2"/>
  <c r="I406" i="2"/>
  <c r="B407" i="2"/>
  <c r="E407" i="2"/>
  <c r="F407" i="2"/>
  <c r="I407" i="2"/>
  <c r="B408" i="2"/>
  <c r="E408" i="2"/>
  <c r="F408" i="2"/>
  <c r="I408" i="2"/>
  <c r="B409" i="2"/>
  <c r="E409" i="2"/>
  <c r="F409" i="2"/>
  <c r="I409" i="2"/>
  <c r="B410" i="2"/>
  <c r="E410" i="2"/>
  <c r="F410" i="2"/>
  <c r="I410" i="2"/>
  <c r="B411" i="2"/>
  <c r="E411" i="2"/>
  <c r="F411" i="2"/>
  <c r="I411" i="2"/>
  <c r="B412" i="2"/>
  <c r="E412" i="2"/>
  <c r="F412" i="2"/>
  <c r="I412" i="2"/>
  <c r="B413" i="2"/>
  <c r="E413" i="2"/>
  <c r="F413" i="2"/>
  <c r="I413" i="2"/>
  <c r="B414" i="2"/>
  <c r="E414" i="2"/>
  <c r="F414" i="2"/>
  <c r="I414" i="2"/>
  <c r="B415" i="2"/>
  <c r="E415" i="2"/>
  <c r="F415" i="2"/>
  <c r="I415" i="2"/>
  <c r="B416" i="2"/>
  <c r="E416" i="2"/>
  <c r="F416" i="2"/>
  <c r="I416" i="2"/>
  <c r="B417" i="2"/>
  <c r="E417" i="2"/>
  <c r="F417" i="2"/>
  <c r="I417" i="2"/>
  <c r="B418" i="2"/>
  <c r="E418" i="2"/>
  <c r="F418" i="2"/>
  <c r="I418" i="2"/>
  <c r="B419" i="2"/>
  <c r="E419" i="2"/>
  <c r="F419" i="2"/>
  <c r="I419" i="2"/>
  <c r="B420" i="2"/>
  <c r="E420" i="2"/>
  <c r="F420" i="2"/>
  <c r="I420" i="2"/>
  <c r="B421" i="2"/>
  <c r="E421" i="2"/>
  <c r="F421" i="2"/>
  <c r="I421" i="2"/>
  <c r="B422" i="2"/>
  <c r="E422" i="2"/>
  <c r="F422" i="2"/>
  <c r="I422" i="2"/>
  <c r="B423" i="2"/>
  <c r="E423" i="2"/>
  <c r="F423" i="2"/>
  <c r="I423" i="2"/>
  <c r="B424" i="2"/>
  <c r="E424" i="2"/>
  <c r="F424" i="2"/>
  <c r="I424" i="2"/>
  <c r="B425" i="2"/>
  <c r="E425" i="2"/>
  <c r="F425" i="2"/>
  <c r="I425" i="2"/>
  <c r="B426" i="2"/>
  <c r="E426" i="2"/>
  <c r="F426" i="2"/>
  <c r="I426" i="2"/>
  <c r="B427" i="2"/>
  <c r="E427" i="2"/>
  <c r="F427" i="2"/>
  <c r="I427" i="2"/>
  <c r="B428" i="2"/>
  <c r="E428" i="2"/>
  <c r="F428" i="2"/>
  <c r="I428" i="2"/>
  <c r="B429" i="2"/>
  <c r="E429" i="2"/>
  <c r="F429" i="2"/>
  <c r="I429" i="2"/>
  <c r="B430" i="2"/>
  <c r="E430" i="2"/>
  <c r="F430" i="2"/>
  <c r="I430" i="2"/>
  <c r="B431" i="2"/>
  <c r="E431" i="2"/>
  <c r="F431" i="2"/>
  <c r="I431" i="2"/>
  <c r="B432" i="2"/>
  <c r="E432" i="2"/>
  <c r="F432" i="2"/>
  <c r="I432" i="2"/>
  <c r="B433" i="2"/>
  <c r="E433" i="2"/>
  <c r="F433" i="2"/>
  <c r="I433" i="2"/>
  <c r="B434" i="2"/>
  <c r="E434" i="2"/>
  <c r="F434" i="2"/>
  <c r="I434" i="2"/>
  <c r="B435" i="2"/>
  <c r="E435" i="2"/>
  <c r="F435" i="2"/>
  <c r="I435" i="2"/>
  <c r="B436" i="2"/>
  <c r="E436" i="2"/>
  <c r="F436" i="2"/>
  <c r="I436" i="2"/>
  <c r="B437" i="2"/>
  <c r="E437" i="2"/>
  <c r="F437" i="2"/>
  <c r="I437" i="2"/>
  <c r="B438" i="2"/>
  <c r="E438" i="2"/>
  <c r="F438" i="2"/>
  <c r="I438" i="2"/>
  <c r="B439" i="2"/>
  <c r="E439" i="2"/>
  <c r="F439" i="2"/>
  <c r="I439" i="2"/>
  <c r="B440" i="2"/>
  <c r="E440" i="2"/>
  <c r="F440" i="2"/>
  <c r="I440" i="2"/>
  <c r="B441" i="2"/>
  <c r="E441" i="2"/>
  <c r="F441" i="2"/>
  <c r="I441" i="2"/>
  <c r="B442" i="2"/>
  <c r="E442" i="2"/>
  <c r="F442" i="2"/>
  <c r="I442" i="2"/>
  <c r="B443" i="2"/>
  <c r="E443" i="2"/>
  <c r="F443" i="2"/>
  <c r="I443" i="2"/>
  <c r="B444" i="2"/>
  <c r="E444" i="2"/>
  <c r="F444" i="2"/>
  <c r="I444" i="2"/>
  <c r="B445" i="2"/>
  <c r="E445" i="2"/>
  <c r="F445" i="2"/>
  <c r="I445" i="2"/>
  <c r="B446" i="2"/>
  <c r="E446" i="2"/>
  <c r="F446" i="2"/>
  <c r="I446" i="2"/>
  <c r="B447" i="2"/>
  <c r="E447" i="2"/>
  <c r="F447" i="2"/>
  <c r="I447" i="2"/>
  <c r="B448" i="2"/>
  <c r="E448" i="2"/>
  <c r="F448" i="2"/>
  <c r="I448" i="2"/>
  <c r="B449" i="2"/>
  <c r="E449" i="2"/>
  <c r="F449" i="2"/>
  <c r="I449" i="2"/>
  <c r="B450" i="2"/>
  <c r="E450" i="2"/>
  <c r="F450" i="2"/>
  <c r="I450" i="2"/>
  <c r="B451" i="2"/>
  <c r="E451" i="2"/>
  <c r="F451" i="2"/>
  <c r="I451" i="2"/>
  <c r="B452" i="2"/>
  <c r="E452" i="2"/>
  <c r="F452" i="2"/>
  <c r="I452" i="2"/>
  <c r="B453" i="2"/>
  <c r="E453" i="2"/>
  <c r="F453" i="2"/>
  <c r="I453" i="2"/>
  <c r="B454" i="2"/>
  <c r="E454" i="2"/>
  <c r="F454" i="2"/>
  <c r="I454" i="2"/>
  <c r="B455" i="2"/>
  <c r="E455" i="2"/>
  <c r="F455" i="2"/>
  <c r="I455" i="2"/>
  <c r="B456" i="2"/>
  <c r="E456" i="2"/>
  <c r="F456" i="2"/>
  <c r="I456" i="2"/>
  <c r="B457" i="2"/>
  <c r="E457" i="2"/>
  <c r="F457" i="2"/>
  <c r="I457" i="2"/>
  <c r="B458" i="2"/>
  <c r="E458" i="2"/>
  <c r="F458" i="2"/>
  <c r="I458" i="2"/>
  <c r="B459" i="2"/>
  <c r="E459" i="2"/>
  <c r="F459" i="2"/>
  <c r="I459" i="2"/>
  <c r="B460" i="2"/>
  <c r="E460" i="2"/>
  <c r="F460" i="2"/>
  <c r="I460" i="2"/>
  <c r="B461" i="2"/>
  <c r="E461" i="2"/>
  <c r="F461" i="2"/>
  <c r="I461" i="2"/>
  <c r="B462" i="2"/>
  <c r="E462" i="2"/>
  <c r="F462" i="2"/>
  <c r="I462" i="2"/>
  <c r="B463" i="2"/>
  <c r="E463" i="2"/>
  <c r="F463" i="2"/>
  <c r="I463" i="2"/>
  <c r="B464" i="2"/>
  <c r="E464" i="2"/>
  <c r="F464" i="2"/>
  <c r="I464" i="2"/>
  <c r="B465" i="2"/>
  <c r="E465" i="2"/>
  <c r="F465" i="2"/>
  <c r="I465" i="2"/>
  <c r="B466" i="2"/>
  <c r="E466" i="2"/>
  <c r="F466" i="2"/>
  <c r="I466" i="2"/>
  <c r="B467" i="2"/>
  <c r="E467" i="2"/>
  <c r="F467" i="2"/>
  <c r="I467" i="2"/>
  <c r="B468" i="2"/>
  <c r="E468" i="2"/>
  <c r="F468" i="2"/>
  <c r="I468" i="2"/>
  <c r="B469" i="2"/>
  <c r="E469" i="2"/>
  <c r="F469" i="2"/>
  <c r="I469" i="2"/>
  <c r="B470" i="2"/>
  <c r="E470" i="2"/>
  <c r="F470" i="2"/>
  <c r="I470" i="2"/>
  <c r="B471" i="2"/>
  <c r="E471" i="2"/>
  <c r="F471" i="2"/>
  <c r="I471" i="2"/>
  <c r="B472" i="2"/>
  <c r="E472" i="2"/>
  <c r="F472" i="2"/>
  <c r="I472" i="2"/>
  <c r="B473" i="2"/>
  <c r="E473" i="2"/>
  <c r="F473" i="2"/>
  <c r="I473" i="2"/>
  <c r="B474" i="2"/>
  <c r="E474" i="2"/>
  <c r="F474" i="2"/>
  <c r="I474" i="2"/>
  <c r="B475" i="2"/>
  <c r="E475" i="2"/>
  <c r="F475" i="2"/>
  <c r="I475" i="2"/>
  <c r="B476" i="2"/>
  <c r="E476" i="2"/>
  <c r="F476" i="2"/>
  <c r="I476" i="2"/>
  <c r="B477" i="2"/>
  <c r="E477" i="2"/>
  <c r="F477" i="2"/>
  <c r="I477" i="2"/>
  <c r="B478" i="2"/>
  <c r="E478" i="2"/>
  <c r="F478" i="2"/>
  <c r="I478" i="2"/>
  <c r="B479" i="2"/>
  <c r="E479" i="2"/>
  <c r="F479" i="2"/>
  <c r="I479" i="2"/>
  <c r="B480" i="2"/>
  <c r="E480" i="2"/>
  <c r="F480" i="2"/>
  <c r="I480" i="2"/>
  <c r="B481" i="2"/>
  <c r="E481" i="2"/>
  <c r="F481" i="2"/>
  <c r="I481" i="2"/>
  <c r="B482" i="2"/>
  <c r="E482" i="2"/>
  <c r="F482" i="2"/>
  <c r="I482" i="2"/>
  <c r="B483" i="2"/>
  <c r="E483" i="2"/>
  <c r="F483" i="2"/>
  <c r="I483" i="2"/>
  <c r="B484" i="2"/>
  <c r="E484" i="2"/>
  <c r="F484" i="2"/>
  <c r="I484" i="2"/>
  <c r="B485" i="2"/>
  <c r="E485" i="2"/>
  <c r="F485" i="2"/>
  <c r="I485" i="2"/>
  <c r="B486" i="2"/>
  <c r="E486" i="2"/>
  <c r="F486" i="2"/>
  <c r="I486" i="2"/>
  <c r="B487" i="2"/>
  <c r="E487" i="2"/>
  <c r="F487" i="2"/>
  <c r="I487" i="2"/>
  <c r="B488" i="2"/>
  <c r="E488" i="2"/>
  <c r="F488" i="2"/>
  <c r="I488" i="2"/>
  <c r="B489" i="2"/>
  <c r="E489" i="2"/>
  <c r="F489" i="2"/>
  <c r="I489" i="2"/>
  <c r="B490" i="2"/>
  <c r="E490" i="2"/>
  <c r="F490" i="2"/>
  <c r="I490" i="2"/>
  <c r="B491" i="2"/>
  <c r="E491" i="2"/>
  <c r="F491" i="2"/>
  <c r="I491" i="2"/>
  <c r="B492" i="2"/>
  <c r="E492" i="2"/>
  <c r="F492" i="2"/>
  <c r="I492" i="2"/>
  <c r="B493" i="2"/>
  <c r="E493" i="2"/>
  <c r="F493" i="2"/>
  <c r="I493" i="2"/>
  <c r="B494" i="2"/>
  <c r="E494" i="2"/>
  <c r="F494" i="2"/>
  <c r="I494" i="2"/>
  <c r="B495" i="2"/>
  <c r="E495" i="2"/>
  <c r="F495" i="2"/>
  <c r="I495" i="2"/>
  <c r="B496" i="2"/>
  <c r="E496" i="2"/>
  <c r="F496" i="2"/>
  <c r="I496" i="2"/>
  <c r="B497" i="2"/>
  <c r="E497" i="2"/>
  <c r="F497" i="2"/>
  <c r="I497" i="2"/>
  <c r="B498" i="2"/>
  <c r="E498" i="2"/>
  <c r="F498" i="2"/>
  <c r="I498" i="2"/>
  <c r="B499" i="2"/>
  <c r="E499" i="2"/>
  <c r="F499" i="2"/>
  <c r="I499" i="2"/>
  <c r="B500" i="2"/>
  <c r="E500" i="2"/>
  <c r="F500" i="2"/>
  <c r="I500" i="2"/>
  <c r="B501" i="2"/>
  <c r="E501" i="2"/>
  <c r="F501" i="2"/>
  <c r="I501" i="2"/>
  <c r="B502" i="2"/>
  <c r="E502" i="2"/>
  <c r="F502" i="2"/>
  <c r="I502" i="2"/>
  <c r="B503" i="2"/>
  <c r="E503" i="2"/>
  <c r="F503" i="2"/>
  <c r="I503" i="2"/>
  <c r="B504" i="2"/>
  <c r="E504" i="2"/>
  <c r="F504" i="2"/>
  <c r="I504" i="2"/>
  <c r="B505" i="2"/>
  <c r="E505" i="2"/>
  <c r="F505" i="2"/>
  <c r="I505" i="2"/>
  <c r="B506" i="2"/>
  <c r="E506" i="2"/>
  <c r="F506" i="2"/>
  <c r="I506" i="2"/>
  <c r="B507" i="2"/>
  <c r="E507" i="2"/>
  <c r="F507" i="2"/>
  <c r="I507" i="2"/>
  <c r="B508" i="2"/>
  <c r="E508" i="2"/>
  <c r="F508" i="2"/>
  <c r="I508" i="2"/>
  <c r="B509" i="2"/>
  <c r="E509" i="2"/>
  <c r="F509" i="2"/>
  <c r="I509" i="2"/>
  <c r="B510" i="2"/>
  <c r="E510" i="2"/>
  <c r="F510" i="2"/>
  <c r="I510" i="2"/>
  <c r="B511" i="2"/>
  <c r="E511" i="2"/>
  <c r="F511" i="2"/>
  <c r="I511" i="2"/>
  <c r="B512" i="2"/>
  <c r="E512" i="2"/>
  <c r="F512" i="2"/>
  <c r="I512" i="2"/>
  <c r="B513" i="2"/>
  <c r="E513" i="2"/>
  <c r="F513" i="2"/>
  <c r="I513" i="2"/>
  <c r="B514" i="2"/>
  <c r="E514" i="2"/>
  <c r="F514" i="2"/>
  <c r="I514" i="2"/>
  <c r="B515" i="2"/>
  <c r="E515" i="2"/>
  <c r="F515" i="2"/>
  <c r="I515" i="2"/>
  <c r="B516" i="2"/>
  <c r="E516" i="2"/>
  <c r="F516" i="2"/>
  <c r="I516" i="2"/>
  <c r="B517" i="2"/>
  <c r="E517" i="2"/>
  <c r="F517" i="2"/>
  <c r="I517" i="2"/>
  <c r="B518" i="2"/>
  <c r="E518" i="2"/>
  <c r="F518" i="2"/>
  <c r="I518" i="2"/>
  <c r="B519" i="2"/>
  <c r="E519" i="2"/>
  <c r="F519" i="2"/>
  <c r="I519" i="2"/>
</calcChain>
</file>

<file path=xl/sharedStrings.xml><?xml version="1.0" encoding="utf-8"?>
<sst xmlns="http://schemas.openxmlformats.org/spreadsheetml/2006/main" count="721" uniqueCount="32">
  <si>
    <t>Available</t>
  </si>
  <si>
    <t>Tank Space</t>
  </si>
  <si>
    <t>Shipment Vol.</t>
  </si>
  <si>
    <t>Theoretical</t>
  </si>
  <si>
    <t>Closing</t>
  </si>
  <si>
    <t>Tank Shell Capacity</t>
  </si>
  <si>
    <t>Heel</t>
  </si>
  <si>
    <t>Working Inventory</t>
  </si>
  <si>
    <t>Cubic Meters</t>
  </si>
  <si>
    <t>Consumption</t>
  </si>
  <si>
    <t xml:space="preserve">Daily </t>
  </si>
  <si>
    <t>Ship</t>
  </si>
  <si>
    <t xml:space="preserve"> Consumption</t>
  </si>
  <si>
    <t>Daily</t>
  </si>
  <si>
    <t>LNG Opening</t>
  </si>
  <si>
    <t>Tank Inventory</t>
  </si>
  <si>
    <t>(97%)</t>
  </si>
  <si>
    <t>"Methane Arctic"</t>
  </si>
  <si>
    <t>"Matthew"</t>
  </si>
  <si>
    <t>A</t>
  </si>
  <si>
    <r>
      <t>(6 Feet -Does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in Unloading Line)</t>
    </r>
  </si>
  <si>
    <t>All Values in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</si>
  <si>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</si>
  <si>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Above Heel</t>
  </si>
  <si>
    <t>"Hilli"</t>
  </si>
  <si>
    <t>Cargo 5</t>
  </si>
  <si>
    <t>Cargo 6</t>
  </si>
  <si>
    <t>Cargo 7</t>
  </si>
  <si>
    <t>Cargo 8</t>
  </si>
  <si>
    <t>Cargo 9</t>
  </si>
  <si>
    <t>Excess mmBtu</t>
  </si>
  <si>
    <t>until next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</si>
</sst>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7" formatCode="d\-mmm\-yyyy"/>
    <numFmt numFmtId="168" formatCode="mmmm\ d\,\ yyyy"/>
  </numFmts>
  <fonts count="1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6"/>
      <name val="Arial Narrow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  <font>
      <sz val="9.25"/>
      <name val="Arial"/>
    </font>
    <font>
      <sz val="10"/>
      <name val="Arial"/>
    </font>
    <font>
      <sz val="9.5"/>
      <name val="Arial"/>
    </font>
    <font>
      <sz val="10"/>
      <name val="Arial"/>
    </font>
    <font>
      <sz val="9.75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1" applyNumberFormat="1" applyFont="1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0" fillId="0" borderId="0" xfId="0" applyFill="1"/>
    <xf numFmtId="0" fontId="3" fillId="0" borderId="0" xfId="0" applyFont="1" applyFill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Border="1" applyAlignment="1">
      <alignment horizontal="left"/>
    </xf>
    <xf numFmtId="164" fontId="1" fillId="0" borderId="0" xfId="1" applyNumberFormat="1" applyBorder="1"/>
    <xf numFmtId="164" fontId="1" fillId="0" borderId="0" xfId="1" applyNumberFormat="1"/>
    <xf numFmtId="164" fontId="1" fillId="0" borderId="0" xfId="1" applyNumberFormat="1" applyFont="1"/>
    <xf numFmtId="0" fontId="3" fillId="4" borderId="0" xfId="0" applyFont="1" applyFill="1" applyAlignment="1">
      <alignment horizontal="right"/>
    </xf>
    <xf numFmtId="164" fontId="1" fillId="0" borderId="0" xfId="1" applyNumberFormat="1" applyAlignment="1">
      <alignment horizontal="right"/>
    </xf>
    <xf numFmtId="164" fontId="1" fillId="5" borderId="0" xfId="1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7" fontId="0" fillId="0" borderId="0" xfId="0" applyNumberFormat="1"/>
    <xf numFmtId="164" fontId="3" fillId="2" borderId="0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0" fillId="2" borderId="0" xfId="0" applyNumberForma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164" fontId="1" fillId="5" borderId="0" xfId="1" applyNumberFormat="1" applyFill="1" applyAlignment="1">
      <alignment horizontal="center"/>
    </xf>
    <xf numFmtId="164" fontId="1" fillId="0" borderId="0" xfId="1" applyNumberFormat="1" applyFill="1" applyAlignment="1">
      <alignment horizontal="right"/>
    </xf>
    <xf numFmtId="0" fontId="0" fillId="2" borderId="0" xfId="0" quotePrefix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6" fillId="5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8" fillId="2" borderId="0" xfId="0" applyFont="1" applyFill="1"/>
    <xf numFmtId="0" fontId="8" fillId="2" borderId="0" xfId="0" quotePrefix="1" applyFont="1" applyFill="1"/>
    <xf numFmtId="0" fontId="3" fillId="0" borderId="0" xfId="0" applyFont="1" applyAlignment="1">
      <alignment horizontal="center"/>
    </xf>
    <xf numFmtId="164" fontId="6" fillId="0" borderId="0" xfId="1" applyNumberFormat="1" applyFont="1" applyFill="1" applyAlignment="1">
      <alignment horizontal="right"/>
    </xf>
    <xf numFmtId="3" fontId="0" fillId="2" borderId="0" xfId="0" applyNumberFormat="1" applyFill="1"/>
    <xf numFmtId="3" fontId="3" fillId="4" borderId="0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3" fontId="3" fillId="0" borderId="0" xfId="0" applyNumberFormat="1" applyFont="1" applyFill="1"/>
    <xf numFmtId="3" fontId="0" fillId="0" borderId="0" xfId="1" applyNumberFormat="1" applyFont="1"/>
    <xf numFmtId="3" fontId="0" fillId="0" borderId="0" xfId="0" applyNumberFormat="1"/>
    <xf numFmtId="3" fontId="3" fillId="4" borderId="0" xfId="0" applyNumberFormat="1" applyFont="1" applyFill="1" applyAlignment="1">
      <alignment horizontal="center"/>
    </xf>
    <xf numFmtId="3" fontId="1" fillId="0" borderId="0" xfId="1" applyNumberFormat="1"/>
    <xf numFmtId="3" fontId="1" fillId="0" borderId="0" xfId="1" applyNumberFormat="1" applyFill="1" applyAlignment="1">
      <alignment horizontal="right"/>
    </xf>
    <xf numFmtId="164" fontId="1" fillId="0" borderId="0" xfId="1" applyNumberFormat="1" applyFill="1"/>
    <xf numFmtId="3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Inventory</a:t>
            </a:r>
          </a:p>
        </c:rich>
      </c:tx>
      <c:layout>
        <c:manualLayout>
          <c:xMode val="edge"/>
          <c:yMode val="edge"/>
          <c:x val="0.4208185053380782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131672597864767E-2"/>
          <c:y val="9.4240837696335081E-2"/>
          <c:w val="0.88167259786476848"/>
          <c:h val="0.8678010471204189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outtage'!$A$73:$A$93</c:f>
            </c:multiLvlStrRef>
          </c:cat>
          <c:val>
            <c:numRef>
              <c:f>'90%'!$B$73:$B$93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0-BCE1-4B80-9A27-ECA17A35B6FE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outtage'!$A$73:$A$93</c:f>
            </c:multiLvlStrRef>
          </c:cat>
          <c:val>
            <c:numRef>
              <c:f>'76%'!$B$73:$B$93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1-BCE1-4B80-9A27-ECA17A35B6FE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outtage'!$A$73:$A$93</c:f>
            </c:multiLvlStrRef>
          </c:cat>
          <c:val>
            <c:numRef>
              <c:f>'85%'!$B$73:$B$93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2-BCE1-4B80-9A27-ECA17A35B6FE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outtage'!$A$73:$A$93</c:f>
            </c:multiLvlStrRef>
          </c:cat>
          <c:val>
            <c:numRef>
              <c:f>'96%'!$B$73:$B$93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3-BCE1-4B80-9A27-ECA17A35B6FE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outtage'!$A$73:$A$93</c:f>
            </c:multiLvlStrRef>
          </c:cat>
          <c:val>
            <c:numRef>
              <c:f>'13 wk outtage'!$B$73:$B$93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4-BCE1-4B80-9A27-ECA17A35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5856"/>
        <c:axId val="1"/>
      </c:lineChart>
      <c:catAx>
        <c:axId val="1817158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15856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81138790035576"/>
          <c:y val="0.43586387434554974"/>
          <c:w val="4.9822064056939494E-2"/>
          <c:h val="9.16230366492146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November Inventory</a:t>
            </a:r>
          </a:p>
        </c:rich>
      </c:tx>
      <c:layout>
        <c:manualLayout>
          <c:xMode val="edge"/>
          <c:yMode val="edge"/>
          <c:x val="0.412811387900355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035587188612096E-2"/>
          <c:y val="6.1518324607329845E-2"/>
          <c:w val="0.81761565836298922"/>
          <c:h val="0.88089005235602102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outtage'!$A$94:$A$123</c:f>
            </c:multiLvlStrRef>
          </c:cat>
          <c:val>
            <c:numRef>
              <c:f>'90%'!$B$94:$B$123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0-92C9-4C8D-8F11-7F12D0E890D4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outtage'!$A$94:$A$123</c:f>
            </c:multiLvlStrRef>
          </c:cat>
          <c:val>
            <c:numRef>
              <c:f>'76%'!$B$94:$B$123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1-92C9-4C8D-8F11-7F12D0E890D4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outtage'!$A$94:$A$123</c:f>
            </c:multiLvlStrRef>
          </c:cat>
          <c:val>
            <c:numRef>
              <c:f>'85%'!$B$94:$B$123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2-92C9-4C8D-8F11-7F12D0E890D4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outtage'!$A$94:$A$123</c:f>
            </c:multiLvlStrRef>
          </c:cat>
          <c:val>
            <c:numRef>
              <c:f>'96%'!$B$94:$B$123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3-92C9-4C8D-8F11-7F12D0E890D4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outtage'!$A$94:$A$123</c:f>
            </c:multiLvlStrRef>
          </c:cat>
          <c:val>
            <c:numRef>
              <c:f>'13 wk outtage'!$B$94:$B$123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4-92C9-4C8D-8F11-7F12D0E8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4728"/>
        <c:axId val="1"/>
      </c:lineChart>
      <c:catAx>
        <c:axId val="1822847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84728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6227758007111"/>
          <c:y val="0.39528795811518325"/>
          <c:w val="0.11387900355871884"/>
          <c:h val="0.18455497382198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Inventory</a:t>
            </a:r>
          </a:p>
        </c:rich>
      </c:tx>
      <c:layout>
        <c:manualLayout>
          <c:xMode val="edge"/>
          <c:yMode val="edge"/>
          <c:x val="0.412811387900355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25266903914584E-2"/>
          <c:y val="6.6753926701570682E-2"/>
          <c:w val="0.82740213523131656"/>
          <c:h val="0.8756544502617802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outtage'!$A$124:$A$154</c:f>
            </c:multiLvlStrRef>
          </c:cat>
          <c:val>
            <c:numRef>
              <c:f>'90%'!$B$124:$B$154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0-EEDB-4B91-AD59-D5C2E1A78F78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outtage'!$A$124:$A$154</c:f>
            </c:multiLvlStrRef>
          </c:cat>
          <c:val>
            <c:numRef>
              <c:f>'76%'!$B$124:$B$154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1-EEDB-4B91-AD59-D5C2E1A78F78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outtage'!$A$124:$A$154</c:f>
            </c:multiLvlStrRef>
          </c:cat>
          <c:val>
            <c:numRef>
              <c:f>'85%'!$B$124:$B$154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2-EEDB-4B91-AD59-D5C2E1A78F78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outtage'!$A$124:$A$154</c:f>
            </c:multiLvlStrRef>
          </c:cat>
          <c:val>
            <c:numRef>
              <c:f>'96%'!$B$124:$B$154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3-EEDB-4B91-AD59-D5C2E1A78F78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outtage'!$A$124:$A$154</c:f>
            </c:multiLvlStrRef>
          </c:cat>
          <c:val>
            <c:numRef>
              <c:f>'13 wk outtage'!$B$124:$B$154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4-EEDB-4B91-AD59-D5C2E1A7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65776"/>
        <c:axId val="1"/>
      </c:lineChart>
      <c:catAx>
        <c:axId val="18206577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65776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035587188598"/>
          <c:y val="0.41361256544502617"/>
          <c:w val="0.10854092526690388"/>
          <c:h val="0.18062827225130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Inventory</a:t>
            </a:r>
          </a:p>
        </c:rich>
      </c:tx>
      <c:layout>
        <c:manualLayout>
          <c:xMode val="edge"/>
          <c:yMode val="edge"/>
          <c:x val="0.421708185053380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704626334519567E-2"/>
          <c:y val="4.4502617801047119E-2"/>
          <c:w val="0.84519572953736644"/>
          <c:h val="0.9463350785340315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outtage'!$A$155:$A$185</c:f>
            </c:multiLvlStrRef>
          </c:cat>
          <c:val>
            <c:numRef>
              <c:f>'90%'!$B$155:$B$185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0-F1B3-4D50-BA9D-D874F52BB9F4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outtage'!$A$155:$A$185</c:f>
            </c:multiLvlStrRef>
          </c:cat>
          <c:val>
            <c:numRef>
              <c:f>'76%'!$B$155:$B$185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1-F1B3-4D50-BA9D-D874F52BB9F4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outtage'!$A$155:$A$185</c:f>
            </c:multiLvlStrRef>
          </c:cat>
          <c:val>
            <c:numRef>
              <c:f>'85%'!$B$155:$B$185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2-F1B3-4D50-BA9D-D874F52BB9F4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outtage'!$A$155:$A$185</c:f>
            </c:multiLvlStrRef>
          </c:cat>
          <c:val>
            <c:numRef>
              <c:f>'96%'!$B$155:$B$185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3-F1B3-4D50-BA9D-D874F52BB9F4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outtage'!$A$155:$A$185</c:f>
            </c:multiLvlStrRef>
          </c:cat>
          <c:val>
            <c:numRef>
              <c:f>'13 wk outtage'!$B$155:$B$185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4-F1B3-4D50-BA9D-D874F52B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01288"/>
        <c:axId val="1"/>
      </c:lineChart>
      <c:catAx>
        <c:axId val="1822012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01288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9395017793575"/>
          <c:y val="0.42277486910994772"/>
          <c:w val="9.1637010676156566E-2"/>
          <c:h val="0.15575916230366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zoomScaleNormal="100" workbookViewId="0">
      <pane xSplit="1" ySplit="7" topLeftCell="B363" activePane="bottomRight" state="frozenSplit"/>
      <selection activeCell="B307" sqref="B307"/>
      <selection pane="topRight" activeCell="B307" sqref="B307"/>
      <selection pane="bottomLeft" activeCell="B307" sqref="B307"/>
      <selection pane="bottomRight" activeCell="B307" sqref="B307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9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5">
      <c r="H4" s="24"/>
      <c r="I4" s="24"/>
    </row>
    <row r="5" spans="1:9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5">
      <c r="B8" s="39"/>
      <c r="C8" s="39"/>
      <c r="D8" s="52"/>
      <c r="E8" s="38"/>
      <c r="F8" s="38"/>
      <c r="G8" s="23"/>
      <c r="H8" s="38"/>
      <c r="I8" s="37"/>
    </row>
    <row r="9" spans="1:9" hidden="1" x14ac:dyDescent="0.25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5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5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5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5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5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5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5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5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5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5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5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5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5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5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5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5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5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5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5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5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5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5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5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5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5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5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5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5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5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5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5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5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5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5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5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5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5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5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5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5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5">
      <c r="A55" s="26">
        <v>36792</v>
      </c>
      <c r="B55" s="35">
        <f t="shared" ref="B55:B72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5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5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5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5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5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5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5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5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5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5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5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5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5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5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5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5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5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5">
      <c r="A74" s="26">
        <v>36811</v>
      </c>
      <c r="B74" s="35">
        <f>IF(I73&lt;0,"0",I73)</f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5">
      <c r="A76" s="26">
        <v>36813</v>
      </c>
      <c r="B76" s="35">
        <f t="shared" ref="B76:B107" si="12">IF(I75&lt;0,"0",I75)</f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5">
      <c r="A77" s="26">
        <v>36814</v>
      </c>
      <c r="B77" s="35">
        <f t="shared" si="12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5">
      <c r="A78" s="26">
        <v>36815</v>
      </c>
      <c r="B78" s="35">
        <f t="shared" si="12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5">
      <c r="A79" s="26">
        <v>36816</v>
      </c>
      <c r="B79" s="35">
        <f t="shared" si="12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5">
      <c r="A81" s="26">
        <v>36818</v>
      </c>
      <c r="B81" s="35">
        <f t="shared" si="12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5">
      <c r="A83" s="26">
        <v>36820</v>
      </c>
      <c r="B83" s="35">
        <f t="shared" si="12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5">
      <c r="A84" s="26">
        <v>36821</v>
      </c>
      <c r="B84" s="35">
        <f t="shared" si="12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5">
      <c r="A85" s="26">
        <v>36822</v>
      </c>
      <c r="B85" s="35">
        <f t="shared" si="12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5">
      <c r="A86" s="26">
        <v>36823</v>
      </c>
      <c r="B86" s="35">
        <f t="shared" si="12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5">
      <c r="A87" s="26">
        <v>36824</v>
      </c>
      <c r="B87" s="35">
        <f t="shared" si="12"/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5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5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5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5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5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5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5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5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5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5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5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5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5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5">
      <c r="A107" s="26">
        <v>36844</v>
      </c>
      <c r="B107" s="35">
        <f t="shared" si="12"/>
        <v>145557.54999999999</v>
      </c>
      <c r="C107" s="35"/>
      <c r="D107" s="56">
        <v>3480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142077.54999999999</v>
      </c>
      <c r="J107" s="16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6">
        <v>3480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135729</v>
      </c>
      <c r="J108" s="16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6">
        <v>3480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133240</v>
      </c>
      <c r="J109" s="16"/>
    </row>
    <row r="110" spans="1:10" hidden="1" x14ac:dyDescent="0.25">
      <c r="A110" s="26">
        <v>36847</v>
      </c>
      <c r="B110" s="35">
        <f t="shared" ref="B110:B139" si="13">IF(I109&lt;0,"0",I109)</f>
        <v>133240</v>
      </c>
      <c r="C110" s="35"/>
      <c r="D110" s="56">
        <v>3480</v>
      </c>
      <c r="E110" s="16">
        <f t="shared" si="9"/>
        <v>12681.5</v>
      </c>
      <c r="F110" s="2" t="str">
        <f t="shared" si="10"/>
        <v/>
      </c>
      <c r="G110" s="23"/>
      <c r="H110" s="16"/>
      <c r="I110" s="19">
        <f t="shared" si="11"/>
        <v>129760</v>
      </c>
      <c r="J110" s="16"/>
    </row>
    <row r="111" spans="1:10" hidden="1" x14ac:dyDescent="0.25">
      <c r="A111" s="26">
        <v>36848</v>
      </c>
      <c r="B111" s="35">
        <f t="shared" si="13"/>
        <v>129760</v>
      </c>
      <c r="C111" s="35"/>
      <c r="D111" s="56">
        <v>3480</v>
      </c>
      <c r="E111" s="16">
        <f t="shared" si="9"/>
        <v>16161.5</v>
      </c>
      <c r="F111" s="2" t="str">
        <f t="shared" si="10"/>
        <v/>
      </c>
      <c r="G111" s="23"/>
      <c r="H111" s="16"/>
      <c r="I111" s="19">
        <f t="shared" si="11"/>
        <v>126280</v>
      </c>
      <c r="J111" s="16"/>
    </row>
    <row r="112" spans="1:10" hidden="1" x14ac:dyDescent="0.25">
      <c r="A112" s="26">
        <v>36849</v>
      </c>
      <c r="B112" s="35">
        <f t="shared" si="13"/>
        <v>126280</v>
      </c>
      <c r="C112" s="35"/>
      <c r="D112" s="56">
        <v>3480</v>
      </c>
      <c r="E112" s="16">
        <f t="shared" si="9"/>
        <v>19641.5</v>
      </c>
      <c r="F112" s="2" t="str">
        <f t="shared" si="10"/>
        <v/>
      </c>
      <c r="G112" s="23"/>
      <c r="H112" s="16"/>
      <c r="I112" s="19">
        <f t="shared" si="11"/>
        <v>122800</v>
      </c>
      <c r="J112" s="16"/>
    </row>
    <row r="113" spans="1:10" hidden="1" x14ac:dyDescent="0.25">
      <c r="A113" s="26">
        <v>36850</v>
      </c>
      <c r="B113" s="35">
        <f t="shared" si="13"/>
        <v>122800</v>
      </c>
      <c r="C113" s="35"/>
      <c r="D113" s="56">
        <v>3480</v>
      </c>
      <c r="E113" s="16">
        <f t="shared" si="9"/>
        <v>23121.5</v>
      </c>
      <c r="F113" s="2" t="str">
        <f t="shared" si="10"/>
        <v/>
      </c>
      <c r="G113" s="23"/>
      <c r="H113" s="16"/>
      <c r="I113" s="19">
        <f t="shared" si="11"/>
        <v>119320</v>
      </c>
      <c r="J113" s="16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6">
        <v>3480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121068.65</v>
      </c>
      <c r="J114" s="16"/>
    </row>
    <row r="115" spans="1:10" hidden="1" x14ac:dyDescent="0.25">
      <c r="A115" s="26">
        <v>36852</v>
      </c>
      <c r="B115" s="35">
        <f t="shared" si="13"/>
        <v>121068.65</v>
      </c>
      <c r="C115" s="35"/>
      <c r="D115" s="56">
        <v>3480</v>
      </c>
      <c r="E115" s="16">
        <f t="shared" si="9"/>
        <v>24852.850000000006</v>
      </c>
      <c r="F115" s="2" t="str">
        <f t="shared" si="10"/>
        <v/>
      </c>
      <c r="G115" s="23"/>
      <c r="H115" s="16"/>
      <c r="I115" s="19">
        <f t="shared" si="11"/>
        <v>117588.65</v>
      </c>
      <c r="J115" s="16"/>
    </row>
    <row r="116" spans="1:10" hidden="1" x14ac:dyDescent="0.25">
      <c r="A116" s="26">
        <v>36853</v>
      </c>
      <c r="B116" s="35">
        <f t="shared" si="13"/>
        <v>117588.65</v>
      </c>
      <c r="C116" s="35"/>
      <c r="D116" s="56">
        <v>3480</v>
      </c>
      <c r="E116" s="16">
        <f t="shared" si="9"/>
        <v>28332.850000000006</v>
      </c>
      <c r="F116" s="2" t="str">
        <f t="shared" si="10"/>
        <v/>
      </c>
      <c r="H116" s="16"/>
      <c r="I116" s="19">
        <f t="shared" si="11"/>
        <v>114108.65</v>
      </c>
      <c r="J116" s="16"/>
    </row>
    <row r="117" spans="1:10" hidden="1" x14ac:dyDescent="0.25">
      <c r="A117" s="26">
        <v>36854</v>
      </c>
      <c r="B117" s="35">
        <f t="shared" si="13"/>
        <v>114108.65</v>
      </c>
      <c r="C117" s="35"/>
      <c r="D117" s="56">
        <v>3480</v>
      </c>
      <c r="E117" s="16">
        <f t="shared" si="9"/>
        <v>31812.850000000006</v>
      </c>
      <c r="F117" s="2" t="str">
        <f t="shared" si="10"/>
        <v/>
      </c>
      <c r="H117" s="16"/>
      <c r="I117" s="19">
        <f t="shared" si="11"/>
        <v>110628.65</v>
      </c>
      <c r="J117" s="16"/>
    </row>
    <row r="118" spans="1:10" hidden="1" x14ac:dyDescent="0.25">
      <c r="A118" s="26">
        <v>36855</v>
      </c>
      <c r="B118" s="35">
        <f t="shared" si="13"/>
        <v>110628.65</v>
      </c>
      <c r="C118" s="35"/>
      <c r="D118" s="56">
        <v>3480</v>
      </c>
      <c r="E118" s="16">
        <f t="shared" si="9"/>
        <v>35292.850000000006</v>
      </c>
      <c r="F118" s="2" t="str">
        <f t="shared" si="10"/>
        <v/>
      </c>
      <c r="H118" s="16"/>
      <c r="I118" s="19">
        <f t="shared" si="11"/>
        <v>107148.65</v>
      </c>
      <c r="J118" s="16"/>
    </row>
    <row r="119" spans="1:10" hidden="1" x14ac:dyDescent="0.25">
      <c r="A119" s="26">
        <v>36856</v>
      </c>
      <c r="B119" s="35">
        <f t="shared" si="13"/>
        <v>107148.65</v>
      </c>
      <c r="C119" s="35"/>
      <c r="D119" s="56">
        <v>2225</v>
      </c>
      <c r="E119" s="16">
        <f t="shared" si="9"/>
        <v>38772.850000000006</v>
      </c>
      <c r="F119" s="2" t="str">
        <f t="shared" si="10"/>
        <v/>
      </c>
      <c r="H119" s="16"/>
      <c r="I119" s="19">
        <f t="shared" si="11"/>
        <v>104923.65</v>
      </c>
      <c r="J119" s="16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5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5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5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5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5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5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5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5">
      <c r="A130" s="26">
        <v>36867</v>
      </c>
      <c r="B130" s="35">
        <f t="shared" si="13"/>
        <v>87997</v>
      </c>
      <c r="C130" s="35"/>
      <c r="D130" s="56">
        <v>3480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84517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6">
        <v>3480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80626</v>
      </c>
    </row>
    <row r="132" spans="1:9" hidden="1" x14ac:dyDescent="0.25">
      <c r="A132" s="26">
        <v>36869</v>
      </c>
      <c r="B132" s="35">
        <f t="shared" si="13"/>
        <v>80626</v>
      </c>
      <c r="C132" s="35"/>
      <c r="D132" s="56">
        <v>3480</v>
      </c>
      <c r="E132" s="16">
        <f t="shared" si="9"/>
        <v>65295.5</v>
      </c>
      <c r="F132" s="2" t="str">
        <f t="shared" si="10"/>
        <v/>
      </c>
      <c r="H132" s="16"/>
      <c r="I132" s="19">
        <f t="shared" si="11"/>
        <v>77146</v>
      </c>
    </row>
    <row r="133" spans="1:9" hidden="1" x14ac:dyDescent="0.25">
      <c r="A133" s="26">
        <v>36870</v>
      </c>
      <c r="B133" s="35">
        <f t="shared" si="13"/>
        <v>77146</v>
      </c>
      <c r="C133" s="35"/>
      <c r="D133" s="56">
        <v>3480</v>
      </c>
      <c r="E133" s="16">
        <f t="shared" si="9"/>
        <v>68775.5</v>
      </c>
      <c r="F133" s="2" t="str">
        <f t="shared" si="10"/>
        <v/>
      </c>
      <c r="G133" s="23"/>
      <c r="H133" s="16"/>
      <c r="I133" s="19">
        <f t="shared" si="11"/>
        <v>73666</v>
      </c>
    </row>
    <row r="134" spans="1:9" hidden="1" x14ac:dyDescent="0.25">
      <c r="A134" s="26">
        <v>36871</v>
      </c>
      <c r="B134" s="35">
        <f t="shared" si="13"/>
        <v>73666</v>
      </c>
      <c r="C134" s="35"/>
      <c r="D134" s="56">
        <v>3480</v>
      </c>
      <c r="E134" s="16">
        <f t="shared" si="9"/>
        <v>72255.5</v>
      </c>
      <c r="F134" s="2" t="str">
        <f t="shared" si="10"/>
        <v/>
      </c>
      <c r="G134" s="23"/>
      <c r="H134" s="16"/>
      <c r="I134" s="19">
        <f t="shared" si="11"/>
        <v>70186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6">
        <v>3480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68106</v>
      </c>
    </row>
    <row r="136" spans="1:9" hidden="1" x14ac:dyDescent="0.25">
      <c r="A136" s="26">
        <v>36873</v>
      </c>
      <c r="B136" s="35">
        <f t="shared" si="13"/>
        <v>68106</v>
      </c>
      <c r="C136" s="35"/>
      <c r="D136" s="56">
        <v>3480</v>
      </c>
      <c r="E136" s="16">
        <f t="shared" si="9"/>
        <v>77815.5</v>
      </c>
      <c r="F136" s="2" t="str">
        <f t="shared" si="10"/>
        <v/>
      </c>
      <c r="G136" s="23"/>
      <c r="H136" s="16"/>
      <c r="I136" s="19">
        <f t="shared" si="11"/>
        <v>64626</v>
      </c>
    </row>
    <row r="137" spans="1:9" hidden="1" x14ac:dyDescent="0.25">
      <c r="A137" s="26">
        <v>36874</v>
      </c>
      <c r="B137" s="35">
        <f t="shared" si="13"/>
        <v>64626</v>
      </c>
      <c r="C137" s="35"/>
      <c r="D137" s="56">
        <v>3480</v>
      </c>
      <c r="E137" s="16">
        <f t="shared" ref="E137:E200" si="14">$D$3-B137</f>
        <v>81295.5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61146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6">
        <v>3480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57532</v>
      </c>
    </row>
    <row r="139" spans="1:9" hidden="1" x14ac:dyDescent="0.25">
      <c r="A139" s="26">
        <v>36876</v>
      </c>
      <c r="B139" s="35">
        <f t="shared" si="13"/>
        <v>57532</v>
      </c>
      <c r="C139" s="35"/>
      <c r="D139" s="56">
        <v>3480</v>
      </c>
      <c r="E139" s="16">
        <f t="shared" si="14"/>
        <v>88389.5</v>
      </c>
      <c r="F139" s="2" t="str">
        <f t="shared" si="15"/>
        <v/>
      </c>
      <c r="H139" s="16"/>
      <c r="I139" s="19">
        <f t="shared" si="16"/>
        <v>54052</v>
      </c>
    </row>
    <row r="140" spans="1:9" hidden="1" x14ac:dyDescent="0.25">
      <c r="A140" s="26">
        <v>36877</v>
      </c>
      <c r="B140" s="35">
        <f t="shared" ref="B140:B169" si="17">IF(I139&lt;0,"0",I139)</f>
        <v>54052</v>
      </c>
      <c r="C140" s="35"/>
      <c r="D140" s="56">
        <v>3480</v>
      </c>
      <c r="E140" s="16">
        <f t="shared" si="14"/>
        <v>91869.5</v>
      </c>
      <c r="F140" s="2" t="str">
        <f t="shared" si="15"/>
        <v/>
      </c>
      <c r="H140" s="16"/>
      <c r="I140" s="19">
        <f t="shared" si="16"/>
        <v>50572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6">
        <v>3480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47951.35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5">
      <c r="A145" s="26">
        <v>36882</v>
      </c>
      <c r="B145" s="35">
        <f t="shared" si="17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5">
      <c r="A146" s="26">
        <v>36883</v>
      </c>
      <c r="B146" s="35">
        <f t="shared" si="17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5">
      <c r="A147" s="26">
        <v>36884</v>
      </c>
      <c r="B147" s="35">
        <f t="shared" si="17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5">
      <c r="A148" s="26">
        <v>36885</v>
      </c>
      <c r="B148" s="35">
        <f t="shared" si="17"/>
        <v>36073.65</v>
      </c>
      <c r="C148" s="35"/>
      <c r="D148" s="56">
        <v>3480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32593.65</v>
      </c>
    </row>
    <row r="149" spans="1:9" hidden="1" x14ac:dyDescent="0.25">
      <c r="A149" s="26">
        <v>36886</v>
      </c>
      <c r="B149" s="35">
        <f t="shared" si="17"/>
        <v>32593.65</v>
      </c>
      <c r="C149" s="35"/>
      <c r="D149" s="56">
        <v>3480</v>
      </c>
      <c r="E149" s="16">
        <f t="shared" si="14"/>
        <v>113327.85</v>
      </c>
      <c r="F149" s="2" t="str">
        <f t="shared" si="15"/>
        <v/>
      </c>
      <c r="H149" s="16"/>
      <c r="I149" s="19">
        <f t="shared" si="16"/>
        <v>29113.65</v>
      </c>
    </row>
    <row r="150" spans="1:9" hidden="1" x14ac:dyDescent="0.25">
      <c r="A150" s="26">
        <v>36887</v>
      </c>
      <c r="B150" s="35">
        <f t="shared" si="17"/>
        <v>29113.65</v>
      </c>
      <c r="C150" s="35"/>
      <c r="D150" s="56">
        <v>3480</v>
      </c>
      <c r="E150" s="16">
        <f t="shared" si="14"/>
        <v>116807.85</v>
      </c>
      <c r="F150" s="2" t="str">
        <f t="shared" si="15"/>
        <v/>
      </c>
      <c r="H150" s="16"/>
      <c r="I150" s="19">
        <f t="shared" si="16"/>
        <v>25633.65</v>
      </c>
    </row>
    <row r="151" spans="1:9" hidden="1" x14ac:dyDescent="0.25">
      <c r="A151" s="26">
        <v>36888</v>
      </c>
      <c r="B151" s="35">
        <f t="shared" si="17"/>
        <v>25633.65</v>
      </c>
      <c r="C151" s="35"/>
      <c r="D151" s="56">
        <v>3480</v>
      </c>
      <c r="E151" s="16">
        <f t="shared" si="14"/>
        <v>120287.85</v>
      </c>
      <c r="F151" s="2" t="str">
        <f t="shared" si="15"/>
        <v/>
      </c>
      <c r="H151" s="16"/>
      <c r="I151" s="19">
        <f t="shared" si="16"/>
        <v>22153.65</v>
      </c>
    </row>
    <row r="152" spans="1:9" hidden="1" x14ac:dyDescent="0.25">
      <c r="A152" s="26">
        <v>36889</v>
      </c>
      <c r="B152" s="35">
        <f t="shared" si="17"/>
        <v>22153.65</v>
      </c>
      <c r="C152" s="35"/>
      <c r="D152" s="56">
        <v>3480</v>
      </c>
      <c r="E152" s="16">
        <f t="shared" si="14"/>
        <v>123767.85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140762.65</v>
      </c>
    </row>
    <row r="153" spans="1:9" hidden="1" x14ac:dyDescent="0.25">
      <c r="A153" s="26">
        <v>36890</v>
      </c>
      <c r="B153" s="35">
        <f t="shared" si="17"/>
        <v>140762.65</v>
      </c>
      <c r="C153" s="35"/>
      <c r="D153" s="56">
        <v>3480</v>
      </c>
      <c r="E153" s="16">
        <f t="shared" si="14"/>
        <v>5158.8500000000058</v>
      </c>
      <c r="F153" s="2" t="str">
        <f t="shared" si="15"/>
        <v/>
      </c>
      <c r="H153" s="16"/>
      <c r="I153" s="19">
        <f t="shared" si="16"/>
        <v>137282.65</v>
      </c>
    </row>
    <row r="154" spans="1:9" hidden="1" x14ac:dyDescent="0.25">
      <c r="A154" s="26">
        <v>36891</v>
      </c>
      <c r="B154" s="35">
        <f t="shared" si="17"/>
        <v>137282.65</v>
      </c>
      <c r="C154" s="35"/>
      <c r="D154" s="56">
        <v>3480</v>
      </c>
      <c r="E154" s="16">
        <f t="shared" si="14"/>
        <v>8638.8500000000058</v>
      </c>
      <c r="F154" s="2" t="str">
        <f t="shared" si="15"/>
        <v/>
      </c>
      <c r="H154" s="16"/>
      <c r="I154" s="19">
        <f t="shared" si="16"/>
        <v>133802.65</v>
      </c>
    </row>
    <row r="155" spans="1:9" hidden="1" x14ac:dyDescent="0.25">
      <c r="A155" s="26">
        <v>36892</v>
      </c>
      <c r="B155" s="35">
        <f t="shared" si="17"/>
        <v>133802.65</v>
      </c>
      <c r="C155" s="35"/>
      <c r="D155" s="56">
        <v>3400</v>
      </c>
      <c r="E155" s="58">
        <f t="shared" si="14"/>
        <v>12118.850000000006</v>
      </c>
      <c r="F155" s="2" t="str">
        <f t="shared" si="15"/>
        <v/>
      </c>
      <c r="H155" s="16"/>
      <c r="I155" s="19">
        <f t="shared" si="16"/>
        <v>130402.65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6">
        <v>3400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132011</v>
      </c>
    </row>
    <row r="157" spans="1:9" hidden="1" x14ac:dyDescent="0.25">
      <c r="A157" s="26">
        <v>36894</v>
      </c>
      <c r="B157" s="35">
        <f t="shared" si="17"/>
        <v>132011</v>
      </c>
      <c r="C157" s="35"/>
      <c r="D157" s="56">
        <v>3400</v>
      </c>
      <c r="E157" s="58">
        <f t="shared" si="14"/>
        <v>13910.5</v>
      </c>
      <c r="F157" s="2" t="str">
        <f t="shared" si="15"/>
        <v/>
      </c>
      <c r="H157" s="16"/>
      <c r="I157" s="19">
        <f t="shared" si="16"/>
        <v>128611</v>
      </c>
    </row>
    <row r="158" spans="1:9" hidden="1" x14ac:dyDescent="0.25">
      <c r="A158" s="26">
        <v>36895</v>
      </c>
      <c r="B158" s="35">
        <f t="shared" si="17"/>
        <v>128611</v>
      </c>
      <c r="C158" s="35"/>
      <c r="D158" s="56">
        <v>3400</v>
      </c>
      <c r="E158" s="58">
        <f t="shared" si="14"/>
        <v>17310.5</v>
      </c>
      <c r="F158" s="2" t="str">
        <f t="shared" si="15"/>
        <v/>
      </c>
      <c r="H158" s="16"/>
      <c r="I158" s="19">
        <f t="shared" si="16"/>
        <v>125211</v>
      </c>
    </row>
    <row r="159" spans="1:9" hidden="1" x14ac:dyDescent="0.25">
      <c r="A159" s="26">
        <v>36896</v>
      </c>
      <c r="B159" s="35">
        <f t="shared" si="17"/>
        <v>125211</v>
      </c>
      <c r="C159" s="35"/>
      <c r="D159" s="56">
        <v>3400</v>
      </c>
      <c r="E159" s="58">
        <f t="shared" si="14"/>
        <v>20710.5</v>
      </c>
      <c r="F159" s="2" t="str">
        <f t="shared" si="15"/>
        <v/>
      </c>
      <c r="H159" s="16"/>
      <c r="I159" s="19">
        <f t="shared" si="16"/>
        <v>121811</v>
      </c>
    </row>
    <row r="160" spans="1:9" hidden="1" x14ac:dyDescent="0.25">
      <c r="A160" s="26">
        <v>36897</v>
      </c>
      <c r="B160" s="35">
        <f t="shared" si="17"/>
        <v>121811</v>
      </c>
      <c r="C160" s="35"/>
      <c r="D160" s="56">
        <v>3400</v>
      </c>
      <c r="E160" s="58">
        <f t="shared" si="14"/>
        <v>24110.5</v>
      </c>
      <c r="F160" s="2" t="str">
        <f t="shared" si="15"/>
        <v/>
      </c>
      <c r="H160" s="16"/>
      <c r="I160" s="19">
        <f t="shared" si="16"/>
        <v>118411</v>
      </c>
    </row>
    <row r="161" spans="1:10" hidden="1" x14ac:dyDescent="0.25">
      <c r="A161" s="26">
        <v>36898</v>
      </c>
      <c r="B161" s="35">
        <f t="shared" si="17"/>
        <v>118411</v>
      </c>
      <c r="C161" s="35"/>
      <c r="D161" s="56">
        <v>3400</v>
      </c>
      <c r="E161" s="58">
        <f t="shared" si="14"/>
        <v>27510.5</v>
      </c>
      <c r="F161" s="2" t="str">
        <f t="shared" si="15"/>
        <v/>
      </c>
      <c r="H161" s="16"/>
      <c r="I161" s="19">
        <f t="shared" si="16"/>
        <v>115011</v>
      </c>
    </row>
    <row r="162" spans="1:10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6">
        <v>3400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117289.70000000001</v>
      </c>
    </row>
    <row r="163" spans="1:10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6">
        <v>3400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114090.7</v>
      </c>
    </row>
    <row r="164" spans="1:10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6">
        <v>3400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110891.7</v>
      </c>
    </row>
    <row r="165" spans="1:10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6">
        <v>3400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108172.55</v>
      </c>
    </row>
    <row r="166" spans="1:10" hidden="1" x14ac:dyDescent="0.25">
      <c r="A166" s="26">
        <v>36903</v>
      </c>
      <c r="B166" s="20">
        <f>117495-$D$2</f>
        <v>108265</v>
      </c>
      <c r="C166" s="40" t="s">
        <v>19</v>
      </c>
      <c r="D166" s="56">
        <v>3400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104865</v>
      </c>
    </row>
    <row r="167" spans="1:10" hidden="1" x14ac:dyDescent="0.25">
      <c r="A167" s="26">
        <v>36904</v>
      </c>
      <c r="B167" s="35">
        <f t="shared" si="17"/>
        <v>104865</v>
      </c>
      <c r="C167" s="35"/>
      <c r="D167" s="56">
        <v>3400</v>
      </c>
      <c r="E167" s="58">
        <f t="shared" si="14"/>
        <v>41056.5</v>
      </c>
      <c r="F167" s="2" t="str">
        <f t="shared" si="15"/>
        <v/>
      </c>
      <c r="H167" s="16"/>
      <c r="I167" s="19">
        <f t="shared" si="16"/>
        <v>101465</v>
      </c>
    </row>
    <row r="168" spans="1:10" hidden="1" x14ac:dyDescent="0.25">
      <c r="A168" s="26">
        <v>36905</v>
      </c>
      <c r="B168" s="35">
        <f t="shared" si="17"/>
        <v>101465</v>
      </c>
      <c r="C168" s="35"/>
      <c r="D168" s="56">
        <v>3400</v>
      </c>
      <c r="E168" s="58">
        <f t="shared" si="14"/>
        <v>44456.5</v>
      </c>
      <c r="F168" s="2" t="str">
        <f t="shared" si="15"/>
        <v/>
      </c>
      <c r="H168" s="16"/>
      <c r="I168" s="19">
        <f t="shared" si="16"/>
        <v>98065</v>
      </c>
    </row>
    <row r="169" spans="1:10" hidden="1" x14ac:dyDescent="0.25">
      <c r="A169" s="26">
        <v>36906</v>
      </c>
      <c r="B169" s="35">
        <f t="shared" si="17"/>
        <v>98065</v>
      </c>
      <c r="C169" s="35"/>
      <c r="D169" s="56">
        <v>3400</v>
      </c>
      <c r="E169" s="58">
        <f t="shared" si="14"/>
        <v>47856.5</v>
      </c>
      <c r="F169" s="2" t="str">
        <f t="shared" si="15"/>
        <v/>
      </c>
      <c r="H169" s="16"/>
      <c r="I169" s="19">
        <f t="shared" si="16"/>
        <v>94665</v>
      </c>
    </row>
    <row r="170" spans="1:10" hidden="1" x14ac:dyDescent="0.25">
      <c r="A170" s="26">
        <v>36907</v>
      </c>
      <c r="B170" s="20">
        <f>106306-$D$2</f>
        <v>97076</v>
      </c>
      <c r="C170" s="40" t="s">
        <v>19</v>
      </c>
      <c r="D170" s="56">
        <v>3400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93676</v>
      </c>
    </row>
    <row r="171" spans="1:10" hidden="1" x14ac:dyDescent="0.25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  <c r="J171" s="13">
        <f>B170-B171</f>
        <v>2178.5500000000029</v>
      </c>
    </row>
    <row r="172" spans="1:10" hidden="1" x14ac:dyDescent="0.25">
      <c r="A172" s="26">
        <v>36909</v>
      </c>
      <c r="B172" s="35">
        <f>IF(I171&lt;0,"0",I171)</f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  <c r="J172" s="13">
        <f t="shared" ref="J172:J188" si="18">B171-B172</f>
        <v>2225</v>
      </c>
    </row>
    <row r="173" spans="1:10" hidden="1" x14ac:dyDescent="0.25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  <c r="J173" s="13">
        <f t="shared" si="18"/>
        <v>2321.4499999999971</v>
      </c>
    </row>
    <row r="174" spans="1:10" hidden="1" x14ac:dyDescent="0.25">
      <c r="A174" s="26">
        <v>36911</v>
      </c>
      <c r="B174" s="35">
        <f>IF(I173&lt;0,"0",I173)</f>
        <v>88126</v>
      </c>
      <c r="C174" s="35"/>
      <c r="D174" s="56">
        <v>3400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84726</v>
      </c>
      <c r="J174" s="13">
        <f t="shared" si="18"/>
        <v>2225</v>
      </c>
    </row>
    <row r="175" spans="1:10" hidden="1" x14ac:dyDescent="0.25">
      <c r="A175" s="26">
        <v>36912</v>
      </c>
      <c r="B175" s="35">
        <f>IF(I174&lt;0,"0",I174)</f>
        <v>84726</v>
      </c>
      <c r="C175" s="35"/>
      <c r="D175" s="56">
        <v>3400</v>
      </c>
      <c r="E175" s="58">
        <f t="shared" si="14"/>
        <v>61195.5</v>
      </c>
      <c r="F175" s="2" t="str">
        <f t="shared" si="15"/>
        <v/>
      </c>
      <c r="H175" s="16"/>
      <c r="I175" s="19">
        <f t="shared" si="16"/>
        <v>81326</v>
      </c>
      <c r="J175" s="13">
        <f t="shared" si="18"/>
        <v>3400</v>
      </c>
    </row>
    <row r="176" spans="1:10" hidden="1" x14ac:dyDescent="0.25">
      <c r="A176" s="26">
        <v>36913</v>
      </c>
      <c r="B176" s="35">
        <f>IF(I175&lt;0,"0",I175)</f>
        <v>81326</v>
      </c>
      <c r="C176" s="35"/>
      <c r="D176" s="56">
        <v>3400</v>
      </c>
      <c r="E176" s="58">
        <f t="shared" si="14"/>
        <v>64595.5</v>
      </c>
      <c r="F176" s="2" t="str">
        <f t="shared" si="15"/>
        <v/>
      </c>
      <c r="H176" s="16"/>
      <c r="I176" s="19">
        <f t="shared" si="16"/>
        <v>77926</v>
      </c>
      <c r="J176" s="13">
        <f t="shared" si="18"/>
        <v>3400</v>
      </c>
    </row>
    <row r="177" spans="1:10" hidden="1" x14ac:dyDescent="0.25">
      <c r="A177" s="26">
        <v>36914</v>
      </c>
      <c r="B177" s="20">
        <f>89321-$D$2</f>
        <v>80091</v>
      </c>
      <c r="C177" s="40" t="s">
        <v>19</v>
      </c>
      <c r="D177" s="56">
        <v>3400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76691</v>
      </c>
      <c r="J177" s="13">
        <f t="shared" si="18"/>
        <v>1235</v>
      </c>
    </row>
    <row r="178" spans="1:10" hidden="1" x14ac:dyDescent="0.25">
      <c r="A178" s="26">
        <v>36915</v>
      </c>
      <c r="B178" s="35">
        <f>IF(I177&lt;0,"0",I177)</f>
        <v>76691</v>
      </c>
      <c r="C178" s="35"/>
      <c r="D178" s="56">
        <v>3400</v>
      </c>
      <c r="E178" s="58">
        <f t="shared" si="14"/>
        <v>69230.5</v>
      </c>
      <c r="F178" s="2" t="str">
        <f t="shared" si="15"/>
        <v/>
      </c>
      <c r="H178" s="16"/>
      <c r="I178" s="19">
        <f t="shared" si="16"/>
        <v>73291</v>
      </c>
      <c r="J178" s="13">
        <f t="shared" si="18"/>
        <v>3400</v>
      </c>
    </row>
    <row r="179" spans="1:10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6">
        <v>2367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73376.750000000015</v>
      </c>
      <c r="J179" s="13">
        <f t="shared" si="18"/>
        <v>947.24999999998545</v>
      </c>
    </row>
    <row r="180" spans="1:10" hidden="1" x14ac:dyDescent="0.25">
      <c r="A180" s="26">
        <v>36917</v>
      </c>
      <c r="B180" s="35">
        <f>IF(I179&lt;0,"0",I179)</f>
        <v>73376.750000000015</v>
      </c>
      <c r="C180" s="35"/>
      <c r="D180" s="56">
        <v>2367</v>
      </c>
      <c r="E180" s="58">
        <f t="shared" si="14"/>
        <v>72544.749999999985</v>
      </c>
      <c r="F180" s="2" t="str">
        <f t="shared" si="15"/>
        <v/>
      </c>
      <c r="H180" s="16"/>
      <c r="I180" s="19">
        <f t="shared" si="16"/>
        <v>71009.750000000015</v>
      </c>
      <c r="J180" s="13">
        <f t="shared" si="18"/>
        <v>2367</v>
      </c>
    </row>
    <row r="181" spans="1:10" hidden="1" x14ac:dyDescent="0.25">
      <c r="A181" s="26">
        <v>36918</v>
      </c>
      <c r="B181" s="35">
        <f>IF(I180&lt;0,"0",I180)</f>
        <v>71009.750000000015</v>
      </c>
      <c r="C181" s="35"/>
      <c r="D181" s="56">
        <v>2367</v>
      </c>
      <c r="E181" s="58">
        <f t="shared" si="14"/>
        <v>74911.749999999985</v>
      </c>
      <c r="F181" s="2" t="str">
        <f t="shared" si="15"/>
        <v/>
      </c>
      <c r="H181" s="16"/>
      <c r="I181" s="19">
        <f t="shared" si="16"/>
        <v>68642.750000000015</v>
      </c>
      <c r="J181" s="13">
        <f t="shared" si="18"/>
        <v>2367</v>
      </c>
    </row>
    <row r="182" spans="1:10" hidden="1" x14ac:dyDescent="0.25">
      <c r="A182" s="26">
        <v>36919</v>
      </c>
      <c r="B182" s="35">
        <f>IF(I181&lt;0,"0",I181)</f>
        <v>68642.750000000015</v>
      </c>
      <c r="C182" s="35"/>
      <c r="D182" s="56">
        <v>2367</v>
      </c>
      <c r="E182" s="58">
        <f t="shared" si="14"/>
        <v>77278.749999999985</v>
      </c>
      <c r="F182" s="2" t="str">
        <f t="shared" si="15"/>
        <v/>
      </c>
      <c r="H182" s="16"/>
      <c r="I182" s="19">
        <f t="shared" si="16"/>
        <v>66275.750000000015</v>
      </c>
      <c r="J182" s="13">
        <f t="shared" si="18"/>
        <v>2367</v>
      </c>
    </row>
    <row r="183" spans="1:10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6">
        <v>2367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62180.25</v>
      </c>
      <c r="J183" s="13">
        <f t="shared" si="18"/>
        <v>4095.5000000000146</v>
      </c>
    </row>
    <row r="184" spans="1:10" hidden="1" x14ac:dyDescent="0.25">
      <c r="A184" s="26">
        <v>36921</v>
      </c>
      <c r="B184" s="20">
        <f>69573-$D$2</f>
        <v>60343</v>
      </c>
      <c r="C184" s="40" t="s">
        <v>19</v>
      </c>
      <c r="D184" s="56">
        <v>2367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57976</v>
      </c>
      <c r="J184" s="13">
        <f t="shared" si="18"/>
        <v>4204.25</v>
      </c>
    </row>
    <row r="185" spans="1:10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6">
        <v>2367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55622.3</v>
      </c>
      <c r="J185" s="13">
        <f t="shared" si="18"/>
        <v>2353.6999999999971</v>
      </c>
    </row>
    <row r="186" spans="1:10" hidden="1" x14ac:dyDescent="0.25">
      <c r="A186" s="26">
        <v>36923</v>
      </c>
      <c r="B186" s="20">
        <f>64223-$D$2</f>
        <v>54993</v>
      </c>
      <c r="C186" s="40" t="s">
        <v>19</v>
      </c>
      <c r="D186" s="56">
        <v>2970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52023</v>
      </c>
      <c r="J186" s="13">
        <f t="shared" si="18"/>
        <v>2996.3000000000029</v>
      </c>
    </row>
    <row r="187" spans="1:10" hidden="1" x14ac:dyDescent="0.25">
      <c r="A187" s="26">
        <v>36924</v>
      </c>
      <c r="B187" s="35">
        <f>IF(I186&lt;0,"0",I186)</f>
        <v>52023</v>
      </c>
      <c r="C187" s="35"/>
      <c r="D187" s="56">
        <v>2970</v>
      </c>
      <c r="E187" s="58">
        <f t="shared" si="14"/>
        <v>93898.5</v>
      </c>
      <c r="F187" s="2" t="str">
        <f t="shared" si="15"/>
        <v/>
      </c>
      <c r="H187" s="16"/>
      <c r="I187" s="19">
        <f t="shared" si="16"/>
        <v>49053</v>
      </c>
      <c r="J187" s="13">
        <f t="shared" si="18"/>
        <v>2970</v>
      </c>
    </row>
    <row r="188" spans="1:10" hidden="1" x14ac:dyDescent="0.25">
      <c r="A188" s="26">
        <v>36925</v>
      </c>
      <c r="B188" s="35">
        <f>IF(I187&lt;0,"0",I187)</f>
        <v>49053</v>
      </c>
      <c r="C188" s="35"/>
      <c r="D188" s="56">
        <v>2970</v>
      </c>
      <c r="E188" s="58">
        <f t="shared" si="14"/>
        <v>96868.5</v>
      </c>
      <c r="F188" s="2" t="str">
        <f t="shared" si="15"/>
        <v/>
      </c>
      <c r="H188" s="16"/>
      <c r="I188" s="19">
        <f t="shared" si="16"/>
        <v>46083</v>
      </c>
      <c r="J188" s="13">
        <f t="shared" si="18"/>
        <v>2970</v>
      </c>
    </row>
    <row r="189" spans="1:10" hidden="1" x14ac:dyDescent="0.25">
      <c r="A189" s="26">
        <v>36926</v>
      </c>
      <c r="B189" s="35">
        <f>IF(I188&lt;0,"0",I188)</f>
        <v>46083</v>
      </c>
      <c r="C189" s="35"/>
      <c r="D189" s="56">
        <v>2970</v>
      </c>
      <c r="E189" s="58">
        <f t="shared" si="14"/>
        <v>99838.5</v>
      </c>
      <c r="F189" s="2" t="str">
        <f t="shared" si="15"/>
        <v/>
      </c>
      <c r="H189" s="16"/>
      <c r="I189" s="19">
        <f t="shared" si="16"/>
        <v>43113</v>
      </c>
    </row>
    <row r="190" spans="1:10" hidden="1" x14ac:dyDescent="0.25">
      <c r="A190" s="26">
        <v>36927</v>
      </c>
      <c r="B190" s="35">
        <f>IF(I189&lt;0,"0",I189)</f>
        <v>43113</v>
      </c>
      <c r="C190" s="35"/>
      <c r="D190" s="56">
        <v>2970</v>
      </c>
      <c r="E190" s="58">
        <f t="shared" si="14"/>
        <v>102808.5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103143</v>
      </c>
    </row>
    <row r="191" spans="1:10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6">
        <v>2970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101884.65</v>
      </c>
    </row>
    <row r="192" spans="1:10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6">
        <v>2970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99165.499999999985</v>
      </c>
      <c r="J192" s="13">
        <f>B191-B192</f>
        <v>2719.1500000000087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6">
        <v>2970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95891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6">
        <v>2970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93182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6">
        <v>2970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90377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6">
        <v>2970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87827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6">
        <v>2970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147278</v>
      </c>
    </row>
    <row r="198" spans="1:9" hidden="1" x14ac:dyDescent="0.25">
      <c r="A198" s="26">
        <v>36935</v>
      </c>
      <c r="B198" s="35">
        <f>IF(I197&lt;0,"0",I197)</f>
        <v>147278</v>
      </c>
      <c r="C198" s="35"/>
      <c r="D198" s="56">
        <v>2970</v>
      </c>
      <c r="E198" s="58">
        <f t="shared" si="14"/>
        <v>-1356.5</v>
      </c>
      <c r="F198" s="2" t="str">
        <f t="shared" si="15"/>
        <v/>
      </c>
      <c r="H198" s="16"/>
      <c r="I198" s="19">
        <f t="shared" si="16"/>
        <v>144308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6">
        <v>2970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142113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6">
        <v>2970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139368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6">
        <v>2970</v>
      </c>
      <c r="E201" s="58">
        <f t="shared" ref="E201:E244" si="19">$D$3-B201</f>
        <v>5717.8999999999942</v>
      </c>
      <c r="F201" s="2" t="str">
        <f t="shared" ref="F201:F244" si="20">+IF(I201&gt;$D$3,"*","")</f>
        <v/>
      </c>
      <c r="H201" s="16"/>
      <c r="I201" s="19">
        <f t="shared" ref="I201:I244" si="21">B201+H201-D201</f>
        <v>137233.60000000001</v>
      </c>
    </row>
    <row r="202" spans="1:9" hidden="1" x14ac:dyDescent="0.25">
      <c r="A202" s="26">
        <v>36939</v>
      </c>
      <c r="B202" s="35">
        <f>IF(I201&lt;0,"0",I201)</f>
        <v>137233.60000000001</v>
      </c>
      <c r="C202" s="35"/>
      <c r="D202" s="56">
        <v>2970</v>
      </c>
      <c r="E202" s="58">
        <f t="shared" si="19"/>
        <v>8687.8999999999942</v>
      </c>
      <c r="F202" s="2" t="str">
        <f t="shared" si="20"/>
        <v/>
      </c>
      <c r="H202" s="16"/>
      <c r="I202" s="19">
        <f t="shared" si="21"/>
        <v>134263.6</v>
      </c>
    </row>
    <row r="203" spans="1:9" hidden="1" x14ac:dyDescent="0.25">
      <c r="A203" s="26">
        <v>36940</v>
      </c>
      <c r="B203" s="35">
        <f>IF(I202&lt;0,"0",I202)</f>
        <v>134263.6</v>
      </c>
      <c r="C203" s="35"/>
      <c r="D203" s="56">
        <v>2970</v>
      </c>
      <c r="E203" s="58">
        <f t="shared" si="19"/>
        <v>11657.899999999994</v>
      </c>
      <c r="F203" s="2" t="str">
        <f t="shared" si="20"/>
        <v/>
      </c>
      <c r="H203" s="16"/>
      <c r="I203" s="19">
        <f t="shared" si="21"/>
        <v>131293.6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6">
        <v>2970</v>
      </c>
      <c r="E204" s="58">
        <f t="shared" si="19"/>
        <v>14499.5</v>
      </c>
      <c r="F204" s="2" t="str">
        <f t="shared" si="20"/>
        <v/>
      </c>
      <c r="H204" s="16"/>
      <c r="I204" s="19">
        <f t="shared" si="21"/>
        <v>128452</v>
      </c>
    </row>
    <row r="205" spans="1:9" hidden="1" x14ac:dyDescent="0.25">
      <c r="A205" s="26">
        <v>36942</v>
      </c>
      <c r="B205" s="35">
        <f t="shared" ref="B205:B235" si="22">IF(I204&lt;0,"0",I204)</f>
        <v>128452</v>
      </c>
      <c r="C205" s="35"/>
      <c r="D205" s="56">
        <v>2970</v>
      </c>
      <c r="E205" s="58">
        <f t="shared" si="19"/>
        <v>17469.5</v>
      </c>
      <c r="F205" s="2" t="str">
        <f t="shared" si="20"/>
        <v/>
      </c>
      <c r="H205" s="16"/>
      <c r="I205" s="19">
        <f t="shared" si="21"/>
        <v>125482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6">
        <v>2970</v>
      </c>
      <c r="E206" s="58">
        <f t="shared" si="19"/>
        <v>19923.5</v>
      </c>
      <c r="F206" s="2" t="str">
        <f t="shared" si="20"/>
        <v/>
      </c>
      <c r="H206" s="16"/>
      <c r="I206" s="19">
        <f t="shared" si="21"/>
        <v>123028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6">
        <v>2970</v>
      </c>
      <c r="E207" s="58">
        <f t="shared" si="19"/>
        <v>22826.5</v>
      </c>
      <c r="F207" s="2" t="str">
        <f t="shared" si="20"/>
        <v/>
      </c>
      <c r="H207" s="16"/>
      <c r="I207" s="19">
        <f t="shared" si="21"/>
        <v>120125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6">
        <v>2970</v>
      </c>
      <c r="E208" s="58">
        <f t="shared" si="19"/>
        <v>25059.5</v>
      </c>
      <c r="F208" s="2" t="str">
        <f t="shared" si="20"/>
        <v/>
      </c>
      <c r="H208" s="16"/>
      <c r="I208" s="19">
        <f t="shared" si="21"/>
        <v>117892</v>
      </c>
    </row>
    <row r="209" spans="1:9" hidden="1" x14ac:dyDescent="0.25">
      <c r="A209" s="26">
        <v>36946</v>
      </c>
      <c r="B209" s="35">
        <f t="shared" si="22"/>
        <v>117892</v>
      </c>
      <c r="C209" s="35"/>
      <c r="D209" s="56">
        <v>2225</v>
      </c>
      <c r="E209" s="58">
        <f t="shared" si="19"/>
        <v>28029.5</v>
      </c>
      <c r="F209" s="2" t="str">
        <f t="shared" si="20"/>
        <v/>
      </c>
      <c r="H209" s="16"/>
      <c r="I209" s="19">
        <f t="shared" si="21"/>
        <v>115667</v>
      </c>
    </row>
    <row r="210" spans="1:9" hidden="1" x14ac:dyDescent="0.25">
      <c r="A210" s="26">
        <v>36947</v>
      </c>
      <c r="B210" s="35">
        <f t="shared" si="22"/>
        <v>115667</v>
      </c>
      <c r="C210" s="35"/>
      <c r="D210" s="56">
        <v>2225</v>
      </c>
      <c r="E210" s="58">
        <f t="shared" si="19"/>
        <v>30254.5</v>
      </c>
      <c r="F210" s="2" t="str">
        <f t="shared" si="20"/>
        <v/>
      </c>
      <c r="H210" s="16"/>
      <c r="I210" s="19">
        <f t="shared" si="21"/>
        <v>113442</v>
      </c>
    </row>
    <row r="211" spans="1:9" hidden="1" x14ac:dyDescent="0.25">
      <c r="A211" s="26">
        <v>36948</v>
      </c>
      <c r="B211" s="35">
        <f t="shared" si="22"/>
        <v>113442</v>
      </c>
      <c r="C211" s="35"/>
      <c r="D211" s="56">
        <v>2225</v>
      </c>
      <c r="E211" s="58">
        <f t="shared" si="19"/>
        <v>32479.5</v>
      </c>
      <c r="F211" s="2" t="str">
        <f t="shared" si="20"/>
        <v/>
      </c>
      <c r="H211" s="16"/>
      <c r="I211" s="19">
        <f t="shared" si="21"/>
        <v>111217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6">
        <v>2226</v>
      </c>
      <c r="E212" s="58">
        <f t="shared" si="19"/>
        <v>33893.5</v>
      </c>
      <c r="F212" s="2" t="str">
        <f t="shared" si="20"/>
        <v/>
      </c>
      <c r="H212" s="16"/>
      <c r="I212" s="19">
        <f t="shared" si="21"/>
        <v>109802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6">
        <v>2226</v>
      </c>
      <c r="E213" s="58">
        <f t="shared" si="19"/>
        <v>35775.5</v>
      </c>
      <c r="F213" s="2" t="str">
        <f t="shared" si="20"/>
        <v/>
      </c>
      <c r="H213" s="16"/>
      <c r="I213" s="19">
        <f t="shared" si="21"/>
        <v>107920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6">
        <v>2226</v>
      </c>
      <c r="E214" s="58">
        <f t="shared" si="19"/>
        <v>37815.5</v>
      </c>
      <c r="F214" s="2" t="str">
        <f t="shared" si="20"/>
        <v/>
      </c>
      <c r="H214" s="16"/>
      <c r="I214" s="19">
        <f t="shared" si="21"/>
        <v>105880</v>
      </c>
    </row>
    <row r="215" spans="1:9" hidden="1" x14ac:dyDescent="0.25">
      <c r="A215" s="26">
        <v>36952</v>
      </c>
      <c r="B215" s="35">
        <f t="shared" si="22"/>
        <v>105880</v>
      </c>
      <c r="C215" s="35"/>
      <c r="D215" s="56">
        <v>2226</v>
      </c>
      <c r="E215" s="58">
        <f t="shared" si="19"/>
        <v>40041.5</v>
      </c>
      <c r="F215" s="2" t="str">
        <f t="shared" si="20"/>
        <v/>
      </c>
      <c r="H215" s="16"/>
      <c r="I215" s="19">
        <f t="shared" si="21"/>
        <v>103654</v>
      </c>
    </row>
    <row r="216" spans="1:9" hidden="1" x14ac:dyDescent="0.25">
      <c r="A216" s="26">
        <v>36953</v>
      </c>
      <c r="B216" s="35">
        <f t="shared" si="22"/>
        <v>103654</v>
      </c>
      <c r="C216" s="35"/>
      <c r="D216" s="56">
        <v>2226</v>
      </c>
      <c r="E216" s="58">
        <f t="shared" si="19"/>
        <v>42267.5</v>
      </c>
      <c r="F216" s="2" t="str">
        <f t="shared" si="20"/>
        <v/>
      </c>
      <c r="H216" s="16"/>
      <c r="I216" s="19">
        <f t="shared" si="21"/>
        <v>101428</v>
      </c>
    </row>
    <row r="217" spans="1:9" hidden="1" x14ac:dyDescent="0.25">
      <c r="A217" s="26">
        <v>36954</v>
      </c>
      <c r="B217" s="35">
        <f t="shared" si="22"/>
        <v>101428</v>
      </c>
      <c r="C217" s="35"/>
      <c r="D217" s="56">
        <v>2226</v>
      </c>
      <c r="E217" s="58">
        <f t="shared" si="19"/>
        <v>44493.5</v>
      </c>
      <c r="F217" s="2" t="str">
        <f t="shared" si="20"/>
        <v/>
      </c>
      <c r="H217" s="16"/>
      <c r="I217" s="19">
        <f t="shared" si="21"/>
        <v>99202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6">
        <v>2226</v>
      </c>
      <c r="E218" s="58">
        <f t="shared" si="19"/>
        <v>45225.549999999988</v>
      </c>
      <c r="F218" s="2" t="str">
        <f t="shared" si="20"/>
        <v/>
      </c>
      <c r="H218" s="16"/>
      <c r="I218" s="19">
        <f t="shared" si="21"/>
        <v>98469.950000000012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6">
        <v>2226</v>
      </c>
      <c r="E219" s="58">
        <f t="shared" si="19"/>
        <v>47144.949999999983</v>
      </c>
      <c r="F219" s="2" t="str">
        <f t="shared" si="20"/>
        <v/>
      </c>
      <c r="H219" s="16"/>
      <c r="I219" s="19">
        <f t="shared" si="21"/>
        <v>96550.550000000017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6">
        <v>2226</v>
      </c>
      <c r="E220" s="58">
        <f t="shared" si="19"/>
        <v>49384.25</v>
      </c>
      <c r="F220" s="2" t="str">
        <f t="shared" si="20"/>
        <v/>
      </c>
      <c r="H220" s="16"/>
      <c r="I220" s="19">
        <f t="shared" si="21"/>
        <v>94311.25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6">
        <v>2226</v>
      </c>
      <c r="E221" s="58">
        <f t="shared" si="19"/>
        <v>51463.599999999991</v>
      </c>
      <c r="F221" s="2" t="str">
        <f t="shared" si="20"/>
        <v/>
      </c>
      <c r="H221" s="16"/>
      <c r="I221" s="19">
        <f t="shared" si="21"/>
        <v>92231.900000000009</v>
      </c>
    </row>
    <row r="222" spans="1:9" hidden="1" x14ac:dyDescent="0.25">
      <c r="A222" s="26">
        <v>36959</v>
      </c>
      <c r="B222" s="35">
        <f t="shared" si="22"/>
        <v>92231.900000000009</v>
      </c>
      <c r="C222" s="35"/>
      <c r="D222" s="56">
        <v>2226</v>
      </c>
      <c r="E222" s="58">
        <f t="shared" si="19"/>
        <v>53689.599999999991</v>
      </c>
      <c r="F222" s="2" t="str">
        <f t="shared" si="20"/>
        <v/>
      </c>
      <c r="H222" s="16"/>
      <c r="I222" s="19">
        <f t="shared" si="21"/>
        <v>90005.900000000009</v>
      </c>
    </row>
    <row r="223" spans="1:9" hidden="1" x14ac:dyDescent="0.25">
      <c r="A223" s="26">
        <v>36960</v>
      </c>
      <c r="B223" s="35">
        <f t="shared" si="22"/>
        <v>90005.900000000009</v>
      </c>
      <c r="C223" s="35"/>
      <c r="D223" s="56">
        <v>2771</v>
      </c>
      <c r="E223" s="58">
        <f t="shared" si="19"/>
        <v>55915.599999999991</v>
      </c>
      <c r="F223" s="2" t="str">
        <f t="shared" si="20"/>
        <v/>
      </c>
      <c r="H223" s="16"/>
      <c r="I223" s="19">
        <f t="shared" si="21"/>
        <v>87234.900000000009</v>
      </c>
    </row>
    <row r="224" spans="1:9" hidden="1" x14ac:dyDescent="0.25">
      <c r="A224" s="26">
        <v>36961</v>
      </c>
      <c r="B224" s="35">
        <f t="shared" si="22"/>
        <v>87234.900000000009</v>
      </c>
      <c r="C224" s="35"/>
      <c r="D224" s="56">
        <v>2771</v>
      </c>
      <c r="E224" s="58">
        <f t="shared" si="19"/>
        <v>58686.599999999991</v>
      </c>
      <c r="F224" s="2" t="str">
        <f t="shared" si="20"/>
        <v/>
      </c>
      <c r="H224" s="16"/>
      <c r="I224" s="19">
        <f t="shared" si="21"/>
        <v>84463.900000000009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6">
        <v>2928</v>
      </c>
      <c r="E225" s="58">
        <f t="shared" si="19"/>
        <v>61114.5</v>
      </c>
      <c r="F225" s="2" t="str">
        <f t="shared" si="20"/>
        <v/>
      </c>
      <c r="H225" s="16"/>
      <c r="I225" s="19">
        <f t="shared" si="21"/>
        <v>81879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6">
        <v>2928</v>
      </c>
      <c r="E226" s="58">
        <f t="shared" si="19"/>
        <v>63854.5</v>
      </c>
      <c r="F226" s="2" t="str">
        <f t="shared" si="20"/>
        <v/>
      </c>
      <c r="H226" s="16"/>
      <c r="I226" s="19">
        <f t="shared" si="21"/>
        <v>79139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6">
        <v>2928</v>
      </c>
      <c r="E227" s="58">
        <f t="shared" si="19"/>
        <v>65830.5</v>
      </c>
      <c r="F227" s="2" t="str">
        <f t="shared" si="20"/>
        <v/>
      </c>
      <c r="H227" s="16"/>
      <c r="I227" s="19">
        <f t="shared" si="21"/>
        <v>77163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6">
        <v>2928</v>
      </c>
      <c r="E228" s="58">
        <f t="shared" si="19"/>
        <v>69175.5</v>
      </c>
      <c r="F228" s="2" t="str">
        <f t="shared" si="20"/>
        <v/>
      </c>
      <c r="H228" s="16"/>
      <c r="I228" s="19">
        <f t="shared" si="21"/>
        <v>73818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6">
        <v>2928</v>
      </c>
      <c r="E229" s="58">
        <f t="shared" si="19"/>
        <v>72049.5</v>
      </c>
      <c r="F229" s="2" t="str">
        <f t="shared" si="20"/>
        <v/>
      </c>
      <c r="H229" s="16"/>
      <c r="I229" s="19">
        <f t="shared" si="21"/>
        <v>70944</v>
      </c>
    </row>
    <row r="230" spans="1:9" hidden="1" x14ac:dyDescent="0.25">
      <c r="A230" s="26">
        <v>36967</v>
      </c>
      <c r="B230" s="35">
        <f t="shared" si="22"/>
        <v>70944</v>
      </c>
      <c r="C230" s="35"/>
      <c r="D230" s="56">
        <v>2771</v>
      </c>
      <c r="E230" s="58">
        <f t="shared" si="19"/>
        <v>74977.5</v>
      </c>
      <c r="F230" s="2" t="str">
        <f t="shared" si="20"/>
        <v/>
      </c>
      <c r="H230" s="16"/>
      <c r="I230" s="19">
        <f t="shared" si="21"/>
        <v>68173</v>
      </c>
    </row>
    <row r="231" spans="1:9" hidden="1" x14ac:dyDescent="0.25">
      <c r="A231" s="26">
        <v>36968</v>
      </c>
      <c r="B231" s="35">
        <f t="shared" si="22"/>
        <v>68173</v>
      </c>
      <c r="C231" s="35"/>
      <c r="D231" s="56">
        <v>2771</v>
      </c>
      <c r="E231" s="58">
        <f t="shared" si="19"/>
        <v>77748.5</v>
      </c>
      <c r="F231" s="2" t="str">
        <f t="shared" si="20"/>
        <v/>
      </c>
      <c r="H231" s="16"/>
      <c r="I231" s="19">
        <f t="shared" si="21"/>
        <v>65402</v>
      </c>
    </row>
    <row r="232" spans="1:9" hidden="1" x14ac:dyDescent="0.25">
      <c r="A232" s="26">
        <v>36969</v>
      </c>
      <c r="B232" s="35">
        <f t="shared" si="22"/>
        <v>65402</v>
      </c>
      <c r="C232" s="35"/>
      <c r="D232" s="56">
        <v>2771</v>
      </c>
      <c r="E232" s="58">
        <f t="shared" si="19"/>
        <v>80519.5</v>
      </c>
      <c r="F232" s="2" t="str">
        <f t="shared" si="20"/>
        <v/>
      </c>
      <c r="H232" s="16"/>
      <c r="I232" s="19">
        <f t="shared" si="21"/>
        <v>62631</v>
      </c>
    </row>
    <row r="233" spans="1:9" hidden="1" x14ac:dyDescent="0.25">
      <c r="A233" s="26">
        <v>36970</v>
      </c>
      <c r="B233" s="35">
        <f t="shared" si="22"/>
        <v>62631</v>
      </c>
      <c r="C233" s="35"/>
      <c r="D233" s="56">
        <v>2771</v>
      </c>
      <c r="E233" s="58">
        <f t="shared" si="19"/>
        <v>83290.5</v>
      </c>
      <c r="F233" s="2" t="str">
        <f t="shared" si="20"/>
        <v/>
      </c>
      <c r="H233" s="16"/>
      <c r="I233" s="19">
        <f t="shared" si="21"/>
        <v>59860</v>
      </c>
    </row>
    <row r="234" spans="1:9" hidden="1" x14ac:dyDescent="0.25">
      <c r="A234" s="26">
        <v>36971</v>
      </c>
      <c r="B234" s="35">
        <f t="shared" si="22"/>
        <v>59860</v>
      </c>
      <c r="C234" s="35"/>
      <c r="D234" s="56">
        <v>2771</v>
      </c>
      <c r="E234" s="58">
        <f t="shared" si="19"/>
        <v>86061.5</v>
      </c>
      <c r="F234" s="2" t="str">
        <f t="shared" si="20"/>
        <v/>
      </c>
      <c r="H234" s="16"/>
      <c r="I234" s="19">
        <f t="shared" si="21"/>
        <v>57089</v>
      </c>
    </row>
    <row r="235" spans="1:9" hidden="1" x14ac:dyDescent="0.25">
      <c r="A235" s="26">
        <v>36972</v>
      </c>
      <c r="B235" s="35">
        <f t="shared" si="22"/>
        <v>57089</v>
      </c>
      <c r="C235" s="35"/>
      <c r="D235" s="56">
        <v>2771</v>
      </c>
      <c r="E235" s="58">
        <f t="shared" si="19"/>
        <v>88832.5</v>
      </c>
      <c r="F235" s="2" t="str">
        <f t="shared" si="20"/>
        <v/>
      </c>
      <c r="H235" s="16"/>
      <c r="I235" s="19">
        <f t="shared" si="21"/>
        <v>54318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6">
        <v>2771</v>
      </c>
      <c r="E236" s="58">
        <f t="shared" si="19"/>
        <v>90036.5</v>
      </c>
      <c r="F236" s="2" t="str">
        <f t="shared" si="20"/>
        <v/>
      </c>
      <c r="H236" s="16"/>
      <c r="I236" s="19">
        <f t="shared" si="21"/>
        <v>53114</v>
      </c>
    </row>
    <row r="237" spans="1:9" hidden="1" x14ac:dyDescent="0.25">
      <c r="A237" s="26">
        <v>36974</v>
      </c>
      <c r="B237" s="35">
        <f>IF(I236&lt;0,"0",I236)</f>
        <v>53114</v>
      </c>
      <c r="C237" s="35"/>
      <c r="D237" s="56">
        <v>2771</v>
      </c>
      <c r="E237" s="58">
        <f t="shared" si="19"/>
        <v>92807.5</v>
      </c>
      <c r="F237" s="2" t="str">
        <f t="shared" si="20"/>
        <v/>
      </c>
      <c r="H237" s="16"/>
      <c r="I237" s="19">
        <f t="shared" si="21"/>
        <v>50343</v>
      </c>
    </row>
    <row r="238" spans="1:9" hidden="1" x14ac:dyDescent="0.25">
      <c r="A238" s="26">
        <v>36975</v>
      </c>
      <c r="B238" s="35">
        <f>IF(I237&lt;0,"0",I237)</f>
        <v>50343</v>
      </c>
      <c r="C238" s="35"/>
      <c r="D238" s="56">
        <v>2771</v>
      </c>
      <c r="E238" s="58">
        <f t="shared" si="19"/>
        <v>95578.5</v>
      </c>
      <c r="F238" s="2" t="str">
        <f t="shared" si="20"/>
        <v/>
      </c>
      <c r="H238" s="16"/>
      <c r="I238" s="19">
        <f t="shared" si="21"/>
        <v>47572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6">
        <v>2771</v>
      </c>
      <c r="E239" s="58">
        <f t="shared" si="19"/>
        <v>98633.5</v>
      </c>
      <c r="F239" s="2" t="str">
        <f t="shared" si="20"/>
        <v/>
      </c>
      <c r="H239" s="16"/>
      <c r="I239" s="19">
        <f t="shared" si="21"/>
        <v>44517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6">
        <v>2771</v>
      </c>
      <c r="E240" s="58">
        <f t="shared" si="19"/>
        <v>102008.5</v>
      </c>
      <c r="F240" s="2" t="str">
        <f t="shared" si="20"/>
        <v/>
      </c>
      <c r="H240" s="16"/>
      <c r="I240" s="19">
        <f t="shared" si="21"/>
        <v>41142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6">
        <v>2771</v>
      </c>
      <c r="E241" s="58">
        <f t="shared" si="19"/>
        <v>105032.5</v>
      </c>
      <c r="F241" s="2" t="str">
        <f t="shared" si="20"/>
        <v/>
      </c>
      <c r="H241" s="16"/>
      <c r="I241" s="19">
        <f t="shared" si="21"/>
        <v>38118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6">
        <v>2771</v>
      </c>
      <c r="E242" s="58">
        <f t="shared" si="19"/>
        <v>107865.5</v>
      </c>
      <c r="F242" s="2" t="str">
        <f t="shared" si="20"/>
        <v/>
      </c>
      <c r="H242" s="16"/>
      <c r="I242" s="19">
        <f t="shared" si="21"/>
        <v>35285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6">
        <v>2771</v>
      </c>
      <c r="E243" s="58">
        <f t="shared" si="19"/>
        <v>110825.5</v>
      </c>
      <c r="F243" s="2" t="str">
        <f t="shared" si="20"/>
        <v/>
      </c>
      <c r="H243" s="16"/>
      <c r="I243" s="19">
        <f t="shared" si="21"/>
        <v>32325</v>
      </c>
    </row>
    <row r="244" spans="1:9" hidden="1" x14ac:dyDescent="0.25">
      <c r="A244" s="26">
        <v>36981</v>
      </c>
      <c r="B244" s="35">
        <f>IF(I243&lt;0,"0",I243)</f>
        <v>32325</v>
      </c>
      <c r="C244" s="35"/>
      <c r="D244" s="56">
        <v>2771</v>
      </c>
      <c r="E244" s="58">
        <f t="shared" si="19"/>
        <v>113596.5</v>
      </c>
      <c r="F244" s="2" t="str">
        <f t="shared" si="20"/>
        <v/>
      </c>
      <c r="H244" s="16"/>
      <c r="I244" s="19">
        <f t="shared" si="21"/>
        <v>29554</v>
      </c>
    </row>
    <row r="245" spans="1:9" x14ac:dyDescent="0.25">
      <c r="A245" s="26">
        <v>36982</v>
      </c>
      <c r="B245" s="35">
        <f>IF(I244&lt;0,"0",I244)</f>
        <v>29554</v>
      </c>
      <c r="C245" s="35"/>
      <c r="D245" s="56">
        <v>3037</v>
      </c>
      <c r="E245" s="58">
        <f>$D$3-B245</f>
        <v>116367.5</v>
      </c>
      <c r="F245" s="2" t="str">
        <f>+IF(I245&gt;$D$3,"*","")</f>
        <v/>
      </c>
      <c r="H245" s="16"/>
      <c r="I245" s="19">
        <f>B245+H245-D245</f>
        <v>26517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6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6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6">
        <v>3037</v>
      </c>
      <c r="E248" s="58">
        <f t="shared" ref="E248:E311" si="23">$D$3-B248</f>
        <v>125307.5</v>
      </c>
      <c r="F248" s="2" t="str">
        <f t="shared" ref="F248:F311" si="24">+IF(I248&gt;$D$3,"*","")</f>
        <v/>
      </c>
      <c r="H248" s="16"/>
      <c r="I248" s="19">
        <f t="shared" ref="I248:I311" si="25">B248+H248-D248</f>
        <v>17577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6">
        <v>3037</v>
      </c>
      <c r="E249" s="58">
        <f t="shared" si="23"/>
        <v>128362.5</v>
      </c>
      <c r="F249" s="2" t="str">
        <f t="shared" si="24"/>
        <v/>
      </c>
      <c r="G249" s="21" t="s">
        <v>18</v>
      </c>
      <c r="H249" s="16">
        <v>122000</v>
      </c>
      <c r="I249" s="19">
        <f t="shared" si="25"/>
        <v>136522</v>
      </c>
    </row>
    <row r="250" spans="1:9" x14ac:dyDescent="0.25">
      <c r="A250" s="26">
        <v>36987</v>
      </c>
      <c r="B250" s="35">
        <f t="shared" ref="B250:B311" si="26">IF(I249&lt;0,"0",I249)</f>
        <v>136522</v>
      </c>
      <c r="C250" s="35"/>
      <c r="D250" s="56">
        <v>3037</v>
      </c>
      <c r="E250" s="58">
        <f t="shared" si="23"/>
        <v>9399.5</v>
      </c>
      <c r="F250" s="2" t="str">
        <f t="shared" si="24"/>
        <v/>
      </c>
      <c r="H250" s="16"/>
      <c r="I250" s="19">
        <f t="shared" si="25"/>
        <v>133485</v>
      </c>
    </row>
    <row r="251" spans="1:9" x14ac:dyDescent="0.25">
      <c r="A251" s="26">
        <v>36988</v>
      </c>
      <c r="B251" s="35">
        <f t="shared" si="26"/>
        <v>133485</v>
      </c>
      <c r="C251" s="35"/>
      <c r="D251" s="56">
        <v>3037</v>
      </c>
      <c r="E251" s="58">
        <f t="shared" si="23"/>
        <v>12436.5</v>
      </c>
      <c r="F251" s="2" t="str">
        <f t="shared" si="24"/>
        <v/>
      </c>
      <c r="H251" s="16"/>
      <c r="I251" s="19">
        <f t="shared" si="25"/>
        <v>130448</v>
      </c>
    </row>
    <row r="252" spans="1:9" x14ac:dyDescent="0.25">
      <c r="A252" s="26">
        <v>36989</v>
      </c>
      <c r="B252" s="35">
        <f t="shared" si="26"/>
        <v>130448</v>
      </c>
      <c r="C252" s="35"/>
      <c r="D252" s="56">
        <v>3037</v>
      </c>
      <c r="E252" s="58">
        <f t="shared" si="23"/>
        <v>15473.5</v>
      </c>
      <c r="F252" s="2" t="str">
        <f t="shared" si="24"/>
        <v/>
      </c>
      <c r="H252" s="16"/>
      <c r="I252" s="19">
        <f t="shared" si="25"/>
        <v>127411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6">
        <v>3037</v>
      </c>
      <c r="E253" s="58">
        <f t="shared" si="23"/>
        <v>17339.5</v>
      </c>
      <c r="F253" s="2" t="str">
        <f t="shared" si="24"/>
        <v/>
      </c>
      <c r="H253" s="16"/>
      <c r="I253" s="19">
        <f t="shared" si="25"/>
        <v>125545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6">
        <v>3037</v>
      </c>
      <c r="E254" s="58">
        <f t="shared" si="23"/>
        <v>20242.5</v>
      </c>
      <c r="F254" s="2" t="str">
        <f t="shared" si="24"/>
        <v/>
      </c>
      <c r="H254" s="16"/>
      <c r="I254" s="19">
        <f t="shared" si="25"/>
        <v>122642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6">
        <v>3037</v>
      </c>
      <c r="E255" s="58">
        <f t="shared" si="23"/>
        <v>23368.5</v>
      </c>
      <c r="F255" s="2" t="str">
        <f t="shared" si="24"/>
        <v/>
      </c>
      <c r="H255" s="16"/>
      <c r="I255" s="19">
        <f t="shared" si="25"/>
        <v>119516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6">
        <v>3037</v>
      </c>
      <c r="E256" s="58">
        <f t="shared" si="23"/>
        <v>26622.5</v>
      </c>
      <c r="F256" s="2" t="str">
        <f t="shared" si="24"/>
        <v/>
      </c>
      <c r="H256" s="16"/>
      <c r="I256" s="19">
        <f t="shared" si="25"/>
        <v>116262</v>
      </c>
    </row>
    <row r="257" spans="1:9" x14ac:dyDescent="0.25">
      <c r="A257" s="26">
        <v>36994</v>
      </c>
      <c r="B257" s="35">
        <f t="shared" si="26"/>
        <v>116262</v>
      </c>
      <c r="C257" s="35"/>
      <c r="D257" s="56">
        <v>3037</v>
      </c>
      <c r="E257" s="58">
        <f t="shared" si="23"/>
        <v>29659.5</v>
      </c>
      <c r="F257" s="2" t="str">
        <f t="shared" si="24"/>
        <v/>
      </c>
      <c r="H257" s="16"/>
      <c r="I257" s="19">
        <f t="shared" si="25"/>
        <v>113225</v>
      </c>
    </row>
    <row r="258" spans="1:9" x14ac:dyDescent="0.25">
      <c r="A258" s="26">
        <v>36995</v>
      </c>
      <c r="B258" s="35">
        <f t="shared" si="26"/>
        <v>113225</v>
      </c>
      <c r="C258" s="35"/>
      <c r="D258" s="56">
        <v>3037</v>
      </c>
      <c r="E258" s="58">
        <f t="shared" si="23"/>
        <v>32696.5</v>
      </c>
      <c r="F258" s="2" t="str">
        <f t="shared" si="24"/>
        <v/>
      </c>
      <c r="H258" s="16"/>
      <c r="I258" s="19">
        <f t="shared" si="25"/>
        <v>110188</v>
      </c>
    </row>
    <row r="259" spans="1:9" x14ac:dyDescent="0.25">
      <c r="A259" s="26">
        <v>36996</v>
      </c>
      <c r="B259" s="35">
        <f t="shared" si="26"/>
        <v>110188</v>
      </c>
      <c r="C259" s="35"/>
      <c r="D259" s="56">
        <v>3037</v>
      </c>
      <c r="E259" s="58">
        <f t="shared" si="23"/>
        <v>35733.5</v>
      </c>
      <c r="F259" s="2" t="str">
        <f t="shared" si="24"/>
        <v/>
      </c>
      <c r="H259" s="16"/>
      <c r="I259" s="19">
        <f t="shared" si="25"/>
        <v>107151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6">
        <v>3037</v>
      </c>
      <c r="E260" s="58">
        <f t="shared" si="23"/>
        <v>37337.5</v>
      </c>
      <c r="F260" s="2" t="str">
        <f t="shared" si="24"/>
        <v/>
      </c>
      <c r="H260" s="16"/>
      <c r="I260" s="19">
        <f t="shared" si="25"/>
        <v>105547</v>
      </c>
    </row>
    <row r="261" spans="1:9" x14ac:dyDescent="0.25">
      <c r="A261" s="26">
        <v>36998</v>
      </c>
      <c r="B261" s="35">
        <f t="shared" si="26"/>
        <v>105547</v>
      </c>
      <c r="C261" s="35"/>
      <c r="D261" s="56">
        <v>3037</v>
      </c>
      <c r="E261" s="58">
        <f t="shared" si="23"/>
        <v>40374.5</v>
      </c>
      <c r="F261" s="2" t="str">
        <f t="shared" si="24"/>
        <v/>
      </c>
      <c r="H261" s="16"/>
      <c r="I261" s="19">
        <f t="shared" si="25"/>
        <v>102510</v>
      </c>
    </row>
    <row r="262" spans="1:9" x14ac:dyDescent="0.25">
      <c r="A262" s="26">
        <v>36999</v>
      </c>
      <c r="B262" s="35">
        <f t="shared" si="26"/>
        <v>102510</v>
      </c>
      <c r="C262" s="35"/>
      <c r="D262" s="56">
        <v>3037</v>
      </c>
      <c r="E262" s="58">
        <f t="shared" si="23"/>
        <v>43411.5</v>
      </c>
      <c r="F262" s="2" t="str">
        <f t="shared" si="24"/>
        <v/>
      </c>
      <c r="H262" s="16"/>
      <c r="I262" s="19">
        <f t="shared" si="25"/>
        <v>99473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6">
        <v>3037</v>
      </c>
      <c r="E263" s="58">
        <f t="shared" si="23"/>
        <v>45817.5</v>
      </c>
      <c r="F263" s="2" t="str">
        <f t="shared" si="24"/>
        <v/>
      </c>
      <c r="H263" s="16"/>
      <c r="I263" s="19">
        <f t="shared" si="25"/>
        <v>97067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6">
        <v>3037</v>
      </c>
      <c r="E264" s="58">
        <f t="shared" si="23"/>
        <v>48941.5</v>
      </c>
      <c r="F264" s="2" t="str">
        <f t="shared" si="24"/>
        <v/>
      </c>
      <c r="H264" s="16"/>
      <c r="I264" s="19">
        <f t="shared" si="25"/>
        <v>93943</v>
      </c>
    </row>
    <row r="265" spans="1:9" x14ac:dyDescent="0.25">
      <c r="A265" s="26">
        <v>37002</v>
      </c>
      <c r="B265" s="35">
        <f t="shared" si="26"/>
        <v>93943</v>
      </c>
      <c r="C265" s="35"/>
      <c r="D265" s="56">
        <v>3037</v>
      </c>
      <c r="E265" s="58">
        <f t="shared" si="23"/>
        <v>51978.5</v>
      </c>
      <c r="F265" s="2" t="str">
        <f t="shared" si="24"/>
        <v/>
      </c>
      <c r="H265" s="16"/>
      <c r="I265" s="19">
        <f t="shared" si="25"/>
        <v>90906</v>
      </c>
    </row>
    <row r="266" spans="1:9" x14ac:dyDescent="0.25">
      <c r="A266" s="26">
        <v>37003</v>
      </c>
      <c r="B266" s="35">
        <f t="shared" si="26"/>
        <v>90906</v>
      </c>
      <c r="C266" s="35"/>
      <c r="D266" s="56">
        <v>3037</v>
      </c>
      <c r="E266" s="58">
        <f t="shared" si="23"/>
        <v>55015.5</v>
      </c>
      <c r="F266" s="2" t="str">
        <f t="shared" si="24"/>
        <v/>
      </c>
      <c r="H266" s="16"/>
      <c r="I266" s="19">
        <f t="shared" si="25"/>
        <v>87869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6">
        <v>3037</v>
      </c>
      <c r="E267" s="58">
        <f t="shared" si="23"/>
        <v>57705.5</v>
      </c>
      <c r="F267" s="2" t="str">
        <f t="shared" si="24"/>
        <v/>
      </c>
      <c r="H267" s="16"/>
      <c r="I267" s="19">
        <f t="shared" si="25"/>
        <v>85179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6">
        <v>3037</v>
      </c>
      <c r="E268" s="58">
        <f t="shared" si="23"/>
        <v>60636.5</v>
      </c>
      <c r="F268" s="2" t="str">
        <f t="shared" si="24"/>
        <v/>
      </c>
      <c r="H268" s="16"/>
      <c r="I268" s="19">
        <f t="shared" si="25"/>
        <v>82248</v>
      </c>
    </row>
    <row r="269" spans="1:9" x14ac:dyDescent="0.25">
      <c r="A269" s="26">
        <v>37006</v>
      </c>
      <c r="B269" s="35">
        <f t="shared" si="26"/>
        <v>82248</v>
      </c>
      <c r="C269" s="35"/>
      <c r="D269" s="56">
        <v>3037</v>
      </c>
      <c r="E269" s="58">
        <f t="shared" si="23"/>
        <v>63673.5</v>
      </c>
      <c r="F269" s="2" t="str">
        <f t="shared" si="24"/>
        <v/>
      </c>
      <c r="H269" s="16"/>
      <c r="I269" s="19">
        <f t="shared" si="25"/>
        <v>79211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6">
        <v>3037</v>
      </c>
      <c r="E270" s="58">
        <f t="shared" si="23"/>
        <v>66467.5</v>
      </c>
      <c r="F270" s="2" t="str">
        <f t="shared" si="24"/>
        <v/>
      </c>
      <c r="H270" s="16"/>
      <c r="I270" s="19">
        <f t="shared" si="25"/>
        <v>76417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6">
        <v>3037</v>
      </c>
      <c r="E271" s="58">
        <f t="shared" si="23"/>
        <v>69557.5</v>
      </c>
      <c r="F271" s="2" t="str">
        <f t="shared" si="24"/>
        <v/>
      </c>
      <c r="H271" s="16"/>
      <c r="I271" s="19">
        <f t="shared" si="25"/>
        <v>73327</v>
      </c>
    </row>
    <row r="272" spans="1:9" x14ac:dyDescent="0.25">
      <c r="A272" s="26">
        <v>37009</v>
      </c>
      <c r="B272" s="35">
        <f t="shared" si="26"/>
        <v>73327</v>
      </c>
      <c r="C272" s="35"/>
      <c r="D272" s="56">
        <v>3037</v>
      </c>
      <c r="E272" s="58">
        <f t="shared" si="23"/>
        <v>72594.5</v>
      </c>
      <c r="F272" s="2" t="str">
        <f t="shared" si="24"/>
        <v/>
      </c>
      <c r="H272" s="16"/>
      <c r="I272" s="19">
        <f t="shared" si="25"/>
        <v>70290</v>
      </c>
    </row>
    <row r="273" spans="1:9" x14ac:dyDescent="0.25">
      <c r="A273" s="26">
        <v>37010</v>
      </c>
      <c r="B273" s="35">
        <f t="shared" si="26"/>
        <v>70290</v>
      </c>
      <c r="C273" s="35"/>
      <c r="D273" s="56">
        <v>3037</v>
      </c>
      <c r="E273" s="58">
        <f t="shared" si="23"/>
        <v>75631.5</v>
      </c>
      <c r="F273" s="2" t="str">
        <f t="shared" si="24"/>
        <v/>
      </c>
      <c r="H273" s="16"/>
      <c r="I273" s="19">
        <f t="shared" si="25"/>
        <v>67253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6">
        <v>3037</v>
      </c>
      <c r="E274" s="58">
        <f t="shared" si="23"/>
        <v>78189.5</v>
      </c>
      <c r="F274" s="2" t="str">
        <f t="shared" si="24"/>
        <v/>
      </c>
      <c r="H274" s="16"/>
      <c r="I274" s="19">
        <f t="shared" si="25"/>
        <v>64695</v>
      </c>
    </row>
    <row r="275" spans="1:9" x14ac:dyDescent="0.25">
      <c r="A275" s="26">
        <v>37012</v>
      </c>
      <c r="B275" s="35">
        <f t="shared" si="26"/>
        <v>64695</v>
      </c>
      <c r="C275" s="35"/>
      <c r="D275" s="56">
        <v>3037</v>
      </c>
      <c r="E275" s="58">
        <f t="shared" si="23"/>
        <v>81226.5</v>
      </c>
      <c r="F275" s="2" t="str">
        <f t="shared" si="24"/>
        <v/>
      </c>
      <c r="H275" s="16"/>
      <c r="I275" s="19">
        <f t="shared" si="25"/>
        <v>61658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6">
        <v>3037</v>
      </c>
      <c r="E276" s="58">
        <f t="shared" si="23"/>
        <v>84018.5</v>
      </c>
      <c r="F276" s="2" t="str">
        <f t="shared" si="24"/>
        <v/>
      </c>
      <c r="H276" s="16"/>
      <c r="I276" s="19">
        <f t="shared" si="25"/>
        <v>58866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6">
        <v>3037</v>
      </c>
      <c r="E277" s="58">
        <f t="shared" si="23"/>
        <v>87138.5</v>
      </c>
      <c r="F277" s="2" t="str">
        <f t="shared" si="24"/>
        <v/>
      </c>
      <c r="H277" s="16"/>
      <c r="I277" s="19">
        <f t="shared" si="25"/>
        <v>55746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6">
        <v>3037</v>
      </c>
      <c r="E278" s="58">
        <f t="shared" si="23"/>
        <v>90164.5</v>
      </c>
      <c r="F278" s="2" t="str">
        <f t="shared" si="24"/>
        <v/>
      </c>
      <c r="H278" s="16"/>
      <c r="I278" s="19">
        <f t="shared" si="25"/>
        <v>52720</v>
      </c>
    </row>
    <row r="279" spans="1:9" x14ac:dyDescent="0.25">
      <c r="A279" s="26">
        <v>37016</v>
      </c>
      <c r="B279" s="35">
        <f t="shared" si="26"/>
        <v>52720</v>
      </c>
      <c r="C279" s="35"/>
      <c r="D279" s="56">
        <v>3037</v>
      </c>
      <c r="E279" s="58">
        <f t="shared" si="23"/>
        <v>93201.5</v>
      </c>
      <c r="F279" s="2" t="str">
        <f t="shared" si="24"/>
        <v/>
      </c>
      <c r="H279" s="16"/>
      <c r="I279" s="19">
        <f t="shared" si="25"/>
        <v>49683</v>
      </c>
    </row>
    <row r="280" spans="1:9" x14ac:dyDescent="0.25">
      <c r="A280" s="26">
        <v>37017</v>
      </c>
      <c r="B280" s="35">
        <f t="shared" si="26"/>
        <v>49683</v>
      </c>
      <c r="C280" s="35"/>
      <c r="D280" s="56">
        <v>3037</v>
      </c>
      <c r="E280" s="58">
        <f t="shared" si="23"/>
        <v>96238.5</v>
      </c>
      <c r="F280" s="2" t="str">
        <f t="shared" si="24"/>
        <v/>
      </c>
      <c r="H280" s="16"/>
      <c r="I280" s="19">
        <f t="shared" si="25"/>
        <v>46646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6">
        <v>3037</v>
      </c>
      <c r="E281" s="58">
        <f t="shared" si="23"/>
        <v>99079.5</v>
      </c>
      <c r="F281" s="2" t="str">
        <f t="shared" si="24"/>
        <v/>
      </c>
      <c r="H281" s="16"/>
      <c r="I281" s="19">
        <f t="shared" si="25"/>
        <v>43805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6">
        <v>3037</v>
      </c>
      <c r="E282" s="58">
        <f t="shared" si="23"/>
        <v>102135.5</v>
      </c>
      <c r="F282" s="2" t="str">
        <f t="shared" si="24"/>
        <v/>
      </c>
      <c r="H282" s="16"/>
      <c r="I282" s="19">
        <f t="shared" si="25"/>
        <v>40749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6">
        <v>3037</v>
      </c>
      <c r="E283" s="58">
        <f t="shared" si="23"/>
        <v>104968.5</v>
      </c>
      <c r="F283" s="2" t="str">
        <f t="shared" si="24"/>
        <v/>
      </c>
      <c r="H283" s="16"/>
      <c r="I283" s="19">
        <f t="shared" si="25"/>
        <v>37916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6">
        <v>3037</v>
      </c>
      <c r="E284" s="58">
        <f t="shared" si="23"/>
        <v>108056.5</v>
      </c>
      <c r="F284" s="2" t="str">
        <f t="shared" si="24"/>
        <v/>
      </c>
      <c r="H284" s="16"/>
      <c r="I284" s="19">
        <f t="shared" si="25"/>
        <v>34828</v>
      </c>
    </row>
    <row r="285" spans="1:9" x14ac:dyDescent="0.25">
      <c r="A285" s="26">
        <v>37022</v>
      </c>
      <c r="B285" s="20">
        <f>44039-$D$2</f>
        <v>34809</v>
      </c>
      <c r="C285" s="40" t="s">
        <v>19</v>
      </c>
      <c r="D285" s="56">
        <v>3037</v>
      </c>
      <c r="E285" s="58">
        <f t="shared" si="23"/>
        <v>111112.5</v>
      </c>
      <c r="F285" s="2" t="str">
        <f t="shared" si="24"/>
        <v/>
      </c>
      <c r="H285" s="16"/>
      <c r="I285" s="19">
        <f t="shared" si="25"/>
        <v>31772</v>
      </c>
    </row>
    <row r="286" spans="1:9" x14ac:dyDescent="0.25">
      <c r="A286" s="26">
        <v>37023</v>
      </c>
      <c r="B286" s="35">
        <f t="shared" si="26"/>
        <v>31772</v>
      </c>
      <c r="C286" s="35"/>
      <c r="D286" s="56">
        <v>3037</v>
      </c>
      <c r="E286" s="16">
        <f t="shared" si="23"/>
        <v>114149.5</v>
      </c>
      <c r="F286" s="2" t="str">
        <f t="shared" si="24"/>
        <v/>
      </c>
      <c r="H286" s="16"/>
      <c r="I286" s="19">
        <f t="shared" si="25"/>
        <v>28735</v>
      </c>
    </row>
    <row r="287" spans="1:9" x14ac:dyDescent="0.25">
      <c r="A287" s="26">
        <v>37024</v>
      </c>
      <c r="B287" s="35">
        <f t="shared" si="26"/>
        <v>28735</v>
      </c>
      <c r="C287" s="35"/>
      <c r="D287" s="56">
        <v>2225</v>
      </c>
      <c r="E287" s="16">
        <f t="shared" si="23"/>
        <v>117186.5</v>
      </c>
      <c r="F287" s="2" t="str">
        <f t="shared" si="24"/>
        <v/>
      </c>
      <c r="H287" s="16"/>
      <c r="I287" s="19">
        <f t="shared" si="25"/>
        <v>26510</v>
      </c>
    </row>
    <row r="288" spans="1:9" x14ac:dyDescent="0.25">
      <c r="A288" s="26">
        <v>37025</v>
      </c>
      <c r="B288" s="20">
        <f>35732-$D$2</f>
        <v>26502</v>
      </c>
      <c r="C288" s="40" t="s">
        <v>19</v>
      </c>
      <c r="D288" s="56">
        <v>2225</v>
      </c>
      <c r="E288" s="16">
        <f t="shared" si="23"/>
        <v>119419.5</v>
      </c>
      <c r="F288" s="2" t="str">
        <f t="shared" si="24"/>
        <v/>
      </c>
      <c r="H288" s="16"/>
      <c r="I288" s="19">
        <f t="shared" si="25"/>
        <v>24277</v>
      </c>
    </row>
    <row r="289" spans="1:9" x14ac:dyDescent="0.25">
      <c r="A289" s="26">
        <v>37026</v>
      </c>
      <c r="B289" s="20">
        <f>33472-$D$2</f>
        <v>24242</v>
      </c>
      <c r="C289" s="40" t="s">
        <v>19</v>
      </c>
      <c r="D289" s="56">
        <v>2164</v>
      </c>
      <c r="E289" s="16">
        <f t="shared" si="23"/>
        <v>121679.5</v>
      </c>
      <c r="F289" s="2" t="str">
        <f t="shared" si="24"/>
        <v/>
      </c>
      <c r="H289" s="16"/>
      <c r="I289" s="19">
        <f t="shared" si="25"/>
        <v>22078</v>
      </c>
    </row>
    <row r="290" spans="1:9" x14ac:dyDescent="0.25">
      <c r="A290" s="26">
        <v>37027</v>
      </c>
      <c r="B290" s="20">
        <f>31308-$D$2</f>
        <v>22078</v>
      </c>
      <c r="C290" s="40" t="s">
        <v>19</v>
      </c>
      <c r="D290" s="56">
        <v>2543</v>
      </c>
      <c r="E290" s="16">
        <f t="shared" si="23"/>
        <v>123843.5</v>
      </c>
      <c r="F290" s="2" t="str">
        <f t="shared" si="24"/>
        <v/>
      </c>
      <c r="G290" s="21" t="s">
        <v>24</v>
      </c>
      <c r="H290" s="16">
        <v>122434</v>
      </c>
      <c r="I290" s="19">
        <f t="shared" si="25"/>
        <v>141969</v>
      </c>
    </row>
    <row r="291" spans="1:9" x14ac:dyDescent="0.25">
      <c r="A291" s="26">
        <v>37028</v>
      </c>
      <c r="B291" s="35">
        <f t="shared" si="26"/>
        <v>141969</v>
      </c>
      <c r="C291" s="35"/>
      <c r="D291" s="56">
        <v>2505</v>
      </c>
      <c r="E291" s="16">
        <f t="shared" si="23"/>
        <v>3952.5</v>
      </c>
      <c r="F291" s="2" t="str">
        <f t="shared" si="24"/>
        <v/>
      </c>
      <c r="H291" s="16"/>
      <c r="I291" s="19">
        <f t="shared" si="25"/>
        <v>139464</v>
      </c>
    </row>
    <row r="292" spans="1:9" x14ac:dyDescent="0.25">
      <c r="A292" s="26">
        <v>37029</v>
      </c>
      <c r="B292" s="20">
        <f>148695-$D$2</f>
        <v>139465</v>
      </c>
      <c r="C292" s="40" t="s">
        <v>19</v>
      </c>
      <c r="D292" s="56">
        <v>2225</v>
      </c>
      <c r="E292" s="16">
        <f t="shared" si="23"/>
        <v>6456.5</v>
      </c>
      <c r="F292" s="2" t="str">
        <f t="shared" si="24"/>
        <v/>
      </c>
      <c r="H292" s="16"/>
      <c r="I292" s="19">
        <f t="shared" si="25"/>
        <v>137240</v>
      </c>
    </row>
    <row r="293" spans="1:9" x14ac:dyDescent="0.25">
      <c r="A293" s="26">
        <v>37030</v>
      </c>
      <c r="B293" s="35">
        <f t="shared" si="26"/>
        <v>137240</v>
      </c>
      <c r="C293" s="35"/>
      <c r="D293" s="56">
        <v>2225</v>
      </c>
      <c r="E293" s="16">
        <f t="shared" si="23"/>
        <v>8681.5</v>
      </c>
      <c r="F293" s="2" t="str">
        <f t="shared" si="24"/>
        <v/>
      </c>
      <c r="H293" s="16"/>
      <c r="I293" s="19">
        <f t="shared" si="25"/>
        <v>135015</v>
      </c>
    </row>
    <row r="294" spans="1:9" x14ac:dyDescent="0.25">
      <c r="A294" s="26">
        <v>37031</v>
      </c>
      <c r="B294" s="35">
        <f t="shared" si="26"/>
        <v>135015</v>
      </c>
      <c r="C294" s="35"/>
      <c r="D294" s="56">
        <v>2225</v>
      </c>
      <c r="E294" s="16">
        <f t="shared" si="23"/>
        <v>10906.5</v>
      </c>
      <c r="F294" s="2" t="str">
        <f t="shared" si="24"/>
        <v/>
      </c>
      <c r="H294" s="16"/>
      <c r="I294" s="19">
        <f t="shared" si="25"/>
        <v>132790</v>
      </c>
    </row>
    <row r="295" spans="1:9" x14ac:dyDescent="0.25">
      <c r="A295" s="26">
        <v>37032</v>
      </c>
      <c r="B295" s="35">
        <f t="shared" si="26"/>
        <v>132790</v>
      </c>
      <c r="C295" s="35"/>
      <c r="D295" s="56">
        <v>2225</v>
      </c>
      <c r="E295" s="16">
        <f t="shared" si="23"/>
        <v>13131.5</v>
      </c>
      <c r="F295" s="2" t="str">
        <f t="shared" si="24"/>
        <v/>
      </c>
      <c r="H295" s="16"/>
      <c r="I295" s="19">
        <f t="shared" si="25"/>
        <v>130565</v>
      </c>
    </row>
    <row r="296" spans="1:9" x14ac:dyDescent="0.25">
      <c r="A296" s="26">
        <v>37033</v>
      </c>
      <c r="B296" s="35">
        <f t="shared" si="26"/>
        <v>130565</v>
      </c>
      <c r="C296" s="35"/>
      <c r="D296" s="56">
        <v>2225</v>
      </c>
      <c r="E296" s="16">
        <f t="shared" si="23"/>
        <v>15356.5</v>
      </c>
      <c r="F296" s="2" t="str">
        <f t="shared" si="24"/>
        <v/>
      </c>
      <c r="H296" s="16"/>
      <c r="I296" s="19">
        <f t="shared" si="25"/>
        <v>128340</v>
      </c>
    </row>
    <row r="297" spans="1:9" x14ac:dyDescent="0.25">
      <c r="A297" s="26">
        <v>37034</v>
      </c>
      <c r="B297" s="35">
        <f t="shared" si="26"/>
        <v>128340</v>
      </c>
      <c r="C297" s="35"/>
      <c r="D297" s="56">
        <v>2225</v>
      </c>
      <c r="E297" s="16">
        <f t="shared" si="23"/>
        <v>17581.5</v>
      </c>
      <c r="F297" s="2" t="str">
        <f t="shared" si="24"/>
        <v/>
      </c>
      <c r="H297" s="16"/>
      <c r="I297" s="19">
        <f t="shared" si="25"/>
        <v>126115</v>
      </c>
    </row>
    <row r="298" spans="1:9" x14ac:dyDescent="0.25">
      <c r="A298" s="26">
        <v>37035</v>
      </c>
      <c r="B298" s="20">
        <f>135547-$D$2</f>
        <v>126317</v>
      </c>
      <c r="C298" s="40" t="s">
        <v>19</v>
      </c>
      <c r="D298" s="56">
        <v>2225</v>
      </c>
      <c r="E298" s="16">
        <f t="shared" si="23"/>
        <v>19604.5</v>
      </c>
      <c r="F298" s="2" t="str">
        <f t="shared" si="24"/>
        <v/>
      </c>
      <c r="H298" s="16"/>
      <c r="I298" s="19">
        <f t="shared" si="25"/>
        <v>124092</v>
      </c>
    </row>
    <row r="299" spans="1:9" x14ac:dyDescent="0.25">
      <c r="A299" s="26">
        <v>37036</v>
      </c>
      <c r="B299" s="20">
        <f>133378-$D$2</f>
        <v>124148</v>
      </c>
      <c r="C299" s="40" t="s">
        <v>19</v>
      </c>
      <c r="D299" s="56">
        <v>2225</v>
      </c>
      <c r="E299" s="16">
        <f t="shared" si="23"/>
        <v>21773.5</v>
      </c>
      <c r="F299" s="2" t="str">
        <f t="shared" si="24"/>
        <v/>
      </c>
      <c r="H299" s="16"/>
      <c r="I299" s="19">
        <f t="shared" si="25"/>
        <v>121923</v>
      </c>
    </row>
    <row r="300" spans="1:9" x14ac:dyDescent="0.25">
      <c r="A300" s="26">
        <v>37037</v>
      </c>
      <c r="B300" s="35">
        <f t="shared" si="26"/>
        <v>121923</v>
      </c>
      <c r="C300" s="35"/>
      <c r="D300" s="56">
        <v>2225</v>
      </c>
      <c r="E300" s="16">
        <f t="shared" si="23"/>
        <v>23998.5</v>
      </c>
      <c r="F300" s="2" t="str">
        <f t="shared" si="24"/>
        <v/>
      </c>
      <c r="H300" s="16"/>
      <c r="I300" s="19">
        <f t="shared" si="25"/>
        <v>119698</v>
      </c>
    </row>
    <row r="301" spans="1:9" x14ac:dyDescent="0.25">
      <c r="A301" s="26">
        <v>37038</v>
      </c>
      <c r="B301" s="35">
        <f t="shared" si="26"/>
        <v>119698</v>
      </c>
      <c r="C301" s="35"/>
      <c r="D301" s="56">
        <v>2225</v>
      </c>
      <c r="E301" s="16">
        <f t="shared" si="23"/>
        <v>26223.5</v>
      </c>
      <c r="F301" s="2" t="str">
        <f t="shared" si="24"/>
        <v/>
      </c>
      <c r="H301" s="16"/>
      <c r="I301" s="19">
        <f t="shared" si="25"/>
        <v>117473</v>
      </c>
    </row>
    <row r="302" spans="1:9" x14ac:dyDescent="0.25">
      <c r="A302" s="26">
        <v>37039</v>
      </c>
      <c r="B302" s="35">
        <f t="shared" si="26"/>
        <v>117473</v>
      </c>
      <c r="C302" s="35"/>
      <c r="D302" s="56">
        <v>2225</v>
      </c>
      <c r="E302" s="16">
        <f t="shared" si="23"/>
        <v>28448.5</v>
      </c>
      <c r="F302" s="2" t="str">
        <f t="shared" si="24"/>
        <v/>
      </c>
      <c r="H302" s="16"/>
      <c r="I302" s="19">
        <f t="shared" si="25"/>
        <v>115248</v>
      </c>
    </row>
    <row r="303" spans="1:9" x14ac:dyDescent="0.25">
      <c r="A303" s="26">
        <v>37040</v>
      </c>
      <c r="B303" s="20">
        <f>124861-$D$2</f>
        <v>115631</v>
      </c>
      <c r="C303" s="40" t="s">
        <v>19</v>
      </c>
      <c r="D303" s="56">
        <v>2225</v>
      </c>
      <c r="E303" s="16">
        <f t="shared" si="23"/>
        <v>30290.5</v>
      </c>
      <c r="F303" s="2" t="str">
        <f t="shared" si="24"/>
        <v/>
      </c>
      <c r="H303" s="16"/>
      <c r="I303" s="19">
        <f t="shared" si="25"/>
        <v>113406</v>
      </c>
    </row>
    <row r="304" spans="1:9" x14ac:dyDescent="0.25">
      <c r="A304" s="26">
        <v>37041</v>
      </c>
      <c r="B304" s="20">
        <f>122725-$D$2</f>
        <v>113495</v>
      </c>
      <c r="C304" s="40" t="s">
        <v>19</v>
      </c>
      <c r="D304" s="56">
        <v>2225</v>
      </c>
      <c r="E304" s="16">
        <f t="shared" si="23"/>
        <v>32426.5</v>
      </c>
      <c r="F304" s="2" t="str">
        <f t="shared" si="24"/>
        <v/>
      </c>
      <c r="H304" s="16"/>
      <c r="I304" s="19">
        <f t="shared" si="25"/>
        <v>111270</v>
      </c>
    </row>
    <row r="305" spans="1:9" x14ac:dyDescent="0.25">
      <c r="A305" s="26">
        <v>37042</v>
      </c>
      <c r="B305" s="20">
        <f>120524-$D$2</f>
        <v>111294</v>
      </c>
      <c r="C305" s="40" t="s">
        <v>19</v>
      </c>
      <c r="D305" s="56">
        <v>2225</v>
      </c>
      <c r="E305" s="16">
        <f t="shared" si="23"/>
        <v>34627.5</v>
      </c>
      <c r="F305" s="2" t="str">
        <f t="shared" si="24"/>
        <v/>
      </c>
      <c r="H305" s="16"/>
      <c r="I305" s="19">
        <f t="shared" si="25"/>
        <v>109069</v>
      </c>
    </row>
    <row r="306" spans="1:9" x14ac:dyDescent="0.25">
      <c r="A306" s="26">
        <v>37043</v>
      </c>
      <c r="B306" s="35">
        <f t="shared" si="26"/>
        <v>109069</v>
      </c>
      <c r="C306" s="35"/>
      <c r="D306" s="56">
        <v>2225</v>
      </c>
      <c r="E306" s="16">
        <f t="shared" si="23"/>
        <v>36852.5</v>
      </c>
      <c r="F306" s="2" t="str">
        <f t="shared" si="24"/>
        <v/>
      </c>
      <c r="H306" s="16"/>
      <c r="I306" s="19">
        <f t="shared" si="25"/>
        <v>106844</v>
      </c>
    </row>
    <row r="307" spans="1:9" x14ac:dyDescent="0.25">
      <c r="A307" s="26">
        <v>37044</v>
      </c>
      <c r="B307" s="35">
        <f t="shared" si="26"/>
        <v>106844</v>
      </c>
      <c r="C307" s="35"/>
      <c r="D307" s="56">
        <v>2225</v>
      </c>
      <c r="E307" s="16">
        <f t="shared" si="23"/>
        <v>39077.5</v>
      </c>
      <c r="F307" s="2" t="str">
        <f t="shared" si="24"/>
        <v/>
      </c>
      <c r="H307" s="16"/>
      <c r="I307" s="19">
        <f t="shared" si="25"/>
        <v>104619</v>
      </c>
    </row>
    <row r="308" spans="1:9" x14ac:dyDescent="0.25">
      <c r="A308" s="26">
        <v>37045</v>
      </c>
      <c r="B308" s="35">
        <f t="shared" si="26"/>
        <v>104619</v>
      </c>
      <c r="C308" s="35"/>
      <c r="D308" s="56">
        <v>2225</v>
      </c>
      <c r="E308" s="16">
        <f t="shared" si="23"/>
        <v>41302.5</v>
      </c>
      <c r="F308" s="2" t="str">
        <f t="shared" si="24"/>
        <v/>
      </c>
      <c r="H308" s="16"/>
      <c r="I308" s="19">
        <f t="shared" si="25"/>
        <v>102394</v>
      </c>
    </row>
    <row r="309" spans="1:9" x14ac:dyDescent="0.25">
      <c r="A309" s="26">
        <v>37046</v>
      </c>
      <c r="B309" s="35">
        <f t="shared" si="26"/>
        <v>102394</v>
      </c>
      <c r="C309" s="35"/>
      <c r="D309" s="56">
        <v>2225</v>
      </c>
      <c r="E309" s="16">
        <f t="shared" si="23"/>
        <v>43527.5</v>
      </c>
      <c r="F309" s="2" t="str">
        <f t="shared" si="24"/>
        <v/>
      </c>
      <c r="H309" s="16"/>
      <c r="I309" s="19">
        <f t="shared" si="25"/>
        <v>100169</v>
      </c>
    </row>
    <row r="310" spans="1:9" x14ac:dyDescent="0.25">
      <c r="A310" s="26">
        <v>37047</v>
      </c>
      <c r="B310" s="35">
        <f t="shared" si="26"/>
        <v>100169</v>
      </c>
      <c r="C310" s="35"/>
      <c r="D310" s="56">
        <v>2225</v>
      </c>
      <c r="E310" s="16">
        <f t="shared" si="23"/>
        <v>45752.5</v>
      </c>
      <c r="F310" s="2" t="str">
        <f t="shared" si="24"/>
        <v/>
      </c>
      <c r="H310" s="16"/>
      <c r="I310" s="19">
        <f t="shared" si="25"/>
        <v>97944</v>
      </c>
    </row>
    <row r="311" spans="1:9" x14ac:dyDescent="0.25">
      <c r="A311" s="26">
        <v>37048</v>
      </c>
      <c r="B311" s="35">
        <f t="shared" si="26"/>
        <v>97944</v>
      </c>
      <c r="C311" s="35"/>
      <c r="D311" s="56">
        <v>2225</v>
      </c>
      <c r="E311" s="16">
        <f t="shared" si="23"/>
        <v>47977.5</v>
      </c>
      <c r="F311" s="2" t="str">
        <f t="shared" si="24"/>
        <v/>
      </c>
      <c r="H311" s="16"/>
      <c r="I311" s="19">
        <f t="shared" si="25"/>
        <v>95719</v>
      </c>
    </row>
    <row r="312" spans="1:9" x14ac:dyDescent="0.25">
      <c r="A312" s="26">
        <v>37049</v>
      </c>
      <c r="B312" s="35">
        <f t="shared" ref="B312:B375" si="27">IF(I311&lt;0,"0",I311)</f>
        <v>95719</v>
      </c>
      <c r="C312" s="35"/>
      <c r="D312" s="56">
        <v>2225</v>
      </c>
      <c r="E312" s="16">
        <f t="shared" ref="E312:E375" si="28">$D$3-B312</f>
        <v>50202.5</v>
      </c>
      <c r="F312" s="2" t="str">
        <f t="shared" ref="F312:F375" si="29">+IF(I312&gt;$D$3,"*","")</f>
        <v/>
      </c>
      <c r="H312" s="16"/>
      <c r="I312" s="19">
        <f t="shared" ref="I312:I375" si="30">B312+H312-D312</f>
        <v>93494</v>
      </c>
    </row>
    <row r="313" spans="1:9" x14ac:dyDescent="0.25">
      <c r="A313" s="26">
        <v>37050</v>
      </c>
      <c r="B313" s="35">
        <f t="shared" si="27"/>
        <v>93494</v>
      </c>
      <c r="C313" s="35"/>
      <c r="D313" s="56">
        <v>2225</v>
      </c>
      <c r="E313" s="16">
        <f t="shared" si="28"/>
        <v>52427.5</v>
      </c>
      <c r="F313" s="2" t="str">
        <f t="shared" si="29"/>
        <v/>
      </c>
      <c r="H313" s="16"/>
      <c r="I313" s="19">
        <f t="shared" si="30"/>
        <v>91269</v>
      </c>
    </row>
    <row r="314" spans="1:9" x14ac:dyDescent="0.25">
      <c r="A314" s="26">
        <v>37051</v>
      </c>
      <c r="B314" s="35">
        <f t="shared" si="27"/>
        <v>91269</v>
      </c>
      <c r="C314" s="35"/>
      <c r="D314" s="56">
        <v>2225</v>
      </c>
      <c r="E314" s="16">
        <f t="shared" si="28"/>
        <v>54652.5</v>
      </c>
      <c r="F314" s="2" t="str">
        <f t="shared" si="29"/>
        <v/>
      </c>
      <c r="H314" s="16"/>
      <c r="I314" s="19">
        <f t="shared" si="30"/>
        <v>89044</v>
      </c>
    </row>
    <row r="315" spans="1:9" x14ac:dyDescent="0.25">
      <c r="A315" s="26">
        <v>37052</v>
      </c>
      <c r="B315" s="35">
        <f t="shared" si="27"/>
        <v>89044</v>
      </c>
      <c r="C315" s="35"/>
      <c r="D315" s="56">
        <v>2225</v>
      </c>
      <c r="E315" s="16">
        <f t="shared" si="28"/>
        <v>56877.5</v>
      </c>
      <c r="F315" s="2" t="str">
        <f t="shared" si="29"/>
        <v/>
      </c>
      <c r="H315" s="16"/>
      <c r="I315" s="19">
        <f t="shared" si="30"/>
        <v>86819</v>
      </c>
    </row>
    <row r="316" spans="1:9" x14ac:dyDescent="0.25">
      <c r="A316" s="26">
        <v>37053</v>
      </c>
      <c r="B316" s="35">
        <f t="shared" si="27"/>
        <v>86819</v>
      </c>
      <c r="C316" s="35"/>
      <c r="D316" s="56">
        <v>2225</v>
      </c>
      <c r="E316" s="16">
        <f t="shared" si="28"/>
        <v>59102.5</v>
      </c>
      <c r="F316" s="2" t="str">
        <f t="shared" si="29"/>
        <v/>
      </c>
      <c r="H316" s="16"/>
      <c r="I316" s="19">
        <f t="shared" si="30"/>
        <v>84594</v>
      </c>
    </row>
    <row r="317" spans="1:9" x14ac:dyDescent="0.25">
      <c r="A317" s="26">
        <v>37054</v>
      </c>
      <c r="B317" s="35">
        <f t="shared" si="27"/>
        <v>84594</v>
      </c>
      <c r="C317" s="35"/>
      <c r="D317" s="56">
        <v>2225</v>
      </c>
      <c r="E317" s="16">
        <f t="shared" si="28"/>
        <v>61327.5</v>
      </c>
      <c r="F317" s="2" t="str">
        <f t="shared" si="29"/>
        <v/>
      </c>
      <c r="H317" s="16"/>
      <c r="I317" s="19">
        <f t="shared" si="30"/>
        <v>82369</v>
      </c>
    </row>
    <row r="318" spans="1:9" x14ac:dyDescent="0.25">
      <c r="A318" s="26">
        <v>37055</v>
      </c>
      <c r="B318" s="35">
        <f t="shared" si="27"/>
        <v>82369</v>
      </c>
      <c r="C318" s="35"/>
      <c r="D318" s="56">
        <v>2225</v>
      </c>
      <c r="E318" s="16">
        <f t="shared" si="28"/>
        <v>63552.5</v>
      </c>
      <c r="F318" s="2" t="str">
        <f t="shared" si="29"/>
        <v/>
      </c>
      <c r="H318" s="16"/>
      <c r="I318" s="19">
        <f t="shared" si="30"/>
        <v>80144</v>
      </c>
    </row>
    <row r="319" spans="1:9" x14ac:dyDescent="0.25">
      <c r="A319" s="26">
        <v>37056</v>
      </c>
      <c r="B319" s="35">
        <f t="shared" si="27"/>
        <v>80144</v>
      </c>
      <c r="C319" s="35"/>
      <c r="D319" s="56">
        <v>2225</v>
      </c>
      <c r="E319" s="16">
        <f t="shared" si="28"/>
        <v>65777.5</v>
      </c>
      <c r="F319" s="2" t="str">
        <f t="shared" si="29"/>
        <v/>
      </c>
      <c r="H319" s="16"/>
      <c r="I319" s="19">
        <f t="shared" si="30"/>
        <v>77919</v>
      </c>
    </row>
    <row r="320" spans="1:9" x14ac:dyDescent="0.25">
      <c r="A320" s="26">
        <v>37057</v>
      </c>
      <c r="B320" s="35">
        <f t="shared" si="27"/>
        <v>77919</v>
      </c>
      <c r="C320" s="35"/>
      <c r="D320" s="56">
        <v>2225</v>
      </c>
      <c r="E320" s="16">
        <f t="shared" si="28"/>
        <v>68002.5</v>
      </c>
      <c r="F320" s="2" t="str">
        <f t="shared" si="29"/>
        <v/>
      </c>
      <c r="H320" s="16"/>
      <c r="I320" s="19">
        <f t="shared" si="30"/>
        <v>75694</v>
      </c>
    </row>
    <row r="321" spans="1:9" x14ac:dyDescent="0.25">
      <c r="A321" s="26">
        <v>37058</v>
      </c>
      <c r="B321" s="35">
        <f t="shared" si="27"/>
        <v>75694</v>
      </c>
      <c r="C321" s="35"/>
      <c r="D321" s="56">
        <v>2225</v>
      </c>
      <c r="E321" s="16">
        <f t="shared" si="28"/>
        <v>70227.5</v>
      </c>
      <c r="F321" s="2" t="str">
        <f t="shared" si="29"/>
        <v/>
      </c>
      <c r="H321" s="16"/>
      <c r="I321" s="19">
        <f t="shared" si="30"/>
        <v>73469</v>
      </c>
    </row>
    <row r="322" spans="1:9" x14ac:dyDescent="0.25">
      <c r="A322" s="26">
        <v>37059</v>
      </c>
      <c r="B322" s="35">
        <f t="shared" si="27"/>
        <v>73469</v>
      </c>
      <c r="C322" s="35"/>
      <c r="D322" s="56">
        <v>2225</v>
      </c>
      <c r="E322" s="16">
        <f t="shared" si="28"/>
        <v>72452.5</v>
      </c>
      <c r="F322" s="2" t="str">
        <f t="shared" si="29"/>
        <v/>
      </c>
      <c r="H322" s="16"/>
      <c r="I322" s="19">
        <f t="shared" si="30"/>
        <v>71244</v>
      </c>
    </row>
    <row r="323" spans="1:9" x14ac:dyDescent="0.25">
      <c r="A323" s="26">
        <v>37060</v>
      </c>
      <c r="B323" s="35">
        <f t="shared" si="27"/>
        <v>71244</v>
      </c>
      <c r="C323" s="35"/>
      <c r="D323" s="56">
        <v>2225</v>
      </c>
      <c r="E323" s="16">
        <f t="shared" si="28"/>
        <v>74677.5</v>
      </c>
      <c r="F323" s="2" t="str">
        <f t="shared" si="29"/>
        <v/>
      </c>
      <c r="H323" s="16"/>
      <c r="I323" s="19">
        <f t="shared" si="30"/>
        <v>69019</v>
      </c>
    </row>
    <row r="324" spans="1:9" x14ac:dyDescent="0.25">
      <c r="A324" s="26">
        <v>37061</v>
      </c>
      <c r="B324" s="35">
        <f t="shared" si="27"/>
        <v>69019</v>
      </c>
      <c r="C324" s="35"/>
      <c r="D324" s="56">
        <v>2225</v>
      </c>
      <c r="E324" s="16">
        <f t="shared" si="28"/>
        <v>76902.5</v>
      </c>
      <c r="F324" s="2" t="str">
        <f t="shared" si="29"/>
        <v/>
      </c>
      <c r="H324" s="16"/>
      <c r="I324" s="19">
        <f t="shared" si="30"/>
        <v>66794</v>
      </c>
    </row>
    <row r="325" spans="1:9" x14ac:dyDescent="0.25">
      <c r="A325" s="26">
        <v>37062</v>
      </c>
      <c r="B325" s="35">
        <f t="shared" si="27"/>
        <v>66794</v>
      </c>
      <c r="C325" s="35"/>
      <c r="D325" s="56">
        <v>2225</v>
      </c>
      <c r="E325" s="16">
        <f t="shared" si="28"/>
        <v>79127.5</v>
      </c>
      <c r="F325" s="2" t="str">
        <f t="shared" si="29"/>
        <v/>
      </c>
      <c r="H325" s="16"/>
      <c r="I325" s="19">
        <f t="shared" si="30"/>
        <v>64569</v>
      </c>
    </row>
    <row r="326" spans="1:9" x14ac:dyDescent="0.25">
      <c r="A326" s="26">
        <v>37063</v>
      </c>
      <c r="B326" s="35">
        <f t="shared" si="27"/>
        <v>64569</v>
      </c>
      <c r="C326" s="35"/>
      <c r="D326" s="56">
        <v>2225</v>
      </c>
      <c r="E326" s="16">
        <f t="shared" si="28"/>
        <v>81352.5</v>
      </c>
      <c r="F326" s="2" t="str">
        <f t="shared" si="29"/>
        <v/>
      </c>
      <c r="H326" s="16"/>
      <c r="I326" s="19">
        <f t="shared" si="30"/>
        <v>62344</v>
      </c>
    </row>
    <row r="327" spans="1:9" x14ac:dyDescent="0.25">
      <c r="A327" s="26">
        <v>37064</v>
      </c>
      <c r="B327" s="35">
        <f t="shared" si="27"/>
        <v>62344</v>
      </c>
      <c r="C327" s="35"/>
      <c r="D327" s="56">
        <v>2225</v>
      </c>
      <c r="E327" s="16">
        <f t="shared" si="28"/>
        <v>83577.5</v>
      </c>
      <c r="F327" s="2" t="str">
        <f t="shared" si="29"/>
        <v/>
      </c>
      <c r="H327" s="16"/>
      <c r="I327" s="19">
        <f t="shared" si="30"/>
        <v>60119</v>
      </c>
    </row>
    <row r="328" spans="1:9" x14ac:dyDescent="0.25">
      <c r="A328" s="26">
        <v>37065</v>
      </c>
      <c r="B328" s="35">
        <f t="shared" si="27"/>
        <v>60119</v>
      </c>
      <c r="C328" s="35"/>
      <c r="D328" s="56">
        <v>2225</v>
      </c>
      <c r="E328" s="16">
        <f t="shared" si="28"/>
        <v>85802.5</v>
      </c>
      <c r="F328" s="2" t="str">
        <f t="shared" si="29"/>
        <v/>
      </c>
      <c r="H328" s="16"/>
      <c r="I328" s="19">
        <f t="shared" si="30"/>
        <v>57894</v>
      </c>
    </row>
    <row r="329" spans="1:9" x14ac:dyDescent="0.25">
      <c r="A329" s="26">
        <v>37066</v>
      </c>
      <c r="B329" s="35">
        <f t="shared" si="27"/>
        <v>57894</v>
      </c>
      <c r="C329" s="35"/>
      <c r="D329" s="56">
        <v>2225</v>
      </c>
      <c r="E329" s="16">
        <f t="shared" si="28"/>
        <v>88027.5</v>
      </c>
      <c r="F329" s="2" t="str">
        <f t="shared" si="29"/>
        <v/>
      </c>
      <c r="H329" s="16"/>
      <c r="I329" s="19">
        <f t="shared" si="30"/>
        <v>55669</v>
      </c>
    </row>
    <row r="330" spans="1:9" x14ac:dyDescent="0.25">
      <c r="A330" s="26">
        <v>37067</v>
      </c>
      <c r="B330" s="35">
        <f t="shared" si="27"/>
        <v>55669</v>
      </c>
      <c r="C330" s="35"/>
      <c r="D330" s="56">
        <v>2225</v>
      </c>
      <c r="E330" s="16">
        <f t="shared" si="28"/>
        <v>90252.5</v>
      </c>
      <c r="F330" s="2" t="str">
        <f t="shared" si="29"/>
        <v/>
      </c>
      <c r="H330" s="16"/>
      <c r="I330" s="19">
        <f t="shared" si="30"/>
        <v>53444</v>
      </c>
    </row>
    <row r="331" spans="1:9" x14ac:dyDescent="0.25">
      <c r="A331" s="26">
        <v>37068</v>
      </c>
      <c r="B331" s="35">
        <f t="shared" si="27"/>
        <v>53444</v>
      </c>
      <c r="C331" s="35"/>
      <c r="D331" s="56">
        <v>2225</v>
      </c>
      <c r="E331" s="16">
        <f t="shared" si="28"/>
        <v>92477.5</v>
      </c>
      <c r="F331" s="2" t="str">
        <f t="shared" si="29"/>
        <v/>
      </c>
      <c r="H331" s="16"/>
      <c r="I331" s="19">
        <f t="shared" si="30"/>
        <v>51219</v>
      </c>
    </row>
    <row r="332" spans="1:9" x14ac:dyDescent="0.25">
      <c r="A332" s="26">
        <v>37069</v>
      </c>
      <c r="B332" s="35">
        <f t="shared" si="27"/>
        <v>51219</v>
      </c>
      <c r="C332" s="35"/>
      <c r="D332" s="56">
        <v>2225</v>
      </c>
      <c r="E332" s="16">
        <f t="shared" si="28"/>
        <v>94702.5</v>
      </c>
      <c r="F332" s="2" t="str">
        <f t="shared" si="29"/>
        <v/>
      </c>
      <c r="H332" s="16"/>
      <c r="I332" s="19">
        <f t="shared" si="30"/>
        <v>48994</v>
      </c>
    </row>
    <row r="333" spans="1:9" x14ac:dyDescent="0.25">
      <c r="A333" s="26">
        <v>37070</v>
      </c>
      <c r="B333" s="35">
        <f t="shared" si="27"/>
        <v>48994</v>
      </c>
      <c r="C333" s="35"/>
      <c r="D333" s="56">
        <v>2225</v>
      </c>
      <c r="E333" s="16">
        <f t="shared" si="28"/>
        <v>96927.5</v>
      </c>
      <c r="F333" s="2" t="str">
        <f t="shared" si="29"/>
        <v/>
      </c>
      <c r="H333" s="16"/>
      <c r="I333" s="19">
        <f t="shared" si="30"/>
        <v>46769</v>
      </c>
    </row>
    <row r="334" spans="1:9" x14ac:dyDescent="0.25">
      <c r="A334" s="26">
        <v>37071</v>
      </c>
      <c r="B334" s="35">
        <f t="shared" si="27"/>
        <v>46769</v>
      </c>
      <c r="C334" s="35"/>
      <c r="D334" s="56">
        <v>2225</v>
      </c>
      <c r="E334" s="16">
        <f t="shared" si="28"/>
        <v>99152.5</v>
      </c>
      <c r="F334" s="2" t="str">
        <f t="shared" si="29"/>
        <v/>
      </c>
      <c r="H334" s="16"/>
      <c r="I334" s="19">
        <f t="shared" si="30"/>
        <v>44544</v>
      </c>
    </row>
    <row r="335" spans="1:9" x14ac:dyDescent="0.25">
      <c r="A335" s="26">
        <v>37072</v>
      </c>
      <c r="B335" s="35">
        <f t="shared" si="27"/>
        <v>44544</v>
      </c>
      <c r="C335" s="35"/>
      <c r="D335" s="56">
        <v>2225</v>
      </c>
      <c r="E335" s="16">
        <f t="shared" si="28"/>
        <v>101377.5</v>
      </c>
      <c r="F335" s="2" t="str">
        <f t="shared" si="29"/>
        <v/>
      </c>
      <c r="H335" s="16"/>
      <c r="I335" s="19">
        <f t="shared" si="30"/>
        <v>42319</v>
      </c>
    </row>
    <row r="336" spans="1:9" x14ac:dyDescent="0.25">
      <c r="A336" s="26">
        <v>37073</v>
      </c>
      <c r="B336" s="35">
        <f t="shared" si="27"/>
        <v>42319</v>
      </c>
      <c r="C336" s="35"/>
      <c r="D336" s="56">
        <v>2225</v>
      </c>
      <c r="E336" s="16">
        <f t="shared" si="28"/>
        <v>103602.5</v>
      </c>
      <c r="F336" s="2" t="str">
        <f t="shared" si="29"/>
        <v/>
      </c>
      <c r="H336" s="16"/>
      <c r="I336" s="19">
        <f t="shared" si="30"/>
        <v>40094</v>
      </c>
    </row>
    <row r="337" spans="1:9" x14ac:dyDescent="0.25">
      <c r="A337" s="26">
        <v>37074</v>
      </c>
      <c r="B337" s="35">
        <f t="shared" si="27"/>
        <v>40094</v>
      </c>
      <c r="C337" s="35"/>
      <c r="D337" s="56">
        <v>2225</v>
      </c>
      <c r="E337" s="16">
        <f t="shared" si="28"/>
        <v>105827.5</v>
      </c>
      <c r="F337" s="2" t="str">
        <f t="shared" si="29"/>
        <v/>
      </c>
      <c r="H337" s="16"/>
      <c r="I337" s="19">
        <f t="shared" si="30"/>
        <v>37869</v>
      </c>
    </row>
    <row r="338" spans="1:9" x14ac:dyDescent="0.25">
      <c r="A338" s="26">
        <v>37075</v>
      </c>
      <c r="B338" s="35">
        <f t="shared" si="27"/>
        <v>37869</v>
      </c>
      <c r="C338" s="35"/>
      <c r="D338" s="56">
        <v>2225</v>
      </c>
      <c r="E338" s="16">
        <f t="shared" si="28"/>
        <v>108052.5</v>
      </c>
      <c r="F338" s="2" t="str">
        <f t="shared" si="29"/>
        <v/>
      </c>
      <c r="H338" s="16"/>
      <c r="I338" s="19">
        <f t="shared" si="30"/>
        <v>35644</v>
      </c>
    </row>
    <row r="339" spans="1:9" x14ac:dyDescent="0.25">
      <c r="A339" s="26">
        <v>37076</v>
      </c>
      <c r="B339" s="35">
        <f t="shared" si="27"/>
        <v>35644</v>
      </c>
      <c r="C339" s="35"/>
      <c r="D339" s="56">
        <v>2225</v>
      </c>
      <c r="E339" s="16">
        <f t="shared" si="28"/>
        <v>110277.5</v>
      </c>
      <c r="F339" s="2" t="str">
        <f t="shared" si="29"/>
        <v/>
      </c>
      <c r="H339" s="16"/>
      <c r="I339" s="19">
        <f t="shared" si="30"/>
        <v>33419</v>
      </c>
    </row>
    <row r="340" spans="1:9" x14ac:dyDescent="0.25">
      <c r="A340" s="26">
        <v>37077</v>
      </c>
      <c r="B340" s="35">
        <f t="shared" si="27"/>
        <v>33419</v>
      </c>
      <c r="C340" s="35"/>
      <c r="D340" s="56">
        <v>2225</v>
      </c>
      <c r="E340" s="16">
        <f t="shared" si="28"/>
        <v>112502.5</v>
      </c>
      <c r="F340" s="2" t="str">
        <f t="shared" si="29"/>
        <v/>
      </c>
      <c r="H340" s="16"/>
      <c r="I340" s="19">
        <f t="shared" si="30"/>
        <v>31194</v>
      </c>
    </row>
    <row r="341" spans="1:9" x14ac:dyDescent="0.25">
      <c r="A341" s="26">
        <v>37078</v>
      </c>
      <c r="B341" s="35">
        <f t="shared" si="27"/>
        <v>31194</v>
      </c>
      <c r="C341" s="35"/>
      <c r="D341" s="56">
        <v>2225</v>
      </c>
      <c r="E341" s="16">
        <f t="shared" si="28"/>
        <v>114727.5</v>
      </c>
      <c r="F341" s="2" t="str">
        <f t="shared" si="29"/>
        <v/>
      </c>
      <c r="H341" s="16"/>
      <c r="I341" s="19">
        <f t="shared" si="30"/>
        <v>28969</v>
      </c>
    </row>
    <row r="342" spans="1:9" x14ac:dyDescent="0.25">
      <c r="A342" s="26">
        <v>37079</v>
      </c>
      <c r="B342" s="35">
        <f t="shared" si="27"/>
        <v>28969</v>
      </c>
      <c r="C342" s="35"/>
      <c r="D342" s="56">
        <v>2225</v>
      </c>
      <c r="E342" s="16">
        <f t="shared" si="28"/>
        <v>116952.5</v>
      </c>
      <c r="F342" s="2" t="str">
        <f t="shared" si="29"/>
        <v/>
      </c>
      <c r="H342" s="16"/>
      <c r="I342" s="19">
        <f t="shared" si="30"/>
        <v>26744</v>
      </c>
    </row>
    <row r="343" spans="1:9" x14ac:dyDescent="0.25">
      <c r="A343" s="26">
        <v>37080</v>
      </c>
      <c r="B343" s="35">
        <f t="shared" si="27"/>
        <v>26744</v>
      </c>
      <c r="C343" s="35"/>
      <c r="D343" s="56">
        <v>2225</v>
      </c>
      <c r="E343" s="16">
        <f t="shared" si="28"/>
        <v>119177.5</v>
      </c>
      <c r="F343" s="2" t="str">
        <f t="shared" si="29"/>
        <v/>
      </c>
      <c r="H343" s="16"/>
      <c r="I343" s="19">
        <f t="shared" si="30"/>
        <v>24519</v>
      </c>
    </row>
    <row r="344" spans="1:9" x14ac:dyDescent="0.25">
      <c r="A344" s="26">
        <v>37081</v>
      </c>
      <c r="B344" s="35">
        <f t="shared" si="27"/>
        <v>24519</v>
      </c>
      <c r="C344" s="35"/>
      <c r="D344" s="56">
        <v>2225</v>
      </c>
      <c r="E344" s="16">
        <f t="shared" si="28"/>
        <v>121402.5</v>
      </c>
      <c r="F344" s="2" t="str">
        <f t="shared" si="29"/>
        <v/>
      </c>
      <c r="H344" s="16"/>
      <c r="I344" s="19">
        <f t="shared" si="30"/>
        <v>22294</v>
      </c>
    </row>
    <row r="345" spans="1:9" x14ac:dyDescent="0.25">
      <c r="A345" s="26">
        <v>37082</v>
      </c>
      <c r="B345" s="35">
        <f t="shared" si="27"/>
        <v>22294</v>
      </c>
      <c r="C345" s="35"/>
      <c r="D345" s="56">
        <v>2225</v>
      </c>
      <c r="E345" s="16">
        <f t="shared" si="28"/>
        <v>123627.5</v>
      </c>
      <c r="F345" s="2" t="str">
        <f t="shared" si="29"/>
        <v/>
      </c>
      <c r="H345" s="16"/>
      <c r="I345" s="19">
        <f t="shared" si="30"/>
        <v>20069</v>
      </c>
    </row>
    <row r="346" spans="1:9" x14ac:dyDescent="0.25">
      <c r="A346" s="26">
        <v>37083</v>
      </c>
      <c r="B346" s="35">
        <f t="shared" si="27"/>
        <v>20069</v>
      </c>
      <c r="C346" s="35"/>
      <c r="D346" s="56">
        <v>2225</v>
      </c>
      <c r="E346" s="16">
        <f t="shared" si="28"/>
        <v>125852.5</v>
      </c>
      <c r="F346" s="2" t="str">
        <f t="shared" si="29"/>
        <v/>
      </c>
      <c r="H346" s="16"/>
      <c r="I346" s="19">
        <f t="shared" si="30"/>
        <v>17844</v>
      </c>
    </row>
    <row r="347" spans="1:9" x14ac:dyDescent="0.25">
      <c r="A347" s="26">
        <v>37084</v>
      </c>
      <c r="B347" s="35">
        <f t="shared" si="27"/>
        <v>17844</v>
      </c>
      <c r="C347" s="35"/>
      <c r="D347" s="56">
        <v>2225</v>
      </c>
      <c r="E347" s="16">
        <f t="shared" si="28"/>
        <v>128077.5</v>
      </c>
      <c r="F347" s="2" t="str">
        <f t="shared" si="29"/>
        <v/>
      </c>
      <c r="G347" s="21" t="s">
        <v>25</v>
      </c>
      <c r="H347" s="16">
        <v>122000</v>
      </c>
      <c r="I347" s="19">
        <f t="shared" si="30"/>
        <v>137619</v>
      </c>
    </row>
    <row r="348" spans="1:9" x14ac:dyDescent="0.25">
      <c r="A348" s="26">
        <v>37085</v>
      </c>
      <c r="B348" s="35">
        <f t="shared" si="27"/>
        <v>137619</v>
      </c>
      <c r="C348" s="35"/>
      <c r="D348" s="56">
        <v>2225</v>
      </c>
      <c r="E348" s="16">
        <f t="shared" si="28"/>
        <v>8302.5</v>
      </c>
      <c r="F348" s="2" t="str">
        <f t="shared" si="29"/>
        <v/>
      </c>
      <c r="H348" s="16"/>
      <c r="I348" s="19">
        <f t="shared" si="30"/>
        <v>135394</v>
      </c>
    </row>
    <row r="349" spans="1:9" x14ac:dyDescent="0.25">
      <c r="A349" s="26">
        <v>37086</v>
      </c>
      <c r="B349" s="35">
        <f t="shared" si="27"/>
        <v>135394</v>
      </c>
      <c r="C349" s="35"/>
      <c r="D349" s="56">
        <v>2225</v>
      </c>
      <c r="E349" s="16">
        <f t="shared" si="28"/>
        <v>10527.5</v>
      </c>
      <c r="F349" s="2" t="str">
        <f t="shared" si="29"/>
        <v/>
      </c>
      <c r="H349" s="16"/>
      <c r="I349" s="19">
        <f t="shared" si="30"/>
        <v>133169</v>
      </c>
    </row>
    <row r="350" spans="1:9" x14ac:dyDescent="0.25">
      <c r="A350" s="26">
        <v>37087</v>
      </c>
      <c r="B350" s="35">
        <f t="shared" si="27"/>
        <v>133169</v>
      </c>
      <c r="C350" s="35"/>
      <c r="D350" s="56">
        <v>2225</v>
      </c>
      <c r="E350" s="16">
        <f t="shared" si="28"/>
        <v>12752.5</v>
      </c>
      <c r="F350" s="2" t="str">
        <f t="shared" si="29"/>
        <v/>
      </c>
      <c r="H350" s="16"/>
      <c r="I350" s="19">
        <f t="shared" si="30"/>
        <v>130944</v>
      </c>
    </row>
    <row r="351" spans="1:9" x14ac:dyDescent="0.25">
      <c r="A351" s="26">
        <v>37088</v>
      </c>
      <c r="B351" s="35">
        <f t="shared" si="27"/>
        <v>130944</v>
      </c>
      <c r="C351" s="35"/>
      <c r="D351" s="56">
        <v>2225</v>
      </c>
      <c r="E351" s="16">
        <f t="shared" si="28"/>
        <v>14977.5</v>
      </c>
      <c r="F351" s="2" t="str">
        <f t="shared" si="29"/>
        <v/>
      </c>
      <c r="H351" s="16"/>
      <c r="I351" s="19">
        <f t="shared" si="30"/>
        <v>128719</v>
      </c>
    </row>
    <row r="352" spans="1:9" x14ac:dyDescent="0.25">
      <c r="A352" s="26">
        <v>37089</v>
      </c>
      <c r="B352" s="35">
        <f t="shared" si="27"/>
        <v>128719</v>
      </c>
      <c r="C352" s="35"/>
      <c r="D352" s="56">
        <v>2225</v>
      </c>
      <c r="E352" s="16">
        <f t="shared" si="28"/>
        <v>17202.5</v>
      </c>
      <c r="F352" s="2" t="str">
        <f t="shared" si="29"/>
        <v/>
      </c>
      <c r="H352" s="16"/>
      <c r="I352" s="19">
        <f t="shared" si="30"/>
        <v>126494</v>
      </c>
    </row>
    <row r="353" spans="1:9" x14ac:dyDescent="0.25">
      <c r="A353" s="26">
        <v>37090</v>
      </c>
      <c r="B353" s="35">
        <f t="shared" si="27"/>
        <v>126494</v>
      </c>
      <c r="C353" s="35"/>
      <c r="D353" s="56">
        <v>2225</v>
      </c>
      <c r="E353" s="16">
        <f t="shared" si="28"/>
        <v>19427.5</v>
      </c>
      <c r="F353" s="2" t="str">
        <f t="shared" si="29"/>
        <v/>
      </c>
      <c r="H353" s="16"/>
      <c r="I353" s="19">
        <f t="shared" si="30"/>
        <v>124269</v>
      </c>
    </row>
    <row r="354" spans="1:9" x14ac:dyDescent="0.25">
      <c r="A354" s="26">
        <v>37091</v>
      </c>
      <c r="B354" s="35">
        <f t="shared" si="27"/>
        <v>124269</v>
      </c>
      <c r="C354" s="35"/>
      <c r="D354" s="56">
        <v>2225</v>
      </c>
      <c r="E354" s="16">
        <f t="shared" si="28"/>
        <v>21652.5</v>
      </c>
      <c r="F354" s="2" t="str">
        <f t="shared" si="29"/>
        <v/>
      </c>
      <c r="H354" s="16"/>
      <c r="I354" s="19">
        <f t="shared" si="30"/>
        <v>122044</v>
      </c>
    </row>
    <row r="355" spans="1:9" x14ac:dyDescent="0.25">
      <c r="A355" s="26">
        <v>37092</v>
      </c>
      <c r="B355" s="35">
        <f t="shared" si="27"/>
        <v>122044</v>
      </c>
      <c r="C355" s="35"/>
      <c r="D355" s="56">
        <v>2225</v>
      </c>
      <c r="E355" s="16">
        <f t="shared" si="28"/>
        <v>23877.5</v>
      </c>
      <c r="F355" s="2" t="str">
        <f t="shared" si="29"/>
        <v/>
      </c>
      <c r="H355" s="16"/>
      <c r="I355" s="19">
        <f t="shared" si="30"/>
        <v>119819</v>
      </c>
    </row>
    <row r="356" spans="1:9" x14ac:dyDescent="0.25">
      <c r="A356" s="26">
        <v>37093</v>
      </c>
      <c r="B356" s="35">
        <f t="shared" si="27"/>
        <v>119819</v>
      </c>
      <c r="C356" s="35"/>
      <c r="D356" s="56">
        <v>2225</v>
      </c>
      <c r="E356" s="16">
        <f t="shared" si="28"/>
        <v>26102.5</v>
      </c>
      <c r="F356" s="2" t="str">
        <f t="shared" si="29"/>
        <v/>
      </c>
      <c r="H356" s="16"/>
      <c r="I356" s="19">
        <f t="shared" si="30"/>
        <v>117594</v>
      </c>
    </row>
    <row r="357" spans="1:9" x14ac:dyDescent="0.25">
      <c r="A357" s="26">
        <v>37094</v>
      </c>
      <c r="B357" s="35">
        <f t="shared" si="27"/>
        <v>117594</v>
      </c>
      <c r="C357" s="35"/>
      <c r="D357" s="56">
        <v>2225</v>
      </c>
      <c r="E357" s="16">
        <f t="shared" si="28"/>
        <v>28327.5</v>
      </c>
      <c r="F357" s="2" t="str">
        <f t="shared" si="29"/>
        <v/>
      </c>
      <c r="H357" s="16"/>
      <c r="I357" s="19">
        <f t="shared" si="30"/>
        <v>115369</v>
      </c>
    </row>
    <row r="358" spans="1:9" x14ac:dyDescent="0.25">
      <c r="A358" s="26">
        <v>37095</v>
      </c>
      <c r="B358" s="35">
        <f t="shared" si="27"/>
        <v>115369</v>
      </c>
      <c r="C358" s="35"/>
      <c r="D358" s="56">
        <v>2225</v>
      </c>
      <c r="E358" s="16">
        <f t="shared" si="28"/>
        <v>30552.5</v>
      </c>
      <c r="F358" s="2" t="str">
        <f t="shared" si="29"/>
        <v/>
      </c>
      <c r="H358" s="16"/>
      <c r="I358" s="19">
        <f t="shared" si="30"/>
        <v>113144</v>
      </c>
    </row>
    <row r="359" spans="1:9" x14ac:dyDescent="0.25">
      <c r="A359" s="26">
        <v>37096</v>
      </c>
      <c r="B359" s="35">
        <f t="shared" si="27"/>
        <v>113144</v>
      </c>
      <c r="C359" s="35"/>
      <c r="D359" s="56">
        <v>2225</v>
      </c>
      <c r="E359" s="16">
        <f t="shared" si="28"/>
        <v>32777.5</v>
      </c>
      <c r="F359" s="2" t="str">
        <f t="shared" si="29"/>
        <v/>
      </c>
      <c r="H359" s="16"/>
      <c r="I359" s="19">
        <f t="shared" si="30"/>
        <v>110919</v>
      </c>
    </row>
    <row r="360" spans="1:9" x14ac:dyDescent="0.25">
      <c r="A360" s="26">
        <v>37097</v>
      </c>
      <c r="B360" s="35">
        <f t="shared" si="27"/>
        <v>110919</v>
      </c>
      <c r="C360" s="35"/>
      <c r="D360" s="56">
        <v>2225</v>
      </c>
      <c r="E360" s="16">
        <f t="shared" si="28"/>
        <v>35002.5</v>
      </c>
      <c r="F360" s="2" t="str">
        <f t="shared" si="29"/>
        <v/>
      </c>
      <c r="H360" s="16"/>
      <c r="I360" s="19">
        <f t="shared" si="30"/>
        <v>108694</v>
      </c>
    </row>
    <row r="361" spans="1:9" x14ac:dyDescent="0.25">
      <c r="A361" s="26">
        <v>37098</v>
      </c>
      <c r="B361" s="35">
        <f t="shared" si="27"/>
        <v>108694</v>
      </c>
      <c r="C361" s="35"/>
      <c r="D361" s="56">
        <v>2225</v>
      </c>
      <c r="E361" s="16">
        <f t="shared" si="28"/>
        <v>37227.5</v>
      </c>
      <c r="F361" s="2" t="str">
        <f t="shared" si="29"/>
        <v/>
      </c>
      <c r="H361" s="16"/>
      <c r="I361" s="19">
        <f t="shared" si="30"/>
        <v>106469</v>
      </c>
    </row>
    <row r="362" spans="1:9" x14ac:dyDescent="0.25">
      <c r="A362" s="26">
        <v>37099</v>
      </c>
      <c r="B362" s="35">
        <f t="shared" si="27"/>
        <v>106469</v>
      </c>
      <c r="C362" s="35"/>
      <c r="D362" s="56">
        <v>2225</v>
      </c>
      <c r="E362" s="16">
        <f t="shared" si="28"/>
        <v>39452.5</v>
      </c>
      <c r="F362" s="2" t="str">
        <f t="shared" si="29"/>
        <v/>
      </c>
      <c r="H362" s="16"/>
      <c r="I362" s="19">
        <f t="shared" si="30"/>
        <v>104244</v>
      </c>
    </row>
    <row r="363" spans="1:9" x14ac:dyDescent="0.25">
      <c r="A363" s="26">
        <v>37100</v>
      </c>
      <c r="B363" s="35">
        <f t="shared" si="27"/>
        <v>104244</v>
      </c>
      <c r="C363" s="35"/>
      <c r="D363" s="56">
        <v>2225</v>
      </c>
      <c r="E363" s="16">
        <f t="shared" si="28"/>
        <v>41677.5</v>
      </c>
      <c r="F363" s="2" t="str">
        <f t="shared" si="29"/>
        <v/>
      </c>
      <c r="H363" s="16"/>
      <c r="I363" s="19">
        <f t="shared" si="30"/>
        <v>102019</v>
      </c>
    </row>
    <row r="364" spans="1:9" x14ac:dyDescent="0.25">
      <c r="A364" s="26">
        <v>37101</v>
      </c>
      <c r="B364" s="35">
        <f t="shared" si="27"/>
        <v>102019</v>
      </c>
      <c r="C364" s="35"/>
      <c r="D364" s="56">
        <v>2225</v>
      </c>
      <c r="E364" s="16">
        <f t="shared" si="28"/>
        <v>43902.5</v>
      </c>
      <c r="F364" s="2" t="str">
        <f t="shared" si="29"/>
        <v/>
      </c>
      <c r="H364" s="16"/>
      <c r="I364" s="19">
        <f t="shared" si="30"/>
        <v>99794</v>
      </c>
    </row>
    <row r="365" spans="1:9" x14ac:dyDescent="0.25">
      <c r="A365" s="26">
        <v>37102</v>
      </c>
      <c r="B365" s="35">
        <f t="shared" si="27"/>
        <v>99794</v>
      </c>
      <c r="C365" s="35"/>
      <c r="D365" s="56">
        <v>2225</v>
      </c>
      <c r="E365" s="16">
        <f t="shared" si="28"/>
        <v>46127.5</v>
      </c>
      <c r="F365" s="2" t="str">
        <f t="shared" si="29"/>
        <v/>
      </c>
      <c r="H365" s="16"/>
      <c r="I365" s="19">
        <f t="shared" si="30"/>
        <v>97569</v>
      </c>
    </row>
    <row r="366" spans="1:9" x14ac:dyDescent="0.25">
      <c r="A366" s="26">
        <v>37103</v>
      </c>
      <c r="B366" s="35">
        <f t="shared" si="27"/>
        <v>97569</v>
      </c>
      <c r="C366" s="35"/>
      <c r="D366" s="56">
        <v>2225</v>
      </c>
      <c r="E366" s="16">
        <f t="shared" si="28"/>
        <v>48352.5</v>
      </c>
      <c r="F366" s="2" t="str">
        <f t="shared" si="29"/>
        <v/>
      </c>
      <c r="H366" s="16"/>
      <c r="I366" s="19">
        <f t="shared" si="30"/>
        <v>95344</v>
      </c>
    </row>
    <row r="367" spans="1:9" x14ac:dyDescent="0.25">
      <c r="A367" s="26">
        <v>37104</v>
      </c>
      <c r="B367" s="35">
        <f t="shared" si="27"/>
        <v>95344</v>
      </c>
      <c r="C367" s="35"/>
      <c r="D367" s="56">
        <v>2225</v>
      </c>
      <c r="E367" s="16">
        <f t="shared" si="28"/>
        <v>50577.5</v>
      </c>
      <c r="F367" s="2" t="str">
        <f t="shared" si="29"/>
        <v/>
      </c>
      <c r="H367" s="16"/>
      <c r="I367" s="19">
        <f t="shared" si="30"/>
        <v>93119</v>
      </c>
    </row>
    <row r="368" spans="1:9" x14ac:dyDescent="0.25">
      <c r="A368" s="26">
        <v>37105</v>
      </c>
      <c r="B368" s="35">
        <f t="shared" si="27"/>
        <v>93119</v>
      </c>
      <c r="C368" s="35"/>
      <c r="D368" s="56">
        <v>2225</v>
      </c>
      <c r="E368" s="16">
        <f t="shared" si="28"/>
        <v>52802.5</v>
      </c>
      <c r="F368" s="2" t="str">
        <f t="shared" si="29"/>
        <v/>
      </c>
      <c r="H368" s="16"/>
      <c r="I368" s="19">
        <f t="shared" si="30"/>
        <v>90894</v>
      </c>
    </row>
    <row r="369" spans="1:9" x14ac:dyDescent="0.25">
      <c r="A369" s="26">
        <v>37106</v>
      </c>
      <c r="B369" s="35">
        <f t="shared" si="27"/>
        <v>90894</v>
      </c>
      <c r="C369" s="35"/>
      <c r="D369" s="56">
        <v>2225</v>
      </c>
      <c r="E369" s="16">
        <f t="shared" si="28"/>
        <v>55027.5</v>
      </c>
      <c r="F369" s="2" t="str">
        <f t="shared" si="29"/>
        <v/>
      </c>
      <c r="H369" s="16"/>
      <c r="I369" s="19">
        <f t="shared" si="30"/>
        <v>88669</v>
      </c>
    </row>
    <row r="370" spans="1:9" x14ac:dyDescent="0.25">
      <c r="A370" s="26">
        <v>37107</v>
      </c>
      <c r="B370" s="35">
        <f t="shared" si="27"/>
        <v>88669</v>
      </c>
      <c r="C370" s="35"/>
      <c r="D370" s="56">
        <v>2225</v>
      </c>
      <c r="E370" s="16">
        <f t="shared" si="28"/>
        <v>57252.5</v>
      </c>
      <c r="F370" s="2" t="str">
        <f t="shared" si="29"/>
        <v/>
      </c>
      <c r="H370" s="16"/>
      <c r="I370" s="19">
        <f t="shared" si="30"/>
        <v>86444</v>
      </c>
    </row>
    <row r="371" spans="1:9" x14ac:dyDescent="0.25">
      <c r="A371" s="26">
        <v>37108</v>
      </c>
      <c r="B371" s="35">
        <f t="shared" si="27"/>
        <v>86444</v>
      </c>
      <c r="C371" s="35"/>
      <c r="D371" s="56">
        <v>2225</v>
      </c>
      <c r="E371" s="16">
        <f t="shared" si="28"/>
        <v>59477.5</v>
      </c>
      <c r="F371" s="2" t="str">
        <f t="shared" si="29"/>
        <v/>
      </c>
      <c r="H371" s="16"/>
      <c r="I371" s="19">
        <f t="shared" si="30"/>
        <v>84219</v>
      </c>
    </row>
    <row r="372" spans="1:9" x14ac:dyDescent="0.25">
      <c r="A372" s="26">
        <v>37109</v>
      </c>
      <c r="B372" s="35">
        <f t="shared" si="27"/>
        <v>84219</v>
      </c>
      <c r="C372" s="35"/>
      <c r="D372" s="56">
        <v>2225</v>
      </c>
      <c r="E372" s="16">
        <f t="shared" si="28"/>
        <v>61702.5</v>
      </c>
      <c r="F372" s="2" t="str">
        <f t="shared" si="29"/>
        <v/>
      </c>
      <c r="H372" s="16"/>
      <c r="I372" s="19">
        <f t="shared" si="30"/>
        <v>81994</v>
      </c>
    </row>
    <row r="373" spans="1:9" x14ac:dyDescent="0.25">
      <c r="A373" s="26">
        <v>37110</v>
      </c>
      <c r="B373" s="35">
        <f t="shared" si="27"/>
        <v>81994</v>
      </c>
      <c r="C373" s="35"/>
      <c r="D373" s="56">
        <v>2225</v>
      </c>
      <c r="E373" s="16">
        <f t="shared" si="28"/>
        <v>63927.5</v>
      </c>
      <c r="F373" s="2" t="str">
        <f t="shared" si="29"/>
        <v/>
      </c>
      <c r="H373" s="16"/>
      <c r="I373" s="19">
        <f t="shared" si="30"/>
        <v>79769</v>
      </c>
    </row>
    <row r="374" spans="1:9" x14ac:dyDescent="0.25">
      <c r="A374" s="26">
        <v>37111</v>
      </c>
      <c r="B374" s="35">
        <f t="shared" si="27"/>
        <v>79769</v>
      </c>
      <c r="C374" s="35"/>
      <c r="D374" s="56">
        <v>2225</v>
      </c>
      <c r="E374" s="16">
        <f t="shared" si="28"/>
        <v>66152.5</v>
      </c>
      <c r="F374" s="2" t="str">
        <f t="shared" si="29"/>
        <v/>
      </c>
      <c r="H374" s="16"/>
      <c r="I374" s="19">
        <f t="shared" si="30"/>
        <v>77544</v>
      </c>
    </row>
    <row r="375" spans="1:9" x14ac:dyDescent="0.25">
      <c r="A375" s="26">
        <v>37112</v>
      </c>
      <c r="B375" s="35">
        <f t="shared" si="27"/>
        <v>77544</v>
      </c>
      <c r="C375" s="35"/>
      <c r="D375" s="56">
        <v>2225</v>
      </c>
      <c r="E375" s="16">
        <f t="shared" si="28"/>
        <v>68377.5</v>
      </c>
      <c r="F375" s="2" t="str">
        <f t="shared" si="29"/>
        <v/>
      </c>
      <c r="H375" s="16"/>
      <c r="I375" s="19">
        <f t="shared" si="30"/>
        <v>75319</v>
      </c>
    </row>
    <row r="376" spans="1:9" x14ac:dyDescent="0.25">
      <c r="A376" s="26">
        <v>37113</v>
      </c>
      <c r="B376" s="35">
        <f t="shared" ref="B376:B439" si="31">IF(I375&lt;0,"0",I375)</f>
        <v>75319</v>
      </c>
      <c r="C376" s="35"/>
      <c r="D376" s="56">
        <v>2225</v>
      </c>
      <c r="E376" s="16">
        <f t="shared" ref="E376:E439" si="32">$D$3-B376</f>
        <v>70602.5</v>
      </c>
      <c r="F376" s="2" t="str">
        <f t="shared" ref="F376:F439" si="33">+IF(I376&gt;$D$3,"*","")</f>
        <v/>
      </c>
      <c r="H376" s="16"/>
      <c r="I376" s="19">
        <f t="shared" ref="I376:I439" si="34">B376+H376-D376</f>
        <v>73094</v>
      </c>
    </row>
    <row r="377" spans="1:9" x14ac:dyDescent="0.25">
      <c r="A377" s="26">
        <v>37114</v>
      </c>
      <c r="B377" s="35">
        <f t="shared" si="31"/>
        <v>73094</v>
      </c>
      <c r="C377" s="35"/>
      <c r="D377" s="56">
        <v>2225</v>
      </c>
      <c r="E377" s="16">
        <f t="shared" si="32"/>
        <v>72827.5</v>
      </c>
      <c r="F377" s="2" t="str">
        <f t="shared" si="33"/>
        <v/>
      </c>
      <c r="H377" s="16"/>
      <c r="I377" s="19">
        <f t="shared" si="34"/>
        <v>70869</v>
      </c>
    </row>
    <row r="378" spans="1:9" x14ac:dyDescent="0.25">
      <c r="A378" s="26">
        <v>37115</v>
      </c>
      <c r="B378" s="35">
        <f t="shared" si="31"/>
        <v>70869</v>
      </c>
      <c r="C378" s="35"/>
      <c r="D378" s="56">
        <v>3037</v>
      </c>
      <c r="E378" s="16">
        <f t="shared" si="32"/>
        <v>75052.5</v>
      </c>
      <c r="F378" s="2" t="str">
        <f t="shared" si="33"/>
        <v/>
      </c>
      <c r="H378" s="16"/>
      <c r="I378" s="19">
        <f t="shared" si="34"/>
        <v>67832</v>
      </c>
    </row>
    <row r="379" spans="1:9" x14ac:dyDescent="0.25">
      <c r="A379" s="26">
        <v>37116</v>
      </c>
      <c r="B379" s="35">
        <f t="shared" si="31"/>
        <v>67832</v>
      </c>
      <c r="C379" s="35"/>
      <c r="D379" s="56">
        <v>3037</v>
      </c>
      <c r="E379" s="16">
        <f t="shared" si="32"/>
        <v>78089.5</v>
      </c>
      <c r="F379" s="2" t="str">
        <f t="shared" si="33"/>
        <v/>
      </c>
      <c r="H379" s="16"/>
      <c r="I379" s="19">
        <f t="shared" si="34"/>
        <v>64795</v>
      </c>
    </row>
    <row r="380" spans="1:9" x14ac:dyDescent="0.25">
      <c r="A380" s="26">
        <v>37117</v>
      </c>
      <c r="B380" s="35">
        <f t="shared" si="31"/>
        <v>64795</v>
      </c>
      <c r="C380" s="35"/>
      <c r="D380" s="56">
        <v>3037</v>
      </c>
      <c r="E380" s="16">
        <f t="shared" si="32"/>
        <v>81126.5</v>
      </c>
      <c r="F380" s="2" t="str">
        <f t="shared" si="33"/>
        <v/>
      </c>
      <c r="H380" s="16"/>
      <c r="I380" s="19">
        <f t="shared" si="34"/>
        <v>61758</v>
      </c>
    </row>
    <row r="381" spans="1:9" x14ac:dyDescent="0.25">
      <c r="A381" s="26">
        <v>37118</v>
      </c>
      <c r="B381" s="35">
        <f t="shared" si="31"/>
        <v>61758</v>
      </c>
      <c r="C381" s="35"/>
      <c r="D381" s="56">
        <v>3037</v>
      </c>
      <c r="E381" s="16">
        <f t="shared" si="32"/>
        <v>84163.5</v>
      </c>
      <c r="F381" s="2" t="str">
        <f t="shared" si="33"/>
        <v/>
      </c>
      <c r="H381" s="16"/>
      <c r="I381" s="19">
        <f t="shared" si="34"/>
        <v>58721</v>
      </c>
    </row>
    <row r="382" spans="1:9" x14ac:dyDescent="0.25">
      <c r="A382" s="26">
        <v>37119</v>
      </c>
      <c r="B382" s="35">
        <f t="shared" si="31"/>
        <v>58721</v>
      </c>
      <c r="C382" s="35"/>
      <c r="D382" s="56">
        <v>3037</v>
      </c>
      <c r="E382" s="16">
        <f t="shared" si="32"/>
        <v>87200.5</v>
      </c>
      <c r="F382" s="2" t="str">
        <f t="shared" si="33"/>
        <v/>
      </c>
      <c r="H382" s="16"/>
      <c r="I382" s="19">
        <f t="shared" si="34"/>
        <v>55684</v>
      </c>
    </row>
    <row r="383" spans="1:9" x14ac:dyDescent="0.25">
      <c r="A383" s="26">
        <v>37120</v>
      </c>
      <c r="B383" s="35">
        <f t="shared" si="31"/>
        <v>55684</v>
      </c>
      <c r="C383" s="35"/>
      <c r="D383" s="56">
        <v>3037</v>
      </c>
      <c r="E383" s="16">
        <f t="shared" si="32"/>
        <v>90237.5</v>
      </c>
      <c r="F383" s="2" t="str">
        <f t="shared" si="33"/>
        <v/>
      </c>
      <c r="H383" s="16"/>
      <c r="I383" s="19">
        <f t="shared" si="34"/>
        <v>52647</v>
      </c>
    </row>
    <row r="384" spans="1:9" x14ac:dyDescent="0.25">
      <c r="A384" s="26">
        <v>37121</v>
      </c>
      <c r="B384" s="35">
        <f t="shared" si="31"/>
        <v>52647</v>
      </c>
      <c r="C384" s="35"/>
      <c r="D384" s="56">
        <v>3037</v>
      </c>
      <c r="E384" s="16">
        <f t="shared" si="32"/>
        <v>93274.5</v>
      </c>
      <c r="F384" s="2" t="str">
        <f t="shared" si="33"/>
        <v/>
      </c>
      <c r="H384" s="16"/>
      <c r="I384" s="19">
        <f t="shared" si="34"/>
        <v>49610</v>
      </c>
    </row>
    <row r="385" spans="1:9" x14ac:dyDescent="0.25">
      <c r="A385" s="26">
        <v>37122</v>
      </c>
      <c r="B385" s="35">
        <f t="shared" si="31"/>
        <v>49610</v>
      </c>
      <c r="C385" s="35"/>
      <c r="D385" s="56">
        <v>3037</v>
      </c>
      <c r="E385" s="16">
        <f t="shared" si="32"/>
        <v>96311.5</v>
      </c>
      <c r="F385" s="2" t="str">
        <f t="shared" si="33"/>
        <v/>
      </c>
      <c r="H385" s="16"/>
      <c r="I385" s="19">
        <f t="shared" si="34"/>
        <v>46573</v>
      </c>
    </row>
    <row r="386" spans="1:9" x14ac:dyDescent="0.25">
      <c r="A386" s="26">
        <v>37123</v>
      </c>
      <c r="B386" s="35">
        <f t="shared" si="31"/>
        <v>46573</v>
      </c>
      <c r="C386" s="35"/>
      <c r="D386" s="56">
        <v>3037</v>
      </c>
      <c r="E386" s="16">
        <f t="shared" si="32"/>
        <v>99348.5</v>
      </c>
      <c r="F386" s="2" t="str">
        <f t="shared" si="33"/>
        <v/>
      </c>
      <c r="H386" s="16"/>
      <c r="I386" s="19">
        <f t="shared" si="34"/>
        <v>43536</v>
      </c>
    </row>
    <row r="387" spans="1:9" x14ac:dyDescent="0.25">
      <c r="A387" s="26">
        <v>37124</v>
      </c>
      <c r="B387" s="35">
        <f t="shared" si="31"/>
        <v>43536</v>
      </c>
      <c r="C387" s="35"/>
      <c r="D387" s="56">
        <v>3037</v>
      </c>
      <c r="E387" s="16">
        <f t="shared" si="32"/>
        <v>102385.5</v>
      </c>
      <c r="F387" s="2" t="str">
        <f t="shared" si="33"/>
        <v/>
      </c>
      <c r="H387" s="16"/>
      <c r="I387" s="19">
        <f t="shared" si="34"/>
        <v>40499</v>
      </c>
    </row>
    <row r="388" spans="1:9" x14ac:dyDescent="0.25">
      <c r="A388" s="26">
        <v>37125</v>
      </c>
      <c r="B388" s="35">
        <f t="shared" si="31"/>
        <v>40499</v>
      </c>
      <c r="C388" s="35"/>
      <c r="D388" s="56">
        <v>3037</v>
      </c>
      <c r="E388" s="16">
        <f t="shared" si="32"/>
        <v>105422.5</v>
      </c>
      <c r="F388" s="2" t="str">
        <f t="shared" si="33"/>
        <v/>
      </c>
      <c r="H388" s="16"/>
      <c r="I388" s="19">
        <f t="shared" si="34"/>
        <v>37462</v>
      </c>
    </row>
    <row r="389" spans="1:9" x14ac:dyDescent="0.25">
      <c r="A389" s="26">
        <v>37126</v>
      </c>
      <c r="B389" s="35">
        <f t="shared" si="31"/>
        <v>37462</v>
      </c>
      <c r="C389" s="35"/>
      <c r="D389" s="56">
        <v>3037</v>
      </c>
      <c r="E389" s="16">
        <f t="shared" si="32"/>
        <v>108459.5</v>
      </c>
      <c r="F389" s="2" t="str">
        <f t="shared" si="33"/>
        <v/>
      </c>
      <c r="H389" s="16"/>
      <c r="I389" s="19">
        <f t="shared" si="34"/>
        <v>34425</v>
      </c>
    </row>
    <row r="390" spans="1:9" x14ac:dyDescent="0.25">
      <c r="A390" s="26">
        <v>37127</v>
      </c>
      <c r="B390" s="35">
        <f t="shared" si="31"/>
        <v>34425</v>
      </c>
      <c r="C390" s="35"/>
      <c r="D390" s="56">
        <v>3037</v>
      </c>
      <c r="E390" s="16">
        <f t="shared" si="32"/>
        <v>111496.5</v>
      </c>
      <c r="F390" s="2" t="str">
        <f t="shared" si="33"/>
        <v/>
      </c>
      <c r="H390" s="16"/>
      <c r="I390" s="19">
        <f t="shared" si="34"/>
        <v>31388</v>
      </c>
    </row>
    <row r="391" spans="1:9" x14ac:dyDescent="0.25">
      <c r="A391" s="26">
        <v>37128</v>
      </c>
      <c r="B391" s="35">
        <f t="shared" si="31"/>
        <v>31388</v>
      </c>
      <c r="C391" s="35"/>
      <c r="D391" s="56">
        <v>3037</v>
      </c>
      <c r="E391" s="16">
        <f t="shared" si="32"/>
        <v>114533.5</v>
      </c>
      <c r="F391" s="2" t="str">
        <f t="shared" si="33"/>
        <v/>
      </c>
      <c r="H391" s="16"/>
      <c r="I391" s="19">
        <f t="shared" si="34"/>
        <v>28351</v>
      </c>
    </row>
    <row r="392" spans="1:9" x14ac:dyDescent="0.25">
      <c r="A392" s="26">
        <v>37129</v>
      </c>
      <c r="B392" s="35">
        <f t="shared" si="31"/>
        <v>28351</v>
      </c>
      <c r="C392" s="35"/>
      <c r="D392" s="56">
        <v>3037</v>
      </c>
      <c r="E392" s="16">
        <f t="shared" si="32"/>
        <v>117570.5</v>
      </c>
      <c r="F392" s="2" t="str">
        <f t="shared" si="33"/>
        <v/>
      </c>
      <c r="H392" s="16"/>
      <c r="I392" s="19">
        <f t="shared" si="34"/>
        <v>25314</v>
      </c>
    </row>
    <row r="393" spans="1:9" x14ac:dyDescent="0.25">
      <c r="A393" s="26">
        <v>37130</v>
      </c>
      <c r="B393" s="35">
        <f t="shared" si="31"/>
        <v>25314</v>
      </c>
      <c r="C393" s="35"/>
      <c r="D393" s="56">
        <v>3037</v>
      </c>
      <c r="E393" s="16">
        <f t="shared" si="32"/>
        <v>120607.5</v>
      </c>
      <c r="F393" s="2" t="str">
        <f t="shared" si="33"/>
        <v/>
      </c>
      <c r="H393" s="16"/>
      <c r="I393" s="19">
        <f t="shared" si="34"/>
        <v>22277</v>
      </c>
    </row>
    <row r="394" spans="1:9" x14ac:dyDescent="0.25">
      <c r="A394" s="26">
        <v>37131</v>
      </c>
      <c r="B394" s="35">
        <f t="shared" si="31"/>
        <v>22277</v>
      </c>
      <c r="C394" s="35"/>
      <c r="D394" s="56">
        <v>3037</v>
      </c>
      <c r="E394" s="16">
        <f t="shared" si="32"/>
        <v>123644.5</v>
      </c>
      <c r="F394" s="2" t="str">
        <f t="shared" si="33"/>
        <v/>
      </c>
      <c r="H394" s="16"/>
      <c r="I394" s="19">
        <f t="shared" si="34"/>
        <v>19240</v>
      </c>
    </row>
    <row r="395" spans="1:9" x14ac:dyDescent="0.25">
      <c r="A395" s="26">
        <v>37132</v>
      </c>
      <c r="B395" s="35">
        <f t="shared" si="31"/>
        <v>19240</v>
      </c>
      <c r="C395" s="35"/>
      <c r="D395" s="56">
        <v>3037</v>
      </c>
      <c r="E395" s="16">
        <f t="shared" si="32"/>
        <v>126681.5</v>
      </c>
      <c r="F395" s="2" t="str">
        <f t="shared" si="33"/>
        <v/>
      </c>
      <c r="H395" s="16"/>
      <c r="I395" s="19">
        <f t="shared" si="34"/>
        <v>16203</v>
      </c>
    </row>
    <row r="396" spans="1:9" x14ac:dyDescent="0.25">
      <c r="A396" s="26">
        <v>37133</v>
      </c>
      <c r="B396" s="35">
        <f t="shared" si="31"/>
        <v>16203</v>
      </c>
      <c r="C396" s="35"/>
      <c r="D396" s="56">
        <v>3037</v>
      </c>
      <c r="E396" s="16">
        <f t="shared" si="32"/>
        <v>129718.5</v>
      </c>
      <c r="F396" s="2" t="str">
        <f t="shared" si="33"/>
        <v/>
      </c>
      <c r="H396" s="16"/>
      <c r="I396" s="19">
        <f t="shared" si="34"/>
        <v>13166</v>
      </c>
    </row>
    <row r="397" spans="1:9" x14ac:dyDescent="0.25">
      <c r="A397" s="26">
        <v>37134</v>
      </c>
      <c r="B397" s="35">
        <f t="shared" si="31"/>
        <v>13166</v>
      </c>
      <c r="C397" s="35"/>
      <c r="D397" s="56">
        <v>3037</v>
      </c>
      <c r="E397" s="16">
        <f t="shared" si="32"/>
        <v>132755.5</v>
      </c>
      <c r="F397" s="2" t="str">
        <f t="shared" si="33"/>
        <v/>
      </c>
      <c r="H397" s="16"/>
      <c r="I397" s="19">
        <f t="shared" si="34"/>
        <v>10129</v>
      </c>
    </row>
    <row r="398" spans="1:9" x14ac:dyDescent="0.25">
      <c r="A398" s="26">
        <v>37135</v>
      </c>
      <c r="B398" s="35">
        <f t="shared" si="31"/>
        <v>10129</v>
      </c>
      <c r="C398" s="35"/>
      <c r="D398" s="56">
        <v>3037</v>
      </c>
      <c r="E398" s="16">
        <f t="shared" si="32"/>
        <v>135792.5</v>
      </c>
      <c r="F398" s="2" t="str">
        <f t="shared" si="33"/>
        <v/>
      </c>
      <c r="G398" s="21" t="s">
        <v>26</v>
      </c>
      <c r="H398" s="16">
        <v>122000</v>
      </c>
      <c r="I398" s="19">
        <f t="shared" si="34"/>
        <v>129092</v>
      </c>
    </row>
    <row r="399" spans="1:9" x14ac:dyDescent="0.25">
      <c r="A399" s="26">
        <v>37136</v>
      </c>
      <c r="B399" s="35">
        <f t="shared" si="31"/>
        <v>129092</v>
      </c>
      <c r="C399" s="35"/>
      <c r="D399" s="56">
        <v>3037</v>
      </c>
      <c r="E399" s="16">
        <f t="shared" si="32"/>
        <v>16829.5</v>
      </c>
      <c r="F399" s="2" t="str">
        <f t="shared" si="33"/>
        <v/>
      </c>
      <c r="H399" s="16"/>
      <c r="I399" s="19">
        <f t="shared" si="34"/>
        <v>126055</v>
      </c>
    </row>
    <row r="400" spans="1:9" x14ac:dyDescent="0.25">
      <c r="A400" s="26">
        <v>37137</v>
      </c>
      <c r="B400" s="35">
        <f t="shared" si="31"/>
        <v>126055</v>
      </c>
      <c r="C400" s="35"/>
      <c r="D400" s="56">
        <v>3037</v>
      </c>
      <c r="E400" s="16">
        <f t="shared" si="32"/>
        <v>19866.5</v>
      </c>
      <c r="F400" s="2" t="str">
        <f t="shared" si="33"/>
        <v/>
      </c>
      <c r="H400" s="16"/>
      <c r="I400" s="19">
        <f t="shared" si="34"/>
        <v>123018</v>
      </c>
    </row>
    <row r="401" spans="1:9" x14ac:dyDescent="0.25">
      <c r="A401" s="26">
        <v>37138</v>
      </c>
      <c r="B401" s="35">
        <f t="shared" si="31"/>
        <v>123018</v>
      </c>
      <c r="C401" s="35"/>
      <c r="D401" s="56">
        <v>3037</v>
      </c>
      <c r="E401" s="16">
        <f t="shared" si="32"/>
        <v>22903.5</v>
      </c>
      <c r="F401" s="2" t="str">
        <f t="shared" si="33"/>
        <v/>
      </c>
      <c r="H401" s="16"/>
      <c r="I401" s="19">
        <f t="shared" si="34"/>
        <v>119981</v>
      </c>
    </row>
    <row r="402" spans="1:9" x14ac:dyDescent="0.25">
      <c r="A402" s="26">
        <v>37139</v>
      </c>
      <c r="B402" s="35">
        <f t="shared" si="31"/>
        <v>119981</v>
      </c>
      <c r="C402" s="35"/>
      <c r="D402" s="56">
        <v>3037</v>
      </c>
      <c r="E402" s="16">
        <f t="shared" si="32"/>
        <v>25940.5</v>
      </c>
      <c r="F402" s="2" t="str">
        <f t="shared" si="33"/>
        <v/>
      </c>
      <c r="H402" s="16"/>
      <c r="I402" s="19">
        <f t="shared" si="34"/>
        <v>116944</v>
      </c>
    </row>
    <row r="403" spans="1:9" x14ac:dyDescent="0.25">
      <c r="A403" s="26">
        <v>37140</v>
      </c>
      <c r="B403" s="35">
        <f t="shared" si="31"/>
        <v>116944</v>
      </c>
      <c r="C403" s="35"/>
      <c r="D403" s="56">
        <v>3037</v>
      </c>
      <c r="E403" s="16">
        <f t="shared" si="32"/>
        <v>28977.5</v>
      </c>
      <c r="F403" s="2" t="str">
        <f t="shared" si="33"/>
        <v/>
      </c>
      <c r="H403" s="16"/>
      <c r="I403" s="19">
        <f t="shared" si="34"/>
        <v>113907</v>
      </c>
    </row>
    <row r="404" spans="1:9" x14ac:dyDescent="0.25">
      <c r="A404" s="26">
        <v>37141</v>
      </c>
      <c r="B404" s="35">
        <f t="shared" si="31"/>
        <v>113907</v>
      </c>
      <c r="C404" s="35"/>
      <c r="D404" s="56">
        <v>3037</v>
      </c>
      <c r="E404" s="16">
        <f t="shared" si="32"/>
        <v>32014.5</v>
      </c>
      <c r="F404" s="2" t="str">
        <f t="shared" si="33"/>
        <v/>
      </c>
      <c r="H404" s="16"/>
      <c r="I404" s="19">
        <f t="shared" si="34"/>
        <v>110870</v>
      </c>
    </row>
    <row r="405" spans="1:9" x14ac:dyDescent="0.25">
      <c r="A405" s="26">
        <v>37142</v>
      </c>
      <c r="B405" s="35">
        <f t="shared" si="31"/>
        <v>110870</v>
      </c>
      <c r="C405" s="35"/>
      <c r="D405" s="56">
        <v>3037</v>
      </c>
      <c r="E405" s="16">
        <f t="shared" si="32"/>
        <v>35051.5</v>
      </c>
      <c r="F405" s="2" t="str">
        <f t="shared" si="33"/>
        <v/>
      </c>
      <c r="H405" s="16"/>
      <c r="I405" s="19">
        <f t="shared" si="34"/>
        <v>107833</v>
      </c>
    </row>
    <row r="406" spans="1:9" x14ac:dyDescent="0.25">
      <c r="A406" s="26">
        <v>37143</v>
      </c>
      <c r="B406" s="35">
        <f t="shared" si="31"/>
        <v>107833</v>
      </c>
      <c r="C406" s="35"/>
      <c r="D406" s="56">
        <v>3037</v>
      </c>
      <c r="E406" s="16">
        <f t="shared" si="32"/>
        <v>38088.5</v>
      </c>
      <c r="F406" s="2" t="str">
        <f t="shared" si="33"/>
        <v/>
      </c>
      <c r="H406" s="16"/>
      <c r="I406" s="19">
        <f t="shared" si="34"/>
        <v>104796</v>
      </c>
    </row>
    <row r="407" spans="1:9" x14ac:dyDescent="0.25">
      <c r="A407" s="26">
        <v>37144</v>
      </c>
      <c r="B407" s="35">
        <f t="shared" si="31"/>
        <v>104796</v>
      </c>
      <c r="C407" s="35"/>
      <c r="D407" s="56">
        <v>3037</v>
      </c>
      <c r="E407" s="16">
        <f t="shared" si="32"/>
        <v>41125.5</v>
      </c>
      <c r="F407" s="2" t="str">
        <f t="shared" si="33"/>
        <v/>
      </c>
      <c r="H407" s="16"/>
      <c r="I407" s="19">
        <f t="shared" si="34"/>
        <v>101759</v>
      </c>
    </row>
    <row r="408" spans="1:9" x14ac:dyDescent="0.25">
      <c r="A408" s="26">
        <v>37145</v>
      </c>
      <c r="B408" s="35">
        <f t="shared" si="31"/>
        <v>101759</v>
      </c>
      <c r="C408" s="35"/>
      <c r="D408" s="56">
        <v>3037</v>
      </c>
      <c r="E408" s="16">
        <f t="shared" si="32"/>
        <v>44162.5</v>
      </c>
      <c r="F408" s="2" t="str">
        <f t="shared" si="33"/>
        <v/>
      </c>
      <c r="H408" s="16"/>
      <c r="I408" s="19">
        <f t="shared" si="34"/>
        <v>98722</v>
      </c>
    </row>
    <row r="409" spans="1:9" x14ac:dyDescent="0.25">
      <c r="A409" s="26">
        <v>37146</v>
      </c>
      <c r="B409" s="35">
        <f t="shared" si="31"/>
        <v>98722</v>
      </c>
      <c r="C409" s="35"/>
      <c r="D409" s="56">
        <v>3037</v>
      </c>
      <c r="E409" s="16">
        <f t="shared" si="32"/>
        <v>47199.5</v>
      </c>
      <c r="F409" s="2" t="str">
        <f t="shared" si="33"/>
        <v/>
      </c>
      <c r="H409" s="16"/>
      <c r="I409" s="19">
        <f t="shared" si="34"/>
        <v>95685</v>
      </c>
    </row>
    <row r="410" spans="1:9" x14ac:dyDescent="0.25">
      <c r="A410" s="26">
        <v>37147</v>
      </c>
      <c r="B410" s="35">
        <f t="shared" si="31"/>
        <v>95685</v>
      </c>
      <c r="C410" s="35"/>
      <c r="D410" s="56">
        <v>3037</v>
      </c>
      <c r="E410" s="16">
        <f t="shared" si="32"/>
        <v>50236.5</v>
      </c>
      <c r="F410" s="2" t="str">
        <f t="shared" si="33"/>
        <v/>
      </c>
      <c r="H410" s="16"/>
      <c r="I410" s="19">
        <f t="shared" si="34"/>
        <v>92648</v>
      </c>
    </row>
    <row r="411" spans="1:9" x14ac:dyDescent="0.25">
      <c r="A411" s="26">
        <v>37148</v>
      </c>
      <c r="B411" s="35">
        <f t="shared" si="31"/>
        <v>92648</v>
      </c>
      <c r="C411" s="35"/>
      <c r="D411" s="56">
        <v>3037</v>
      </c>
      <c r="E411" s="16">
        <f t="shared" si="32"/>
        <v>53273.5</v>
      </c>
      <c r="F411" s="2" t="str">
        <f t="shared" si="33"/>
        <v/>
      </c>
      <c r="H411" s="16"/>
      <c r="I411" s="19">
        <f t="shared" si="34"/>
        <v>89611</v>
      </c>
    </row>
    <row r="412" spans="1:9" x14ac:dyDescent="0.25">
      <c r="A412" s="26">
        <v>37149</v>
      </c>
      <c r="B412" s="35">
        <f t="shared" si="31"/>
        <v>89611</v>
      </c>
      <c r="C412" s="35"/>
      <c r="D412" s="56">
        <v>3037</v>
      </c>
      <c r="E412" s="16">
        <f t="shared" si="32"/>
        <v>56310.5</v>
      </c>
      <c r="F412" s="2" t="str">
        <f t="shared" si="33"/>
        <v/>
      </c>
      <c r="H412" s="16"/>
      <c r="I412" s="19">
        <f t="shared" si="34"/>
        <v>86574</v>
      </c>
    </row>
    <row r="413" spans="1:9" x14ac:dyDescent="0.25">
      <c r="A413" s="26">
        <v>37150</v>
      </c>
      <c r="B413" s="35">
        <f t="shared" si="31"/>
        <v>86574</v>
      </c>
      <c r="C413" s="35"/>
      <c r="D413" s="56">
        <v>3037</v>
      </c>
      <c r="E413" s="16">
        <f t="shared" si="32"/>
        <v>59347.5</v>
      </c>
      <c r="F413" s="2" t="str">
        <f t="shared" si="33"/>
        <v/>
      </c>
      <c r="H413" s="16"/>
      <c r="I413" s="19">
        <f t="shared" si="34"/>
        <v>83537</v>
      </c>
    </row>
    <row r="414" spans="1:9" x14ac:dyDescent="0.25">
      <c r="A414" s="26">
        <v>37151</v>
      </c>
      <c r="B414" s="35">
        <f t="shared" si="31"/>
        <v>83537</v>
      </c>
      <c r="C414" s="35"/>
      <c r="D414" s="56">
        <v>3037</v>
      </c>
      <c r="E414" s="16">
        <f t="shared" si="32"/>
        <v>62384.5</v>
      </c>
      <c r="F414" s="2" t="str">
        <f t="shared" si="33"/>
        <v/>
      </c>
      <c r="H414" s="16"/>
      <c r="I414" s="19">
        <f t="shared" si="34"/>
        <v>80500</v>
      </c>
    </row>
    <row r="415" spans="1:9" x14ac:dyDescent="0.25">
      <c r="A415" s="26">
        <v>37152</v>
      </c>
      <c r="B415" s="35">
        <f t="shared" si="31"/>
        <v>80500</v>
      </c>
      <c r="C415" s="35"/>
      <c r="D415" s="56">
        <v>3037</v>
      </c>
      <c r="E415" s="16">
        <f t="shared" si="32"/>
        <v>65421.5</v>
      </c>
      <c r="F415" s="2" t="str">
        <f t="shared" si="33"/>
        <v/>
      </c>
      <c r="H415" s="16"/>
      <c r="I415" s="19">
        <f t="shared" si="34"/>
        <v>77463</v>
      </c>
    </row>
    <row r="416" spans="1:9" x14ac:dyDescent="0.25">
      <c r="A416" s="26">
        <v>37153</v>
      </c>
      <c r="B416" s="35">
        <f t="shared" si="31"/>
        <v>77463</v>
      </c>
      <c r="C416" s="35"/>
      <c r="D416" s="56">
        <v>3037</v>
      </c>
      <c r="E416" s="16">
        <f t="shared" si="32"/>
        <v>68458.5</v>
      </c>
      <c r="F416" s="2" t="str">
        <f t="shared" si="33"/>
        <v/>
      </c>
      <c r="H416" s="16"/>
      <c r="I416" s="19">
        <f t="shared" si="34"/>
        <v>74426</v>
      </c>
    </row>
    <row r="417" spans="1:9" x14ac:dyDescent="0.25">
      <c r="A417" s="26">
        <v>37154</v>
      </c>
      <c r="B417" s="35">
        <f t="shared" si="31"/>
        <v>74426</v>
      </c>
      <c r="C417" s="35"/>
      <c r="D417" s="56">
        <v>3037</v>
      </c>
      <c r="E417" s="16">
        <f t="shared" si="32"/>
        <v>71495.5</v>
      </c>
      <c r="F417" s="2" t="str">
        <f t="shared" si="33"/>
        <v/>
      </c>
      <c r="H417" s="16"/>
      <c r="I417" s="19">
        <f t="shared" si="34"/>
        <v>71389</v>
      </c>
    </row>
    <row r="418" spans="1:9" x14ac:dyDescent="0.25">
      <c r="A418" s="26">
        <v>37155</v>
      </c>
      <c r="B418" s="35">
        <f t="shared" si="31"/>
        <v>71389</v>
      </c>
      <c r="C418" s="35"/>
      <c r="D418" s="56">
        <v>3037</v>
      </c>
      <c r="E418" s="16">
        <f t="shared" si="32"/>
        <v>74532.5</v>
      </c>
      <c r="F418" s="2" t="str">
        <f t="shared" si="33"/>
        <v/>
      </c>
      <c r="H418" s="16"/>
      <c r="I418" s="19">
        <f t="shared" si="34"/>
        <v>68352</v>
      </c>
    </row>
    <row r="419" spans="1:9" x14ac:dyDescent="0.25">
      <c r="A419" s="26">
        <v>37156</v>
      </c>
      <c r="B419" s="35">
        <f t="shared" si="31"/>
        <v>68352</v>
      </c>
      <c r="C419" s="35"/>
      <c r="D419" s="56">
        <v>3037</v>
      </c>
      <c r="E419" s="16">
        <f t="shared" si="32"/>
        <v>77569.5</v>
      </c>
      <c r="F419" s="2" t="str">
        <f t="shared" si="33"/>
        <v/>
      </c>
      <c r="H419" s="16"/>
      <c r="I419" s="19">
        <f t="shared" si="34"/>
        <v>65315</v>
      </c>
    </row>
    <row r="420" spans="1:9" x14ac:dyDescent="0.25">
      <c r="A420" s="26">
        <v>37157</v>
      </c>
      <c r="B420" s="35">
        <f t="shared" si="31"/>
        <v>65315</v>
      </c>
      <c r="C420" s="35"/>
      <c r="D420" s="56">
        <v>3037</v>
      </c>
      <c r="E420" s="16">
        <f t="shared" si="32"/>
        <v>80606.5</v>
      </c>
      <c r="F420" s="2" t="str">
        <f t="shared" si="33"/>
        <v/>
      </c>
      <c r="H420" s="16"/>
      <c r="I420" s="19">
        <f t="shared" si="34"/>
        <v>62278</v>
      </c>
    </row>
    <row r="421" spans="1:9" x14ac:dyDescent="0.25">
      <c r="A421" s="26">
        <v>37158</v>
      </c>
      <c r="B421" s="35">
        <f t="shared" si="31"/>
        <v>62278</v>
      </c>
      <c r="C421" s="35"/>
      <c r="D421" s="56">
        <v>2225</v>
      </c>
      <c r="E421" s="16">
        <f t="shared" si="32"/>
        <v>83643.5</v>
      </c>
      <c r="F421" s="2" t="str">
        <f t="shared" si="33"/>
        <v/>
      </c>
      <c r="H421" s="16"/>
      <c r="I421" s="19">
        <f t="shared" si="34"/>
        <v>60053</v>
      </c>
    </row>
    <row r="422" spans="1:9" x14ac:dyDescent="0.25">
      <c r="A422" s="26">
        <v>37159</v>
      </c>
      <c r="B422" s="35">
        <f t="shared" si="31"/>
        <v>60053</v>
      </c>
      <c r="C422" s="35"/>
      <c r="D422" s="56">
        <v>2225</v>
      </c>
      <c r="E422" s="16">
        <f t="shared" si="32"/>
        <v>85868.5</v>
      </c>
      <c r="F422" s="2" t="str">
        <f t="shared" si="33"/>
        <v/>
      </c>
      <c r="H422" s="16"/>
      <c r="I422" s="19">
        <f t="shared" si="34"/>
        <v>57828</v>
      </c>
    </row>
    <row r="423" spans="1:9" x14ac:dyDescent="0.25">
      <c r="A423" s="26">
        <v>37160</v>
      </c>
      <c r="B423" s="35">
        <f t="shared" si="31"/>
        <v>57828</v>
      </c>
      <c r="C423" s="35"/>
      <c r="D423" s="56">
        <v>2225</v>
      </c>
      <c r="E423" s="16">
        <f t="shared" si="32"/>
        <v>88093.5</v>
      </c>
      <c r="F423" s="2" t="str">
        <f t="shared" si="33"/>
        <v/>
      </c>
      <c r="H423" s="16"/>
      <c r="I423" s="19">
        <f t="shared" si="34"/>
        <v>55603</v>
      </c>
    </row>
    <row r="424" spans="1:9" x14ac:dyDescent="0.25">
      <c r="A424" s="26">
        <v>37161</v>
      </c>
      <c r="B424" s="35">
        <f t="shared" si="31"/>
        <v>55603</v>
      </c>
      <c r="C424" s="35"/>
      <c r="D424" s="56">
        <v>2225</v>
      </c>
      <c r="E424" s="16">
        <f t="shared" si="32"/>
        <v>90318.5</v>
      </c>
      <c r="F424" s="2" t="str">
        <f t="shared" si="33"/>
        <v/>
      </c>
      <c r="H424" s="16"/>
      <c r="I424" s="19">
        <f t="shared" si="34"/>
        <v>53378</v>
      </c>
    </row>
    <row r="425" spans="1:9" x14ac:dyDescent="0.25">
      <c r="A425" s="26">
        <v>37162</v>
      </c>
      <c r="B425" s="35">
        <f t="shared" si="31"/>
        <v>53378</v>
      </c>
      <c r="C425" s="35"/>
      <c r="D425" s="56">
        <v>2225</v>
      </c>
      <c r="E425" s="16">
        <f t="shared" si="32"/>
        <v>92543.5</v>
      </c>
      <c r="F425" s="2" t="str">
        <f t="shared" si="33"/>
        <v/>
      </c>
      <c r="H425" s="16"/>
      <c r="I425" s="19">
        <f t="shared" si="34"/>
        <v>51153</v>
      </c>
    </row>
    <row r="426" spans="1:9" x14ac:dyDescent="0.25">
      <c r="A426" s="26">
        <v>37163</v>
      </c>
      <c r="B426" s="35">
        <f t="shared" si="31"/>
        <v>51153</v>
      </c>
      <c r="C426" s="35"/>
      <c r="D426" s="56">
        <v>2225</v>
      </c>
      <c r="E426" s="16">
        <f t="shared" si="32"/>
        <v>94768.5</v>
      </c>
      <c r="F426" s="2" t="str">
        <f t="shared" si="33"/>
        <v/>
      </c>
      <c r="H426" s="16"/>
      <c r="I426" s="19">
        <f t="shared" si="34"/>
        <v>48928</v>
      </c>
    </row>
    <row r="427" spans="1:9" x14ac:dyDescent="0.25">
      <c r="A427" s="26">
        <v>37164</v>
      </c>
      <c r="B427" s="35">
        <f t="shared" si="31"/>
        <v>48928</v>
      </c>
      <c r="C427" s="35"/>
      <c r="D427" s="56">
        <v>2225</v>
      </c>
      <c r="E427" s="16">
        <f t="shared" si="32"/>
        <v>96993.5</v>
      </c>
      <c r="F427" s="2" t="str">
        <f t="shared" si="33"/>
        <v/>
      </c>
      <c r="H427" s="16"/>
      <c r="I427" s="19">
        <f t="shared" si="34"/>
        <v>46703</v>
      </c>
    </row>
    <row r="428" spans="1:9" x14ac:dyDescent="0.25">
      <c r="A428" s="26">
        <v>37165</v>
      </c>
      <c r="B428" s="35">
        <f t="shared" si="31"/>
        <v>46703</v>
      </c>
      <c r="C428" s="35"/>
      <c r="D428" s="56">
        <v>3037</v>
      </c>
      <c r="E428" s="16">
        <f t="shared" si="32"/>
        <v>99218.5</v>
      </c>
      <c r="F428" s="2" t="str">
        <f t="shared" si="33"/>
        <v/>
      </c>
      <c r="H428" s="16"/>
      <c r="I428" s="19">
        <f t="shared" si="34"/>
        <v>43666</v>
      </c>
    </row>
    <row r="429" spans="1:9" x14ac:dyDescent="0.25">
      <c r="A429" s="26">
        <v>37166</v>
      </c>
      <c r="B429" s="35">
        <f t="shared" si="31"/>
        <v>43666</v>
      </c>
      <c r="C429" s="35"/>
      <c r="D429" s="56">
        <v>3037</v>
      </c>
      <c r="E429" s="16">
        <f t="shared" si="32"/>
        <v>102255.5</v>
      </c>
      <c r="F429" s="2" t="str">
        <f t="shared" si="33"/>
        <v/>
      </c>
      <c r="H429" s="16"/>
      <c r="I429" s="19">
        <f t="shared" si="34"/>
        <v>40629</v>
      </c>
    </row>
    <row r="430" spans="1:9" x14ac:dyDescent="0.25">
      <c r="A430" s="26">
        <v>37167</v>
      </c>
      <c r="B430" s="35">
        <f t="shared" si="31"/>
        <v>40629</v>
      </c>
      <c r="C430" s="35"/>
      <c r="D430" s="56">
        <v>3037</v>
      </c>
      <c r="E430" s="16">
        <f t="shared" si="32"/>
        <v>105292.5</v>
      </c>
      <c r="F430" s="2" t="str">
        <f t="shared" si="33"/>
        <v/>
      </c>
      <c r="H430" s="16"/>
      <c r="I430" s="19">
        <f t="shared" si="34"/>
        <v>37592</v>
      </c>
    </row>
    <row r="431" spans="1:9" x14ac:dyDescent="0.25">
      <c r="A431" s="26">
        <v>37168</v>
      </c>
      <c r="B431" s="35">
        <f t="shared" si="31"/>
        <v>37592</v>
      </c>
      <c r="C431" s="35"/>
      <c r="D431" s="56">
        <v>3037</v>
      </c>
      <c r="E431" s="16">
        <f t="shared" si="32"/>
        <v>108329.5</v>
      </c>
      <c r="F431" s="2" t="str">
        <f t="shared" si="33"/>
        <v/>
      </c>
      <c r="H431" s="16"/>
      <c r="I431" s="19">
        <f t="shared" si="34"/>
        <v>34555</v>
      </c>
    </row>
    <row r="432" spans="1:9" x14ac:dyDescent="0.25">
      <c r="A432" s="26">
        <v>37169</v>
      </c>
      <c r="B432" s="35">
        <f t="shared" si="31"/>
        <v>34555</v>
      </c>
      <c r="C432" s="35"/>
      <c r="D432" s="56">
        <v>3037</v>
      </c>
      <c r="E432" s="16">
        <f t="shared" si="32"/>
        <v>111366.5</v>
      </c>
      <c r="F432" s="2" t="str">
        <f t="shared" si="33"/>
        <v/>
      </c>
      <c r="H432" s="16"/>
      <c r="I432" s="19">
        <f t="shared" si="34"/>
        <v>31518</v>
      </c>
    </row>
    <row r="433" spans="1:9" x14ac:dyDescent="0.25">
      <c r="A433" s="26">
        <v>37170</v>
      </c>
      <c r="B433" s="35">
        <f t="shared" si="31"/>
        <v>31518</v>
      </c>
      <c r="C433" s="35"/>
      <c r="D433" s="56">
        <v>3037</v>
      </c>
      <c r="E433" s="16">
        <f t="shared" si="32"/>
        <v>114403.5</v>
      </c>
      <c r="F433" s="2" t="str">
        <f t="shared" si="33"/>
        <v/>
      </c>
      <c r="H433" s="16"/>
      <c r="I433" s="19">
        <f t="shared" si="34"/>
        <v>28481</v>
      </c>
    </row>
    <row r="434" spans="1:9" x14ac:dyDescent="0.25">
      <c r="A434" s="26">
        <v>37171</v>
      </c>
      <c r="B434" s="35">
        <f t="shared" si="31"/>
        <v>28481</v>
      </c>
      <c r="C434" s="35"/>
      <c r="D434" s="56">
        <v>3037</v>
      </c>
      <c r="E434" s="16">
        <f t="shared" si="32"/>
        <v>117440.5</v>
      </c>
      <c r="F434" s="2" t="str">
        <f t="shared" si="33"/>
        <v/>
      </c>
      <c r="H434" s="16"/>
      <c r="I434" s="19">
        <f t="shared" si="34"/>
        <v>25444</v>
      </c>
    </row>
    <row r="435" spans="1:9" x14ac:dyDescent="0.25">
      <c r="A435" s="26">
        <v>37172</v>
      </c>
      <c r="B435" s="35">
        <f t="shared" si="31"/>
        <v>25444</v>
      </c>
      <c r="C435" s="35"/>
      <c r="D435" s="56">
        <v>3037</v>
      </c>
      <c r="E435" s="16">
        <f t="shared" si="32"/>
        <v>120477.5</v>
      </c>
      <c r="F435" s="2" t="str">
        <f t="shared" si="33"/>
        <v/>
      </c>
      <c r="H435" s="16"/>
      <c r="I435" s="19">
        <f t="shared" si="34"/>
        <v>22407</v>
      </c>
    </row>
    <row r="436" spans="1:9" x14ac:dyDescent="0.25">
      <c r="A436" s="26">
        <v>37173</v>
      </c>
      <c r="B436" s="35">
        <f t="shared" si="31"/>
        <v>22407</v>
      </c>
      <c r="C436" s="35"/>
      <c r="D436" s="56">
        <v>3037</v>
      </c>
      <c r="E436" s="16">
        <f t="shared" si="32"/>
        <v>123514.5</v>
      </c>
      <c r="F436" s="2" t="str">
        <f t="shared" si="33"/>
        <v/>
      </c>
      <c r="H436" s="16"/>
      <c r="I436" s="19">
        <f t="shared" si="34"/>
        <v>19370</v>
      </c>
    </row>
    <row r="437" spans="1:9" x14ac:dyDescent="0.25">
      <c r="A437" s="26">
        <v>37174</v>
      </c>
      <c r="B437" s="35">
        <f t="shared" si="31"/>
        <v>19370</v>
      </c>
      <c r="C437" s="35"/>
      <c r="D437" s="56">
        <v>3037</v>
      </c>
      <c r="E437" s="16">
        <f t="shared" si="32"/>
        <v>126551.5</v>
      </c>
      <c r="F437" s="2" t="str">
        <f t="shared" si="33"/>
        <v/>
      </c>
      <c r="H437" s="16"/>
      <c r="I437" s="19">
        <f t="shared" si="34"/>
        <v>16333</v>
      </c>
    </row>
    <row r="438" spans="1:9" x14ac:dyDescent="0.25">
      <c r="A438" s="26">
        <v>37175</v>
      </c>
      <c r="B438" s="35">
        <f t="shared" si="31"/>
        <v>16333</v>
      </c>
      <c r="C438" s="35"/>
      <c r="D438" s="56">
        <v>3037</v>
      </c>
      <c r="E438" s="16">
        <f t="shared" si="32"/>
        <v>129588.5</v>
      </c>
      <c r="F438" s="2" t="str">
        <f t="shared" si="33"/>
        <v/>
      </c>
      <c r="H438" s="16"/>
      <c r="I438" s="19">
        <f t="shared" si="34"/>
        <v>13296</v>
      </c>
    </row>
    <row r="439" spans="1:9" x14ac:dyDescent="0.25">
      <c r="A439" s="26">
        <v>37176</v>
      </c>
      <c r="B439" s="35">
        <f t="shared" si="31"/>
        <v>13296</v>
      </c>
      <c r="C439" s="35"/>
      <c r="D439" s="56">
        <v>3037</v>
      </c>
      <c r="E439" s="16">
        <f t="shared" si="32"/>
        <v>132625.5</v>
      </c>
      <c r="F439" s="2" t="str">
        <f t="shared" si="33"/>
        <v/>
      </c>
      <c r="H439" s="16"/>
      <c r="I439" s="19">
        <f t="shared" si="34"/>
        <v>10259</v>
      </c>
    </row>
    <row r="440" spans="1:9" x14ac:dyDescent="0.25">
      <c r="A440" s="26">
        <v>37177</v>
      </c>
      <c r="B440" s="35">
        <f t="shared" ref="B440:B503" si="35">IF(I439&lt;0,"0",I439)</f>
        <v>10259</v>
      </c>
      <c r="C440" s="35"/>
      <c r="D440" s="56">
        <v>3037</v>
      </c>
      <c r="E440" s="16">
        <f t="shared" ref="E440:E503" si="36">$D$3-B440</f>
        <v>135662.5</v>
      </c>
      <c r="F440" s="2" t="str">
        <f t="shared" ref="F440:F503" si="37">+IF(I440&gt;$D$3,"*","")</f>
        <v/>
      </c>
      <c r="G440" s="21" t="s">
        <v>27</v>
      </c>
      <c r="H440" s="16">
        <v>122000</v>
      </c>
      <c r="I440" s="19">
        <f t="shared" ref="I440:I503" si="38">B440+H440-D440</f>
        <v>129222</v>
      </c>
    </row>
    <row r="441" spans="1:9" x14ac:dyDescent="0.25">
      <c r="A441" s="26">
        <v>37178</v>
      </c>
      <c r="B441" s="35">
        <f t="shared" si="35"/>
        <v>129222</v>
      </c>
      <c r="C441" s="35"/>
      <c r="D441" s="56">
        <v>3037</v>
      </c>
      <c r="E441" s="16">
        <f t="shared" si="36"/>
        <v>16699.5</v>
      </c>
      <c r="F441" s="2" t="str">
        <f t="shared" si="37"/>
        <v/>
      </c>
      <c r="H441" s="16"/>
      <c r="I441" s="19">
        <f t="shared" si="38"/>
        <v>126185</v>
      </c>
    </row>
    <row r="442" spans="1:9" x14ac:dyDescent="0.25">
      <c r="A442" s="26">
        <v>37179</v>
      </c>
      <c r="B442" s="35">
        <f t="shared" si="35"/>
        <v>126185</v>
      </c>
      <c r="C442" s="35"/>
      <c r="D442" s="56">
        <v>3037</v>
      </c>
      <c r="E442" s="16">
        <f t="shared" si="36"/>
        <v>19736.5</v>
      </c>
      <c r="F442" s="2" t="str">
        <f t="shared" si="37"/>
        <v/>
      </c>
      <c r="H442" s="16"/>
      <c r="I442" s="19">
        <f t="shared" si="38"/>
        <v>123148</v>
      </c>
    </row>
    <row r="443" spans="1:9" x14ac:dyDescent="0.25">
      <c r="A443" s="26">
        <v>37180</v>
      </c>
      <c r="B443" s="35">
        <f t="shared" si="35"/>
        <v>123148</v>
      </c>
      <c r="C443" s="35"/>
      <c r="D443" s="56">
        <v>3037</v>
      </c>
      <c r="E443" s="16">
        <f t="shared" si="36"/>
        <v>22773.5</v>
      </c>
      <c r="F443" s="2" t="str">
        <f t="shared" si="37"/>
        <v/>
      </c>
      <c r="H443" s="16"/>
      <c r="I443" s="19">
        <f t="shared" si="38"/>
        <v>120111</v>
      </c>
    </row>
    <row r="444" spans="1:9" x14ac:dyDescent="0.25">
      <c r="A444" s="26">
        <v>37181</v>
      </c>
      <c r="B444" s="35">
        <f t="shared" si="35"/>
        <v>120111</v>
      </c>
      <c r="C444" s="35"/>
      <c r="D444" s="56">
        <v>3037</v>
      </c>
      <c r="E444" s="16">
        <f t="shared" si="36"/>
        <v>25810.5</v>
      </c>
      <c r="F444" s="2" t="str">
        <f t="shared" si="37"/>
        <v/>
      </c>
      <c r="H444" s="16"/>
      <c r="I444" s="19">
        <f t="shared" si="38"/>
        <v>117074</v>
      </c>
    </row>
    <row r="445" spans="1:9" x14ac:dyDescent="0.25">
      <c r="A445" s="26">
        <v>37182</v>
      </c>
      <c r="B445" s="35">
        <f t="shared" si="35"/>
        <v>117074</v>
      </c>
      <c r="C445" s="35"/>
      <c r="D445" s="56">
        <v>3037</v>
      </c>
      <c r="E445" s="16">
        <f t="shared" si="36"/>
        <v>28847.5</v>
      </c>
      <c r="F445" s="2" t="str">
        <f t="shared" si="37"/>
        <v/>
      </c>
      <c r="H445" s="16"/>
      <c r="I445" s="19">
        <f t="shared" si="38"/>
        <v>114037</v>
      </c>
    </row>
    <row r="446" spans="1:9" x14ac:dyDescent="0.25">
      <c r="A446" s="26">
        <v>37183</v>
      </c>
      <c r="B446" s="35">
        <f t="shared" si="35"/>
        <v>114037</v>
      </c>
      <c r="C446" s="35"/>
      <c r="D446" s="56">
        <v>3037</v>
      </c>
      <c r="E446" s="16">
        <f t="shared" si="36"/>
        <v>31884.5</v>
      </c>
      <c r="F446" s="2" t="str">
        <f t="shared" si="37"/>
        <v/>
      </c>
      <c r="H446" s="16"/>
      <c r="I446" s="19">
        <f t="shared" si="38"/>
        <v>111000</v>
      </c>
    </row>
    <row r="447" spans="1:9" x14ac:dyDescent="0.25">
      <c r="A447" s="26">
        <v>37184</v>
      </c>
      <c r="B447" s="35">
        <f t="shared" si="35"/>
        <v>111000</v>
      </c>
      <c r="C447" s="35"/>
      <c r="D447" s="56">
        <v>3037</v>
      </c>
      <c r="E447" s="16">
        <f t="shared" si="36"/>
        <v>34921.5</v>
      </c>
      <c r="F447" s="2" t="str">
        <f t="shared" si="37"/>
        <v/>
      </c>
      <c r="H447" s="16"/>
      <c r="I447" s="19">
        <f t="shared" si="38"/>
        <v>107963</v>
      </c>
    </row>
    <row r="448" spans="1:9" x14ac:dyDescent="0.25">
      <c r="A448" s="26">
        <v>37185</v>
      </c>
      <c r="B448" s="35">
        <f t="shared" si="35"/>
        <v>107963</v>
      </c>
      <c r="C448" s="35"/>
      <c r="D448" s="56">
        <v>3037</v>
      </c>
      <c r="E448" s="16">
        <f t="shared" si="36"/>
        <v>37958.5</v>
      </c>
      <c r="F448" s="2" t="str">
        <f t="shared" si="37"/>
        <v/>
      </c>
      <c r="H448" s="16"/>
      <c r="I448" s="19">
        <f t="shared" si="38"/>
        <v>104926</v>
      </c>
    </row>
    <row r="449" spans="1:9" x14ac:dyDescent="0.25">
      <c r="A449" s="26">
        <v>37186</v>
      </c>
      <c r="B449" s="35">
        <f t="shared" si="35"/>
        <v>104926</v>
      </c>
      <c r="C449" s="35"/>
      <c r="D449" s="56">
        <v>3037</v>
      </c>
      <c r="E449" s="16">
        <f t="shared" si="36"/>
        <v>40995.5</v>
      </c>
      <c r="F449" s="2" t="str">
        <f t="shared" si="37"/>
        <v/>
      </c>
      <c r="H449" s="16"/>
      <c r="I449" s="19">
        <f t="shared" si="38"/>
        <v>101889</v>
      </c>
    </row>
    <row r="450" spans="1:9" x14ac:dyDescent="0.25">
      <c r="A450" s="26">
        <v>37187</v>
      </c>
      <c r="B450" s="35">
        <f t="shared" si="35"/>
        <v>101889</v>
      </c>
      <c r="C450" s="35"/>
      <c r="D450" s="56">
        <v>3037</v>
      </c>
      <c r="E450" s="16">
        <f t="shared" si="36"/>
        <v>44032.5</v>
      </c>
      <c r="F450" s="2" t="str">
        <f t="shared" si="37"/>
        <v/>
      </c>
      <c r="H450" s="16"/>
      <c r="I450" s="19">
        <f t="shared" si="38"/>
        <v>98852</v>
      </c>
    </row>
    <row r="451" spans="1:9" x14ac:dyDescent="0.25">
      <c r="A451" s="26">
        <v>37188</v>
      </c>
      <c r="B451" s="35">
        <f t="shared" si="35"/>
        <v>98852</v>
      </c>
      <c r="C451" s="35"/>
      <c r="D451" s="56">
        <v>3037</v>
      </c>
      <c r="E451" s="16">
        <f t="shared" si="36"/>
        <v>47069.5</v>
      </c>
      <c r="F451" s="2" t="str">
        <f t="shared" si="37"/>
        <v/>
      </c>
      <c r="H451" s="16"/>
      <c r="I451" s="19">
        <f t="shared" si="38"/>
        <v>95815</v>
      </c>
    </row>
    <row r="452" spans="1:9" x14ac:dyDescent="0.25">
      <c r="A452" s="26">
        <v>37189</v>
      </c>
      <c r="B452" s="35">
        <f t="shared" si="35"/>
        <v>95815</v>
      </c>
      <c r="C452" s="35"/>
      <c r="D452" s="56">
        <v>3037</v>
      </c>
      <c r="E452" s="16">
        <f t="shared" si="36"/>
        <v>50106.5</v>
      </c>
      <c r="F452" s="2" t="str">
        <f t="shared" si="37"/>
        <v/>
      </c>
      <c r="H452" s="16"/>
      <c r="I452" s="19">
        <f t="shared" si="38"/>
        <v>92778</v>
      </c>
    </row>
    <row r="453" spans="1:9" x14ac:dyDescent="0.25">
      <c r="A453" s="26">
        <v>37190</v>
      </c>
      <c r="B453" s="35">
        <f t="shared" si="35"/>
        <v>92778</v>
      </c>
      <c r="C453" s="35"/>
      <c r="D453" s="56">
        <v>3037</v>
      </c>
      <c r="E453" s="16">
        <f t="shared" si="36"/>
        <v>53143.5</v>
      </c>
      <c r="F453" s="2" t="str">
        <f t="shared" si="37"/>
        <v/>
      </c>
      <c r="H453" s="16"/>
      <c r="I453" s="19">
        <f t="shared" si="38"/>
        <v>89741</v>
      </c>
    </row>
    <row r="454" spans="1:9" x14ac:dyDescent="0.25">
      <c r="A454" s="26">
        <v>37191</v>
      </c>
      <c r="B454" s="35">
        <f t="shared" si="35"/>
        <v>89741</v>
      </c>
      <c r="C454" s="35"/>
      <c r="D454" s="56">
        <v>3037</v>
      </c>
      <c r="E454" s="16">
        <f t="shared" si="36"/>
        <v>56180.5</v>
      </c>
      <c r="F454" s="2" t="str">
        <f t="shared" si="37"/>
        <v/>
      </c>
      <c r="H454" s="16"/>
      <c r="I454" s="19">
        <f t="shared" si="38"/>
        <v>86704</v>
      </c>
    </row>
    <row r="455" spans="1:9" x14ac:dyDescent="0.25">
      <c r="A455" s="26">
        <v>37192</v>
      </c>
      <c r="B455" s="35">
        <f t="shared" si="35"/>
        <v>86704</v>
      </c>
      <c r="C455" s="35"/>
      <c r="D455" s="56">
        <v>3037</v>
      </c>
      <c r="E455" s="16">
        <f t="shared" si="36"/>
        <v>59217.5</v>
      </c>
      <c r="F455" s="2" t="str">
        <f t="shared" si="37"/>
        <v/>
      </c>
      <c r="H455" s="16"/>
      <c r="I455" s="19">
        <f t="shared" si="38"/>
        <v>83667</v>
      </c>
    </row>
    <row r="456" spans="1:9" x14ac:dyDescent="0.25">
      <c r="A456" s="26">
        <v>37193</v>
      </c>
      <c r="B456" s="35">
        <f t="shared" si="35"/>
        <v>83667</v>
      </c>
      <c r="C456" s="35"/>
      <c r="D456" s="56">
        <v>3037</v>
      </c>
      <c r="E456" s="16">
        <f t="shared" si="36"/>
        <v>62254.5</v>
      </c>
      <c r="F456" s="2" t="str">
        <f t="shared" si="37"/>
        <v/>
      </c>
      <c r="H456" s="16"/>
      <c r="I456" s="19">
        <f t="shared" si="38"/>
        <v>80630</v>
      </c>
    </row>
    <row r="457" spans="1:9" x14ac:dyDescent="0.25">
      <c r="A457" s="26">
        <v>37194</v>
      </c>
      <c r="B457" s="35">
        <f t="shared" si="35"/>
        <v>80630</v>
      </c>
      <c r="C457" s="35"/>
      <c r="D457" s="56">
        <v>3037</v>
      </c>
      <c r="E457" s="16">
        <f t="shared" si="36"/>
        <v>65291.5</v>
      </c>
      <c r="F457" s="2" t="str">
        <f t="shared" si="37"/>
        <v/>
      </c>
      <c r="H457" s="16"/>
      <c r="I457" s="19">
        <f t="shared" si="38"/>
        <v>77593</v>
      </c>
    </row>
    <row r="458" spans="1:9" x14ac:dyDescent="0.25">
      <c r="A458" s="26">
        <v>37195</v>
      </c>
      <c r="B458" s="35">
        <f t="shared" si="35"/>
        <v>77593</v>
      </c>
      <c r="C458" s="35"/>
      <c r="D458" s="56">
        <v>3037</v>
      </c>
      <c r="E458" s="16">
        <f t="shared" si="36"/>
        <v>68328.5</v>
      </c>
      <c r="F458" s="2" t="str">
        <f t="shared" si="37"/>
        <v/>
      </c>
      <c r="H458" s="16"/>
      <c r="I458" s="19">
        <f t="shared" si="38"/>
        <v>74556</v>
      </c>
    </row>
    <row r="459" spans="1:9" x14ac:dyDescent="0.25">
      <c r="A459" s="26">
        <v>37196</v>
      </c>
      <c r="B459" s="35">
        <f t="shared" si="35"/>
        <v>74556</v>
      </c>
      <c r="C459" s="35"/>
      <c r="D459" s="56">
        <v>3037</v>
      </c>
      <c r="E459" s="16">
        <f t="shared" si="36"/>
        <v>71365.5</v>
      </c>
      <c r="F459" s="2" t="str">
        <f t="shared" si="37"/>
        <v/>
      </c>
      <c r="H459" s="16"/>
      <c r="I459" s="19">
        <f t="shared" si="38"/>
        <v>71519</v>
      </c>
    </row>
    <row r="460" spans="1:9" x14ac:dyDescent="0.25">
      <c r="A460" s="26">
        <v>37197</v>
      </c>
      <c r="B460" s="35">
        <f t="shared" si="35"/>
        <v>71519</v>
      </c>
      <c r="C460" s="35"/>
      <c r="D460" s="56">
        <v>3037</v>
      </c>
      <c r="E460" s="16">
        <f t="shared" si="36"/>
        <v>74402.5</v>
      </c>
      <c r="F460" s="2" t="str">
        <f t="shared" si="37"/>
        <v/>
      </c>
      <c r="H460" s="16"/>
      <c r="I460" s="19">
        <f t="shared" si="38"/>
        <v>68482</v>
      </c>
    </row>
    <row r="461" spans="1:9" x14ac:dyDescent="0.25">
      <c r="A461" s="26">
        <v>37198</v>
      </c>
      <c r="B461" s="35">
        <f t="shared" si="35"/>
        <v>68482</v>
      </c>
      <c r="C461" s="35"/>
      <c r="D461" s="56">
        <v>3037</v>
      </c>
      <c r="E461" s="16">
        <f t="shared" si="36"/>
        <v>77439.5</v>
      </c>
      <c r="F461" s="2" t="str">
        <f t="shared" si="37"/>
        <v/>
      </c>
      <c r="H461" s="16"/>
      <c r="I461" s="19">
        <f t="shared" si="38"/>
        <v>65445</v>
      </c>
    </row>
    <row r="462" spans="1:9" x14ac:dyDescent="0.25">
      <c r="A462" s="26">
        <v>37199</v>
      </c>
      <c r="B462" s="35">
        <f t="shared" si="35"/>
        <v>65445</v>
      </c>
      <c r="C462" s="35"/>
      <c r="D462" s="56">
        <v>3037</v>
      </c>
      <c r="E462" s="16">
        <f t="shared" si="36"/>
        <v>80476.5</v>
      </c>
      <c r="F462" s="2" t="str">
        <f t="shared" si="37"/>
        <v/>
      </c>
      <c r="H462" s="16"/>
      <c r="I462" s="19">
        <f t="shared" si="38"/>
        <v>62408</v>
      </c>
    </row>
    <row r="463" spans="1:9" x14ac:dyDescent="0.25">
      <c r="A463" s="26">
        <v>37200</v>
      </c>
      <c r="B463" s="35">
        <f t="shared" si="35"/>
        <v>62408</v>
      </c>
      <c r="C463" s="35"/>
      <c r="D463" s="56">
        <v>3037</v>
      </c>
      <c r="E463" s="16">
        <f t="shared" si="36"/>
        <v>83513.5</v>
      </c>
      <c r="F463" s="2" t="str">
        <f t="shared" si="37"/>
        <v/>
      </c>
      <c r="H463" s="16"/>
      <c r="I463" s="19">
        <f t="shared" si="38"/>
        <v>59371</v>
      </c>
    </row>
    <row r="464" spans="1:9" x14ac:dyDescent="0.25">
      <c r="A464" s="26">
        <v>37201</v>
      </c>
      <c r="B464" s="35">
        <f t="shared" si="35"/>
        <v>59371</v>
      </c>
      <c r="C464" s="35"/>
      <c r="D464" s="56">
        <v>3037</v>
      </c>
      <c r="E464" s="16">
        <f t="shared" si="36"/>
        <v>86550.5</v>
      </c>
      <c r="F464" s="2" t="str">
        <f t="shared" si="37"/>
        <v/>
      </c>
      <c r="H464" s="16"/>
      <c r="I464" s="19">
        <f t="shared" si="38"/>
        <v>56334</v>
      </c>
    </row>
    <row r="465" spans="1:9" x14ac:dyDescent="0.25">
      <c r="A465" s="26">
        <v>37202</v>
      </c>
      <c r="B465" s="35">
        <f t="shared" si="35"/>
        <v>56334</v>
      </c>
      <c r="C465" s="35"/>
      <c r="D465" s="56">
        <v>3037</v>
      </c>
      <c r="E465" s="16">
        <f t="shared" si="36"/>
        <v>89587.5</v>
      </c>
      <c r="F465" s="2" t="str">
        <f t="shared" si="37"/>
        <v/>
      </c>
      <c r="H465" s="16"/>
      <c r="I465" s="19">
        <f t="shared" si="38"/>
        <v>53297</v>
      </c>
    </row>
    <row r="466" spans="1:9" x14ac:dyDescent="0.25">
      <c r="A466" s="26">
        <v>37203</v>
      </c>
      <c r="B466" s="35">
        <f t="shared" si="35"/>
        <v>53297</v>
      </c>
      <c r="C466" s="35"/>
      <c r="D466" s="56">
        <v>3037</v>
      </c>
      <c r="E466" s="16">
        <f t="shared" si="36"/>
        <v>92624.5</v>
      </c>
      <c r="F466" s="2" t="str">
        <f t="shared" si="37"/>
        <v/>
      </c>
      <c r="H466" s="16"/>
      <c r="I466" s="19">
        <f t="shared" si="38"/>
        <v>50260</v>
      </c>
    </row>
    <row r="467" spans="1:9" x14ac:dyDescent="0.25">
      <c r="A467" s="26">
        <v>37204</v>
      </c>
      <c r="B467" s="35">
        <f t="shared" si="35"/>
        <v>50260</v>
      </c>
      <c r="C467" s="35"/>
      <c r="D467" s="56">
        <v>3037</v>
      </c>
      <c r="E467" s="16">
        <f t="shared" si="36"/>
        <v>95661.5</v>
      </c>
      <c r="F467" s="2" t="str">
        <f t="shared" si="37"/>
        <v/>
      </c>
      <c r="H467" s="16"/>
      <c r="I467" s="19">
        <f t="shared" si="38"/>
        <v>47223</v>
      </c>
    </row>
    <row r="468" spans="1:9" x14ac:dyDescent="0.25">
      <c r="A468" s="26">
        <v>37205</v>
      </c>
      <c r="B468" s="35">
        <f t="shared" si="35"/>
        <v>47223</v>
      </c>
      <c r="C468" s="35"/>
      <c r="D468" s="56">
        <v>3037</v>
      </c>
      <c r="E468" s="16">
        <f t="shared" si="36"/>
        <v>98698.5</v>
      </c>
      <c r="F468" s="2" t="str">
        <f t="shared" si="37"/>
        <v/>
      </c>
      <c r="H468" s="16"/>
      <c r="I468" s="19">
        <f t="shared" si="38"/>
        <v>44186</v>
      </c>
    </row>
    <row r="469" spans="1:9" x14ac:dyDescent="0.25">
      <c r="A469" s="26">
        <v>37206</v>
      </c>
      <c r="B469" s="35">
        <f t="shared" si="35"/>
        <v>44186</v>
      </c>
      <c r="C469" s="35"/>
      <c r="D469" s="56">
        <v>3037</v>
      </c>
      <c r="E469" s="16">
        <f t="shared" si="36"/>
        <v>101735.5</v>
      </c>
      <c r="F469" s="2" t="str">
        <f t="shared" si="37"/>
        <v/>
      </c>
      <c r="H469" s="16"/>
      <c r="I469" s="19">
        <f t="shared" si="38"/>
        <v>41149</v>
      </c>
    </row>
    <row r="470" spans="1:9" x14ac:dyDescent="0.25">
      <c r="A470" s="26">
        <v>37207</v>
      </c>
      <c r="B470" s="35">
        <f t="shared" si="35"/>
        <v>41149</v>
      </c>
      <c r="C470" s="35"/>
      <c r="D470" s="56">
        <v>3037</v>
      </c>
      <c r="E470" s="16">
        <f t="shared" si="36"/>
        <v>104772.5</v>
      </c>
      <c r="F470" s="2" t="str">
        <f t="shared" si="37"/>
        <v/>
      </c>
      <c r="H470" s="16"/>
      <c r="I470" s="19">
        <f t="shared" si="38"/>
        <v>38112</v>
      </c>
    </row>
    <row r="471" spans="1:9" x14ac:dyDescent="0.25">
      <c r="A471" s="26">
        <v>37208</v>
      </c>
      <c r="B471" s="35">
        <f t="shared" si="35"/>
        <v>38112</v>
      </c>
      <c r="C471" s="35"/>
      <c r="D471" s="56">
        <v>3037</v>
      </c>
      <c r="E471" s="16">
        <f t="shared" si="36"/>
        <v>107809.5</v>
      </c>
      <c r="F471" s="2" t="str">
        <f t="shared" si="37"/>
        <v/>
      </c>
      <c r="H471" s="16"/>
      <c r="I471" s="19">
        <f t="shared" si="38"/>
        <v>35075</v>
      </c>
    </row>
    <row r="472" spans="1:9" x14ac:dyDescent="0.25">
      <c r="A472" s="26">
        <v>37209</v>
      </c>
      <c r="B472" s="35">
        <f t="shared" si="35"/>
        <v>35075</v>
      </c>
      <c r="C472" s="35"/>
      <c r="D472" s="56">
        <v>3037</v>
      </c>
      <c r="E472" s="16">
        <f t="shared" si="36"/>
        <v>110846.5</v>
      </c>
      <c r="F472" s="2" t="str">
        <f t="shared" si="37"/>
        <v/>
      </c>
      <c r="H472" s="16"/>
      <c r="I472" s="19">
        <f t="shared" si="38"/>
        <v>32038</v>
      </c>
    </row>
    <row r="473" spans="1:9" x14ac:dyDescent="0.25">
      <c r="A473" s="26">
        <v>37210</v>
      </c>
      <c r="B473" s="35">
        <f t="shared" si="35"/>
        <v>32038</v>
      </c>
      <c r="C473" s="35"/>
      <c r="D473" s="56">
        <v>3037</v>
      </c>
      <c r="E473" s="16">
        <f t="shared" si="36"/>
        <v>113883.5</v>
      </c>
      <c r="F473" s="2" t="str">
        <f t="shared" si="37"/>
        <v/>
      </c>
      <c r="H473" s="16"/>
      <c r="I473" s="19">
        <f t="shared" si="38"/>
        <v>29001</v>
      </c>
    </row>
    <row r="474" spans="1:9" x14ac:dyDescent="0.25">
      <c r="A474" s="26">
        <v>37211</v>
      </c>
      <c r="B474" s="35">
        <f t="shared" si="35"/>
        <v>29001</v>
      </c>
      <c r="C474" s="35"/>
      <c r="D474" s="56">
        <v>3037</v>
      </c>
      <c r="E474" s="16">
        <f t="shared" si="36"/>
        <v>116920.5</v>
      </c>
      <c r="F474" s="2" t="str">
        <f t="shared" si="37"/>
        <v/>
      </c>
      <c r="H474" s="16"/>
      <c r="I474" s="19">
        <f t="shared" si="38"/>
        <v>25964</v>
      </c>
    </row>
    <row r="475" spans="1:9" x14ac:dyDescent="0.25">
      <c r="A475" s="26">
        <v>37212</v>
      </c>
      <c r="B475" s="35">
        <f t="shared" si="35"/>
        <v>25964</v>
      </c>
      <c r="C475" s="35"/>
      <c r="D475" s="56">
        <v>3037</v>
      </c>
      <c r="E475" s="16">
        <f t="shared" si="36"/>
        <v>119957.5</v>
      </c>
      <c r="F475" s="2" t="str">
        <f t="shared" si="37"/>
        <v/>
      </c>
      <c r="H475" s="16"/>
      <c r="I475" s="19">
        <f t="shared" si="38"/>
        <v>22927</v>
      </c>
    </row>
    <row r="476" spans="1:9" x14ac:dyDescent="0.25">
      <c r="A476" s="26">
        <v>37213</v>
      </c>
      <c r="B476" s="35">
        <f t="shared" si="35"/>
        <v>22927</v>
      </c>
      <c r="C476" s="35"/>
      <c r="D476" s="56">
        <v>3037</v>
      </c>
      <c r="E476" s="16">
        <f t="shared" si="36"/>
        <v>122994.5</v>
      </c>
      <c r="F476" s="2" t="str">
        <f t="shared" si="37"/>
        <v/>
      </c>
      <c r="H476" s="16"/>
      <c r="I476" s="19">
        <f t="shared" si="38"/>
        <v>19890</v>
      </c>
    </row>
    <row r="477" spans="1:9" x14ac:dyDescent="0.25">
      <c r="A477" s="26">
        <v>37214</v>
      </c>
      <c r="B477" s="35">
        <f t="shared" si="35"/>
        <v>19890</v>
      </c>
      <c r="C477" s="35"/>
      <c r="D477" s="56">
        <v>3037</v>
      </c>
      <c r="E477" s="16">
        <f t="shared" si="36"/>
        <v>126031.5</v>
      </c>
      <c r="F477" s="2" t="str">
        <f t="shared" si="37"/>
        <v/>
      </c>
      <c r="H477" s="16"/>
      <c r="I477" s="19">
        <f t="shared" si="38"/>
        <v>16853</v>
      </c>
    </row>
    <row r="478" spans="1:9" x14ac:dyDescent="0.25">
      <c r="A478" s="26">
        <v>37215</v>
      </c>
      <c r="B478" s="35">
        <f t="shared" si="35"/>
        <v>16853</v>
      </c>
      <c r="C478" s="35"/>
      <c r="D478" s="56">
        <v>3037</v>
      </c>
      <c r="E478" s="16">
        <f t="shared" si="36"/>
        <v>129068.5</v>
      </c>
      <c r="F478" s="2" t="str">
        <f t="shared" si="37"/>
        <v/>
      </c>
      <c r="H478" s="16"/>
      <c r="I478" s="19">
        <f t="shared" si="38"/>
        <v>13816</v>
      </c>
    </row>
    <row r="479" spans="1:9" x14ac:dyDescent="0.25">
      <c r="A479" s="26">
        <v>37216</v>
      </c>
      <c r="B479" s="35">
        <f t="shared" si="35"/>
        <v>13816</v>
      </c>
      <c r="C479" s="35"/>
      <c r="D479" s="56">
        <v>3037</v>
      </c>
      <c r="E479" s="16">
        <f t="shared" si="36"/>
        <v>132105.5</v>
      </c>
      <c r="F479" s="2" t="str">
        <f t="shared" si="37"/>
        <v/>
      </c>
      <c r="H479" s="16"/>
      <c r="I479" s="19">
        <f t="shared" si="38"/>
        <v>10779</v>
      </c>
    </row>
    <row r="480" spans="1:9" x14ac:dyDescent="0.25">
      <c r="A480" s="26">
        <v>37217</v>
      </c>
      <c r="B480" s="35">
        <f t="shared" si="35"/>
        <v>10779</v>
      </c>
      <c r="C480" s="35"/>
      <c r="D480" s="56">
        <v>3037</v>
      </c>
      <c r="E480" s="16">
        <f t="shared" si="36"/>
        <v>135142.5</v>
      </c>
      <c r="F480" s="2" t="str">
        <f t="shared" si="37"/>
        <v/>
      </c>
      <c r="G480" s="21" t="s">
        <v>28</v>
      </c>
      <c r="H480" s="16">
        <v>122000</v>
      </c>
      <c r="I480" s="19">
        <f t="shared" si="38"/>
        <v>129742</v>
      </c>
    </row>
    <row r="481" spans="1:9" x14ac:dyDescent="0.25">
      <c r="A481" s="26">
        <v>37218</v>
      </c>
      <c r="B481" s="35">
        <f t="shared" si="35"/>
        <v>129742</v>
      </c>
      <c r="C481" s="35"/>
      <c r="D481" s="56">
        <v>3037</v>
      </c>
      <c r="E481" s="16">
        <f t="shared" si="36"/>
        <v>16179.5</v>
      </c>
      <c r="F481" s="2" t="str">
        <f t="shared" si="37"/>
        <v/>
      </c>
      <c r="H481" s="16"/>
      <c r="I481" s="19">
        <f t="shared" si="38"/>
        <v>126705</v>
      </c>
    </row>
    <row r="482" spans="1:9" x14ac:dyDescent="0.25">
      <c r="A482" s="26">
        <v>37219</v>
      </c>
      <c r="B482" s="35">
        <f t="shared" si="35"/>
        <v>126705</v>
      </c>
      <c r="C482" s="35"/>
      <c r="D482" s="56">
        <v>3037</v>
      </c>
      <c r="E482" s="16">
        <f t="shared" si="36"/>
        <v>19216.5</v>
      </c>
      <c r="F482" s="2" t="str">
        <f t="shared" si="37"/>
        <v/>
      </c>
      <c r="H482" s="16"/>
      <c r="I482" s="19">
        <f t="shared" si="38"/>
        <v>123668</v>
      </c>
    </row>
    <row r="483" spans="1:9" x14ac:dyDescent="0.25">
      <c r="A483" s="26">
        <v>37220</v>
      </c>
      <c r="B483" s="35">
        <f t="shared" si="35"/>
        <v>123668</v>
      </c>
      <c r="C483" s="35"/>
      <c r="D483" s="56">
        <v>3037</v>
      </c>
      <c r="E483" s="16">
        <f t="shared" si="36"/>
        <v>22253.5</v>
      </c>
      <c r="F483" s="2" t="str">
        <f t="shared" si="37"/>
        <v/>
      </c>
      <c r="H483" s="16"/>
      <c r="I483" s="19">
        <f t="shared" si="38"/>
        <v>120631</v>
      </c>
    </row>
    <row r="484" spans="1:9" x14ac:dyDescent="0.25">
      <c r="A484" s="26">
        <v>37221</v>
      </c>
      <c r="B484" s="35">
        <f t="shared" si="35"/>
        <v>120631</v>
      </c>
      <c r="C484" s="35"/>
      <c r="D484" s="56">
        <v>3037</v>
      </c>
      <c r="E484" s="16">
        <f t="shared" si="36"/>
        <v>25290.5</v>
      </c>
      <c r="F484" s="2" t="str">
        <f t="shared" si="37"/>
        <v/>
      </c>
      <c r="H484" s="16"/>
      <c r="I484" s="19">
        <f t="shared" si="38"/>
        <v>117594</v>
      </c>
    </row>
    <row r="485" spans="1:9" x14ac:dyDescent="0.25">
      <c r="A485" s="26">
        <v>37222</v>
      </c>
      <c r="B485" s="35">
        <f t="shared" si="35"/>
        <v>117594</v>
      </c>
      <c r="C485" s="35"/>
      <c r="D485" s="56">
        <v>3037</v>
      </c>
      <c r="E485" s="16">
        <f t="shared" si="36"/>
        <v>28327.5</v>
      </c>
      <c r="F485" s="2" t="str">
        <f t="shared" si="37"/>
        <v/>
      </c>
      <c r="H485" s="16"/>
      <c r="I485" s="19">
        <f t="shared" si="38"/>
        <v>114557</v>
      </c>
    </row>
    <row r="486" spans="1:9" x14ac:dyDescent="0.25">
      <c r="A486" s="26">
        <v>37223</v>
      </c>
      <c r="B486" s="35">
        <f t="shared" si="35"/>
        <v>114557</v>
      </c>
      <c r="C486" s="35"/>
      <c r="D486" s="56">
        <v>3037</v>
      </c>
      <c r="E486" s="16">
        <f t="shared" si="36"/>
        <v>31364.5</v>
      </c>
      <c r="F486" s="2" t="str">
        <f t="shared" si="37"/>
        <v/>
      </c>
      <c r="H486" s="16"/>
      <c r="I486" s="19">
        <f t="shared" si="38"/>
        <v>111520</v>
      </c>
    </row>
    <row r="487" spans="1:9" x14ac:dyDescent="0.25">
      <c r="A487" s="26">
        <v>37224</v>
      </c>
      <c r="B487" s="35">
        <f t="shared" si="35"/>
        <v>111520</v>
      </c>
      <c r="C487" s="35"/>
      <c r="D487" s="56">
        <v>3037</v>
      </c>
      <c r="E487" s="16">
        <f t="shared" si="36"/>
        <v>34401.5</v>
      </c>
      <c r="F487" s="2" t="str">
        <f t="shared" si="37"/>
        <v/>
      </c>
      <c r="H487" s="16"/>
      <c r="I487" s="19">
        <f t="shared" si="38"/>
        <v>108483</v>
      </c>
    </row>
    <row r="488" spans="1:9" x14ac:dyDescent="0.25">
      <c r="A488" s="26">
        <v>37225</v>
      </c>
      <c r="B488" s="35">
        <f t="shared" si="35"/>
        <v>108483</v>
      </c>
      <c r="C488" s="35"/>
      <c r="D488" s="56">
        <v>3037</v>
      </c>
      <c r="E488" s="16">
        <f t="shared" si="36"/>
        <v>37438.5</v>
      </c>
      <c r="F488" s="2" t="str">
        <f t="shared" si="37"/>
        <v/>
      </c>
      <c r="H488" s="16"/>
      <c r="I488" s="19">
        <f t="shared" si="38"/>
        <v>105446</v>
      </c>
    </row>
    <row r="489" spans="1:9" x14ac:dyDescent="0.25">
      <c r="A489" s="26">
        <v>37226</v>
      </c>
      <c r="B489" s="35">
        <f t="shared" si="35"/>
        <v>105446</v>
      </c>
      <c r="C489" s="35"/>
      <c r="D489" s="56">
        <v>3037</v>
      </c>
      <c r="E489" s="16">
        <f t="shared" si="36"/>
        <v>40475.5</v>
      </c>
      <c r="F489" s="2" t="str">
        <f t="shared" si="37"/>
        <v/>
      </c>
      <c r="H489" s="16"/>
      <c r="I489" s="19">
        <f t="shared" si="38"/>
        <v>102409</v>
      </c>
    </row>
    <row r="490" spans="1:9" x14ac:dyDescent="0.25">
      <c r="A490" s="26">
        <v>37227</v>
      </c>
      <c r="B490" s="35">
        <f t="shared" si="35"/>
        <v>102409</v>
      </c>
      <c r="C490" s="35"/>
      <c r="D490" s="56">
        <v>3037</v>
      </c>
      <c r="E490" s="16">
        <f t="shared" si="36"/>
        <v>43512.5</v>
      </c>
      <c r="F490" s="2" t="str">
        <f t="shared" si="37"/>
        <v/>
      </c>
      <c r="H490" s="16"/>
      <c r="I490" s="19">
        <f t="shared" si="38"/>
        <v>99372</v>
      </c>
    </row>
    <row r="491" spans="1:9" x14ac:dyDescent="0.25">
      <c r="A491" s="26">
        <v>37228</v>
      </c>
      <c r="B491" s="35">
        <f t="shared" si="35"/>
        <v>99372</v>
      </c>
      <c r="C491" s="35"/>
      <c r="D491" s="56">
        <v>3037</v>
      </c>
      <c r="E491" s="16">
        <f t="shared" si="36"/>
        <v>46549.5</v>
      </c>
      <c r="F491" s="2" t="str">
        <f t="shared" si="37"/>
        <v/>
      </c>
      <c r="H491" s="16"/>
      <c r="I491" s="19">
        <f t="shared" si="38"/>
        <v>96335</v>
      </c>
    </row>
    <row r="492" spans="1:9" x14ac:dyDescent="0.25">
      <c r="A492" s="26">
        <v>37229</v>
      </c>
      <c r="B492" s="35">
        <f t="shared" si="35"/>
        <v>96335</v>
      </c>
      <c r="C492" s="35"/>
      <c r="D492" s="56">
        <v>3037</v>
      </c>
      <c r="E492" s="16">
        <f t="shared" si="36"/>
        <v>49586.5</v>
      </c>
      <c r="F492" s="2" t="str">
        <f t="shared" si="37"/>
        <v/>
      </c>
      <c r="H492" s="16"/>
      <c r="I492" s="19">
        <f t="shared" si="38"/>
        <v>93298</v>
      </c>
    </row>
    <row r="493" spans="1:9" x14ac:dyDescent="0.25">
      <c r="A493" s="26">
        <v>37230</v>
      </c>
      <c r="B493" s="35">
        <f t="shared" si="35"/>
        <v>93298</v>
      </c>
      <c r="C493" s="35"/>
      <c r="D493" s="56">
        <v>3037</v>
      </c>
      <c r="E493" s="16">
        <f t="shared" si="36"/>
        <v>52623.5</v>
      </c>
      <c r="F493" s="2" t="str">
        <f t="shared" si="37"/>
        <v/>
      </c>
      <c r="H493" s="16"/>
      <c r="I493" s="19">
        <f t="shared" si="38"/>
        <v>90261</v>
      </c>
    </row>
    <row r="494" spans="1:9" x14ac:dyDescent="0.25">
      <c r="A494" s="26">
        <v>37231</v>
      </c>
      <c r="B494" s="35">
        <f t="shared" si="35"/>
        <v>90261</v>
      </c>
      <c r="C494" s="35"/>
      <c r="D494" s="56">
        <v>3037</v>
      </c>
      <c r="E494" s="16">
        <f t="shared" si="36"/>
        <v>55660.5</v>
      </c>
      <c r="F494" s="2" t="str">
        <f t="shared" si="37"/>
        <v/>
      </c>
      <c r="H494" s="16"/>
      <c r="I494" s="19">
        <f t="shared" si="38"/>
        <v>87224</v>
      </c>
    </row>
    <row r="495" spans="1:9" x14ac:dyDescent="0.25">
      <c r="A495" s="26">
        <v>37232</v>
      </c>
      <c r="B495" s="35">
        <f t="shared" si="35"/>
        <v>87224</v>
      </c>
      <c r="C495" s="35"/>
      <c r="D495" s="56">
        <v>3037</v>
      </c>
      <c r="E495" s="16">
        <f t="shared" si="36"/>
        <v>58697.5</v>
      </c>
      <c r="F495" s="2" t="str">
        <f t="shared" si="37"/>
        <v/>
      </c>
      <c r="H495" s="16"/>
      <c r="I495" s="19">
        <f t="shared" si="38"/>
        <v>84187</v>
      </c>
    </row>
    <row r="496" spans="1:9" x14ac:dyDescent="0.25">
      <c r="A496" s="26">
        <v>37233</v>
      </c>
      <c r="B496" s="35">
        <f t="shared" si="35"/>
        <v>84187</v>
      </c>
      <c r="C496" s="35"/>
      <c r="D496" s="56">
        <v>3037</v>
      </c>
      <c r="E496" s="16">
        <f t="shared" si="36"/>
        <v>61734.5</v>
      </c>
      <c r="F496" s="2" t="str">
        <f t="shared" si="37"/>
        <v/>
      </c>
      <c r="H496" s="16"/>
      <c r="I496" s="19">
        <f t="shared" si="38"/>
        <v>81150</v>
      </c>
    </row>
    <row r="497" spans="1:9" x14ac:dyDescent="0.25">
      <c r="A497" s="26">
        <v>37234</v>
      </c>
      <c r="B497" s="35">
        <f t="shared" si="35"/>
        <v>81150</v>
      </c>
      <c r="C497" s="35"/>
      <c r="D497" s="56">
        <v>3037</v>
      </c>
      <c r="E497" s="16">
        <f t="shared" si="36"/>
        <v>64771.5</v>
      </c>
      <c r="F497" s="2" t="str">
        <f t="shared" si="37"/>
        <v/>
      </c>
      <c r="H497" s="16"/>
      <c r="I497" s="19">
        <f t="shared" si="38"/>
        <v>78113</v>
      </c>
    </row>
    <row r="498" spans="1:9" x14ac:dyDescent="0.25">
      <c r="A498" s="26">
        <v>37235</v>
      </c>
      <c r="B498" s="35">
        <f t="shared" si="35"/>
        <v>78113</v>
      </c>
      <c r="C498" s="35"/>
      <c r="D498" s="56">
        <v>3037</v>
      </c>
      <c r="E498" s="16">
        <f t="shared" si="36"/>
        <v>67808.5</v>
      </c>
      <c r="F498" s="2" t="str">
        <f t="shared" si="37"/>
        <v/>
      </c>
      <c r="H498" s="16"/>
      <c r="I498" s="19">
        <f t="shared" si="38"/>
        <v>75076</v>
      </c>
    </row>
    <row r="499" spans="1:9" x14ac:dyDescent="0.25">
      <c r="A499" s="26">
        <v>37236</v>
      </c>
      <c r="B499" s="35">
        <f t="shared" si="35"/>
        <v>75076</v>
      </c>
      <c r="C499" s="35"/>
      <c r="D499" s="56">
        <v>3037</v>
      </c>
      <c r="E499" s="16">
        <f t="shared" si="36"/>
        <v>70845.5</v>
      </c>
      <c r="F499" s="2" t="str">
        <f t="shared" si="37"/>
        <v/>
      </c>
      <c r="H499" s="16"/>
      <c r="I499" s="19">
        <f t="shared" si="38"/>
        <v>72039</v>
      </c>
    </row>
    <row r="500" spans="1:9" x14ac:dyDescent="0.25">
      <c r="A500" s="26">
        <v>37237</v>
      </c>
      <c r="B500" s="35">
        <f t="shared" si="35"/>
        <v>72039</v>
      </c>
      <c r="C500" s="35"/>
      <c r="D500" s="56">
        <v>3037</v>
      </c>
      <c r="E500" s="16">
        <f t="shared" si="36"/>
        <v>73882.5</v>
      </c>
      <c r="F500" s="2" t="str">
        <f t="shared" si="37"/>
        <v/>
      </c>
      <c r="H500" s="16"/>
      <c r="I500" s="19">
        <f t="shared" si="38"/>
        <v>69002</v>
      </c>
    </row>
    <row r="501" spans="1:9" x14ac:dyDescent="0.25">
      <c r="A501" s="26">
        <v>37238</v>
      </c>
      <c r="B501" s="35">
        <f t="shared" si="35"/>
        <v>69002</v>
      </c>
      <c r="C501" s="35"/>
      <c r="D501" s="56">
        <v>3037</v>
      </c>
      <c r="E501" s="16">
        <f t="shared" si="36"/>
        <v>76919.5</v>
      </c>
      <c r="F501" s="2" t="str">
        <f t="shared" si="37"/>
        <v/>
      </c>
      <c r="H501" s="16"/>
      <c r="I501" s="19">
        <f t="shared" si="38"/>
        <v>65965</v>
      </c>
    </row>
    <row r="502" spans="1:9" x14ac:dyDescent="0.25">
      <c r="A502" s="26">
        <v>37239</v>
      </c>
      <c r="B502" s="35">
        <f t="shared" si="35"/>
        <v>65965</v>
      </c>
      <c r="C502" s="35"/>
      <c r="D502" s="56">
        <v>3037</v>
      </c>
      <c r="E502" s="16">
        <f t="shared" si="36"/>
        <v>79956.5</v>
      </c>
      <c r="F502" s="2" t="str">
        <f t="shared" si="37"/>
        <v/>
      </c>
      <c r="H502" s="16"/>
      <c r="I502" s="19">
        <f t="shared" si="38"/>
        <v>62928</v>
      </c>
    </row>
    <row r="503" spans="1:9" x14ac:dyDescent="0.25">
      <c r="A503" s="26">
        <v>37240</v>
      </c>
      <c r="B503" s="35">
        <f t="shared" si="35"/>
        <v>62928</v>
      </c>
      <c r="C503" s="35"/>
      <c r="D503" s="56">
        <v>3037</v>
      </c>
      <c r="E503" s="16">
        <f t="shared" si="36"/>
        <v>82993.5</v>
      </c>
      <c r="F503" s="2" t="str">
        <f t="shared" si="37"/>
        <v/>
      </c>
      <c r="H503" s="16"/>
      <c r="I503" s="19">
        <f t="shared" si="38"/>
        <v>59891</v>
      </c>
    </row>
    <row r="504" spans="1:9" x14ac:dyDescent="0.25">
      <c r="A504" s="26">
        <v>37241</v>
      </c>
      <c r="B504" s="35">
        <f t="shared" ref="B504:B519" si="39">IF(I503&lt;0,"0",I503)</f>
        <v>59891</v>
      </c>
      <c r="C504" s="35"/>
      <c r="D504" s="56">
        <v>3037</v>
      </c>
      <c r="E504" s="16">
        <f t="shared" ref="E504:E519" si="40">$D$3-B504</f>
        <v>86030.5</v>
      </c>
      <c r="F504" s="2" t="str">
        <f t="shared" ref="F504:F519" si="41">+IF(I504&gt;$D$3,"*","")</f>
        <v/>
      </c>
      <c r="H504" s="16"/>
      <c r="I504" s="19">
        <f t="shared" ref="I504:I519" si="42">B504+H504-D504</f>
        <v>56854</v>
      </c>
    </row>
    <row r="505" spans="1:9" x14ac:dyDescent="0.25">
      <c r="A505" s="26">
        <v>37242</v>
      </c>
      <c r="B505" s="35">
        <f t="shared" si="39"/>
        <v>56854</v>
      </c>
      <c r="C505" s="35"/>
      <c r="D505" s="56">
        <v>3037</v>
      </c>
      <c r="E505" s="16">
        <f t="shared" si="40"/>
        <v>89067.5</v>
      </c>
      <c r="F505" s="2" t="str">
        <f t="shared" si="41"/>
        <v/>
      </c>
      <c r="H505" s="16"/>
      <c r="I505" s="19">
        <f t="shared" si="42"/>
        <v>53817</v>
      </c>
    </row>
    <row r="506" spans="1:9" x14ac:dyDescent="0.25">
      <c r="A506" s="26">
        <v>37243</v>
      </c>
      <c r="B506" s="35">
        <f t="shared" si="39"/>
        <v>53817</v>
      </c>
      <c r="C506" s="35"/>
      <c r="D506" s="56">
        <v>3037</v>
      </c>
      <c r="E506" s="16">
        <f t="shared" si="40"/>
        <v>92104.5</v>
      </c>
      <c r="F506" s="2" t="str">
        <f t="shared" si="41"/>
        <v/>
      </c>
      <c r="H506" s="16"/>
      <c r="I506" s="19">
        <f t="shared" si="42"/>
        <v>50780</v>
      </c>
    </row>
    <row r="507" spans="1:9" x14ac:dyDescent="0.25">
      <c r="A507" s="26">
        <v>37244</v>
      </c>
      <c r="B507" s="35">
        <f t="shared" si="39"/>
        <v>50780</v>
      </c>
      <c r="C507" s="35"/>
      <c r="D507" s="56">
        <v>3037</v>
      </c>
      <c r="E507" s="16">
        <f t="shared" si="40"/>
        <v>95141.5</v>
      </c>
      <c r="F507" s="2" t="str">
        <f t="shared" si="41"/>
        <v/>
      </c>
      <c r="H507" s="16"/>
      <c r="I507" s="19">
        <f t="shared" si="42"/>
        <v>47743</v>
      </c>
    </row>
    <row r="508" spans="1:9" x14ac:dyDescent="0.25">
      <c r="A508" s="26">
        <v>37245</v>
      </c>
      <c r="B508" s="35">
        <f t="shared" si="39"/>
        <v>47743</v>
      </c>
      <c r="C508" s="35"/>
      <c r="D508" s="56">
        <v>3037</v>
      </c>
      <c r="E508" s="16">
        <f t="shared" si="40"/>
        <v>98178.5</v>
      </c>
      <c r="F508" s="2" t="str">
        <f t="shared" si="41"/>
        <v/>
      </c>
      <c r="H508" s="16"/>
      <c r="I508" s="19">
        <f t="shared" si="42"/>
        <v>44706</v>
      </c>
    </row>
    <row r="509" spans="1:9" x14ac:dyDescent="0.25">
      <c r="A509" s="26">
        <v>37246</v>
      </c>
      <c r="B509" s="35">
        <f t="shared" si="39"/>
        <v>44706</v>
      </c>
      <c r="C509" s="35"/>
      <c r="D509" s="56">
        <v>3037</v>
      </c>
      <c r="E509" s="16">
        <f t="shared" si="40"/>
        <v>101215.5</v>
      </c>
      <c r="F509" s="2" t="str">
        <f t="shared" si="41"/>
        <v/>
      </c>
      <c r="H509" s="16"/>
      <c r="I509" s="19">
        <f t="shared" si="42"/>
        <v>41669</v>
      </c>
    </row>
    <row r="510" spans="1:9" x14ac:dyDescent="0.25">
      <c r="A510" s="26">
        <v>37247</v>
      </c>
      <c r="B510" s="35">
        <f t="shared" si="39"/>
        <v>41669</v>
      </c>
      <c r="C510" s="35"/>
      <c r="D510" s="56">
        <v>3037</v>
      </c>
      <c r="E510" s="16">
        <f t="shared" si="40"/>
        <v>104252.5</v>
      </c>
      <c r="F510" s="2" t="str">
        <f t="shared" si="41"/>
        <v/>
      </c>
      <c r="H510" s="16"/>
      <c r="I510" s="19">
        <f t="shared" si="42"/>
        <v>38632</v>
      </c>
    </row>
    <row r="511" spans="1:9" x14ac:dyDescent="0.25">
      <c r="A511" s="26">
        <v>37248</v>
      </c>
      <c r="B511" s="35">
        <f t="shared" si="39"/>
        <v>38632</v>
      </c>
      <c r="C511" s="35"/>
      <c r="D511" s="56">
        <v>3037</v>
      </c>
      <c r="E511" s="16">
        <f t="shared" si="40"/>
        <v>107289.5</v>
      </c>
      <c r="F511" s="2" t="str">
        <f t="shared" si="41"/>
        <v/>
      </c>
      <c r="H511" s="16"/>
      <c r="I511" s="19">
        <f t="shared" si="42"/>
        <v>35595</v>
      </c>
    </row>
    <row r="512" spans="1:9" x14ac:dyDescent="0.25">
      <c r="A512" s="26">
        <v>37249</v>
      </c>
      <c r="B512" s="35">
        <f t="shared" si="39"/>
        <v>35595</v>
      </c>
      <c r="C512" s="35"/>
      <c r="D512" s="56">
        <v>3037</v>
      </c>
      <c r="E512" s="16">
        <f t="shared" si="40"/>
        <v>110326.5</v>
      </c>
      <c r="F512" s="2" t="str">
        <f t="shared" si="41"/>
        <v/>
      </c>
      <c r="H512" s="16"/>
      <c r="I512" s="19">
        <f t="shared" si="42"/>
        <v>32558</v>
      </c>
    </row>
    <row r="513" spans="1:9" x14ac:dyDescent="0.25">
      <c r="A513" s="26">
        <v>37250</v>
      </c>
      <c r="B513" s="35">
        <f t="shared" si="39"/>
        <v>32558</v>
      </c>
      <c r="C513" s="35"/>
      <c r="D513" s="56">
        <v>3037</v>
      </c>
      <c r="E513" s="16">
        <f t="shared" si="40"/>
        <v>113363.5</v>
      </c>
      <c r="F513" s="2" t="str">
        <f t="shared" si="41"/>
        <v/>
      </c>
      <c r="H513" s="16"/>
      <c r="I513" s="19">
        <f t="shared" si="42"/>
        <v>29521</v>
      </c>
    </row>
    <row r="514" spans="1:9" x14ac:dyDescent="0.25">
      <c r="A514" s="26">
        <v>37251</v>
      </c>
      <c r="B514" s="35">
        <f t="shared" si="39"/>
        <v>29521</v>
      </c>
      <c r="C514" s="35"/>
      <c r="D514" s="56">
        <v>3037</v>
      </c>
      <c r="E514" s="16">
        <f t="shared" si="40"/>
        <v>116400.5</v>
      </c>
      <c r="F514" s="2" t="str">
        <f t="shared" si="41"/>
        <v/>
      </c>
      <c r="H514" s="16"/>
      <c r="I514" s="19">
        <f t="shared" si="42"/>
        <v>26484</v>
      </c>
    </row>
    <row r="515" spans="1:9" x14ac:dyDescent="0.25">
      <c r="A515" s="26">
        <v>37252</v>
      </c>
      <c r="B515" s="35">
        <f t="shared" si="39"/>
        <v>26484</v>
      </c>
      <c r="C515" s="35"/>
      <c r="D515" s="56">
        <v>3037</v>
      </c>
      <c r="E515" s="16">
        <f t="shared" si="40"/>
        <v>119437.5</v>
      </c>
      <c r="F515" s="2" t="str">
        <f t="shared" si="41"/>
        <v/>
      </c>
      <c r="H515" s="16"/>
      <c r="I515" s="19">
        <f t="shared" si="42"/>
        <v>23447</v>
      </c>
    </row>
    <row r="516" spans="1:9" x14ac:dyDescent="0.25">
      <c r="A516" s="26">
        <v>37253</v>
      </c>
      <c r="B516" s="35">
        <f t="shared" si="39"/>
        <v>23447</v>
      </c>
      <c r="C516" s="35"/>
      <c r="D516" s="56">
        <v>3037</v>
      </c>
      <c r="E516" s="16">
        <f t="shared" si="40"/>
        <v>122474.5</v>
      </c>
      <c r="F516" s="2" t="str">
        <f t="shared" si="41"/>
        <v/>
      </c>
      <c r="H516" s="16"/>
      <c r="I516" s="19">
        <f t="shared" si="42"/>
        <v>20410</v>
      </c>
    </row>
    <row r="517" spans="1:9" x14ac:dyDescent="0.25">
      <c r="A517" s="26">
        <v>37254</v>
      </c>
      <c r="B517" s="35">
        <f t="shared" si="39"/>
        <v>20410</v>
      </c>
      <c r="C517" s="35"/>
      <c r="D517" s="56">
        <v>3037</v>
      </c>
      <c r="E517" s="16">
        <f t="shared" si="40"/>
        <v>125511.5</v>
      </c>
      <c r="F517" s="2" t="str">
        <f t="shared" si="41"/>
        <v/>
      </c>
      <c r="H517" s="16"/>
      <c r="I517" s="19">
        <f t="shared" si="42"/>
        <v>17373</v>
      </c>
    </row>
    <row r="518" spans="1:9" x14ac:dyDescent="0.25">
      <c r="A518" s="26">
        <v>37255</v>
      </c>
      <c r="B518" s="35">
        <f t="shared" si="39"/>
        <v>17373</v>
      </c>
      <c r="C518" s="35"/>
      <c r="D518" s="56">
        <v>3037</v>
      </c>
      <c r="E518" s="16">
        <f t="shared" si="40"/>
        <v>128548.5</v>
      </c>
      <c r="F518" s="2" t="str">
        <f t="shared" si="41"/>
        <v/>
      </c>
      <c r="H518" s="16"/>
      <c r="I518" s="19">
        <f t="shared" si="42"/>
        <v>14336</v>
      </c>
    </row>
    <row r="519" spans="1:9" x14ac:dyDescent="0.25">
      <c r="A519" s="26">
        <v>37256</v>
      </c>
      <c r="B519" s="35">
        <f t="shared" si="39"/>
        <v>14336</v>
      </c>
      <c r="C519" s="35"/>
      <c r="D519" s="56">
        <v>3037</v>
      </c>
      <c r="E519" s="16">
        <f t="shared" si="40"/>
        <v>131585.5</v>
      </c>
      <c r="F519" s="2" t="str">
        <f t="shared" si="41"/>
        <v/>
      </c>
      <c r="H519" s="16"/>
      <c r="I519" s="19">
        <f t="shared" si="42"/>
        <v>11299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53"/>
  <sheetViews>
    <sheetView tabSelected="1" zoomScaleNormal="100" workbookViewId="0">
      <pane xSplit="1" ySplit="7" topLeftCell="B300" activePane="bottomRight" state="frozenSplit"/>
      <selection activeCell="E344" sqref="E344"/>
      <selection pane="topRight" activeCell="E344" sqref="E344"/>
      <selection pane="bottomLeft" activeCell="E344" sqref="E344"/>
      <selection pane="bottomRight" activeCell="G306" sqref="G306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2.66406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1" width="14.6640625" customWidth="1"/>
    <col min="12" max="13" width="20.5546875" customWidth="1"/>
    <col min="14" max="14" width="5" customWidth="1"/>
    <col min="15" max="15" width="21" customWidth="1"/>
    <col min="16" max="16" width="20.5546875" customWidth="1"/>
  </cols>
  <sheetData>
    <row r="1" spans="1:16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  <c r="J1" s="14"/>
      <c r="K1" s="28"/>
      <c r="L1" s="29"/>
    </row>
    <row r="2" spans="1:16" ht="15.6" x14ac:dyDescent="0.25">
      <c r="A2" s="46" t="s">
        <v>8</v>
      </c>
      <c r="B2" s="6" t="s">
        <v>6</v>
      </c>
      <c r="C2" s="6"/>
      <c r="D2" s="48">
        <v>9230</v>
      </c>
      <c r="E2" s="36" t="s">
        <v>22</v>
      </c>
      <c r="F2" s="8"/>
      <c r="G2" s="7"/>
      <c r="H2" s="31"/>
      <c r="I2" s="27"/>
      <c r="J2" s="14"/>
      <c r="K2" s="3"/>
      <c r="L2" s="4"/>
    </row>
    <row r="3" spans="1:16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  <c r="J3" s="14"/>
      <c r="K3" s="24"/>
      <c r="L3" s="24"/>
    </row>
    <row r="4" spans="1:16" ht="15" x14ac:dyDescent="0.25">
      <c r="B4" s="6"/>
      <c r="C4" s="6"/>
      <c r="D4" s="48"/>
      <c r="E4" s="8"/>
      <c r="F4" s="8"/>
      <c r="G4" s="7"/>
      <c r="H4" s="31"/>
      <c r="I4" s="27"/>
      <c r="J4" s="14"/>
      <c r="K4" s="24"/>
      <c r="L4" s="24"/>
    </row>
    <row r="5" spans="1:16" x14ac:dyDescent="0.25">
      <c r="B5" s="32" t="s">
        <v>14</v>
      </c>
      <c r="C5" s="32"/>
      <c r="D5" s="49" t="s">
        <v>10</v>
      </c>
      <c r="E5" s="30" t="s">
        <v>0</v>
      </c>
      <c r="F5" s="18"/>
      <c r="G5" s="22"/>
      <c r="H5" s="32" t="s">
        <v>2</v>
      </c>
      <c r="I5" s="30" t="s">
        <v>3</v>
      </c>
    </row>
    <row r="6" spans="1:16" x14ac:dyDescent="0.25">
      <c r="B6" s="30" t="s">
        <v>15</v>
      </c>
      <c r="C6" s="30"/>
      <c r="D6" s="50" t="s">
        <v>9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16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16" x14ac:dyDescent="0.25">
      <c r="A8" s="10"/>
      <c r="B8" s="39"/>
      <c r="C8" s="39"/>
      <c r="D8" s="52"/>
      <c r="E8" s="11"/>
      <c r="F8" s="11"/>
      <c r="G8" s="23"/>
      <c r="H8" s="16"/>
      <c r="I8" s="11"/>
    </row>
    <row r="9" spans="1:16" hidden="1" x14ac:dyDescent="0.25">
      <c r="A9" s="26">
        <v>36746</v>
      </c>
      <c r="B9" s="20">
        <f>D1*0.44/0.97-D2</f>
        <v>61148</v>
      </c>
      <c r="C9" s="20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16" hidden="1" x14ac:dyDescent="0.25">
      <c r="A10" s="26">
        <v>36747</v>
      </c>
      <c r="B10" s="35">
        <f t="shared" ref="B10:B15" si="1">I9</f>
        <v>59068.65</v>
      </c>
      <c r="C10" s="35"/>
      <c r="D10" s="53">
        <v>2079</v>
      </c>
      <c r="E10" s="16">
        <f t="shared" ref="E10:E73" si="2">$D$3-B10</f>
        <v>86852.85</v>
      </c>
      <c r="F10" s="2" t="str">
        <f t="shared" ref="F10:F73" si="3">+IF(I10&gt;$D$3,"*","")</f>
        <v/>
      </c>
      <c r="H10" s="16"/>
      <c r="I10" s="19">
        <f t="shared" si="0"/>
        <v>56989.65</v>
      </c>
      <c r="J10" s="16"/>
      <c r="K10" s="16"/>
      <c r="L10" s="16"/>
      <c r="M10" s="16"/>
      <c r="N10" s="17"/>
      <c r="O10" s="16"/>
      <c r="P10" s="16"/>
    </row>
    <row r="11" spans="1:16" hidden="1" x14ac:dyDescent="0.25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si="2"/>
        <v>88931.85</v>
      </c>
      <c r="F11" s="2" t="str">
        <f t="shared" si="3"/>
        <v/>
      </c>
      <c r="H11" s="16"/>
      <c r="I11" s="19">
        <f t="shared" si="0"/>
        <v>54910.65</v>
      </c>
      <c r="J11" s="16"/>
      <c r="K11" s="13"/>
      <c r="L11" s="16"/>
      <c r="M11" s="16"/>
      <c r="N11" s="16"/>
      <c r="O11" s="16"/>
      <c r="P11" s="16"/>
    </row>
    <row r="12" spans="1:16" hidden="1" x14ac:dyDescent="0.25">
      <c r="A12" s="26">
        <v>36749</v>
      </c>
      <c r="B12" s="35">
        <f t="shared" si="1"/>
        <v>54910.65</v>
      </c>
      <c r="C12" s="35"/>
      <c r="D12" s="53">
        <v>3037</v>
      </c>
      <c r="E12" s="16">
        <f t="shared" si="2"/>
        <v>91010.85</v>
      </c>
      <c r="F12" s="2" t="str">
        <f t="shared" si="3"/>
        <v/>
      </c>
      <c r="H12" s="16"/>
      <c r="I12" s="19">
        <f t="shared" si="0"/>
        <v>51873.65</v>
      </c>
      <c r="J12" s="16"/>
      <c r="K12" s="13"/>
      <c r="L12" s="16"/>
      <c r="M12" s="16"/>
      <c r="N12" s="16"/>
      <c r="O12" s="16"/>
      <c r="P12" s="16"/>
    </row>
    <row r="13" spans="1:16" hidden="1" x14ac:dyDescent="0.25">
      <c r="A13" s="26">
        <v>36750</v>
      </c>
      <c r="B13" s="35">
        <f t="shared" si="1"/>
        <v>51873.65</v>
      </c>
      <c r="C13" s="35"/>
      <c r="D13" s="53">
        <v>3037</v>
      </c>
      <c r="E13" s="16">
        <f t="shared" si="2"/>
        <v>94047.85</v>
      </c>
      <c r="F13" s="2" t="str">
        <f t="shared" si="3"/>
        <v/>
      </c>
      <c r="H13" s="16"/>
      <c r="I13" s="19">
        <f t="shared" si="0"/>
        <v>48836.65</v>
      </c>
      <c r="J13" s="16"/>
      <c r="K13" s="13"/>
      <c r="L13" s="16"/>
      <c r="M13" s="16"/>
      <c r="N13" s="16"/>
      <c r="O13" s="16"/>
      <c r="P13" s="16"/>
    </row>
    <row r="14" spans="1:16" hidden="1" x14ac:dyDescent="0.25">
      <c r="A14" s="26">
        <v>36751</v>
      </c>
      <c r="B14" s="35">
        <f t="shared" si="1"/>
        <v>48836.65</v>
      </c>
      <c r="C14" s="35"/>
      <c r="D14" s="53">
        <v>3037</v>
      </c>
      <c r="E14" s="16">
        <f t="shared" si="2"/>
        <v>97084.85</v>
      </c>
      <c r="F14" s="2" t="str">
        <f t="shared" si="3"/>
        <v/>
      </c>
      <c r="H14" s="16"/>
      <c r="I14" s="19">
        <f t="shared" si="0"/>
        <v>45799.65</v>
      </c>
      <c r="J14" s="16"/>
      <c r="K14" s="13"/>
      <c r="L14" s="16"/>
      <c r="M14" s="16"/>
      <c r="N14" s="16"/>
      <c r="O14" s="16"/>
      <c r="P14" s="16"/>
    </row>
    <row r="15" spans="1:16" hidden="1" x14ac:dyDescent="0.25">
      <c r="A15" s="26">
        <v>36752</v>
      </c>
      <c r="B15" s="35">
        <f t="shared" si="1"/>
        <v>45799.65</v>
      </c>
      <c r="C15" s="35"/>
      <c r="D15" s="53">
        <v>3037</v>
      </c>
      <c r="E15" s="16">
        <f t="shared" si="2"/>
        <v>100121.85</v>
      </c>
      <c r="F15" s="2" t="str">
        <f t="shared" si="3"/>
        <v/>
      </c>
      <c r="H15" s="16"/>
      <c r="I15" s="19">
        <f t="shared" si="0"/>
        <v>42762.65</v>
      </c>
      <c r="J15" s="16"/>
      <c r="K15" s="13"/>
      <c r="L15" s="16"/>
      <c r="M15" s="16"/>
      <c r="N15" s="17"/>
      <c r="O15" s="16"/>
      <c r="P15" s="16"/>
    </row>
    <row r="16" spans="1:16" hidden="1" x14ac:dyDescent="0.25">
      <c r="A16" s="26">
        <v>36753</v>
      </c>
      <c r="B16" s="20">
        <f>D1*0.32/0.97-D2</f>
        <v>41954.000000000007</v>
      </c>
      <c r="C16" s="40" t="s">
        <v>19</v>
      </c>
      <c r="D16" s="53">
        <v>3037</v>
      </c>
      <c r="E16" s="16">
        <f t="shared" si="2"/>
        <v>103967.5</v>
      </c>
      <c r="F16" s="2" t="str">
        <f t="shared" si="3"/>
        <v/>
      </c>
      <c r="H16" s="16"/>
      <c r="I16" s="19">
        <f t="shared" si="0"/>
        <v>38917.000000000007</v>
      </c>
      <c r="J16" s="16"/>
      <c r="K16" s="13"/>
      <c r="L16" s="16"/>
      <c r="M16" s="16"/>
      <c r="N16" s="16"/>
      <c r="O16" s="16"/>
      <c r="P16" s="16"/>
    </row>
    <row r="17" spans="1:16" hidden="1" x14ac:dyDescent="0.25">
      <c r="A17" s="26">
        <v>36754</v>
      </c>
      <c r="B17" s="35">
        <f t="shared" ref="B17:B29" si="4">I16</f>
        <v>38917.000000000007</v>
      </c>
      <c r="C17" s="35"/>
      <c r="D17" s="53">
        <v>3037</v>
      </c>
      <c r="E17" s="16">
        <f t="shared" si="2"/>
        <v>107004.5</v>
      </c>
      <c r="F17" s="2" t="str">
        <f t="shared" si="3"/>
        <v/>
      </c>
      <c r="H17" s="16"/>
      <c r="I17" s="19">
        <f t="shared" si="0"/>
        <v>35880.000000000007</v>
      </c>
      <c r="J17" s="16"/>
      <c r="K17" s="13"/>
      <c r="L17" s="16"/>
      <c r="M17" s="16"/>
      <c r="N17" s="16"/>
      <c r="O17" s="16"/>
      <c r="P17" s="16"/>
    </row>
    <row r="18" spans="1:16" hidden="1" x14ac:dyDescent="0.25">
      <c r="A18" s="26">
        <v>36755</v>
      </c>
      <c r="B18" s="35">
        <f t="shared" si="4"/>
        <v>35880.000000000007</v>
      </c>
      <c r="C18" s="35"/>
      <c r="D18" s="53">
        <v>3037</v>
      </c>
      <c r="E18" s="16">
        <f t="shared" si="2"/>
        <v>110041.5</v>
      </c>
      <c r="F18" s="2" t="str">
        <f t="shared" si="3"/>
        <v/>
      </c>
      <c r="H18" s="16"/>
      <c r="I18" s="19">
        <f t="shared" si="0"/>
        <v>32843.000000000007</v>
      </c>
      <c r="J18" s="16"/>
      <c r="K18" s="13"/>
      <c r="L18" s="16"/>
      <c r="M18" s="16"/>
      <c r="N18" s="16"/>
      <c r="O18" s="16"/>
      <c r="P18" s="16"/>
    </row>
    <row r="19" spans="1:16" hidden="1" x14ac:dyDescent="0.25">
      <c r="A19" s="26">
        <v>36756</v>
      </c>
      <c r="B19" s="35">
        <f t="shared" si="4"/>
        <v>32843.000000000007</v>
      </c>
      <c r="C19" s="35"/>
      <c r="D19" s="53">
        <v>3037</v>
      </c>
      <c r="E19" s="16">
        <f t="shared" si="2"/>
        <v>113078.5</v>
      </c>
      <c r="F19" s="2" t="str">
        <f t="shared" si="3"/>
        <v/>
      </c>
      <c r="H19" s="16"/>
      <c r="I19" s="19">
        <f t="shared" si="0"/>
        <v>29806.000000000007</v>
      </c>
      <c r="J19" s="16"/>
      <c r="K19" s="13"/>
      <c r="L19" s="16"/>
      <c r="M19" s="16"/>
      <c r="N19" s="16"/>
      <c r="O19" s="16"/>
      <c r="P19" s="16"/>
    </row>
    <row r="20" spans="1:16" hidden="1" x14ac:dyDescent="0.25">
      <c r="A20" s="26">
        <v>36757</v>
      </c>
      <c r="B20" s="35">
        <f t="shared" si="4"/>
        <v>29806.000000000007</v>
      </c>
      <c r="C20" s="35"/>
      <c r="D20" s="53">
        <v>3037</v>
      </c>
      <c r="E20" s="16">
        <f t="shared" si="2"/>
        <v>116115.5</v>
      </c>
      <c r="F20" s="2" t="str">
        <f t="shared" si="3"/>
        <v/>
      </c>
      <c r="G20" s="21" t="s">
        <v>17</v>
      </c>
      <c r="H20" s="16">
        <v>68500</v>
      </c>
      <c r="I20" s="19">
        <f t="shared" si="0"/>
        <v>95269</v>
      </c>
      <c r="J20" s="16"/>
      <c r="K20" s="13"/>
      <c r="L20" s="16"/>
      <c r="M20" s="16"/>
      <c r="N20" s="17"/>
      <c r="O20" s="16"/>
      <c r="P20" s="16"/>
    </row>
    <row r="21" spans="1:16" hidden="1" x14ac:dyDescent="0.25">
      <c r="A21" s="26">
        <v>36758</v>
      </c>
      <c r="B21" s="35">
        <f t="shared" si="4"/>
        <v>95269</v>
      </c>
      <c r="C21" s="35"/>
      <c r="D21" s="53">
        <v>3037</v>
      </c>
      <c r="E21" s="16">
        <f t="shared" si="2"/>
        <v>50652.5</v>
      </c>
      <c r="F21" s="2" t="str">
        <f t="shared" si="3"/>
        <v/>
      </c>
      <c r="H21" s="16"/>
      <c r="I21" s="19">
        <f t="shared" si="0"/>
        <v>92232</v>
      </c>
      <c r="J21" s="16"/>
      <c r="K21" s="13"/>
      <c r="L21" s="16"/>
      <c r="M21" s="16"/>
      <c r="N21" s="17"/>
      <c r="O21" s="16"/>
      <c r="P21" s="16"/>
    </row>
    <row r="22" spans="1:16" hidden="1" x14ac:dyDescent="0.25">
      <c r="A22" s="26">
        <v>36759</v>
      </c>
      <c r="B22" s="35">
        <f t="shared" si="4"/>
        <v>92232</v>
      </c>
      <c r="C22" s="35"/>
      <c r="D22" s="53">
        <v>3037</v>
      </c>
      <c r="E22" s="16">
        <f t="shared" si="2"/>
        <v>53689.5</v>
      </c>
      <c r="F22" s="2" t="str">
        <f t="shared" si="3"/>
        <v/>
      </c>
      <c r="H22" s="16"/>
      <c r="I22" s="19">
        <f t="shared" si="0"/>
        <v>89195</v>
      </c>
      <c r="J22" s="16"/>
      <c r="K22" s="13"/>
      <c r="L22" s="16"/>
      <c r="M22" s="16"/>
      <c r="N22" s="16"/>
      <c r="O22" s="16"/>
      <c r="P22" s="16"/>
    </row>
    <row r="23" spans="1:16" hidden="1" x14ac:dyDescent="0.25">
      <c r="A23" s="26">
        <v>36760</v>
      </c>
      <c r="B23" s="20">
        <v>88840</v>
      </c>
      <c r="C23" s="40" t="s">
        <v>19</v>
      </c>
      <c r="D23" s="53">
        <v>3037</v>
      </c>
      <c r="E23" s="16">
        <f t="shared" si="2"/>
        <v>57081.5</v>
      </c>
      <c r="F23" s="2" t="str">
        <f t="shared" si="3"/>
        <v/>
      </c>
      <c r="H23" s="16"/>
      <c r="I23" s="19">
        <f t="shared" si="0"/>
        <v>85803</v>
      </c>
      <c r="J23" s="16"/>
      <c r="K23" s="13"/>
      <c r="L23" s="16"/>
      <c r="M23" s="16"/>
      <c r="N23" s="16"/>
      <c r="O23" s="16"/>
      <c r="P23" s="16"/>
    </row>
    <row r="24" spans="1:16" hidden="1" x14ac:dyDescent="0.25">
      <c r="A24" s="26">
        <v>36761</v>
      </c>
      <c r="B24" s="35">
        <f t="shared" si="4"/>
        <v>85803</v>
      </c>
      <c r="C24" s="35"/>
      <c r="D24" s="53">
        <v>3037</v>
      </c>
      <c r="E24" s="16">
        <f t="shared" si="2"/>
        <v>60118.5</v>
      </c>
      <c r="F24" s="2" t="str">
        <f t="shared" si="3"/>
        <v/>
      </c>
      <c r="H24" s="16"/>
      <c r="I24" s="19">
        <f t="shared" si="0"/>
        <v>82766</v>
      </c>
      <c r="J24" s="16"/>
      <c r="K24" s="13"/>
      <c r="L24" s="16"/>
      <c r="M24" s="16"/>
      <c r="N24" s="16"/>
      <c r="O24" s="16"/>
      <c r="P24" s="16"/>
    </row>
    <row r="25" spans="1:16" hidden="1" x14ac:dyDescent="0.25">
      <c r="A25" s="26">
        <v>36762</v>
      </c>
      <c r="B25" s="35">
        <f t="shared" si="4"/>
        <v>82766</v>
      </c>
      <c r="C25" s="35"/>
      <c r="D25" s="53">
        <v>3037</v>
      </c>
      <c r="E25" s="16">
        <f t="shared" si="2"/>
        <v>63155.5</v>
      </c>
      <c r="F25" s="2" t="str">
        <f t="shared" si="3"/>
        <v/>
      </c>
      <c r="H25" s="16"/>
      <c r="I25" s="19">
        <f t="shared" si="0"/>
        <v>79729</v>
      </c>
      <c r="J25" s="16"/>
      <c r="K25" s="13"/>
      <c r="L25" s="16"/>
      <c r="M25" s="16"/>
      <c r="N25" s="17"/>
      <c r="O25" s="16"/>
      <c r="P25" s="16"/>
    </row>
    <row r="26" spans="1:16" hidden="1" x14ac:dyDescent="0.25">
      <c r="A26" s="26">
        <v>36763</v>
      </c>
      <c r="B26" s="35">
        <f t="shared" si="4"/>
        <v>79729</v>
      </c>
      <c r="C26" s="35"/>
      <c r="D26" s="53">
        <v>3037</v>
      </c>
      <c r="E26" s="16">
        <f t="shared" si="2"/>
        <v>66192.5</v>
      </c>
      <c r="F26" s="2" t="str">
        <f t="shared" si="3"/>
        <v/>
      </c>
      <c r="H26" s="16"/>
      <c r="I26" s="19">
        <f t="shared" si="0"/>
        <v>76692</v>
      </c>
      <c r="J26" s="16"/>
      <c r="K26" s="13"/>
      <c r="L26" s="16"/>
      <c r="M26" s="16"/>
      <c r="N26" s="16"/>
      <c r="O26" s="16"/>
      <c r="P26" s="16"/>
    </row>
    <row r="27" spans="1:16" hidden="1" x14ac:dyDescent="0.25">
      <c r="A27" s="26">
        <v>36764</v>
      </c>
      <c r="B27" s="35">
        <f t="shared" si="4"/>
        <v>76692</v>
      </c>
      <c r="C27" s="35"/>
      <c r="D27" s="53">
        <v>3037</v>
      </c>
      <c r="E27" s="16">
        <f t="shared" si="2"/>
        <v>69229.5</v>
      </c>
      <c r="F27" s="2" t="str">
        <f t="shared" si="3"/>
        <v/>
      </c>
      <c r="H27" s="16"/>
      <c r="I27" s="19">
        <f t="shared" si="0"/>
        <v>73655</v>
      </c>
      <c r="J27" s="16"/>
      <c r="K27" s="13"/>
      <c r="L27" s="16"/>
      <c r="M27" s="16"/>
      <c r="N27" s="16"/>
      <c r="O27" s="16"/>
      <c r="P27" s="16"/>
    </row>
    <row r="28" spans="1:16" hidden="1" x14ac:dyDescent="0.25">
      <c r="A28" s="26">
        <v>36765</v>
      </c>
      <c r="B28" s="35">
        <f t="shared" si="4"/>
        <v>73655</v>
      </c>
      <c r="C28" s="35"/>
      <c r="D28" s="53">
        <v>3037</v>
      </c>
      <c r="E28" s="16">
        <f t="shared" si="2"/>
        <v>72266.5</v>
      </c>
      <c r="F28" s="2" t="str">
        <f t="shared" si="3"/>
        <v/>
      </c>
      <c r="H28" s="16"/>
      <c r="I28" s="19">
        <f t="shared" si="0"/>
        <v>70618</v>
      </c>
      <c r="J28" s="16"/>
      <c r="K28" s="13"/>
      <c r="L28" s="16"/>
      <c r="M28" s="16"/>
      <c r="N28" s="16"/>
      <c r="O28" s="16"/>
      <c r="P28" s="16"/>
    </row>
    <row r="29" spans="1:16" hidden="1" x14ac:dyDescent="0.25">
      <c r="A29" s="26">
        <v>36766</v>
      </c>
      <c r="B29" s="35">
        <f t="shared" si="4"/>
        <v>70618</v>
      </c>
      <c r="C29" s="35"/>
      <c r="D29" s="53">
        <v>3037</v>
      </c>
      <c r="E29" s="16">
        <f t="shared" si="2"/>
        <v>75303.5</v>
      </c>
      <c r="F29" s="2" t="str">
        <f t="shared" si="3"/>
        <v/>
      </c>
      <c r="H29" s="16"/>
      <c r="I29" s="19">
        <f t="shared" si="0"/>
        <v>67581</v>
      </c>
      <c r="J29" s="16"/>
      <c r="K29" s="13"/>
      <c r="L29" s="16"/>
      <c r="M29" s="16"/>
      <c r="N29" s="16"/>
      <c r="O29" s="16"/>
      <c r="P29" s="16"/>
    </row>
    <row r="30" spans="1:16" hidden="1" x14ac:dyDescent="0.25">
      <c r="A30" s="26">
        <v>36767</v>
      </c>
      <c r="B30" s="20">
        <f>(D1*0.466/0.97-D2)+1500</f>
        <v>66806.7</v>
      </c>
      <c r="C30" s="40" t="s">
        <v>19</v>
      </c>
      <c r="D30" s="53">
        <v>3037</v>
      </c>
      <c r="E30" s="16">
        <f t="shared" si="2"/>
        <v>79114.8</v>
      </c>
      <c r="F30" s="2" t="str">
        <f t="shared" si="3"/>
        <v/>
      </c>
      <c r="H30" s="16"/>
      <c r="I30" s="19">
        <f t="shared" si="0"/>
        <v>63769.7</v>
      </c>
      <c r="J30" s="16"/>
      <c r="K30" s="13"/>
      <c r="L30" s="16"/>
      <c r="M30" s="16"/>
      <c r="N30" s="16"/>
      <c r="O30" s="16"/>
      <c r="P30" s="16"/>
    </row>
    <row r="31" spans="1:16" hidden="1" x14ac:dyDescent="0.25">
      <c r="A31" s="26">
        <v>36768</v>
      </c>
      <c r="B31" s="35">
        <f>IF(I30&lt;0,"0",I30)</f>
        <v>63769.7</v>
      </c>
      <c r="C31" s="35"/>
      <c r="D31" s="53">
        <v>3037</v>
      </c>
      <c r="E31" s="16">
        <f t="shared" si="2"/>
        <v>82151.8</v>
      </c>
      <c r="F31" s="2" t="str">
        <f t="shared" si="3"/>
        <v/>
      </c>
      <c r="H31" s="16"/>
      <c r="I31" s="19">
        <f t="shared" si="0"/>
        <v>60732.7</v>
      </c>
      <c r="J31" s="16"/>
      <c r="K31" s="13"/>
      <c r="L31" s="16"/>
      <c r="M31" s="16"/>
      <c r="N31" s="16"/>
      <c r="O31" s="16"/>
      <c r="P31" s="16"/>
    </row>
    <row r="32" spans="1:16" hidden="1" x14ac:dyDescent="0.25">
      <c r="A32" s="26">
        <v>36769</v>
      </c>
      <c r="B32" s="35">
        <f t="shared" ref="B32:B95" si="5">IF(I31&lt;0,"0",I31)</f>
        <v>60732.7</v>
      </c>
      <c r="C32" s="35"/>
      <c r="D32" s="53">
        <v>3037</v>
      </c>
      <c r="E32" s="16">
        <f t="shared" si="2"/>
        <v>85188.800000000003</v>
      </c>
      <c r="F32" s="2" t="str">
        <f t="shared" si="3"/>
        <v/>
      </c>
      <c r="H32" s="16"/>
      <c r="I32" s="19">
        <f t="shared" si="0"/>
        <v>57695.7</v>
      </c>
      <c r="J32" s="16"/>
      <c r="K32" s="13"/>
      <c r="L32" s="16"/>
      <c r="M32" s="16"/>
      <c r="N32" s="16"/>
      <c r="O32" s="16"/>
      <c r="P32" s="16"/>
    </row>
    <row r="33" spans="1:16" hidden="1" x14ac:dyDescent="0.25">
      <c r="A33" s="26">
        <v>36770</v>
      </c>
      <c r="B33" s="35">
        <f t="shared" si="5"/>
        <v>57695.7</v>
      </c>
      <c r="C33" s="35"/>
      <c r="D33" s="53">
        <v>3037</v>
      </c>
      <c r="E33" s="16">
        <f t="shared" si="2"/>
        <v>88225.8</v>
      </c>
      <c r="F33" s="2" t="str">
        <f t="shared" si="3"/>
        <v/>
      </c>
      <c r="H33" s="16"/>
      <c r="I33" s="19">
        <f t="shared" si="0"/>
        <v>54658.7</v>
      </c>
      <c r="J33" s="16"/>
      <c r="K33" s="13"/>
      <c r="L33" s="16"/>
      <c r="M33" s="16"/>
      <c r="N33" s="17"/>
      <c r="O33" s="16"/>
      <c r="P33" s="16"/>
    </row>
    <row r="34" spans="1:16" hidden="1" x14ac:dyDescent="0.25">
      <c r="A34" s="26">
        <v>36771</v>
      </c>
      <c r="B34" s="35">
        <f t="shared" si="5"/>
        <v>54658.7</v>
      </c>
      <c r="C34" s="35"/>
      <c r="D34" s="53">
        <v>3037</v>
      </c>
      <c r="E34" s="16">
        <f t="shared" si="2"/>
        <v>91262.8</v>
      </c>
      <c r="F34" s="2" t="str">
        <f t="shared" si="3"/>
        <v/>
      </c>
      <c r="H34" s="16"/>
      <c r="I34" s="19">
        <f t="shared" si="0"/>
        <v>51621.7</v>
      </c>
      <c r="J34" s="16"/>
      <c r="K34" s="13"/>
      <c r="L34" s="16"/>
      <c r="M34" s="16"/>
      <c r="N34" s="16"/>
      <c r="O34" s="16"/>
      <c r="P34" s="16"/>
    </row>
    <row r="35" spans="1:16" hidden="1" x14ac:dyDescent="0.25">
      <c r="A35" s="26">
        <v>36772</v>
      </c>
      <c r="B35" s="35">
        <f t="shared" si="5"/>
        <v>51621.7</v>
      </c>
      <c r="C35" s="35"/>
      <c r="D35" s="53">
        <v>3037</v>
      </c>
      <c r="E35" s="16">
        <f t="shared" si="2"/>
        <v>94299.8</v>
      </c>
      <c r="F35" s="2" t="str">
        <f t="shared" si="3"/>
        <v/>
      </c>
      <c r="H35" s="16"/>
      <c r="I35" s="19">
        <f t="shared" si="0"/>
        <v>48584.7</v>
      </c>
      <c r="J35" s="16"/>
      <c r="K35" s="13"/>
      <c r="L35" s="16"/>
      <c r="M35" s="16"/>
      <c r="N35" s="16"/>
      <c r="O35" s="16"/>
      <c r="P35" s="16"/>
    </row>
    <row r="36" spans="1:16" hidden="1" x14ac:dyDescent="0.25">
      <c r="A36" s="26">
        <v>36773</v>
      </c>
      <c r="B36" s="35">
        <f t="shared" si="5"/>
        <v>48584.7</v>
      </c>
      <c r="C36" s="35"/>
      <c r="D36" s="53">
        <v>3037</v>
      </c>
      <c r="E36" s="16">
        <f t="shared" si="2"/>
        <v>97336.8</v>
      </c>
      <c r="F36" s="2" t="str">
        <f t="shared" si="3"/>
        <v/>
      </c>
      <c r="H36" s="16"/>
      <c r="I36" s="19">
        <f t="shared" si="0"/>
        <v>45547.7</v>
      </c>
      <c r="J36" s="16"/>
      <c r="K36" s="13"/>
      <c r="L36" s="16"/>
      <c r="M36" s="16"/>
      <c r="N36" s="16"/>
      <c r="O36" s="16"/>
      <c r="P36" s="16"/>
    </row>
    <row r="37" spans="1:16" hidden="1" x14ac:dyDescent="0.25">
      <c r="A37" s="26">
        <v>36774</v>
      </c>
      <c r="B37" s="35">
        <f t="shared" si="5"/>
        <v>45547.7</v>
      </c>
      <c r="C37" s="35"/>
      <c r="D37" s="53">
        <v>3037</v>
      </c>
      <c r="E37" s="16">
        <f t="shared" si="2"/>
        <v>100373.8</v>
      </c>
      <c r="F37" s="2" t="str">
        <f t="shared" si="3"/>
        <v/>
      </c>
      <c r="H37" s="16"/>
      <c r="I37" s="19">
        <f t="shared" si="0"/>
        <v>42510.7</v>
      </c>
      <c r="J37" s="16"/>
      <c r="K37" s="13"/>
      <c r="L37" s="16"/>
      <c r="M37" s="16"/>
      <c r="N37" s="16"/>
      <c r="O37" s="16"/>
      <c r="P37" s="16"/>
    </row>
    <row r="38" spans="1:16" hidden="1" x14ac:dyDescent="0.25">
      <c r="A38" s="26">
        <v>36775</v>
      </c>
      <c r="B38" s="35">
        <f t="shared" si="5"/>
        <v>42510.7</v>
      </c>
      <c r="C38" s="35"/>
      <c r="D38" s="53">
        <v>3037</v>
      </c>
      <c r="E38" s="16">
        <f t="shared" si="2"/>
        <v>103410.8</v>
      </c>
      <c r="F38" s="2" t="str">
        <f t="shared" si="3"/>
        <v/>
      </c>
      <c r="H38" s="16"/>
      <c r="I38" s="19">
        <f t="shared" si="0"/>
        <v>39473.699999999997</v>
      </c>
      <c r="J38" s="16"/>
      <c r="K38" s="13"/>
      <c r="L38" s="16"/>
      <c r="M38" s="16"/>
      <c r="N38" s="16"/>
      <c r="O38" s="16"/>
      <c r="P38" s="16"/>
    </row>
    <row r="39" spans="1:16" hidden="1" x14ac:dyDescent="0.25">
      <c r="A39" s="26">
        <v>36776</v>
      </c>
      <c r="B39" s="20">
        <f>D1*0.254/0.97-D2+1500</f>
        <v>32897.300000000003</v>
      </c>
      <c r="C39" s="40" t="s">
        <v>19</v>
      </c>
      <c r="D39" s="53">
        <v>3037</v>
      </c>
      <c r="E39" s="16">
        <f t="shared" si="2"/>
        <v>113024.2</v>
      </c>
      <c r="F39" s="2" t="str">
        <f t="shared" si="3"/>
        <v/>
      </c>
      <c r="H39" s="16"/>
      <c r="I39" s="19">
        <f t="shared" si="0"/>
        <v>29860.300000000003</v>
      </c>
      <c r="J39" s="16"/>
      <c r="K39" s="13"/>
      <c r="L39" s="16"/>
      <c r="M39" s="16"/>
      <c r="N39" s="16"/>
      <c r="O39" s="16"/>
      <c r="P39" s="16"/>
    </row>
    <row r="40" spans="1:16" hidden="1" x14ac:dyDescent="0.25">
      <c r="A40" s="26">
        <v>36777</v>
      </c>
      <c r="B40" s="35">
        <f t="shared" si="5"/>
        <v>29860.300000000003</v>
      </c>
      <c r="C40" s="35"/>
      <c r="D40" s="53">
        <v>3037</v>
      </c>
      <c r="E40" s="16">
        <f t="shared" si="2"/>
        <v>116061.2</v>
      </c>
      <c r="F40" s="2" t="str">
        <f t="shared" si="3"/>
        <v/>
      </c>
      <c r="H40" s="16"/>
      <c r="I40" s="19">
        <f t="shared" si="0"/>
        <v>26823.300000000003</v>
      </c>
      <c r="J40" s="16"/>
      <c r="K40" s="13"/>
      <c r="L40" s="16"/>
      <c r="M40" s="16"/>
      <c r="N40" s="16"/>
      <c r="O40" s="16"/>
      <c r="P40" s="16"/>
    </row>
    <row r="41" spans="1:16" hidden="1" x14ac:dyDescent="0.25">
      <c r="A41" s="26">
        <v>36778</v>
      </c>
      <c r="B41" s="35">
        <f t="shared" si="5"/>
        <v>26823.300000000003</v>
      </c>
      <c r="C41" s="35"/>
      <c r="D41" s="53">
        <v>3037</v>
      </c>
      <c r="E41" s="16">
        <f t="shared" si="2"/>
        <v>119098.2</v>
      </c>
      <c r="F41" s="2" t="str">
        <f t="shared" si="3"/>
        <v/>
      </c>
      <c r="H41" s="16"/>
      <c r="I41" s="19">
        <f t="shared" ref="I41:I72" si="6">B41+H41-D41</f>
        <v>23786.300000000003</v>
      </c>
      <c r="J41" s="16"/>
      <c r="K41" s="13"/>
      <c r="L41" s="16"/>
      <c r="M41" s="16"/>
      <c r="N41" s="16"/>
      <c r="O41" s="16"/>
      <c r="P41" s="16"/>
    </row>
    <row r="42" spans="1:16" hidden="1" x14ac:dyDescent="0.25">
      <c r="A42" s="26">
        <v>36779</v>
      </c>
      <c r="B42" s="35">
        <f t="shared" si="5"/>
        <v>23786.300000000003</v>
      </c>
      <c r="C42" s="35"/>
      <c r="D42" s="53">
        <v>3037</v>
      </c>
      <c r="E42" s="16">
        <f t="shared" si="2"/>
        <v>122135.2</v>
      </c>
      <c r="F42" s="2" t="str">
        <f t="shared" si="3"/>
        <v/>
      </c>
      <c r="H42" s="16"/>
      <c r="I42" s="19">
        <f t="shared" si="6"/>
        <v>20749.300000000003</v>
      </c>
      <c r="J42" s="16"/>
      <c r="K42" s="13"/>
      <c r="L42" s="16"/>
      <c r="M42" s="16"/>
      <c r="N42" s="16"/>
      <c r="O42" s="16"/>
      <c r="P42" s="16"/>
    </row>
    <row r="43" spans="1:16" hidden="1" x14ac:dyDescent="0.25">
      <c r="A43" s="26">
        <v>36780</v>
      </c>
      <c r="B43" s="35">
        <f t="shared" si="5"/>
        <v>20749.300000000003</v>
      </c>
      <c r="C43" s="35"/>
      <c r="D43" s="53">
        <v>3037</v>
      </c>
      <c r="E43" s="16">
        <f t="shared" si="2"/>
        <v>125172.2</v>
      </c>
      <c r="F43" s="2" t="str">
        <f t="shared" si="3"/>
        <v/>
      </c>
      <c r="H43" s="16"/>
      <c r="I43" s="19">
        <f t="shared" si="6"/>
        <v>17712.300000000003</v>
      </c>
      <c r="J43" s="16"/>
      <c r="K43" s="13"/>
      <c r="L43" s="16"/>
      <c r="M43" s="16"/>
      <c r="N43" s="16"/>
      <c r="O43" s="16"/>
      <c r="P43" s="16"/>
    </row>
    <row r="44" spans="1:16" hidden="1" x14ac:dyDescent="0.25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2"/>
        <v>127398.57550000001</v>
      </c>
      <c r="F44" s="2" t="str">
        <f t="shared" si="3"/>
        <v/>
      </c>
      <c r="H44" s="16"/>
      <c r="I44" s="19">
        <f t="shared" si="6"/>
        <v>16443.924500000001</v>
      </c>
      <c r="J44" s="16"/>
      <c r="K44" s="13"/>
      <c r="L44" s="16"/>
      <c r="M44" s="16"/>
      <c r="N44" s="16"/>
      <c r="O44" s="16"/>
      <c r="P44" s="16"/>
    </row>
    <row r="45" spans="1:16" hidden="1" x14ac:dyDescent="0.25">
      <c r="A45" s="26">
        <v>36782</v>
      </c>
      <c r="B45" s="35">
        <f t="shared" si="5"/>
        <v>16443.924500000001</v>
      </c>
      <c r="C45" s="35"/>
      <c r="D45" s="53">
        <v>2079</v>
      </c>
      <c r="E45" s="16">
        <f t="shared" si="2"/>
        <v>129477.57550000001</v>
      </c>
      <c r="F45" s="2" t="str">
        <f t="shared" si="3"/>
        <v/>
      </c>
      <c r="G45" s="23" t="s">
        <v>18</v>
      </c>
      <c r="H45" s="16">
        <v>117000</v>
      </c>
      <c r="I45" s="19">
        <f t="shared" si="6"/>
        <v>131364.92449999999</v>
      </c>
      <c r="J45" s="16"/>
      <c r="K45" s="13"/>
      <c r="L45" s="16"/>
      <c r="M45" s="16"/>
      <c r="N45" s="16"/>
      <c r="O45" s="16"/>
      <c r="P45" s="16"/>
    </row>
    <row r="46" spans="1:16" hidden="1" x14ac:dyDescent="0.25">
      <c r="A46" s="26">
        <v>36783</v>
      </c>
      <c r="B46" s="35">
        <f t="shared" si="5"/>
        <v>131364.92449999999</v>
      </c>
      <c r="C46" s="35"/>
      <c r="D46" s="53">
        <v>2079</v>
      </c>
      <c r="E46" s="16">
        <f t="shared" si="2"/>
        <v>14556.575500000006</v>
      </c>
      <c r="F46" s="2" t="str">
        <f t="shared" si="3"/>
        <v/>
      </c>
      <c r="G46" s="23"/>
      <c r="H46" s="16"/>
      <c r="I46" s="19">
        <f t="shared" si="6"/>
        <v>129285.92449999999</v>
      </c>
      <c r="J46" s="16"/>
      <c r="K46" s="13"/>
      <c r="L46" s="16"/>
      <c r="M46" s="16"/>
      <c r="N46" s="16"/>
      <c r="O46" s="16"/>
      <c r="P46" s="16"/>
    </row>
    <row r="47" spans="1:16" hidden="1" x14ac:dyDescent="0.25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2"/>
        <v>17894</v>
      </c>
      <c r="F47" s="2" t="str">
        <f t="shared" si="3"/>
        <v/>
      </c>
      <c r="G47" s="43"/>
      <c r="H47" s="16"/>
      <c r="I47" s="19">
        <f t="shared" si="6"/>
        <v>125948.5</v>
      </c>
      <c r="J47" s="16"/>
      <c r="K47" s="13"/>
      <c r="L47" s="16"/>
      <c r="M47" s="16"/>
      <c r="N47" s="16"/>
      <c r="O47" s="16"/>
      <c r="P47" s="16"/>
    </row>
    <row r="48" spans="1:16" hidden="1" x14ac:dyDescent="0.25">
      <c r="A48" s="26">
        <v>36785</v>
      </c>
      <c r="B48" s="35">
        <f t="shared" si="5"/>
        <v>125948.5</v>
      </c>
      <c r="C48" s="35"/>
      <c r="D48" s="53">
        <v>2079</v>
      </c>
      <c r="E48" s="16">
        <f t="shared" si="2"/>
        <v>19973</v>
      </c>
      <c r="F48" s="2" t="str">
        <f t="shared" si="3"/>
        <v/>
      </c>
      <c r="G48" s="23"/>
      <c r="H48" s="16"/>
      <c r="I48" s="19">
        <f t="shared" si="6"/>
        <v>123869.5</v>
      </c>
      <c r="J48" s="16"/>
      <c r="K48" s="13"/>
      <c r="L48" s="16"/>
      <c r="M48" s="16"/>
      <c r="N48" s="16"/>
      <c r="O48" s="16"/>
      <c r="P48" s="16"/>
    </row>
    <row r="49" spans="1:16" hidden="1" x14ac:dyDescent="0.25">
      <c r="A49" s="26">
        <v>36786</v>
      </c>
      <c r="B49" s="35">
        <f t="shared" si="5"/>
        <v>123869.5</v>
      </c>
      <c r="C49" s="35"/>
      <c r="D49" s="53">
        <v>2079</v>
      </c>
      <c r="E49" s="16">
        <f t="shared" si="2"/>
        <v>22052</v>
      </c>
      <c r="F49" s="2" t="str">
        <f t="shared" si="3"/>
        <v/>
      </c>
      <c r="G49" s="23"/>
      <c r="H49" s="16"/>
      <c r="I49" s="19">
        <f t="shared" si="6"/>
        <v>121790.5</v>
      </c>
      <c r="J49" s="16"/>
      <c r="K49" s="13"/>
      <c r="L49" s="16"/>
      <c r="M49" s="16"/>
      <c r="N49" s="16"/>
      <c r="O49" s="16"/>
      <c r="P49" s="16"/>
    </row>
    <row r="50" spans="1:16" hidden="1" x14ac:dyDescent="0.25">
      <c r="A50" s="26">
        <v>36787</v>
      </c>
      <c r="B50" s="35">
        <f t="shared" si="5"/>
        <v>121790.5</v>
      </c>
      <c r="C50" s="35"/>
      <c r="D50" s="53">
        <v>2079</v>
      </c>
      <c r="E50" s="16">
        <f t="shared" si="2"/>
        <v>24131</v>
      </c>
      <c r="F50" s="2" t="str">
        <f t="shared" si="3"/>
        <v/>
      </c>
      <c r="G50" s="23"/>
      <c r="H50" s="16"/>
      <c r="I50" s="19">
        <f t="shared" si="6"/>
        <v>119711.5</v>
      </c>
      <c r="J50" s="16"/>
      <c r="K50" s="13"/>
      <c r="L50" s="16"/>
      <c r="M50" s="16"/>
      <c r="N50" s="16"/>
      <c r="O50" s="16"/>
      <c r="P50" s="16"/>
    </row>
    <row r="51" spans="1:16" hidden="1" x14ac:dyDescent="0.25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2"/>
        <v>27591.375</v>
      </c>
      <c r="F51" s="2" t="str">
        <f t="shared" si="3"/>
        <v/>
      </c>
      <c r="G51" s="23"/>
      <c r="H51" s="16"/>
      <c r="I51" s="19">
        <f t="shared" si="6"/>
        <v>118330.125</v>
      </c>
      <c r="J51" s="16"/>
      <c r="K51" s="13"/>
      <c r="L51" s="16"/>
      <c r="M51" s="16"/>
      <c r="N51" s="16"/>
      <c r="O51" s="16"/>
      <c r="P51" s="16"/>
    </row>
    <row r="52" spans="1:16" hidden="1" x14ac:dyDescent="0.25">
      <c r="A52" s="26">
        <v>36789</v>
      </c>
      <c r="B52" s="35">
        <f t="shared" si="5"/>
        <v>118330.125</v>
      </c>
      <c r="C52" s="35"/>
      <c r="D52" s="53">
        <v>0</v>
      </c>
      <c r="E52" s="16">
        <f t="shared" si="2"/>
        <v>27591.375</v>
      </c>
      <c r="F52" s="2" t="str">
        <f t="shared" si="3"/>
        <v/>
      </c>
      <c r="H52" s="16"/>
      <c r="I52" s="19">
        <f t="shared" si="6"/>
        <v>118330.125</v>
      </c>
      <c r="J52" s="16"/>
      <c r="K52" s="13"/>
      <c r="L52" s="16"/>
      <c r="M52" s="16"/>
      <c r="N52" s="16"/>
      <c r="O52" s="16"/>
      <c r="P52" s="16"/>
    </row>
    <row r="53" spans="1:16" hidden="1" x14ac:dyDescent="0.25">
      <c r="A53" s="26">
        <v>36790</v>
      </c>
      <c r="B53" s="35">
        <f t="shared" si="5"/>
        <v>118330.125</v>
      </c>
      <c r="C53" s="35"/>
      <c r="D53" s="53">
        <v>0</v>
      </c>
      <c r="E53" s="16">
        <f t="shared" si="2"/>
        <v>27591.375</v>
      </c>
      <c r="F53" s="2" t="str">
        <f t="shared" si="3"/>
        <v/>
      </c>
      <c r="H53" s="16"/>
      <c r="I53" s="19">
        <f t="shared" si="6"/>
        <v>118330.125</v>
      </c>
      <c r="J53" s="16"/>
      <c r="K53" s="13"/>
      <c r="L53" s="16"/>
      <c r="M53" s="16"/>
      <c r="N53" s="16"/>
      <c r="O53" s="16"/>
      <c r="P53" s="16"/>
    </row>
    <row r="54" spans="1:16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2"/>
        <v>27671.349999999991</v>
      </c>
      <c r="F54" s="2" t="str">
        <f t="shared" si="3"/>
        <v/>
      </c>
      <c r="H54" s="16"/>
      <c r="I54" s="19">
        <f t="shared" si="6"/>
        <v>116171.15000000001</v>
      </c>
      <c r="J54" s="16"/>
      <c r="K54" s="13"/>
      <c r="L54" s="16"/>
      <c r="M54" s="16"/>
      <c r="N54" s="16"/>
      <c r="O54" s="16"/>
      <c r="P54" s="16"/>
    </row>
    <row r="55" spans="1:16" hidden="1" x14ac:dyDescent="0.25">
      <c r="A55" s="26">
        <v>36792</v>
      </c>
      <c r="B55" s="35">
        <f t="shared" si="5"/>
        <v>116171.15000000001</v>
      </c>
      <c r="C55" s="35"/>
      <c r="D55" s="53">
        <v>2079</v>
      </c>
      <c r="E55" s="16">
        <f t="shared" si="2"/>
        <v>29750.349999999991</v>
      </c>
      <c r="F55" s="2" t="str">
        <f t="shared" si="3"/>
        <v/>
      </c>
      <c r="H55" s="16"/>
      <c r="I55" s="19">
        <f t="shared" si="6"/>
        <v>114092.15000000001</v>
      </c>
      <c r="J55" s="16"/>
      <c r="K55" s="13"/>
      <c r="L55" s="16"/>
      <c r="M55" s="16"/>
      <c r="N55" s="16"/>
      <c r="O55" s="16"/>
      <c r="P55" s="16"/>
    </row>
    <row r="56" spans="1:16" hidden="1" x14ac:dyDescent="0.25">
      <c r="A56" s="26">
        <v>36793</v>
      </c>
      <c r="B56" s="35">
        <f t="shared" si="5"/>
        <v>114092.15000000001</v>
      </c>
      <c r="C56" s="35"/>
      <c r="D56" s="53">
        <v>2079</v>
      </c>
      <c r="E56" s="16">
        <f t="shared" si="2"/>
        <v>31829.349999999991</v>
      </c>
      <c r="F56" s="2" t="str">
        <f t="shared" si="3"/>
        <v/>
      </c>
      <c r="H56" s="16"/>
      <c r="I56" s="19">
        <f t="shared" si="6"/>
        <v>112013.15000000001</v>
      </c>
      <c r="J56" s="16"/>
      <c r="K56" s="13"/>
      <c r="L56" s="16"/>
      <c r="M56" s="16"/>
      <c r="N56" s="16"/>
      <c r="O56" s="16"/>
      <c r="P56" s="16"/>
    </row>
    <row r="57" spans="1:16" hidden="1" x14ac:dyDescent="0.25">
      <c r="A57" s="26">
        <v>36794</v>
      </c>
      <c r="B57" s="35">
        <f t="shared" si="5"/>
        <v>112013.15000000001</v>
      </c>
      <c r="C57" s="35"/>
      <c r="D57" s="53">
        <v>2079</v>
      </c>
      <c r="E57" s="16">
        <f t="shared" si="2"/>
        <v>33908.349999999991</v>
      </c>
      <c r="F57" s="2" t="str">
        <f t="shared" si="3"/>
        <v/>
      </c>
      <c r="H57" s="16"/>
      <c r="I57" s="19">
        <f t="shared" si="6"/>
        <v>109934.15000000001</v>
      </c>
      <c r="J57" s="16"/>
      <c r="K57" s="13"/>
      <c r="L57" s="16"/>
      <c r="M57" s="16"/>
      <c r="N57" s="16"/>
      <c r="O57" s="16"/>
      <c r="P57" s="16"/>
    </row>
    <row r="58" spans="1:16" hidden="1" x14ac:dyDescent="0.25">
      <c r="A58" s="26">
        <v>36795</v>
      </c>
      <c r="B58" s="35">
        <f t="shared" si="5"/>
        <v>109934.15000000001</v>
      </c>
      <c r="C58" s="35"/>
      <c r="D58" s="53">
        <v>2079</v>
      </c>
      <c r="E58" s="16">
        <f t="shared" si="2"/>
        <v>35987.349999999991</v>
      </c>
      <c r="F58" s="2" t="str">
        <f t="shared" si="3"/>
        <v/>
      </c>
      <c r="H58" s="16"/>
      <c r="I58" s="19">
        <f t="shared" si="6"/>
        <v>107855.15000000001</v>
      </c>
      <c r="J58" s="16"/>
      <c r="K58" s="13"/>
      <c r="L58" s="16"/>
      <c r="M58" s="16"/>
      <c r="N58" s="16"/>
      <c r="O58" s="16"/>
      <c r="P58" s="16"/>
    </row>
    <row r="59" spans="1:16" hidden="1" x14ac:dyDescent="0.25">
      <c r="A59" s="26">
        <v>36796</v>
      </c>
      <c r="B59" s="35">
        <f t="shared" si="5"/>
        <v>107855.15000000001</v>
      </c>
      <c r="C59" s="35"/>
      <c r="D59" s="53">
        <v>2079</v>
      </c>
      <c r="E59" s="16">
        <f t="shared" si="2"/>
        <v>38066.349999999991</v>
      </c>
      <c r="F59" s="2" t="str">
        <f t="shared" si="3"/>
        <v/>
      </c>
      <c r="H59" s="16"/>
      <c r="I59" s="19">
        <f t="shared" si="6"/>
        <v>105776.15000000001</v>
      </c>
      <c r="J59" s="16"/>
      <c r="K59" s="13"/>
      <c r="L59" s="16"/>
      <c r="M59" s="16"/>
      <c r="N59" s="16"/>
      <c r="O59" s="16"/>
      <c r="P59" s="16"/>
    </row>
    <row r="60" spans="1:16" hidden="1" x14ac:dyDescent="0.25">
      <c r="A60" s="26">
        <v>36797</v>
      </c>
      <c r="B60" s="35">
        <f t="shared" si="5"/>
        <v>105776.15000000001</v>
      </c>
      <c r="C60" s="35"/>
      <c r="D60" s="53">
        <v>2079</v>
      </c>
      <c r="E60" s="16">
        <f t="shared" si="2"/>
        <v>40145.349999999991</v>
      </c>
      <c r="F60" s="2" t="str">
        <f t="shared" si="3"/>
        <v/>
      </c>
      <c r="H60" s="16"/>
      <c r="I60" s="19">
        <f t="shared" si="6"/>
        <v>103697.15000000001</v>
      </c>
      <c r="J60" s="16"/>
      <c r="K60" s="13"/>
      <c r="L60" s="16"/>
      <c r="M60" s="16"/>
      <c r="N60" s="16"/>
      <c r="O60" s="16"/>
      <c r="P60" s="16"/>
    </row>
    <row r="61" spans="1:16" hidden="1" x14ac:dyDescent="0.25">
      <c r="A61" s="26">
        <v>36798</v>
      </c>
      <c r="B61" s="35">
        <f t="shared" si="5"/>
        <v>103697.15000000001</v>
      </c>
      <c r="C61" s="35"/>
      <c r="D61" s="53">
        <v>0</v>
      </c>
      <c r="E61" s="16">
        <f t="shared" si="2"/>
        <v>42224.349999999991</v>
      </c>
      <c r="F61" s="2" t="str">
        <f t="shared" si="3"/>
        <v/>
      </c>
      <c r="H61" s="16"/>
      <c r="I61" s="19">
        <f t="shared" si="6"/>
        <v>103697.15000000001</v>
      </c>
      <c r="J61" s="16"/>
      <c r="K61" s="13"/>
      <c r="L61" s="16"/>
      <c r="M61" s="16"/>
      <c r="N61" s="16"/>
      <c r="O61" s="16"/>
      <c r="P61" s="16"/>
    </row>
    <row r="62" spans="1:16" hidden="1" x14ac:dyDescent="0.25">
      <c r="A62" s="26">
        <v>36799</v>
      </c>
      <c r="B62" s="35">
        <f t="shared" si="5"/>
        <v>103697.15000000001</v>
      </c>
      <c r="C62" s="35"/>
      <c r="D62" s="53">
        <v>0</v>
      </c>
      <c r="E62" s="16">
        <f t="shared" si="2"/>
        <v>42224.349999999991</v>
      </c>
      <c r="F62" s="2" t="str">
        <f t="shared" si="3"/>
        <v/>
      </c>
      <c r="H62" s="16"/>
      <c r="I62" s="19">
        <f t="shared" si="6"/>
        <v>103697.15000000001</v>
      </c>
      <c r="J62" s="16"/>
      <c r="K62" s="13"/>
      <c r="L62" s="16"/>
      <c r="M62" s="16"/>
      <c r="N62" s="16"/>
      <c r="O62" s="16"/>
      <c r="P62" s="16"/>
    </row>
    <row r="63" spans="1:16" hidden="1" x14ac:dyDescent="0.25">
      <c r="A63" s="26">
        <v>36800</v>
      </c>
      <c r="B63" s="35">
        <f t="shared" si="5"/>
        <v>103697.15000000001</v>
      </c>
      <c r="C63" s="47"/>
      <c r="D63" s="53">
        <v>2225</v>
      </c>
      <c r="E63" s="16">
        <f t="shared" si="2"/>
        <v>42224.349999999991</v>
      </c>
      <c r="F63" s="2" t="str">
        <f t="shared" si="3"/>
        <v/>
      </c>
      <c r="H63" s="16"/>
      <c r="I63" s="19">
        <f t="shared" si="6"/>
        <v>101472.15000000001</v>
      </c>
      <c r="J63" s="16"/>
      <c r="K63" s="13"/>
      <c r="L63" s="16"/>
      <c r="M63" s="16"/>
      <c r="N63" s="16"/>
      <c r="O63" s="16"/>
      <c r="P63" s="16"/>
    </row>
    <row r="64" spans="1:16" hidden="1" x14ac:dyDescent="0.25">
      <c r="A64" s="26">
        <v>36801</v>
      </c>
      <c r="B64" s="35">
        <f t="shared" si="5"/>
        <v>101472.15000000001</v>
      </c>
      <c r="C64" s="35"/>
      <c r="D64" s="53">
        <v>2225</v>
      </c>
      <c r="E64" s="16">
        <f t="shared" si="2"/>
        <v>44449.349999999991</v>
      </c>
      <c r="F64" s="2" t="str">
        <f t="shared" si="3"/>
        <v/>
      </c>
      <c r="H64" s="16"/>
      <c r="I64" s="19">
        <f t="shared" si="6"/>
        <v>99247.150000000009</v>
      </c>
      <c r="J64" s="16"/>
      <c r="K64" s="13"/>
      <c r="L64" s="16"/>
      <c r="M64" s="16"/>
      <c r="N64" s="16"/>
      <c r="O64" s="16"/>
      <c r="P64" s="16"/>
    </row>
    <row r="65" spans="1:16" hidden="1" x14ac:dyDescent="0.25">
      <c r="A65" s="26">
        <v>36802</v>
      </c>
      <c r="B65" s="35">
        <f t="shared" si="5"/>
        <v>99247.150000000009</v>
      </c>
      <c r="C65" s="35"/>
      <c r="D65" s="53">
        <v>2225</v>
      </c>
      <c r="E65" s="16">
        <f t="shared" si="2"/>
        <v>46674.349999999991</v>
      </c>
      <c r="F65" s="2" t="str">
        <f t="shared" si="3"/>
        <v/>
      </c>
      <c r="H65" s="16"/>
      <c r="I65" s="19">
        <f t="shared" si="6"/>
        <v>97022.150000000009</v>
      </c>
      <c r="J65" s="16"/>
      <c r="K65" s="13"/>
      <c r="L65" s="16"/>
      <c r="M65" s="16"/>
      <c r="N65" s="16"/>
      <c r="O65" s="16"/>
      <c r="P65" s="16"/>
    </row>
    <row r="66" spans="1:16" hidden="1" x14ac:dyDescent="0.25">
      <c r="A66" s="26">
        <v>36803</v>
      </c>
      <c r="B66" s="35">
        <f t="shared" si="5"/>
        <v>97022.150000000009</v>
      </c>
      <c r="C66" s="35"/>
      <c r="D66" s="53">
        <v>2225</v>
      </c>
      <c r="E66" s="16">
        <f t="shared" si="2"/>
        <v>48899.349999999991</v>
      </c>
      <c r="F66" s="2" t="str">
        <f t="shared" si="3"/>
        <v/>
      </c>
      <c r="H66" s="16"/>
      <c r="I66" s="19">
        <f t="shared" si="6"/>
        <v>94797.150000000009</v>
      </c>
      <c r="J66" s="16"/>
      <c r="K66" s="13"/>
      <c r="L66" s="16"/>
      <c r="M66" s="16"/>
      <c r="N66" s="16"/>
      <c r="O66" s="16"/>
      <c r="P66" s="16"/>
    </row>
    <row r="67" spans="1:16" hidden="1" x14ac:dyDescent="0.25">
      <c r="A67" s="26">
        <v>36804</v>
      </c>
      <c r="B67" s="35">
        <f t="shared" si="5"/>
        <v>94797.150000000009</v>
      </c>
      <c r="C67" s="35"/>
      <c r="D67" s="53">
        <v>2225</v>
      </c>
      <c r="E67" s="16">
        <f t="shared" si="2"/>
        <v>51124.349999999991</v>
      </c>
      <c r="F67" s="2" t="str">
        <f t="shared" si="3"/>
        <v/>
      </c>
      <c r="H67" s="16"/>
      <c r="I67" s="19">
        <f t="shared" si="6"/>
        <v>92572.150000000009</v>
      </c>
      <c r="J67" s="16"/>
      <c r="K67" s="13"/>
      <c r="L67" s="16"/>
      <c r="M67" s="16"/>
      <c r="N67" s="16"/>
      <c r="O67" s="16"/>
      <c r="P67" s="16"/>
    </row>
    <row r="68" spans="1:16" hidden="1" x14ac:dyDescent="0.25">
      <c r="A68" s="26">
        <v>36805</v>
      </c>
      <c r="B68" s="35">
        <f t="shared" si="5"/>
        <v>92572.150000000009</v>
      </c>
      <c r="C68" s="35"/>
      <c r="D68" s="53">
        <v>2225</v>
      </c>
      <c r="E68" s="16">
        <f t="shared" si="2"/>
        <v>53349.349999999991</v>
      </c>
      <c r="F68" s="2" t="str">
        <f t="shared" si="3"/>
        <v/>
      </c>
      <c r="H68" s="16"/>
      <c r="I68" s="19">
        <f t="shared" si="6"/>
        <v>90347.150000000009</v>
      </c>
      <c r="J68" s="16"/>
      <c r="K68" s="13"/>
      <c r="L68" s="16"/>
      <c r="M68" s="16"/>
      <c r="N68" s="16"/>
      <c r="O68" s="16"/>
      <c r="P68" s="16"/>
    </row>
    <row r="69" spans="1:16" hidden="1" x14ac:dyDescent="0.25">
      <c r="A69" s="26">
        <v>36806</v>
      </c>
      <c r="B69" s="35">
        <f t="shared" si="5"/>
        <v>90347.150000000009</v>
      </c>
      <c r="C69" s="35"/>
      <c r="D69" s="53">
        <v>2225</v>
      </c>
      <c r="E69" s="16">
        <f t="shared" si="2"/>
        <v>55574.349999999991</v>
      </c>
      <c r="F69" s="2" t="str">
        <f t="shared" si="3"/>
        <v/>
      </c>
      <c r="H69" s="16"/>
      <c r="I69" s="19">
        <f t="shared" si="6"/>
        <v>88122.150000000009</v>
      </c>
      <c r="J69" s="16"/>
      <c r="K69" s="13"/>
      <c r="L69" s="16"/>
      <c r="M69" s="16"/>
      <c r="N69" s="16"/>
      <c r="O69" s="16"/>
      <c r="P69" s="16"/>
    </row>
    <row r="70" spans="1:16" hidden="1" x14ac:dyDescent="0.25">
      <c r="A70" s="26">
        <v>36807</v>
      </c>
      <c r="B70" s="35">
        <f t="shared" si="5"/>
        <v>88122.150000000009</v>
      </c>
      <c r="C70" s="35"/>
      <c r="D70" s="53">
        <v>2225</v>
      </c>
      <c r="E70" s="16">
        <f t="shared" si="2"/>
        <v>57799.349999999991</v>
      </c>
      <c r="F70" s="2" t="str">
        <f t="shared" si="3"/>
        <v/>
      </c>
      <c r="H70" s="16"/>
      <c r="I70" s="19">
        <f t="shared" si="6"/>
        <v>85897.150000000009</v>
      </c>
      <c r="J70" s="16"/>
      <c r="K70" s="13"/>
      <c r="L70" s="16"/>
      <c r="M70" s="16"/>
      <c r="N70" s="16"/>
      <c r="O70" s="16"/>
      <c r="P70" s="16"/>
    </row>
    <row r="71" spans="1:16" hidden="1" x14ac:dyDescent="0.25">
      <c r="A71" s="26">
        <v>36808</v>
      </c>
      <c r="B71" s="35">
        <f t="shared" si="5"/>
        <v>85897.150000000009</v>
      </c>
      <c r="C71" s="35"/>
      <c r="D71" s="53">
        <v>2225</v>
      </c>
      <c r="E71" s="16">
        <f t="shared" si="2"/>
        <v>60024.349999999991</v>
      </c>
      <c r="F71" s="2" t="str">
        <f t="shared" si="3"/>
        <v/>
      </c>
      <c r="H71" s="16"/>
      <c r="I71" s="19">
        <f t="shared" si="6"/>
        <v>83672.150000000009</v>
      </c>
      <c r="J71" s="16"/>
      <c r="K71" s="13"/>
      <c r="L71" s="16"/>
      <c r="M71" s="16"/>
      <c r="N71" s="16"/>
      <c r="O71" s="16"/>
      <c r="P71" s="16"/>
    </row>
    <row r="72" spans="1:16" hidden="1" x14ac:dyDescent="0.25">
      <c r="A72" s="26">
        <v>36809</v>
      </c>
      <c r="B72" s="35">
        <f t="shared" si="5"/>
        <v>83672.150000000009</v>
      </c>
      <c r="C72" s="35"/>
      <c r="D72" s="53">
        <v>2225</v>
      </c>
      <c r="E72" s="16">
        <f t="shared" si="2"/>
        <v>62249.349999999991</v>
      </c>
      <c r="F72" s="2" t="str">
        <f t="shared" si="3"/>
        <v/>
      </c>
      <c r="H72" s="16"/>
      <c r="I72" s="19">
        <f t="shared" si="6"/>
        <v>81447.150000000009</v>
      </c>
      <c r="J72" s="16"/>
      <c r="K72" s="13"/>
      <c r="L72" s="16"/>
      <c r="M72" s="16"/>
      <c r="N72" s="16"/>
      <c r="O72" s="16"/>
      <c r="P72" s="16"/>
    </row>
    <row r="73" spans="1:16" hidden="1" x14ac:dyDescent="0.25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2"/>
        <v>65575.5</v>
      </c>
      <c r="F73" s="2" t="str">
        <f t="shared" si="3"/>
        <v/>
      </c>
      <c r="H73" s="16"/>
      <c r="I73" s="19">
        <f t="shared" ref="I73:I104" si="7">B73+H73-D73</f>
        <v>78121</v>
      </c>
      <c r="J73" s="16"/>
      <c r="K73" s="13"/>
      <c r="L73" s="16"/>
      <c r="M73" s="16"/>
      <c r="N73" s="16"/>
      <c r="O73" s="16"/>
      <c r="P73" s="16"/>
    </row>
    <row r="74" spans="1:16" hidden="1" x14ac:dyDescent="0.25">
      <c r="A74" s="26">
        <v>36811</v>
      </c>
      <c r="B74" s="35">
        <f t="shared" si="5"/>
        <v>78121</v>
      </c>
      <c r="C74" s="35"/>
      <c r="D74" s="53">
        <v>2225</v>
      </c>
      <c r="E74" s="16">
        <f t="shared" ref="E74:E123" si="8">$D$3-B74</f>
        <v>67800.5</v>
      </c>
      <c r="F74" s="2" t="str">
        <f t="shared" ref="F74:F137" si="9">+IF(I74&gt;$D$3,"*","")</f>
        <v/>
      </c>
      <c r="H74" s="16"/>
      <c r="I74" s="19">
        <f t="shared" si="7"/>
        <v>75896</v>
      </c>
      <c r="J74" s="16"/>
      <c r="K74" s="13"/>
      <c r="L74" s="16"/>
      <c r="M74" s="16"/>
      <c r="N74" s="16"/>
      <c r="O74" s="16"/>
      <c r="P74" s="16"/>
    </row>
    <row r="75" spans="1:16" hidden="1" x14ac:dyDescent="0.25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8"/>
        <v>69334.5</v>
      </c>
      <c r="F75" s="2" t="str">
        <f t="shared" si="9"/>
        <v/>
      </c>
      <c r="H75" s="16"/>
      <c r="I75" s="19">
        <f t="shared" si="7"/>
        <v>74362</v>
      </c>
      <c r="J75" s="16"/>
      <c r="K75" s="13"/>
      <c r="L75" s="16"/>
      <c r="M75" s="16"/>
      <c r="N75" s="16"/>
      <c r="O75" s="16"/>
      <c r="P75" s="16"/>
    </row>
    <row r="76" spans="1:16" hidden="1" x14ac:dyDescent="0.25">
      <c r="A76" s="26">
        <v>36813</v>
      </c>
      <c r="B76" s="35">
        <f t="shared" si="5"/>
        <v>74362</v>
      </c>
      <c r="C76" s="35"/>
      <c r="D76" s="53">
        <v>2225</v>
      </c>
      <c r="E76" s="16">
        <f t="shared" si="8"/>
        <v>71559.5</v>
      </c>
      <c r="F76" s="2" t="str">
        <f t="shared" si="9"/>
        <v/>
      </c>
      <c r="H76" s="16"/>
      <c r="I76" s="19">
        <f t="shared" si="7"/>
        <v>72137</v>
      </c>
      <c r="J76" s="16"/>
      <c r="K76" s="13"/>
      <c r="L76" s="16"/>
      <c r="M76" s="16"/>
      <c r="N76" s="16"/>
      <c r="O76" s="16"/>
      <c r="P76" s="16"/>
    </row>
    <row r="77" spans="1:16" hidden="1" x14ac:dyDescent="0.25">
      <c r="A77" s="26">
        <v>36814</v>
      </c>
      <c r="B77" s="35">
        <f t="shared" si="5"/>
        <v>72137</v>
      </c>
      <c r="C77" s="35"/>
      <c r="D77" s="53">
        <v>2225</v>
      </c>
      <c r="E77" s="16">
        <f t="shared" si="8"/>
        <v>73784.5</v>
      </c>
      <c r="F77" s="2" t="str">
        <f t="shared" si="9"/>
        <v/>
      </c>
      <c r="H77" s="16"/>
      <c r="I77" s="19">
        <f t="shared" si="7"/>
        <v>69912</v>
      </c>
      <c r="J77" s="16"/>
      <c r="K77" s="13"/>
      <c r="L77" s="16"/>
      <c r="M77" s="16"/>
      <c r="N77" s="16"/>
      <c r="O77" s="16"/>
      <c r="P77" s="16"/>
    </row>
    <row r="78" spans="1:16" hidden="1" x14ac:dyDescent="0.25">
      <c r="A78" s="26">
        <v>36815</v>
      </c>
      <c r="B78" s="35">
        <f t="shared" si="5"/>
        <v>69912</v>
      </c>
      <c r="C78" s="35"/>
      <c r="D78" s="53">
        <v>2225</v>
      </c>
      <c r="E78" s="16">
        <f t="shared" si="8"/>
        <v>76009.5</v>
      </c>
      <c r="F78" s="2" t="str">
        <f t="shared" si="9"/>
        <v/>
      </c>
      <c r="H78" s="16"/>
      <c r="I78" s="19">
        <f t="shared" si="7"/>
        <v>67687</v>
      </c>
      <c r="J78" s="16"/>
      <c r="K78" s="13"/>
      <c r="L78" s="16"/>
      <c r="M78" s="16"/>
      <c r="N78" s="16"/>
      <c r="O78" s="16"/>
      <c r="P78" s="16"/>
    </row>
    <row r="79" spans="1:16" hidden="1" x14ac:dyDescent="0.25">
      <c r="A79" s="26">
        <v>36816</v>
      </c>
      <c r="B79" s="35">
        <f t="shared" si="5"/>
        <v>67687</v>
      </c>
      <c r="C79" s="35"/>
      <c r="D79" s="53">
        <v>2225</v>
      </c>
      <c r="E79" s="16">
        <f>$D$3-B79</f>
        <v>78234.5</v>
      </c>
      <c r="F79" s="2" t="str">
        <f t="shared" si="9"/>
        <v/>
      </c>
      <c r="H79" s="16"/>
      <c r="I79" s="19">
        <f>B79+H79-D79</f>
        <v>65462</v>
      </c>
      <c r="J79" s="16"/>
      <c r="K79" s="13"/>
      <c r="L79" s="16"/>
      <c r="M79" s="16"/>
      <c r="N79" s="16"/>
      <c r="O79" s="16"/>
      <c r="P79" s="16"/>
    </row>
    <row r="80" spans="1:16" hidden="1" x14ac:dyDescent="0.25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9"/>
        <v/>
      </c>
      <c r="H80" s="16"/>
      <c r="I80" s="19">
        <f>B80+H80-D80</f>
        <v>63628</v>
      </c>
      <c r="J80" s="16"/>
      <c r="K80" s="13"/>
      <c r="L80" s="16"/>
      <c r="M80" s="16"/>
      <c r="N80" s="16"/>
      <c r="O80" s="16"/>
      <c r="P80" s="16"/>
    </row>
    <row r="81" spans="1:16" s="24" customFormat="1" hidden="1" x14ac:dyDescent="0.25">
      <c r="A81" s="26">
        <v>36818</v>
      </c>
      <c r="B81" s="35">
        <f t="shared" si="5"/>
        <v>63628</v>
      </c>
      <c r="C81" s="35"/>
      <c r="D81" s="53">
        <v>2225</v>
      </c>
      <c r="E81" s="16">
        <f t="shared" si="8"/>
        <v>82293.5</v>
      </c>
      <c r="F81" s="2" t="str">
        <f t="shared" si="9"/>
        <v/>
      </c>
      <c r="G81" s="5"/>
      <c r="H81" s="15"/>
      <c r="I81" s="19">
        <f t="shared" si="7"/>
        <v>61403</v>
      </c>
      <c r="J81" s="15"/>
      <c r="K81" s="25"/>
      <c r="L81" s="15"/>
      <c r="M81" s="15"/>
      <c r="N81" s="15"/>
      <c r="O81" s="15"/>
      <c r="P81" s="15"/>
    </row>
    <row r="82" spans="1:16" hidden="1" x14ac:dyDescent="0.25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8"/>
        <v>84527.5</v>
      </c>
      <c r="F82" s="2" t="str">
        <f t="shared" si="9"/>
        <v/>
      </c>
      <c r="H82" s="16"/>
      <c r="I82" s="19">
        <f t="shared" si="7"/>
        <v>59169</v>
      </c>
      <c r="J82" s="16"/>
      <c r="K82" s="13"/>
      <c r="L82" s="16"/>
      <c r="M82" s="16"/>
      <c r="N82" s="16"/>
      <c r="O82" s="16"/>
      <c r="P82" s="16"/>
    </row>
    <row r="83" spans="1:16" hidden="1" x14ac:dyDescent="0.25">
      <c r="A83" s="26">
        <v>36820</v>
      </c>
      <c r="B83" s="35">
        <f t="shared" si="5"/>
        <v>59169</v>
      </c>
      <c r="C83" s="35"/>
      <c r="D83" s="53">
        <v>2225</v>
      </c>
      <c r="E83" s="16">
        <f t="shared" si="8"/>
        <v>86752.5</v>
      </c>
      <c r="F83" s="2" t="str">
        <f t="shared" si="9"/>
        <v/>
      </c>
      <c r="H83" s="16"/>
      <c r="I83" s="19">
        <f t="shared" si="7"/>
        <v>56944</v>
      </c>
      <c r="J83" s="16"/>
      <c r="K83" s="13"/>
      <c r="L83" s="16"/>
      <c r="M83" s="16"/>
      <c r="N83" s="16"/>
      <c r="O83" s="16"/>
      <c r="P83" s="16"/>
    </row>
    <row r="84" spans="1:16" hidden="1" x14ac:dyDescent="0.25">
      <c r="A84" s="26">
        <v>36821</v>
      </c>
      <c r="B84" s="35">
        <f t="shared" si="5"/>
        <v>56944</v>
      </c>
      <c r="C84" s="35"/>
      <c r="D84" s="53">
        <v>2225</v>
      </c>
      <c r="E84" s="16">
        <f t="shared" si="8"/>
        <v>88977.5</v>
      </c>
      <c r="F84" s="2" t="str">
        <f t="shared" si="9"/>
        <v/>
      </c>
      <c r="H84" s="16"/>
      <c r="I84" s="19">
        <f t="shared" si="7"/>
        <v>54719</v>
      </c>
      <c r="J84" s="16"/>
      <c r="K84" s="13"/>
      <c r="L84" s="16"/>
      <c r="M84" s="16"/>
      <c r="N84" s="16"/>
      <c r="O84" s="16"/>
      <c r="P84" s="16"/>
    </row>
    <row r="85" spans="1:16" hidden="1" x14ac:dyDescent="0.25">
      <c r="A85" s="26">
        <v>36822</v>
      </c>
      <c r="B85" s="35">
        <f t="shared" si="5"/>
        <v>54719</v>
      </c>
      <c r="C85" s="35"/>
      <c r="D85" s="53">
        <v>2225</v>
      </c>
      <c r="E85" s="16">
        <f t="shared" si="8"/>
        <v>91202.5</v>
      </c>
      <c r="F85" s="2" t="str">
        <f t="shared" si="9"/>
        <v/>
      </c>
      <c r="H85" s="16"/>
      <c r="I85" s="19">
        <f t="shared" si="7"/>
        <v>52494</v>
      </c>
      <c r="J85" s="16"/>
      <c r="K85" s="13"/>
      <c r="L85" s="16"/>
      <c r="M85" s="16"/>
      <c r="N85" s="16"/>
      <c r="O85" s="16"/>
      <c r="P85" s="16"/>
    </row>
    <row r="86" spans="1:16" hidden="1" x14ac:dyDescent="0.25">
      <c r="A86" s="26">
        <v>36823</v>
      </c>
      <c r="B86" s="35">
        <f t="shared" si="5"/>
        <v>52494</v>
      </c>
      <c r="C86" s="35"/>
      <c r="D86" s="53">
        <v>2225</v>
      </c>
      <c r="E86" s="16">
        <f t="shared" si="8"/>
        <v>93427.5</v>
      </c>
      <c r="F86" s="2" t="str">
        <f t="shared" si="9"/>
        <v/>
      </c>
      <c r="G86" s="23"/>
      <c r="H86" s="16"/>
      <c r="I86" s="19">
        <f t="shared" si="7"/>
        <v>50269</v>
      </c>
      <c r="J86" s="16"/>
      <c r="K86" s="13"/>
      <c r="L86" s="16"/>
      <c r="M86" s="16"/>
      <c r="N86" s="16"/>
      <c r="O86" s="16"/>
      <c r="P86" s="16"/>
    </row>
    <row r="87" spans="1:16" hidden="1" x14ac:dyDescent="0.25">
      <c r="A87" s="26">
        <v>36824</v>
      </c>
      <c r="B87" s="35">
        <f t="shared" si="5"/>
        <v>50269</v>
      </c>
      <c r="C87" s="35"/>
      <c r="D87" s="53">
        <v>2225</v>
      </c>
      <c r="E87" s="16">
        <f t="shared" si="8"/>
        <v>95652.5</v>
      </c>
      <c r="F87" s="2" t="str">
        <f t="shared" si="9"/>
        <v/>
      </c>
      <c r="G87" s="23"/>
      <c r="H87" s="16"/>
      <c r="I87" s="19">
        <f t="shared" si="7"/>
        <v>48044</v>
      </c>
      <c r="J87" s="16"/>
      <c r="K87" s="13"/>
      <c r="L87" s="16"/>
      <c r="M87" s="16"/>
      <c r="N87" s="16"/>
      <c r="O87" s="16"/>
      <c r="P87" s="16"/>
    </row>
    <row r="88" spans="1:16" hidden="1" x14ac:dyDescent="0.25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8"/>
        <v>97710.5</v>
      </c>
      <c r="F88" s="2" t="str">
        <f t="shared" si="9"/>
        <v/>
      </c>
      <c r="G88" s="23" t="s">
        <v>18</v>
      </c>
      <c r="H88" s="16">
        <v>30000</v>
      </c>
      <c r="I88" s="19">
        <f t="shared" si="7"/>
        <v>75986</v>
      </c>
      <c r="J88" s="16"/>
      <c r="K88" s="13"/>
      <c r="L88" s="16"/>
      <c r="M88" s="16"/>
      <c r="N88" s="16"/>
      <c r="O88" s="16"/>
      <c r="P88" s="16"/>
    </row>
    <row r="89" spans="1:16" hidden="1" x14ac:dyDescent="0.25">
      <c r="A89" s="26">
        <v>36826</v>
      </c>
      <c r="B89" s="35">
        <f t="shared" si="5"/>
        <v>75986</v>
      </c>
      <c r="C89" s="35"/>
      <c r="D89" s="53">
        <v>2225</v>
      </c>
      <c r="E89" s="16">
        <f t="shared" si="8"/>
        <v>69935.5</v>
      </c>
      <c r="F89" s="2" t="str">
        <f t="shared" si="9"/>
        <v/>
      </c>
      <c r="G89" s="23"/>
      <c r="H89" s="16"/>
      <c r="I89" s="19">
        <f t="shared" si="7"/>
        <v>73761</v>
      </c>
      <c r="J89" s="16"/>
      <c r="K89" s="13"/>
      <c r="L89" s="16"/>
      <c r="M89" s="16"/>
      <c r="N89" s="16"/>
      <c r="O89" s="16"/>
      <c r="P89" s="16"/>
    </row>
    <row r="90" spans="1:16" hidden="1" x14ac:dyDescent="0.25">
      <c r="A90" s="26">
        <v>36827</v>
      </c>
      <c r="B90" s="35">
        <f t="shared" si="5"/>
        <v>73761</v>
      </c>
      <c r="C90" s="35"/>
      <c r="D90" s="53">
        <v>2225</v>
      </c>
      <c r="E90" s="16">
        <f t="shared" si="8"/>
        <v>72160.5</v>
      </c>
      <c r="F90" s="2" t="str">
        <f t="shared" si="9"/>
        <v/>
      </c>
      <c r="G90" s="23"/>
      <c r="H90" s="16"/>
      <c r="I90" s="19">
        <f t="shared" si="7"/>
        <v>71536</v>
      </c>
      <c r="J90" s="16"/>
      <c r="K90" s="13"/>
      <c r="L90" s="16"/>
      <c r="M90" s="16"/>
      <c r="N90" s="16"/>
      <c r="O90" s="16"/>
      <c r="P90" s="16"/>
    </row>
    <row r="91" spans="1:16" hidden="1" x14ac:dyDescent="0.25">
      <c r="A91" s="26">
        <v>36828</v>
      </c>
      <c r="B91" s="35">
        <f t="shared" si="5"/>
        <v>71536</v>
      </c>
      <c r="C91" s="35"/>
      <c r="D91" s="53">
        <v>2225</v>
      </c>
      <c r="E91" s="16">
        <f t="shared" si="8"/>
        <v>74385.5</v>
      </c>
      <c r="F91" s="2" t="str">
        <f t="shared" si="9"/>
        <v/>
      </c>
      <c r="G91" s="23"/>
      <c r="H91" s="16"/>
      <c r="I91" s="19">
        <f t="shared" si="7"/>
        <v>69311</v>
      </c>
      <c r="J91" s="16"/>
      <c r="K91" s="13"/>
      <c r="L91" s="16"/>
      <c r="M91" s="16"/>
      <c r="N91" s="16"/>
      <c r="O91" s="16"/>
      <c r="P91" s="16"/>
    </row>
    <row r="92" spans="1:16" hidden="1" x14ac:dyDescent="0.25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8"/>
        <v>77998.5</v>
      </c>
      <c r="F92" s="2" t="str">
        <f t="shared" si="9"/>
        <v/>
      </c>
      <c r="G92" s="23"/>
      <c r="H92" s="16"/>
      <c r="I92" s="19">
        <f t="shared" si="7"/>
        <v>65698</v>
      </c>
      <c r="J92" s="16"/>
      <c r="K92" s="13"/>
      <c r="L92" s="16"/>
      <c r="M92" s="16"/>
      <c r="N92" s="16"/>
      <c r="O92" s="16"/>
      <c r="P92" s="16"/>
    </row>
    <row r="93" spans="1:16" hidden="1" x14ac:dyDescent="0.25">
      <c r="A93" s="26">
        <v>36830</v>
      </c>
      <c r="B93" s="35">
        <f t="shared" si="5"/>
        <v>65698</v>
      </c>
      <c r="C93" s="35"/>
      <c r="D93" s="53">
        <v>2225</v>
      </c>
      <c r="E93" s="16">
        <f t="shared" si="8"/>
        <v>80223.5</v>
      </c>
      <c r="F93" s="2" t="str">
        <f t="shared" si="9"/>
        <v/>
      </c>
      <c r="G93" s="23"/>
      <c r="H93" s="16"/>
      <c r="I93" s="19">
        <f t="shared" si="7"/>
        <v>63473</v>
      </c>
      <c r="J93" s="16"/>
      <c r="K93" s="13"/>
      <c r="L93" s="16"/>
      <c r="M93" s="16"/>
      <c r="N93" s="16"/>
      <c r="O93" s="16"/>
      <c r="P93" s="16"/>
    </row>
    <row r="94" spans="1:16" hidden="1" x14ac:dyDescent="0.25">
      <c r="A94" s="26">
        <v>36831</v>
      </c>
      <c r="B94" s="35">
        <f t="shared" si="5"/>
        <v>63473</v>
      </c>
      <c r="C94" s="35"/>
      <c r="D94" s="53">
        <v>2225</v>
      </c>
      <c r="E94" s="16">
        <f t="shared" si="8"/>
        <v>82448.5</v>
      </c>
      <c r="F94" s="2" t="str">
        <f t="shared" si="9"/>
        <v/>
      </c>
      <c r="G94" s="23"/>
      <c r="H94" s="16"/>
      <c r="I94" s="19">
        <f t="shared" si="7"/>
        <v>61248</v>
      </c>
      <c r="J94" s="16"/>
      <c r="K94" s="13"/>
      <c r="L94" s="16"/>
      <c r="M94" s="16"/>
      <c r="N94" s="16"/>
      <c r="O94" s="16"/>
      <c r="P94" s="16"/>
    </row>
    <row r="95" spans="1:16" hidden="1" x14ac:dyDescent="0.25">
      <c r="A95" s="26">
        <v>36832</v>
      </c>
      <c r="B95" s="35">
        <f t="shared" si="5"/>
        <v>61248</v>
      </c>
      <c r="C95" s="35"/>
      <c r="D95" s="53">
        <v>2225</v>
      </c>
      <c r="E95" s="16">
        <f t="shared" si="8"/>
        <v>84673.5</v>
      </c>
      <c r="F95" s="2" t="str">
        <f t="shared" si="9"/>
        <v/>
      </c>
      <c r="G95" s="23"/>
      <c r="H95" s="16"/>
      <c r="I95" s="19">
        <f t="shared" si="7"/>
        <v>59023</v>
      </c>
      <c r="J95" s="16"/>
      <c r="K95" s="13"/>
      <c r="L95" s="16"/>
      <c r="M95" s="16"/>
      <c r="N95" s="16"/>
      <c r="O95" s="16"/>
      <c r="P95" s="16"/>
    </row>
    <row r="96" spans="1:16" hidden="1" x14ac:dyDescent="0.25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8"/>
        <v>85610.5</v>
      </c>
      <c r="F96" s="2" t="str">
        <f t="shared" si="9"/>
        <v/>
      </c>
      <c r="G96" s="23"/>
      <c r="H96" s="16"/>
      <c r="I96" s="19">
        <f t="shared" si="7"/>
        <v>60311</v>
      </c>
      <c r="J96" s="16"/>
      <c r="K96" s="13"/>
      <c r="L96" s="16"/>
      <c r="M96" s="16"/>
      <c r="N96" s="16"/>
      <c r="O96" s="16"/>
      <c r="P96" s="16"/>
    </row>
    <row r="97" spans="1:16" hidden="1" x14ac:dyDescent="0.25">
      <c r="A97" s="26">
        <v>36834</v>
      </c>
      <c r="B97" s="35">
        <f t="shared" ref="B97:B159" si="10">IF(I96&lt;0,"0",I96)</f>
        <v>60311</v>
      </c>
      <c r="C97" s="35"/>
      <c r="D97" s="53">
        <v>2225</v>
      </c>
      <c r="E97" s="16">
        <f t="shared" si="8"/>
        <v>85610.5</v>
      </c>
      <c r="F97" s="2" t="str">
        <f t="shared" si="9"/>
        <v/>
      </c>
      <c r="H97" s="16"/>
      <c r="I97" s="19">
        <f t="shared" si="7"/>
        <v>58086</v>
      </c>
      <c r="J97" s="16"/>
      <c r="K97" s="13"/>
      <c r="L97" s="16"/>
      <c r="M97" s="16"/>
      <c r="N97" s="16"/>
      <c r="O97" s="16"/>
      <c r="P97" s="16"/>
    </row>
    <row r="98" spans="1:16" hidden="1" x14ac:dyDescent="0.25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8"/>
        <v>87835.5</v>
      </c>
      <c r="F98" s="2" t="str">
        <f t="shared" si="9"/>
        <v/>
      </c>
      <c r="H98" s="16"/>
      <c r="I98" s="19">
        <f t="shared" si="7"/>
        <v>55861</v>
      </c>
      <c r="J98" s="16"/>
      <c r="K98" s="13"/>
      <c r="L98" s="16"/>
      <c r="M98" s="16"/>
      <c r="N98" s="16"/>
      <c r="O98" s="16"/>
      <c r="P98" s="16"/>
    </row>
    <row r="99" spans="1:16" hidden="1" x14ac:dyDescent="0.25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8"/>
        <v>90060.5</v>
      </c>
      <c r="F99" s="2" t="str">
        <f t="shared" si="9"/>
        <v/>
      </c>
      <c r="H99" s="16"/>
      <c r="I99" s="19">
        <f t="shared" si="7"/>
        <v>53636</v>
      </c>
      <c r="J99" s="16"/>
      <c r="K99" s="13"/>
      <c r="L99" s="16"/>
      <c r="M99" s="16"/>
      <c r="N99" s="16"/>
      <c r="O99" s="16"/>
      <c r="P99" s="16"/>
    </row>
    <row r="100" spans="1:16" hidden="1" x14ac:dyDescent="0.25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8"/>
        <v>92285.5</v>
      </c>
      <c r="F100" s="2" t="str">
        <f t="shared" si="9"/>
        <v/>
      </c>
      <c r="H100" s="16"/>
      <c r="I100" s="19">
        <f t="shared" si="7"/>
        <v>51411</v>
      </c>
      <c r="J100" s="16"/>
      <c r="K100" s="13"/>
      <c r="L100" s="16"/>
      <c r="M100" s="16"/>
      <c r="N100" s="16"/>
      <c r="O100" s="16"/>
      <c r="P100" s="16"/>
    </row>
    <row r="101" spans="1:16" hidden="1" x14ac:dyDescent="0.25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8"/>
        <v>95385.5</v>
      </c>
      <c r="F101" s="2" t="str">
        <f t="shared" si="9"/>
        <v/>
      </c>
      <c r="H101" s="16"/>
      <c r="I101" s="19">
        <f t="shared" si="7"/>
        <v>47499</v>
      </c>
      <c r="J101" s="16"/>
      <c r="K101" s="13"/>
      <c r="L101" s="16"/>
      <c r="M101" s="16"/>
      <c r="N101" s="16"/>
      <c r="O101" s="16"/>
      <c r="P101" s="16"/>
    </row>
    <row r="102" spans="1:16" hidden="1" x14ac:dyDescent="0.25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8"/>
        <v>97988.9</v>
      </c>
      <c r="F102" s="2" t="str">
        <f t="shared" si="9"/>
        <v/>
      </c>
      <c r="H102" s="16"/>
      <c r="I102" s="19">
        <f t="shared" si="7"/>
        <v>44895.6</v>
      </c>
      <c r="J102" s="16"/>
      <c r="K102" s="13"/>
      <c r="L102" s="16"/>
      <c r="M102" s="16"/>
      <c r="N102" s="16"/>
      <c r="O102" s="16"/>
      <c r="P102" s="16"/>
    </row>
    <row r="103" spans="1:16" hidden="1" x14ac:dyDescent="0.25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8"/>
        <v>101027.95</v>
      </c>
      <c r="F103" s="2" t="str">
        <f t="shared" si="9"/>
        <v/>
      </c>
      <c r="H103" s="16"/>
      <c r="I103" s="19">
        <f t="shared" si="7"/>
        <v>41856.550000000003</v>
      </c>
      <c r="J103" s="16"/>
      <c r="K103" s="13"/>
      <c r="L103" s="16"/>
      <c r="M103" s="16"/>
      <c r="N103" s="16"/>
      <c r="O103" s="16"/>
      <c r="P103" s="16"/>
    </row>
    <row r="104" spans="1:16" hidden="1" x14ac:dyDescent="0.25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8"/>
        <v>104064.95</v>
      </c>
      <c r="F104" s="2" t="str">
        <f t="shared" si="9"/>
        <v/>
      </c>
      <c r="H104" s="16"/>
      <c r="I104" s="19">
        <f t="shared" si="7"/>
        <v>38819.550000000003</v>
      </c>
      <c r="J104" s="16"/>
      <c r="K104" s="13"/>
      <c r="L104" s="16"/>
      <c r="M104" s="16"/>
      <c r="N104" s="16"/>
      <c r="O104" s="16"/>
      <c r="P104" s="16"/>
    </row>
    <row r="105" spans="1:16" hidden="1" x14ac:dyDescent="0.25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8"/>
        <v>107101.95</v>
      </c>
      <c r="F105" s="2" t="str">
        <f t="shared" si="9"/>
        <v/>
      </c>
      <c r="H105" s="16"/>
      <c r="I105" s="19">
        <f t="shared" ref="I105:I123" si="11">B105+H105-D105</f>
        <v>36594.550000000003</v>
      </c>
      <c r="J105" s="16"/>
      <c r="K105" s="13"/>
      <c r="L105" s="16"/>
      <c r="M105" s="16"/>
      <c r="N105" s="16"/>
      <c r="O105" s="16"/>
      <c r="P105" s="16"/>
    </row>
    <row r="106" spans="1:16" hidden="1" x14ac:dyDescent="0.25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8"/>
        <v>109326.95</v>
      </c>
      <c r="F106" s="2" t="str">
        <f t="shared" si="9"/>
        <v/>
      </c>
      <c r="G106" s="21" t="s">
        <v>18</v>
      </c>
      <c r="H106" s="16">
        <v>112000</v>
      </c>
      <c r="I106" s="19">
        <f t="shared" si="11"/>
        <v>145557.54999999999</v>
      </c>
      <c r="J106" s="16"/>
      <c r="K106" s="13"/>
      <c r="L106" s="16"/>
      <c r="M106" s="16"/>
      <c r="N106" s="16"/>
      <c r="O106" s="16"/>
      <c r="P106" s="16"/>
    </row>
    <row r="107" spans="1:16" hidden="1" x14ac:dyDescent="0.25">
      <c r="A107" s="26">
        <v>36844</v>
      </c>
      <c r="B107" s="35">
        <f t="shared" si="10"/>
        <v>145557.54999999999</v>
      </c>
      <c r="C107" s="35"/>
      <c r="D107" s="53">
        <v>3037</v>
      </c>
      <c r="E107" s="16">
        <f t="shared" si="8"/>
        <v>363.95000000001164</v>
      </c>
      <c r="F107" s="2" t="str">
        <f t="shared" si="9"/>
        <v/>
      </c>
      <c r="H107" s="16"/>
      <c r="I107" s="19">
        <f t="shared" si="11"/>
        <v>142520.54999999999</v>
      </c>
      <c r="J107" s="16"/>
      <c r="K107" s="13"/>
      <c r="L107" s="16"/>
      <c r="M107" s="16"/>
      <c r="N107" s="16"/>
      <c r="O107" s="16"/>
      <c r="P107" s="16"/>
    </row>
    <row r="108" spans="1:16" hidden="1" x14ac:dyDescent="0.25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8"/>
        <v>6712.5</v>
      </c>
      <c r="F108" s="2" t="str">
        <f t="shared" si="9"/>
        <v/>
      </c>
      <c r="H108" s="16"/>
      <c r="I108" s="19">
        <f t="shared" si="11"/>
        <v>136984</v>
      </c>
      <c r="J108" s="16"/>
      <c r="K108" s="13"/>
      <c r="L108" s="16"/>
      <c r="M108" s="16"/>
      <c r="N108" s="16"/>
      <c r="O108" s="16"/>
      <c r="P108" s="16"/>
    </row>
    <row r="109" spans="1:16" hidden="1" x14ac:dyDescent="0.25">
      <c r="A109" s="26">
        <v>36846</v>
      </c>
      <c r="B109" s="20">
        <f>145950-$D$2</f>
        <v>136720</v>
      </c>
      <c r="C109" s="40" t="s">
        <v>19</v>
      </c>
      <c r="D109" s="53">
        <v>3037</v>
      </c>
      <c r="E109" s="16">
        <f t="shared" si="8"/>
        <v>9201.5</v>
      </c>
      <c r="F109" s="2" t="str">
        <f t="shared" si="9"/>
        <v/>
      </c>
      <c r="H109" s="16"/>
      <c r="I109" s="19">
        <f t="shared" si="11"/>
        <v>133683</v>
      </c>
      <c r="J109" s="16"/>
      <c r="K109" s="13"/>
      <c r="L109" s="16"/>
      <c r="M109" s="16"/>
      <c r="N109" s="16"/>
      <c r="O109" s="16"/>
      <c r="P109" s="16"/>
    </row>
    <row r="110" spans="1:16" hidden="1" x14ac:dyDescent="0.25">
      <c r="A110" s="26">
        <v>36847</v>
      </c>
      <c r="B110" s="35">
        <f t="shared" si="10"/>
        <v>133683</v>
      </c>
      <c r="C110" s="35"/>
      <c r="D110" s="53">
        <v>3037</v>
      </c>
      <c r="E110" s="16">
        <f t="shared" si="8"/>
        <v>12238.5</v>
      </c>
      <c r="F110" s="2" t="str">
        <f t="shared" si="9"/>
        <v/>
      </c>
      <c r="H110" s="16"/>
      <c r="I110" s="19">
        <f t="shared" si="11"/>
        <v>130646</v>
      </c>
      <c r="J110" s="16"/>
      <c r="K110" s="13"/>
      <c r="L110" s="16"/>
      <c r="M110" s="16"/>
      <c r="N110" s="16"/>
      <c r="O110" s="16"/>
      <c r="P110" s="16"/>
    </row>
    <row r="111" spans="1:16" hidden="1" x14ac:dyDescent="0.25">
      <c r="A111" s="26">
        <v>36848</v>
      </c>
      <c r="B111" s="35">
        <f t="shared" si="10"/>
        <v>130646</v>
      </c>
      <c r="C111" s="35"/>
      <c r="D111" s="53">
        <v>3037</v>
      </c>
      <c r="E111" s="16">
        <f t="shared" si="8"/>
        <v>15275.5</v>
      </c>
      <c r="F111" s="2" t="str">
        <f t="shared" si="9"/>
        <v/>
      </c>
      <c r="H111" s="16"/>
      <c r="I111" s="19">
        <f t="shared" si="11"/>
        <v>127609</v>
      </c>
      <c r="J111" s="16"/>
      <c r="K111" s="13"/>
      <c r="L111" s="16"/>
      <c r="M111" s="16"/>
      <c r="N111" s="16"/>
      <c r="O111" s="16"/>
      <c r="P111" s="16"/>
    </row>
    <row r="112" spans="1:16" hidden="1" x14ac:dyDescent="0.25">
      <c r="A112" s="26">
        <v>36849</v>
      </c>
      <c r="B112" s="35">
        <f t="shared" si="10"/>
        <v>127609</v>
      </c>
      <c r="C112" s="35"/>
      <c r="D112" s="53">
        <v>3037</v>
      </c>
      <c r="E112" s="16">
        <f t="shared" si="8"/>
        <v>18312.5</v>
      </c>
      <c r="F112" s="2" t="str">
        <f t="shared" si="9"/>
        <v/>
      </c>
      <c r="H112" s="16"/>
      <c r="I112" s="19">
        <f t="shared" si="11"/>
        <v>124572</v>
      </c>
      <c r="J112" s="16"/>
      <c r="K112" s="13"/>
      <c r="L112" s="16"/>
      <c r="M112" s="16"/>
      <c r="N112" s="16"/>
      <c r="O112" s="16"/>
      <c r="P112" s="16"/>
    </row>
    <row r="113" spans="1:16" hidden="1" x14ac:dyDescent="0.25">
      <c r="A113" s="26">
        <v>36850</v>
      </c>
      <c r="B113" s="35">
        <f t="shared" si="10"/>
        <v>124572</v>
      </c>
      <c r="C113" s="35"/>
      <c r="D113" s="53">
        <v>3037</v>
      </c>
      <c r="E113" s="16">
        <f t="shared" si="8"/>
        <v>21349.5</v>
      </c>
      <c r="F113" s="2" t="str">
        <f t="shared" si="9"/>
        <v/>
      </c>
      <c r="H113" s="16"/>
      <c r="I113" s="19">
        <f t="shared" si="11"/>
        <v>121535</v>
      </c>
      <c r="J113" s="16"/>
      <c r="K113" s="13"/>
      <c r="L113" s="16"/>
      <c r="M113" s="16"/>
      <c r="N113" s="16"/>
      <c r="O113" s="16"/>
      <c r="P113" s="16"/>
    </row>
    <row r="114" spans="1:16" hidden="1" x14ac:dyDescent="0.25">
      <c r="A114" s="26">
        <v>36851</v>
      </c>
      <c r="B114" s="20">
        <f>(0.827*D1/0.97)-D2+1500</f>
        <v>124548.65</v>
      </c>
      <c r="C114" s="40" t="s">
        <v>19</v>
      </c>
      <c r="D114" s="53">
        <v>3037</v>
      </c>
      <c r="E114" s="16">
        <f t="shared" si="8"/>
        <v>21372.850000000006</v>
      </c>
      <c r="F114" s="2" t="str">
        <f t="shared" si="9"/>
        <v/>
      </c>
      <c r="H114" s="16"/>
      <c r="I114" s="19">
        <f t="shared" si="11"/>
        <v>121511.65</v>
      </c>
      <c r="J114" s="16"/>
      <c r="K114" s="13"/>
      <c r="L114" s="16"/>
      <c r="M114" s="16"/>
      <c r="N114" s="16"/>
      <c r="O114" s="16"/>
      <c r="P114" s="16"/>
    </row>
    <row r="115" spans="1:16" hidden="1" x14ac:dyDescent="0.25">
      <c r="A115" s="26">
        <v>36852</v>
      </c>
      <c r="B115" s="35">
        <f t="shared" si="10"/>
        <v>121511.65</v>
      </c>
      <c r="C115" s="35"/>
      <c r="D115" s="53">
        <v>3037</v>
      </c>
      <c r="E115" s="16">
        <f t="shared" si="8"/>
        <v>24409.850000000006</v>
      </c>
      <c r="F115" s="2" t="str">
        <f t="shared" si="9"/>
        <v/>
      </c>
      <c r="H115" s="16"/>
      <c r="I115" s="19">
        <f t="shared" si="11"/>
        <v>118474.65</v>
      </c>
      <c r="J115" s="16"/>
      <c r="K115" s="13"/>
      <c r="L115" s="16"/>
      <c r="M115" s="16"/>
      <c r="N115" s="16"/>
      <c r="O115" s="16"/>
      <c r="P115" s="16"/>
    </row>
    <row r="116" spans="1:16" hidden="1" x14ac:dyDescent="0.25">
      <c r="A116" s="26">
        <v>36853</v>
      </c>
      <c r="B116" s="35">
        <f t="shared" si="10"/>
        <v>118474.65</v>
      </c>
      <c r="C116" s="35"/>
      <c r="D116" s="53">
        <v>3037</v>
      </c>
      <c r="E116" s="16">
        <f t="shared" si="8"/>
        <v>27446.850000000006</v>
      </c>
      <c r="F116" s="2" t="str">
        <f t="shared" si="9"/>
        <v/>
      </c>
      <c r="H116" s="16"/>
      <c r="I116" s="19">
        <f t="shared" si="11"/>
        <v>115437.65</v>
      </c>
      <c r="J116" s="16"/>
      <c r="K116" s="13"/>
      <c r="L116" s="16"/>
      <c r="M116" s="16"/>
      <c r="N116" s="16"/>
      <c r="O116" s="16"/>
      <c r="P116" s="16"/>
    </row>
    <row r="117" spans="1:16" hidden="1" x14ac:dyDescent="0.25">
      <c r="A117" s="26">
        <v>36854</v>
      </c>
      <c r="B117" s="35">
        <f t="shared" si="10"/>
        <v>115437.65</v>
      </c>
      <c r="C117" s="35"/>
      <c r="D117" s="53">
        <v>3037</v>
      </c>
      <c r="E117" s="16">
        <f t="shared" si="8"/>
        <v>30483.850000000006</v>
      </c>
      <c r="F117" s="2" t="str">
        <f t="shared" si="9"/>
        <v/>
      </c>
      <c r="H117" s="16"/>
      <c r="I117" s="19">
        <f t="shared" si="11"/>
        <v>112400.65</v>
      </c>
      <c r="J117" s="16"/>
      <c r="K117" s="13"/>
      <c r="L117" s="16"/>
      <c r="M117" s="16"/>
      <c r="N117" s="16"/>
      <c r="O117" s="16"/>
      <c r="P117" s="16"/>
    </row>
    <row r="118" spans="1:16" hidden="1" x14ac:dyDescent="0.25">
      <c r="A118" s="26">
        <v>36855</v>
      </c>
      <c r="B118" s="35">
        <f t="shared" si="10"/>
        <v>112400.65</v>
      </c>
      <c r="C118" s="35"/>
      <c r="D118" s="53">
        <v>3037</v>
      </c>
      <c r="E118" s="16">
        <f t="shared" si="8"/>
        <v>33520.850000000006</v>
      </c>
      <c r="F118" s="2" t="str">
        <f t="shared" si="9"/>
        <v/>
      </c>
      <c r="H118" s="16"/>
      <c r="I118" s="19">
        <f t="shared" si="11"/>
        <v>109363.65</v>
      </c>
      <c r="J118" s="16"/>
      <c r="K118" s="13"/>
      <c r="L118" s="16"/>
      <c r="M118" s="16"/>
      <c r="N118" s="16"/>
      <c r="O118" s="16"/>
      <c r="P118" s="16"/>
    </row>
    <row r="119" spans="1:16" hidden="1" x14ac:dyDescent="0.25">
      <c r="A119" s="26">
        <v>36856</v>
      </c>
      <c r="B119" s="35">
        <f t="shared" si="10"/>
        <v>109363.65</v>
      </c>
      <c r="C119" s="35"/>
      <c r="D119" s="53">
        <v>2225</v>
      </c>
      <c r="E119" s="16">
        <f t="shared" si="8"/>
        <v>36557.850000000006</v>
      </c>
      <c r="F119" s="2" t="str">
        <f t="shared" si="9"/>
        <v/>
      </c>
      <c r="H119" s="16"/>
      <c r="I119" s="19">
        <f t="shared" si="11"/>
        <v>107138.65</v>
      </c>
      <c r="J119" s="16"/>
      <c r="K119" s="13"/>
      <c r="L119" s="16"/>
      <c r="M119" s="16"/>
      <c r="N119" s="16"/>
      <c r="O119" s="16"/>
      <c r="P119" s="16"/>
    </row>
    <row r="120" spans="1:16" hidden="1" x14ac:dyDescent="0.25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8"/>
        <v>39250.5</v>
      </c>
      <c r="F120" s="2" t="str">
        <f t="shared" si="9"/>
        <v/>
      </c>
      <c r="H120" s="16"/>
      <c r="I120" s="19">
        <f t="shared" si="11"/>
        <v>104446</v>
      </c>
      <c r="J120" s="16"/>
      <c r="K120" s="13"/>
      <c r="L120" s="16"/>
      <c r="M120" s="16"/>
      <c r="N120" s="16"/>
      <c r="O120" s="16"/>
      <c r="P120" s="16"/>
    </row>
    <row r="121" spans="1:16" hidden="1" x14ac:dyDescent="0.25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8"/>
        <v>41475.5</v>
      </c>
      <c r="F121" s="2" t="str">
        <f t="shared" si="9"/>
        <v/>
      </c>
      <c r="H121" s="16"/>
      <c r="I121" s="19">
        <f t="shared" si="11"/>
        <v>102221</v>
      </c>
      <c r="J121" s="16"/>
      <c r="K121" s="13"/>
      <c r="L121" s="16"/>
      <c r="M121" s="16"/>
      <c r="N121" s="16"/>
      <c r="O121" s="16"/>
      <c r="P121" s="16"/>
    </row>
    <row r="122" spans="1:16" hidden="1" x14ac:dyDescent="0.25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8"/>
        <v>43700.5</v>
      </c>
      <c r="F122" s="2" t="str">
        <f t="shared" si="9"/>
        <v/>
      </c>
      <c r="H122" s="16"/>
      <c r="I122" s="19">
        <f t="shared" si="11"/>
        <v>99996</v>
      </c>
      <c r="J122" s="16"/>
      <c r="K122" s="13"/>
      <c r="L122" s="16"/>
      <c r="M122" s="16"/>
      <c r="N122" s="16"/>
      <c r="O122" s="16"/>
      <c r="P122" s="16"/>
    </row>
    <row r="123" spans="1:16" hidden="1" x14ac:dyDescent="0.25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8"/>
        <v>45925.5</v>
      </c>
      <c r="F123" s="2" t="str">
        <f t="shared" si="9"/>
        <v/>
      </c>
      <c r="H123" s="16"/>
      <c r="I123" s="19">
        <f t="shared" si="11"/>
        <v>97771</v>
      </c>
      <c r="J123" s="16"/>
      <c r="K123" s="13"/>
      <c r="L123" s="16"/>
      <c r="M123" s="16"/>
      <c r="N123" s="16"/>
      <c r="O123" s="16"/>
      <c r="P123" s="16"/>
    </row>
    <row r="124" spans="1:16" hidden="1" x14ac:dyDescent="0.25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2">$D$3-B124</f>
        <v>46486.5</v>
      </c>
      <c r="F124" s="2" t="str">
        <f t="shared" si="9"/>
        <v/>
      </c>
      <c r="H124" s="16"/>
      <c r="I124" s="19">
        <f t="shared" ref="I124:I154" si="13">B124+H124-D124</f>
        <v>97210</v>
      </c>
      <c r="J124" s="16"/>
      <c r="K124" s="13"/>
      <c r="L124" s="16"/>
      <c r="M124" s="16"/>
      <c r="N124" s="16"/>
      <c r="O124" s="16"/>
      <c r="P124" s="16"/>
    </row>
    <row r="125" spans="1:16" hidden="1" x14ac:dyDescent="0.25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2"/>
        <v>48711.5</v>
      </c>
      <c r="F125" s="2" t="str">
        <f t="shared" si="9"/>
        <v/>
      </c>
      <c r="G125" s="23"/>
      <c r="H125" s="16"/>
      <c r="I125" s="19">
        <f t="shared" si="13"/>
        <v>94985</v>
      </c>
      <c r="J125" s="16"/>
      <c r="K125" s="13"/>
      <c r="L125" s="16"/>
      <c r="M125" s="16"/>
      <c r="N125" s="16"/>
      <c r="O125" s="16"/>
      <c r="P125" s="16"/>
    </row>
    <row r="126" spans="1:16" hidden="1" x14ac:dyDescent="0.25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2"/>
        <v>50936.5</v>
      </c>
      <c r="F126" s="2" t="str">
        <f t="shared" si="9"/>
        <v/>
      </c>
      <c r="G126" s="23"/>
      <c r="H126" s="16"/>
      <c r="I126" s="19">
        <f t="shared" si="13"/>
        <v>92760</v>
      </c>
      <c r="J126" s="16"/>
      <c r="K126" s="13"/>
      <c r="L126" s="16"/>
      <c r="M126" s="16"/>
      <c r="N126" s="16"/>
      <c r="O126" s="16"/>
      <c r="P126" s="16"/>
    </row>
    <row r="127" spans="1:16" hidden="1" x14ac:dyDescent="0.25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2"/>
        <v>53161.5</v>
      </c>
      <c r="F127" s="2" t="str">
        <f t="shared" si="9"/>
        <v/>
      </c>
      <c r="G127" s="23"/>
      <c r="H127" s="16"/>
      <c r="I127" s="19">
        <f t="shared" si="13"/>
        <v>90535</v>
      </c>
      <c r="J127" s="16"/>
      <c r="K127" s="13"/>
      <c r="L127" s="16"/>
      <c r="M127" s="16"/>
      <c r="N127" s="16"/>
      <c r="O127" s="16"/>
      <c r="P127" s="16"/>
    </row>
    <row r="128" spans="1:16" hidden="1" x14ac:dyDescent="0.25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2"/>
        <v>55386.5</v>
      </c>
      <c r="F128" s="2" t="str">
        <f t="shared" si="9"/>
        <v/>
      </c>
      <c r="G128" s="23"/>
      <c r="H128" s="16"/>
      <c r="I128" s="19">
        <f t="shared" si="13"/>
        <v>90535</v>
      </c>
      <c r="J128" s="16"/>
      <c r="K128" s="13"/>
      <c r="L128" s="16"/>
      <c r="M128" s="16"/>
      <c r="N128" s="16"/>
      <c r="O128" s="16"/>
      <c r="P128" s="16"/>
    </row>
    <row r="129" spans="1:16" hidden="1" x14ac:dyDescent="0.25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2"/>
        <v>55124.5</v>
      </c>
      <c r="F129" s="2" t="str">
        <f t="shared" si="9"/>
        <v/>
      </c>
      <c r="G129" s="23"/>
      <c r="H129" s="16"/>
      <c r="I129" s="19">
        <f t="shared" si="13"/>
        <v>87997</v>
      </c>
      <c r="J129" s="16"/>
      <c r="K129" s="13"/>
      <c r="L129" s="16"/>
      <c r="M129" s="16"/>
      <c r="N129" s="16"/>
      <c r="O129" s="16"/>
      <c r="P129" s="16"/>
    </row>
    <row r="130" spans="1:16" hidden="1" x14ac:dyDescent="0.25">
      <c r="A130" s="26">
        <v>36867</v>
      </c>
      <c r="B130" s="35">
        <f t="shared" si="10"/>
        <v>87997</v>
      </c>
      <c r="C130" s="35"/>
      <c r="D130" s="53">
        <v>3037</v>
      </c>
      <c r="E130" s="16">
        <f t="shared" si="12"/>
        <v>57924.5</v>
      </c>
      <c r="F130" s="2" t="str">
        <f t="shared" si="9"/>
        <v/>
      </c>
      <c r="G130" s="23"/>
      <c r="H130" s="16"/>
      <c r="I130" s="19">
        <f t="shared" si="13"/>
        <v>84960</v>
      </c>
      <c r="J130" s="16"/>
      <c r="K130" s="13"/>
      <c r="L130" s="16"/>
      <c r="M130" s="16"/>
      <c r="N130" s="16"/>
      <c r="O130" s="16"/>
      <c r="P130" s="16"/>
    </row>
    <row r="131" spans="1:16" hidden="1" x14ac:dyDescent="0.25">
      <c r="A131" s="26">
        <v>36868</v>
      </c>
      <c r="B131" s="20">
        <f>93336-$D$2</f>
        <v>84106</v>
      </c>
      <c r="C131" s="40" t="s">
        <v>19</v>
      </c>
      <c r="D131" s="53">
        <v>3037</v>
      </c>
      <c r="E131" s="16">
        <f t="shared" si="12"/>
        <v>61815.5</v>
      </c>
      <c r="F131" s="2" t="str">
        <f t="shared" si="9"/>
        <v/>
      </c>
      <c r="G131" s="23"/>
      <c r="H131" s="16"/>
      <c r="I131" s="19">
        <f t="shared" si="13"/>
        <v>81069</v>
      </c>
      <c r="J131" s="16"/>
      <c r="K131" s="13"/>
      <c r="L131" s="16"/>
      <c r="M131" s="16"/>
      <c r="N131" s="16"/>
      <c r="O131" s="16"/>
      <c r="P131" s="16"/>
    </row>
    <row r="132" spans="1:16" hidden="1" x14ac:dyDescent="0.25">
      <c r="A132" s="26">
        <v>36869</v>
      </c>
      <c r="B132" s="35">
        <f t="shared" si="10"/>
        <v>81069</v>
      </c>
      <c r="C132" s="35"/>
      <c r="D132" s="53">
        <v>3037</v>
      </c>
      <c r="E132" s="16">
        <f t="shared" si="12"/>
        <v>64852.5</v>
      </c>
      <c r="F132" s="2" t="str">
        <f t="shared" si="9"/>
        <v/>
      </c>
      <c r="G132" s="23"/>
      <c r="H132" s="16"/>
      <c r="I132" s="19">
        <f t="shared" si="13"/>
        <v>78032</v>
      </c>
      <c r="J132" s="16"/>
      <c r="K132" s="13"/>
      <c r="L132" s="16"/>
      <c r="M132" s="16"/>
      <c r="N132" s="16"/>
      <c r="O132" s="16"/>
      <c r="P132" s="16"/>
    </row>
    <row r="133" spans="1:16" hidden="1" x14ac:dyDescent="0.25">
      <c r="A133" s="26">
        <v>36870</v>
      </c>
      <c r="B133" s="35">
        <f t="shared" si="10"/>
        <v>78032</v>
      </c>
      <c r="C133" s="35"/>
      <c r="D133" s="53">
        <v>3037</v>
      </c>
      <c r="E133" s="16">
        <f t="shared" si="12"/>
        <v>67889.5</v>
      </c>
      <c r="F133" s="2" t="str">
        <f t="shared" si="9"/>
        <v/>
      </c>
      <c r="G133" s="23"/>
      <c r="H133" s="16"/>
      <c r="I133" s="19">
        <f t="shared" si="13"/>
        <v>74995</v>
      </c>
      <c r="J133" s="16"/>
      <c r="K133" s="13"/>
      <c r="L133" s="16"/>
      <c r="M133" s="16"/>
      <c r="N133" s="16"/>
      <c r="O133" s="16"/>
      <c r="P133" s="16"/>
    </row>
    <row r="134" spans="1:16" hidden="1" x14ac:dyDescent="0.25">
      <c r="A134" s="26">
        <v>36871</v>
      </c>
      <c r="B134" s="35">
        <f t="shared" si="10"/>
        <v>74995</v>
      </c>
      <c r="C134" s="35"/>
      <c r="D134" s="53">
        <v>3037</v>
      </c>
      <c r="E134" s="16">
        <f t="shared" si="12"/>
        <v>70926.5</v>
      </c>
      <c r="F134" s="2" t="str">
        <f t="shared" si="9"/>
        <v/>
      </c>
      <c r="G134" s="23"/>
      <c r="H134" s="16"/>
      <c r="I134" s="19">
        <f t="shared" si="13"/>
        <v>71958</v>
      </c>
      <c r="J134" s="16"/>
      <c r="K134" s="13"/>
      <c r="L134" s="16"/>
      <c r="M134" s="16"/>
      <c r="N134" s="16"/>
      <c r="O134" s="16"/>
      <c r="P134" s="16"/>
    </row>
    <row r="135" spans="1:16" hidden="1" x14ac:dyDescent="0.25">
      <c r="A135" s="26">
        <v>36872</v>
      </c>
      <c r="B135" s="20">
        <f>80816-$D$2</f>
        <v>71586</v>
      </c>
      <c r="C135" s="40" t="s">
        <v>19</v>
      </c>
      <c r="D135" s="53">
        <v>3037</v>
      </c>
      <c r="E135" s="16">
        <f t="shared" si="12"/>
        <v>74335.5</v>
      </c>
      <c r="F135" s="2" t="str">
        <f t="shared" si="9"/>
        <v/>
      </c>
      <c r="G135" s="23"/>
      <c r="H135" s="16"/>
      <c r="I135" s="19">
        <f t="shared" si="13"/>
        <v>68549</v>
      </c>
      <c r="J135" s="16"/>
      <c r="K135" s="13"/>
      <c r="L135" s="16"/>
      <c r="M135" s="16"/>
      <c r="N135" s="16"/>
      <c r="O135" s="16"/>
      <c r="P135" s="16"/>
    </row>
    <row r="136" spans="1:16" hidden="1" x14ac:dyDescent="0.25">
      <c r="A136" s="26">
        <v>36873</v>
      </c>
      <c r="B136" s="35">
        <f t="shared" si="10"/>
        <v>68549</v>
      </c>
      <c r="C136" s="35"/>
      <c r="D136" s="53">
        <v>3037</v>
      </c>
      <c r="E136" s="16">
        <f t="shared" si="12"/>
        <v>77372.5</v>
      </c>
      <c r="F136" s="2" t="str">
        <f t="shared" si="9"/>
        <v/>
      </c>
      <c r="G136" s="23"/>
      <c r="H136" s="16"/>
      <c r="I136" s="19">
        <f t="shared" si="13"/>
        <v>65512</v>
      </c>
      <c r="J136" s="16"/>
      <c r="K136" s="13"/>
      <c r="L136" s="16"/>
      <c r="M136" s="16"/>
      <c r="N136" s="16"/>
      <c r="O136" s="16"/>
      <c r="P136" s="16"/>
    </row>
    <row r="137" spans="1:16" hidden="1" x14ac:dyDescent="0.25">
      <c r="A137" s="26">
        <v>36874</v>
      </c>
      <c r="B137" s="35">
        <f t="shared" si="10"/>
        <v>65512</v>
      </c>
      <c r="C137" s="35"/>
      <c r="D137" s="53">
        <v>3037</v>
      </c>
      <c r="E137" s="16">
        <f t="shared" si="12"/>
        <v>80409.5</v>
      </c>
      <c r="F137" s="2" t="str">
        <f t="shared" si="9"/>
        <v/>
      </c>
      <c r="H137" s="16"/>
      <c r="I137" s="19">
        <f t="shared" si="13"/>
        <v>62475</v>
      </c>
      <c r="J137" s="16"/>
      <c r="K137" s="13"/>
      <c r="L137" s="16"/>
      <c r="M137" s="16"/>
      <c r="N137" s="16"/>
      <c r="O137" s="16"/>
      <c r="P137" s="16"/>
    </row>
    <row r="138" spans="1:16" hidden="1" x14ac:dyDescent="0.25">
      <c r="A138" s="26">
        <v>36875</v>
      </c>
      <c r="B138" s="20">
        <f>70242-$D$2</f>
        <v>61012</v>
      </c>
      <c r="C138" s="40" t="s">
        <v>19</v>
      </c>
      <c r="D138" s="53">
        <v>3037</v>
      </c>
      <c r="E138" s="16">
        <f t="shared" si="12"/>
        <v>84909.5</v>
      </c>
      <c r="F138" s="2" t="str">
        <f t="shared" ref="F138:F201" si="14">+IF(I138&gt;$D$3,"*","")</f>
        <v/>
      </c>
      <c r="H138" s="16"/>
      <c r="I138" s="19">
        <f t="shared" si="13"/>
        <v>57975</v>
      </c>
      <c r="J138" s="16"/>
      <c r="K138" s="13"/>
      <c r="L138" s="16"/>
      <c r="M138" s="16"/>
      <c r="N138" s="16"/>
      <c r="O138" s="16"/>
      <c r="P138" s="16"/>
    </row>
    <row r="139" spans="1:16" hidden="1" x14ac:dyDescent="0.25">
      <c r="A139" s="26">
        <v>36876</v>
      </c>
      <c r="B139" s="35">
        <f t="shared" si="10"/>
        <v>57975</v>
      </c>
      <c r="C139" s="35"/>
      <c r="D139" s="53">
        <v>3037</v>
      </c>
      <c r="E139" s="16">
        <f t="shared" si="12"/>
        <v>87946.5</v>
      </c>
      <c r="F139" s="2" t="str">
        <f t="shared" si="14"/>
        <v/>
      </c>
      <c r="H139" s="16"/>
      <c r="I139" s="19">
        <f t="shared" si="13"/>
        <v>54938</v>
      </c>
      <c r="J139" s="16"/>
      <c r="K139" s="13"/>
      <c r="L139" s="16"/>
      <c r="M139" s="16"/>
      <c r="N139" s="16"/>
      <c r="O139" s="16"/>
      <c r="P139" s="16"/>
    </row>
    <row r="140" spans="1:16" hidden="1" x14ac:dyDescent="0.25">
      <c r="A140" s="26">
        <v>36877</v>
      </c>
      <c r="B140" s="35">
        <f t="shared" si="10"/>
        <v>54938</v>
      </c>
      <c r="C140" s="35"/>
      <c r="D140" s="53">
        <v>3037</v>
      </c>
      <c r="E140" s="16">
        <f t="shared" si="12"/>
        <v>90983.5</v>
      </c>
      <c r="F140" s="2" t="str">
        <f t="shared" si="14"/>
        <v/>
      </c>
      <c r="H140" s="16"/>
      <c r="I140" s="19">
        <f t="shared" si="13"/>
        <v>51901</v>
      </c>
      <c r="J140" s="16"/>
      <c r="K140" s="13"/>
      <c r="L140" s="16"/>
      <c r="M140" s="16"/>
      <c r="N140" s="16"/>
      <c r="O140" s="16"/>
      <c r="P140" s="16"/>
    </row>
    <row r="141" spans="1:16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3">
        <v>3037</v>
      </c>
      <c r="E141" s="16">
        <f t="shared" si="12"/>
        <v>94490.15</v>
      </c>
      <c r="F141" s="2" t="str">
        <f t="shared" si="14"/>
        <v/>
      </c>
      <c r="H141" s="16"/>
      <c r="I141" s="19">
        <f t="shared" si="13"/>
        <v>48394.35</v>
      </c>
      <c r="J141" s="16"/>
      <c r="K141" s="13"/>
      <c r="L141" s="16"/>
      <c r="M141" s="16"/>
      <c r="N141" s="16"/>
      <c r="O141" s="16"/>
      <c r="P141" s="16"/>
    </row>
    <row r="142" spans="1:16" hidden="1" x14ac:dyDescent="0.25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2"/>
        <v>97837.5</v>
      </c>
      <c r="F142" s="2" t="str">
        <f t="shared" si="14"/>
        <v/>
      </c>
      <c r="H142" s="16"/>
      <c r="I142" s="19">
        <f t="shared" si="13"/>
        <v>46584</v>
      </c>
      <c r="J142" s="16"/>
      <c r="K142" s="13"/>
      <c r="L142" s="16"/>
      <c r="M142" s="16"/>
      <c r="N142" s="16"/>
      <c r="O142" s="16"/>
      <c r="P142" s="16"/>
    </row>
    <row r="143" spans="1:16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2"/>
        <v>99768.5</v>
      </c>
      <c r="F143" s="2" t="str">
        <f t="shared" si="14"/>
        <v/>
      </c>
      <c r="H143" s="16"/>
      <c r="I143" s="19">
        <f t="shared" si="13"/>
        <v>44653</v>
      </c>
      <c r="J143" s="16"/>
      <c r="K143" s="13"/>
      <c r="L143" s="16"/>
      <c r="M143" s="16"/>
      <c r="N143" s="16"/>
      <c r="O143" s="16"/>
      <c r="P143" s="16"/>
    </row>
    <row r="144" spans="1:16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2"/>
        <v>101847.85</v>
      </c>
      <c r="F144" s="2" t="str">
        <f t="shared" si="14"/>
        <v/>
      </c>
      <c r="H144" s="16"/>
      <c r="I144" s="19">
        <f t="shared" si="13"/>
        <v>42073.65</v>
      </c>
      <c r="J144" s="16"/>
      <c r="K144" s="13"/>
      <c r="L144" s="16"/>
      <c r="M144" s="16"/>
      <c r="N144" s="16"/>
      <c r="O144" s="16"/>
      <c r="P144" s="16"/>
    </row>
    <row r="145" spans="1:16" hidden="1" x14ac:dyDescent="0.25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2"/>
        <v>103847.85</v>
      </c>
      <c r="F145" s="2" t="str">
        <f t="shared" si="14"/>
        <v/>
      </c>
      <c r="H145" s="16"/>
      <c r="I145" s="19">
        <f t="shared" si="13"/>
        <v>40073.65</v>
      </c>
      <c r="J145" s="16"/>
      <c r="K145" s="13"/>
      <c r="L145" s="16"/>
      <c r="M145" s="16"/>
      <c r="N145" s="16"/>
      <c r="O145" s="16"/>
      <c r="P145" s="16"/>
    </row>
    <row r="146" spans="1:16" hidden="1" x14ac:dyDescent="0.25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2"/>
        <v>105847.85</v>
      </c>
      <c r="F146" s="2" t="str">
        <f t="shared" si="14"/>
        <v/>
      </c>
      <c r="H146" s="16"/>
      <c r="I146" s="19">
        <f t="shared" si="13"/>
        <v>38073.65</v>
      </c>
      <c r="J146" s="16"/>
      <c r="K146" s="13"/>
      <c r="L146" s="16"/>
      <c r="M146" s="16"/>
      <c r="N146" s="16"/>
      <c r="O146" s="16"/>
      <c r="P146" s="16"/>
    </row>
    <row r="147" spans="1:16" hidden="1" x14ac:dyDescent="0.25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2"/>
        <v>107847.85</v>
      </c>
      <c r="F147" s="2" t="str">
        <f t="shared" si="14"/>
        <v/>
      </c>
      <c r="H147" s="16"/>
      <c r="I147" s="19">
        <f t="shared" si="13"/>
        <v>36073.65</v>
      </c>
      <c r="J147" s="16"/>
      <c r="K147" s="13"/>
      <c r="L147" s="16"/>
      <c r="M147" s="16"/>
      <c r="N147" s="16"/>
      <c r="O147" s="16"/>
      <c r="P147" s="16"/>
    </row>
    <row r="148" spans="1:16" hidden="1" x14ac:dyDescent="0.25">
      <c r="A148" s="26">
        <v>36885</v>
      </c>
      <c r="B148" s="35">
        <f t="shared" si="10"/>
        <v>36073.65</v>
      </c>
      <c r="C148" s="35"/>
      <c r="D148" s="53">
        <v>3037</v>
      </c>
      <c r="E148" s="16">
        <f t="shared" si="12"/>
        <v>109847.85</v>
      </c>
      <c r="F148" s="2" t="str">
        <f t="shared" si="14"/>
        <v/>
      </c>
      <c r="H148" s="16"/>
      <c r="I148" s="19">
        <f t="shared" si="13"/>
        <v>33036.65</v>
      </c>
      <c r="J148" s="16"/>
      <c r="K148" s="13"/>
      <c r="L148" s="16"/>
      <c r="M148" s="16"/>
      <c r="N148" s="16"/>
      <c r="O148" s="16"/>
      <c r="P148" s="16"/>
    </row>
    <row r="149" spans="1:16" hidden="1" x14ac:dyDescent="0.25">
      <c r="A149" s="26">
        <v>36886</v>
      </c>
      <c r="B149" s="35">
        <f t="shared" si="10"/>
        <v>33036.65</v>
      </c>
      <c r="C149" s="35"/>
      <c r="D149" s="53">
        <v>3037</v>
      </c>
      <c r="E149" s="16">
        <f t="shared" si="12"/>
        <v>112884.85</v>
      </c>
      <c r="F149" s="2" t="str">
        <f t="shared" si="14"/>
        <v/>
      </c>
      <c r="H149" s="16"/>
      <c r="I149" s="19">
        <f t="shared" si="13"/>
        <v>29999.65</v>
      </c>
      <c r="J149" s="16"/>
      <c r="K149" s="13"/>
      <c r="L149" s="16"/>
      <c r="M149" s="16"/>
      <c r="N149" s="16"/>
      <c r="O149" s="16"/>
      <c r="P149" s="16"/>
    </row>
    <row r="150" spans="1:16" hidden="1" x14ac:dyDescent="0.25">
      <c r="A150" s="26">
        <v>36887</v>
      </c>
      <c r="B150" s="35">
        <f t="shared" si="10"/>
        <v>29999.65</v>
      </c>
      <c r="C150" s="35"/>
      <c r="D150" s="53">
        <v>3037</v>
      </c>
      <c r="E150" s="16">
        <f t="shared" si="12"/>
        <v>115921.85</v>
      </c>
      <c r="F150" s="2" t="str">
        <f t="shared" si="14"/>
        <v/>
      </c>
      <c r="H150" s="16"/>
      <c r="I150" s="19">
        <f t="shared" si="13"/>
        <v>26962.65</v>
      </c>
      <c r="J150" s="16"/>
      <c r="K150" s="13"/>
      <c r="L150" s="16"/>
      <c r="M150" s="16"/>
      <c r="N150" s="16"/>
      <c r="O150" s="16"/>
      <c r="P150" s="16"/>
    </row>
    <row r="151" spans="1:16" hidden="1" x14ac:dyDescent="0.25">
      <c r="A151" s="26">
        <v>36888</v>
      </c>
      <c r="B151" s="35">
        <f t="shared" si="10"/>
        <v>26962.65</v>
      </c>
      <c r="C151" s="35"/>
      <c r="D151" s="53">
        <v>3037</v>
      </c>
      <c r="E151" s="16">
        <f t="shared" si="12"/>
        <v>118958.85</v>
      </c>
      <c r="F151" s="2" t="str">
        <f t="shared" si="14"/>
        <v/>
      </c>
      <c r="H151" s="16"/>
      <c r="I151" s="19">
        <f t="shared" si="13"/>
        <v>23925.65</v>
      </c>
      <c r="J151" s="16"/>
      <c r="K151" s="13"/>
      <c r="L151" s="16"/>
      <c r="M151" s="16"/>
      <c r="N151" s="16"/>
      <c r="O151" s="16"/>
      <c r="P151" s="16"/>
    </row>
    <row r="152" spans="1:16" hidden="1" x14ac:dyDescent="0.25">
      <c r="A152" s="26">
        <v>36889</v>
      </c>
      <c r="B152" s="35">
        <f t="shared" si="10"/>
        <v>23925.65</v>
      </c>
      <c r="C152" s="35"/>
      <c r="D152" s="53">
        <v>3037</v>
      </c>
      <c r="E152" s="16">
        <f t="shared" si="12"/>
        <v>121995.85</v>
      </c>
      <c r="F152" s="2" t="str">
        <f t="shared" si="14"/>
        <v/>
      </c>
      <c r="G152" s="21" t="s">
        <v>18</v>
      </c>
      <c r="H152" s="16">
        <v>122089</v>
      </c>
      <c r="I152" s="19">
        <f t="shared" si="13"/>
        <v>142977.65</v>
      </c>
      <c r="J152" s="16"/>
      <c r="K152" s="13"/>
      <c r="L152" s="16"/>
      <c r="M152" s="16"/>
      <c r="N152" s="16"/>
      <c r="O152" s="16"/>
      <c r="P152" s="16"/>
    </row>
    <row r="153" spans="1:16" s="24" customFormat="1" hidden="1" x14ac:dyDescent="0.25">
      <c r="A153" s="26">
        <v>36890</v>
      </c>
      <c r="B153" s="35">
        <f t="shared" si="10"/>
        <v>142977.65</v>
      </c>
      <c r="C153" s="35"/>
      <c r="D153" s="53">
        <v>3037</v>
      </c>
      <c r="E153" s="16">
        <f t="shared" si="12"/>
        <v>2943.8500000000058</v>
      </c>
      <c r="F153" s="2" t="str">
        <f t="shared" si="14"/>
        <v/>
      </c>
      <c r="G153" s="21"/>
      <c r="H153" s="16"/>
      <c r="I153" s="19">
        <f t="shared" si="13"/>
        <v>139940.65</v>
      </c>
      <c r="J153" s="15"/>
      <c r="K153" s="25"/>
      <c r="L153" s="15"/>
      <c r="M153" s="15"/>
      <c r="N153" s="15"/>
      <c r="O153" s="15"/>
      <c r="P153" s="15"/>
    </row>
    <row r="154" spans="1:16" hidden="1" x14ac:dyDescent="0.25">
      <c r="A154" s="26">
        <v>36891</v>
      </c>
      <c r="B154" s="35">
        <f t="shared" si="10"/>
        <v>139940.65</v>
      </c>
      <c r="C154" s="35"/>
      <c r="D154" s="53">
        <v>3037</v>
      </c>
      <c r="E154" s="16">
        <f t="shared" si="12"/>
        <v>5980.8500000000058</v>
      </c>
      <c r="F154" s="2" t="str">
        <f t="shared" si="14"/>
        <v/>
      </c>
      <c r="H154" s="16"/>
      <c r="I154" s="19">
        <f t="shared" si="13"/>
        <v>136903.65</v>
      </c>
      <c r="J154" s="16"/>
      <c r="K154" s="13"/>
      <c r="L154" s="16"/>
      <c r="M154" s="16"/>
      <c r="N154" s="16"/>
      <c r="O154" s="16"/>
      <c r="P154" s="16"/>
    </row>
    <row r="155" spans="1:16" hidden="1" x14ac:dyDescent="0.25">
      <c r="A155" s="26">
        <v>36892</v>
      </c>
      <c r="B155" s="35">
        <f t="shared" si="10"/>
        <v>136903.65</v>
      </c>
      <c r="C155" s="35"/>
      <c r="D155" s="53">
        <v>3037</v>
      </c>
      <c r="E155" s="58">
        <f t="shared" ref="E155:E218" si="15">$D$3-B155</f>
        <v>9017.8500000000058</v>
      </c>
      <c r="F155" s="2" t="str">
        <f t="shared" si="14"/>
        <v/>
      </c>
      <c r="H155" s="16"/>
      <c r="I155" s="19">
        <f t="shared" ref="I155:I218" si="16">B155+H155-D155</f>
        <v>133866.65</v>
      </c>
      <c r="J155" s="16"/>
      <c r="K155" s="13"/>
      <c r="L155" s="16"/>
      <c r="M155" s="16"/>
      <c r="N155" s="16"/>
      <c r="O155" s="16"/>
      <c r="P155" s="16"/>
    </row>
    <row r="156" spans="1:16" hidden="1" x14ac:dyDescent="0.25">
      <c r="A156" s="26">
        <v>36893</v>
      </c>
      <c r="B156" s="20">
        <f>144641-$D$2</f>
        <v>135411</v>
      </c>
      <c r="C156" s="40" t="s">
        <v>19</v>
      </c>
      <c r="D156" s="53">
        <v>3037</v>
      </c>
      <c r="E156" s="58">
        <f t="shared" si="15"/>
        <v>10510.5</v>
      </c>
      <c r="F156" s="2" t="str">
        <f t="shared" si="14"/>
        <v/>
      </c>
      <c r="H156" s="16"/>
      <c r="I156" s="19">
        <f t="shared" si="16"/>
        <v>132374</v>
      </c>
      <c r="J156" s="16"/>
      <c r="K156" s="13"/>
      <c r="L156" s="16"/>
      <c r="M156" s="16"/>
      <c r="N156" s="16"/>
      <c r="O156" s="16"/>
      <c r="P156" s="16"/>
    </row>
    <row r="157" spans="1:16" hidden="1" x14ac:dyDescent="0.25">
      <c r="A157" s="26">
        <v>36894</v>
      </c>
      <c r="B157" s="35">
        <f t="shared" si="10"/>
        <v>132374</v>
      </c>
      <c r="C157" s="35"/>
      <c r="D157" s="53">
        <v>3037</v>
      </c>
      <c r="E157" s="58">
        <f t="shared" si="15"/>
        <v>13547.5</v>
      </c>
      <c r="F157" s="2" t="str">
        <f t="shared" si="14"/>
        <v/>
      </c>
      <c r="H157" s="16"/>
      <c r="I157" s="19">
        <f t="shared" si="16"/>
        <v>129337</v>
      </c>
      <c r="J157" s="16"/>
      <c r="K157" s="13"/>
      <c r="L157" s="16"/>
      <c r="M157" s="16"/>
      <c r="N157" s="16"/>
      <c r="O157" s="16"/>
      <c r="P157" s="16"/>
    </row>
    <row r="158" spans="1:16" hidden="1" x14ac:dyDescent="0.25">
      <c r="A158" s="26">
        <v>36895</v>
      </c>
      <c r="B158" s="35">
        <f t="shared" si="10"/>
        <v>129337</v>
      </c>
      <c r="C158" s="35"/>
      <c r="D158" s="53">
        <v>3037</v>
      </c>
      <c r="E158" s="58">
        <f t="shared" si="15"/>
        <v>16584.5</v>
      </c>
      <c r="F158" s="2" t="str">
        <f t="shared" si="14"/>
        <v/>
      </c>
      <c r="H158" s="16"/>
      <c r="I158" s="19">
        <f t="shared" si="16"/>
        <v>126300</v>
      </c>
      <c r="J158" s="16"/>
      <c r="K158" s="13"/>
      <c r="L158" s="16"/>
      <c r="M158" s="16"/>
      <c r="N158" s="16"/>
      <c r="O158" s="16"/>
      <c r="P158" s="16"/>
    </row>
    <row r="159" spans="1:16" hidden="1" x14ac:dyDescent="0.25">
      <c r="A159" s="26">
        <v>36896</v>
      </c>
      <c r="B159" s="35">
        <f t="shared" si="10"/>
        <v>126300</v>
      </c>
      <c r="C159" s="35"/>
      <c r="D159" s="53">
        <v>3037</v>
      </c>
      <c r="E159" s="58">
        <f t="shared" si="15"/>
        <v>19621.5</v>
      </c>
      <c r="F159" s="2" t="str">
        <f t="shared" si="14"/>
        <v/>
      </c>
      <c r="H159" s="16"/>
      <c r="I159" s="19">
        <f t="shared" si="16"/>
        <v>123263</v>
      </c>
      <c r="J159" s="16"/>
      <c r="K159" s="13"/>
      <c r="L159" s="16"/>
      <c r="M159" s="16"/>
      <c r="N159" s="16"/>
      <c r="O159" s="16"/>
      <c r="P159" s="16"/>
    </row>
    <row r="160" spans="1:16" hidden="1" x14ac:dyDescent="0.25">
      <c r="A160" s="26">
        <v>36897</v>
      </c>
      <c r="B160" s="35">
        <f>IF(I159&lt;0,"0",I159)</f>
        <v>123263</v>
      </c>
      <c r="C160" s="35"/>
      <c r="D160" s="53">
        <v>3037</v>
      </c>
      <c r="E160" s="58">
        <f t="shared" si="15"/>
        <v>22658.5</v>
      </c>
      <c r="F160" s="2" t="str">
        <f t="shared" si="14"/>
        <v/>
      </c>
      <c r="H160" s="16"/>
      <c r="I160" s="19">
        <f t="shared" si="16"/>
        <v>120226</v>
      </c>
      <c r="J160" s="16"/>
      <c r="K160" s="13"/>
      <c r="L160" s="16"/>
      <c r="M160" s="16"/>
      <c r="N160" s="16"/>
      <c r="O160" s="16"/>
      <c r="P160" s="16"/>
    </row>
    <row r="161" spans="1:16" hidden="1" x14ac:dyDescent="0.25">
      <c r="A161" s="26">
        <v>36898</v>
      </c>
      <c r="B161" s="35">
        <f>IF(I160&lt;0,"0",I160)</f>
        <v>120226</v>
      </c>
      <c r="C161" s="35"/>
      <c r="D161" s="53">
        <v>3037</v>
      </c>
      <c r="E161" s="58">
        <f t="shared" si="15"/>
        <v>25695.5</v>
      </c>
      <c r="F161" s="2" t="str">
        <f t="shared" si="14"/>
        <v/>
      </c>
      <c r="H161" s="16"/>
      <c r="I161" s="19">
        <f t="shared" si="16"/>
        <v>117189</v>
      </c>
      <c r="J161" s="16"/>
      <c r="K161" s="13"/>
      <c r="L161" s="16"/>
      <c r="M161" s="16"/>
      <c r="N161" s="16"/>
      <c r="O161" s="16"/>
      <c r="P161" s="16"/>
    </row>
    <row r="162" spans="1:16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3">
        <v>3037</v>
      </c>
      <c r="E162" s="58">
        <f t="shared" si="15"/>
        <v>25231.799999999988</v>
      </c>
      <c r="F162" s="2" t="str">
        <f t="shared" si="14"/>
        <v/>
      </c>
      <c r="H162" s="16"/>
      <c r="I162" s="19">
        <f t="shared" si="16"/>
        <v>117652.70000000001</v>
      </c>
      <c r="J162" s="16"/>
      <c r="K162" s="13"/>
      <c r="L162" s="16"/>
      <c r="M162" s="16"/>
      <c r="N162" s="16"/>
      <c r="O162" s="16"/>
      <c r="P162" s="16"/>
    </row>
    <row r="163" spans="1:16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3">
        <v>3037</v>
      </c>
      <c r="E163" s="58">
        <f t="shared" si="15"/>
        <v>28430.800000000003</v>
      </c>
      <c r="F163" s="2" t="str">
        <f t="shared" si="14"/>
        <v/>
      </c>
      <c r="H163" s="16"/>
      <c r="I163" s="19">
        <f t="shared" si="16"/>
        <v>114453.7</v>
      </c>
      <c r="J163" s="16"/>
      <c r="K163" s="13"/>
      <c r="L163" s="16"/>
      <c r="M163" s="16"/>
      <c r="N163" s="16"/>
      <c r="O163" s="16"/>
      <c r="P163" s="16"/>
    </row>
    <row r="164" spans="1:16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3">
        <v>3037</v>
      </c>
      <c r="E164" s="58">
        <f t="shared" si="15"/>
        <v>31629.800000000003</v>
      </c>
      <c r="F164" s="2" t="str">
        <f t="shared" si="14"/>
        <v/>
      </c>
      <c r="H164" s="16"/>
      <c r="I164" s="19">
        <f t="shared" si="16"/>
        <v>111254.7</v>
      </c>
      <c r="J164" s="16"/>
      <c r="K164" s="13"/>
      <c r="L164" s="16"/>
      <c r="M164" s="16"/>
      <c r="N164" s="16"/>
      <c r="O164" s="16"/>
      <c r="P164" s="16"/>
    </row>
    <row r="165" spans="1:16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3">
        <v>3037</v>
      </c>
      <c r="E165" s="58">
        <f t="shared" si="15"/>
        <v>34348.949999999997</v>
      </c>
      <c r="F165" s="2" t="str">
        <f t="shared" si="14"/>
        <v/>
      </c>
      <c r="H165" s="16"/>
      <c r="I165" s="19">
        <f t="shared" si="16"/>
        <v>108535.55</v>
      </c>
      <c r="J165" s="16"/>
      <c r="K165" s="13"/>
      <c r="L165" s="16"/>
      <c r="M165" s="16"/>
      <c r="N165" s="16"/>
      <c r="O165" s="16"/>
      <c r="P165" s="16"/>
    </row>
    <row r="166" spans="1:16" hidden="1" x14ac:dyDescent="0.25">
      <c r="A166" s="26">
        <v>36903</v>
      </c>
      <c r="B166" s="20">
        <f>117495-$D$2</f>
        <v>108265</v>
      </c>
      <c r="C166" s="40" t="s">
        <v>19</v>
      </c>
      <c r="D166" s="53">
        <v>3037</v>
      </c>
      <c r="E166" s="58">
        <f t="shared" si="15"/>
        <v>37656.5</v>
      </c>
      <c r="F166" s="2" t="str">
        <f t="shared" si="14"/>
        <v/>
      </c>
      <c r="H166" s="16"/>
      <c r="I166" s="19">
        <f t="shared" si="16"/>
        <v>105228</v>
      </c>
      <c r="J166" s="16"/>
      <c r="K166" s="13"/>
      <c r="L166" s="16"/>
      <c r="M166" s="16"/>
      <c r="N166" s="16"/>
      <c r="O166" s="16"/>
      <c r="P166" s="16"/>
    </row>
    <row r="167" spans="1:16" hidden="1" x14ac:dyDescent="0.25">
      <c r="A167" s="26">
        <v>36904</v>
      </c>
      <c r="B167" s="35">
        <f>IF(I166&lt;0,"0",I166)</f>
        <v>105228</v>
      </c>
      <c r="C167" s="35"/>
      <c r="D167" s="53">
        <v>3037</v>
      </c>
      <c r="E167" s="58">
        <f t="shared" si="15"/>
        <v>40693.5</v>
      </c>
      <c r="F167" s="2" t="str">
        <f t="shared" si="14"/>
        <v/>
      </c>
      <c r="H167" s="16"/>
      <c r="I167" s="19">
        <f t="shared" si="16"/>
        <v>102191</v>
      </c>
      <c r="J167" s="16"/>
      <c r="K167" s="13"/>
      <c r="L167" s="16"/>
      <c r="M167" s="16"/>
      <c r="N167" s="16"/>
      <c r="O167" s="16"/>
      <c r="P167" s="16"/>
    </row>
    <row r="168" spans="1:16" hidden="1" x14ac:dyDescent="0.25">
      <c r="A168" s="26">
        <v>36905</v>
      </c>
      <c r="B168" s="35">
        <f>IF(I167&lt;0,"0",I167)</f>
        <v>102191</v>
      </c>
      <c r="C168" s="35"/>
      <c r="D168" s="53">
        <v>3037</v>
      </c>
      <c r="E168" s="58">
        <f t="shared" si="15"/>
        <v>43730.5</v>
      </c>
      <c r="F168" s="2" t="str">
        <f t="shared" si="14"/>
        <v/>
      </c>
      <c r="H168" s="16"/>
      <c r="I168" s="19">
        <f t="shared" si="16"/>
        <v>99154</v>
      </c>
      <c r="J168" s="16"/>
      <c r="K168" s="13"/>
      <c r="L168" s="16"/>
      <c r="M168" s="16"/>
      <c r="N168" s="16"/>
      <c r="O168" s="16"/>
      <c r="P168" s="16"/>
    </row>
    <row r="169" spans="1:16" hidden="1" x14ac:dyDescent="0.25">
      <c r="A169" s="26">
        <v>36906</v>
      </c>
      <c r="B169" s="35">
        <f>IF(I168&lt;0,"0",I168)</f>
        <v>99154</v>
      </c>
      <c r="C169" s="35"/>
      <c r="D169" s="53">
        <v>3037</v>
      </c>
      <c r="E169" s="58">
        <f t="shared" si="15"/>
        <v>46767.5</v>
      </c>
      <c r="F169" s="2" t="str">
        <f t="shared" si="14"/>
        <v/>
      </c>
      <c r="H169" s="16"/>
      <c r="I169" s="19">
        <f t="shared" si="16"/>
        <v>96117</v>
      </c>
      <c r="J169" s="16"/>
      <c r="K169" s="13"/>
      <c r="L169" s="16"/>
      <c r="M169" s="16"/>
      <c r="N169" s="16"/>
      <c r="O169" s="16"/>
      <c r="P169" s="16"/>
    </row>
    <row r="170" spans="1:16" hidden="1" x14ac:dyDescent="0.25">
      <c r="A170" s="26">
        <v>36907</v>
      </c>
      <c r="B170" s="20">
        <f>106306-$D$2</f>
        <v>97076</v>
      </c>
      <c r="C170" s="40" t="s">
        <v>19</v>
      </c>
      <c r="D170" s="53">
        <v>3037</v>
      </c>
      <c r="E170" s="58">
        <f t="shared" si="15"/>
        <v>48845.5</v>
      </c>
      <c r="F170" s="2" t="str">
        <f t="shared" si="14"/>
        <v/>
      </c>
      <c r="H170" s="16"/>
      <c r="I170" s="19">
        <f t="shared" si="16"/>
        <v>94039</v>
      </c>
      <c r="J170" s="16"/>
      <c r="K170" s="13"/>
      <c r="L170" s="16"/>
      <c r="M170" s="16"/>
      <c r="N170" s="16"/>
      <c r="O170" s="16"/>
      <c r="P170" s="16"/>
    </row>
    <row r="171" spans="1:16" hidden="1" x14ac:dyDescent="0.25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5"/>
        <v>51024.05</v>
      </c>
      <c r="F171" s="2" t="str">
        <f t="shared" si="14"/>
        <v/>
      </c>
      <c r="H171" s="16"/>
      <c r="I171" s="19">
        <f t="shared" si="16"/>
        <v>92672.45</v>
      </c>
      <c r="J171" s="16"/>
      <c r="K171" s="13"/>
      <c r="L171" s="16"/>
      <c r="M171" s="16"/>
      <c r="N171" s="16"/>
      <c r="O171" s="16"/>
      <c r="P171" s="16"/>
    </row>
    <row r="172" spans="1:16" hidden="1" x14ac:dyDescent="0.25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5"/>
        <v>53249.05</v>
      </c>
      <c r="F172" s="2" t="str">
        <f t="shared" si="14"/>
        <v/>
      </c>
      <c r="H172" s="16"/>
      <c r="I172" s="19">
        <f t="shared" si="16"/>
        <v>90447.45</v>
      </c>
      <c r="J172" s="16"/>
      <c r="K172" s="13"/>
      <c r="L172" s="16"/>
      <c r="M172" s="16"/>
      <c r="N172" s="16"/>
      <c r="O172" s="16"/>
      <c r="P172" s="16"/>
    </row>
    <row r="173" spans="1:16" hidden="1" x14ac:dyDescent="0.25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5"/>
        <v>55570.5</v>
      </c>
      <c r="F173" s="2" t="str">
        <f t="shared" si="14"/>
        <v/>
      </c>
      <c r="H173" s="16"/>
      <c r="I173" s="19">
        <f t="shared" si="16"/>
        <v>88126</v>
      </c>
      <c r="J173" s="16"/>
      <c r="K173" s="13"/>
      <c r="L173" s="16"/>
      <c r="M173" s="16"/>
      <c r="N173" s="16"/>
      <c r="O173" s="16"/>
      <c r="P173" s="16"/>
    </row>
    <row r="174" spans="1:16" hidden="1" x14ac:dyDescent="0.25">
      <c r="A174" s="26">
        <v>36911</v>
      </c>
      <c r="B174" s="35">
        <f>IF(I173&lt;0,"0",I173)</f>
        <v>88126</v>
      </c>
      <c r="C174" s="35"/>
      <c r="D174" s="53">
        <v>3037</v>
      </c>
      <c r="E174" s="58">
        <f t="shared" si="15"/>
        <v>57795.5</v>
      </c>
      <c r="F174" s="2" t="str">
        <f t="shared" si="14"/>
        <v/>
      </c>
      <c r="H174" s="16"/>
      <c r="I174" s="19">
        <f t="shared" si="16"/>
        <v>85089</v>
      </c>
      <c r="J174" s="16"/>
      <c r="K174" s="13"/>
      <c r="L174" s="16"/>
      <c r="M174" s="16"/>
      <c r="N174" s="16"/>
      <c r="O174" s="16"/>
      <c r="P174" s="16"/>
    </row>
    <row r="175" spans="1:16" hidden="1" x14ac:dyDescent="0.25">
      <c r="A175" s="26">
        <v>36912</v>
      </c>
      <c r="B175" s="35">
        <f>IF(I174&lt;0,"0",I174)</f>
        <v>85089</v>
      </c>
      <c r="C175" s="35"/>
      <c r="D175" s="53">
        <v>3037</v>
      </c>
      <c r="E175" s="58">
        <f t="shared" si="15"/>
        <v>60832.5</v>
      </c>
      <c r="F175" s="2" t="str">
        <f t="shared" si="14"/>
        <v/>
      </c>
      <c r="H175" s="16"/>
      <c r="I175" s="19">
        <f t="shared" si="16"/>
        <v>82052</v>
      </c>
      <c r="J175" s="16"/>
      <c r="K175" s="13"/>
      <c r="L175" s="16"/>
      <c r="M175" s="16"/>
      <c r="N175" s="16"/>
      <c r="O175" s="16"/>
      <c r="P175" s="16"/>
    </row>
    <row r="176" spans="1:16" hidden="1" x14ac:dyDescent="0.25">
      <c r="A176" s="26">
        <v>36913</v>
      </c>
      <c r="B176" s="35">
        <f>IF(I175&lt;0,"0",I175)</f>
        <v>82052</v>
      </c>
      <c r="C176" s="35"/>
      <c r="D176" s="53">
        <v>3037</v>
      </c>
      <c r="E176" s="58">
        <f t="shared" si="15"/>
        <v>63869.5</v>
      </c>
      <c r="F176" s="2" t="str">
        <f t="shared" si="14"/>
        <v/>
      </c>
      <c r="H176" s="16"/>
      <c r="I176" s="19">
        <f t="shared" si="16"/>
        <v>79015</v>
      </c>
      <c r="J176" s="16"/>
      <c r="K176" s="13"/>
      <c r="L176" s="16"/>
      <c r="M176" s="16"/>
      <c r="N176" s="16"/>
      <c r="O176" s="16"/>
      <c r="P176" s="16"/>
    </row>
    <row r="177" spans="1:16" hidden="1" x14ac:dyDescent="0.25">
      <c r="A177" s="26">
        <v>36914</v>
      </c>
      <c r="B177" s="20">
        <f>89321-$D$2</f>
        <v>80091</v>
      </c>
      <c r="C177" s="40" t="s">
        <v>19</v>
      </c>
      <c r="D177" s="53">
        <v>3037</v>
      </c>
      <c r="E177" s="58">
        <f t="shared" si="15"/>
        <v>65830.5</v>
      </c>
      <c r="F177" s="2" t="str">
        <f t="shared" si="14"/>
        <v/>
      </c>
      <c r="H177" s="16"/>
      <c r="I177" s="19">
        <f t="shared" si="16"/>
        <v>77054</v>
      </c>
      <c r="J177" s="16"/>
      <c r="K177" s="13"/>
      <c r="L177" s="16"/>
      <c r="M177" s="16"/>
      <c r="N177" s="16"/>
      <c r="O177" s="16"/>
      <c r="P177" s="16"/>
    </row>
    <row r="178" spans="1:16" hidden="1" x14ac:dyDescent="0.25">
      <c r="A178" s="26">
        <v>36915</v>
      </c>
      <c r="B178" s="35">
        <f>IF(I177&lt;0,"0",I177)</f>
        <v>77054</v>
      </c>
      <c r="C178" s="35"/>
      <c r="D178" s="53">
        <v>3037</v>
      </c>
      <c r="E178" s="58">
        <f t="shared" si="15"/>
        <v>68867.5</v>
      </c>
      <c r="F178" s="2" t="str">
        <f t="shared" si="14"/>
        <v/>
      </c>
      <c r="H178" s="16"/>
      <c r="I178" s="19">
        <f t="shared" si="16"/>
        <v>74017</v>
      </c>
      <c r="J178" s="16"/>
      <c r="K178" s="13"/>
      <c r="L178" s="16"/>
      <c r="M178" s="16"/>
      <c r="N178" s="16"/>
      <c r="O178" s="16"/>
      <c r="P178" s="16"/>
    </row>
    <row r="179" spans="1:16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3">
        <v>3037</v>
      </c>
      <c r="E179" s="58">
        <f t="shared" si="15"/>
        <v>70177.749999999985</v>
      </c>
      <c r="F179" s="2" t="str">
        <f t="shared" si="14"/>
        <v/>
      </c>
      <c r="H179" s="16"/>
      <c r="I179" s="19">
        <f t="shared" si="16"/>
        <v>72706.750000000015</v>
      </c>
      <c r="J179" s="16"/>
      <c r="K179" s="13"/>
      <c r="L179" s="16"/>
      <c r="M179" s="16"/>
      <c r="N179" s="16"/>
      <c r="O179" s="16"/>
      <c r="P179" s="16"/>
    </row>
    <row r="180" spans="1:16" hidden="1" x14ac:dyDescent="0.25">
      <c r="A180" s="26">
        <v>36917</v>
      </c>
      <c r="B180" s="35">
        <f>IF(I179&lt;0,"0",I179)</f>
        <v>72706.750000000015</v>
      </c>
      <c r="C180" s="35"/>
      <c r="D180" s="53">
        <v>3037</v>
      </c>
      <c r="E180" s="58">
        <f t="shared" si="15"/>
        <v>73214.749999999985</v>
      </c>
      <c r="F180" s="2" t="str">
        <f t="shared" si="14"/>
        <v/>
      </c>
      <c r="H180" s="16"/>
      <c r="I180" s="19">
        <f t="shared" si="16"/>
        <v>69669.750000000015</v>
      </c>
      <c r="J180" s="16"/>
      <c r="K180" s="13"/>
      <c r="L180" s="16"/>
      <c r="M180" s="16"/>
      <c r="N180" s="16"/>
      <c r="O180" s="16"/>
      <c r="P180" s="16"/>
    </row>
    <row r="181" spans="1:16" hidden="1" x14ac:dyDescent="0.25">
      <c r="A181" s="26">
        <v>36918</v>
      </c>
      <c r="B181" s="35">
        <f>IF(I180&lt;0,"0",I180)</f>
        <v>69669.750000000015</v>
      </c>
      <c r="C181" s="35"/>
      <c r="D181" s="53">
        <v>3037</v>
      </c>
      <c r="E181" s="58">
        <f t="shared" si="15"/>
        <v>76251.749999999985</v>
      </c>
      <c r="F181" s="2" t="str">
        <f t="shared" si="14"/>
        <v/>
      </c>
      <c r="H181" s="16"/>
      <c r="I181" s="19">
        <f t="shared" si="16"/>
        <v>66632.750000000015</v>
      </c>
      <c r="J181" s="16"/>
      <c r="K181" s="13"/>
      <c r="L181" s="16"/>
      <c r="M181" s="16"/>
      <c r="N181" s="16"/>
      <c r="O181" s="16"/>
      <c r="P181" s="16"/>
    </row>
    <row r="182" spans="1:16" hidden="1" x14ac:dyDescent="0.25">
      <c r="A182" s="26">
        <v>36919</v>
      </c>
      <c r="B182" s="35">
        <f>IF(I181&lt;0,"0",I181)</f>
        <v>66632.750000000015</v>
      </c>
      <c r="C182" s="35"/>
      <c r="D182" s="53">
        <v>3037</v>
      </c>
      <c r="E182" s="58">
        <f t="shared" si="15"/>
        <v>79288.749999999985</v>
      </c>
      <c r="F182" s="2" t="str">
        <f t="shared" si="14"/>
        <v/>
      </c>
      <c r="H182" s="16"/>
      <c r="I182" s="19">
        <f t="shared" si="16"/>
        <v>63595.750000000015</v>
      </c>
      <c r="J182" s="16"/>
      <c r="K182" s="13"/>
      <c r="L182" s="16"/>
      <c r="M182" s="16"/>
      <c r="N182" s="16"/>
      <c r="O182" s="16"/>
      <c r="P182" s="16"/>
    </row>
    <row r="183" spans="1:16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3">
        <v>3037</v>
      </c>
      <c r="E183" s="58">
        <f t="shared" si="15"/>
        <v>81374.25</v>
      </c>
      <c r="F183" s="2" t="str">
        <f t="shared" si="14"/>
        <v/>
      </c>
      <c r="H183" s="16"/>
      <c r="I183" s="19">
        <f t="shared" si="16"/>
        <v>61510.25</v>
      </c>
      <c r="J183" s="16"/>
      <c r="K183" s="13"/>
      <c r="L183" s="16"/>
      <c r="M183" s="16"/>
      <c r="N183" s="16"/>
      <c r="O183" s="16"/>
      <c r="P183" s="16"/>
    </row>
    <row r="184" spans="1:16" hidden="1" x14ac:dyDescent="0.25">
      <c r="A184" s="26">
        <v>36921</v>
      </c>
      <c r="B184" s="20">
        <f>69573-$D$2</f>
        <v>60343</v>
      </c>
      <c r="C184" s="40" t="s">
        <v>19</v>
      </c>
      <c r="D184" s="53">
        <v>3037</v>
      </c>
      <c r="E184" s="58">
        <f t="shared" si="15"/>
        <v>85578.5</v>
      </c>
      <c r="F184" s="2" t="str">
        <f t="shared" si="14"/>
        <v/>
      </c>
      <c r="H184" s="16"/>
      <c r="I184" s="19">
        <f t="shared" si="16"/>
        <v>57306</v>
      </c>
      <c r="J184" s="16"/>
      <c r="K184" s="13"/>
      <c r="L184" s="16"/>
      <c r="M184" s="16"/>
      <c r="N184" s="16"/>
      <c r="O184" s="16"/>
      <c r="P184" s="16"/>
    </row>
    <row r="185" spans="1:16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3">
        <v>3037</v>
      </c>
      <c r="E185" s="58">
        <f t="shared" si="15"/>
        <v>87932.2</v>
      </c>
      <c r="F185" s="2" t="str">
        <f t="shared" si="14"/>
        <v/>
      </c>
      <c r="H185" s="16"/>
      <c r="I185" s="19">
        <f t="shared" si="16"/>
        <v>54952.3</v>
      </c>
      <c r="J185" s="16"/>
      <c r="K185" s="13"/>
      <c r="L185" s="16"/>
      <c r="M185" s="16"/>
      <c r="N185" s="16"/>
      <c r="O185" s="16"/>
      <c r="P185" s="16"/>
    </row>
    <row r="186" spans="1:16" hidden="1" x14ac:dyDescent="0.25">
      <c r="A186" s="26">
        <v>36923</v>
      </c>
      <c r="B186" s="20">
        <f>64223-$D$2</f>
        <v>54993</v>
      </c>
      <c r="C186" s="40" t="s">
        <v>19</v>
      </c>
      <c r="D186" s="53">
        <v>3037</v>
      </c>
      <c r="E186" s="58">
        <f t="shared" si="15"/>
        <v>90928.5</v>
      </c>
      <c r="F186" s="2" t="str">
        <f t="shared" si="14"/>
        <v/>
      </c>
      <c r="H186" s="16"/>
      <c r="I186" s="19">
        <f t="shared" si="16"/>
        <v>51956</v>
      </c>
      <c r="J186" s="16"/>
      <c r="K186" s="13"/>
      <c r="L186" s="16"/>
      <c r="M186" s="16"/>
      <c r="N186" s="16"/>
      <c r="O186" s="16"/>
      <c r="P186" s="16"/>
    </row>
    <row r="187" spans="1:16" hidden="1" x14ac:dyDescent="0.25">
      <c r="A187" s="26">
        <v>36924</v>
      </c>
      <c r="B187" s="35">
        <f>IF(I186&lt;0,"0",I186)</f>
        <v>51956</v>
      </c>
      <c r="C187" s="35"/>
      <c r="D187" s="53">
        <v>3037</v>
      </c>
      <c r="E187" s="58">
        <f t="shared" si="15"/>
        <v>93965.5</v>
      </c>
      <c r="F187" s="2" t="str">
        <f t="shared" si="14"/>
        <v/>
      </c>
      <c r="H187" s="16"/>
      <c r="I187" s="19">
        <f t="shared" si="16"/>
        <v>48919</v>
      </c>
      <c r="J187" s="16"/>
      <c r="K187" s="13"/>
      <c r="L187" s="16"/>
      <c r="M187" s="16"/>
      <c r="N187" s="16"/>
      <c r="O187" s="16"/>
      <c r="P187" s="16"/>
    </row>
    <row r="188" spans="1:16" hidden="1" x14ac:dyDescent="0.25">
      <c r="A188" s="26">
        <v>36925</v>
      </c>
      <c r="B188" s="35">
        <f>IF(I187&lt;0,"0",I187)</f>
        <v>48919</v>
      </c>
      <c r="C188" s="35"/>
      <c r="D188" s="53">
        <v>3037</v>
      </c>
      <c r="E188" s="58">
        <f t="shared" si="15"/>
        <v>97002.5</v>
      </c>
      <c r="F188" s="2" t="str">
        <f t="shared" si="14"/>
        <v/>
      </c>
      <c r="H188" s="16"/>
      <c r="I188" s="19">
        <f t="shared" si="16"/>
        <v>45882</v>
      </c>
      <c r="J188" s="16"/>
      <c r="K188" s="13"/>
      <c r="L188" s="16"/>
      <c r="M188" s="16"/>
      <c r="N188" s="16"/>
      <c r="O188" s="16"/>
      <c r="P188" s="16"/>
    </row>
    <row r="189" spans="1:16" hidden="1" x14ac:dyDescent="0.25">
      <c r="A189" s="26">
        <v>36926</v>
      </c>
      <c r="B189" s="35">
        <f>IF(I188&lt;0,"0",I188)</f>
        <v>45882</v>
      </c>
      <c r="C189" s="35"/>
      <c r="D189" s="53">
        <v>3037</v>
      </c>
      <c r="E189" s="58">
        <f t="shared" si="15"/>
        <v>100039.5</v>
      </c>
      <c r="F189" s="2" t="str">
        <f t="shared" si="14"/>
        <v/>
      </c>
      <c r="H189" s="16"/>
      <c r="I189" s="19">
        <f t="shared" si="16"/>
        <v>42845</v>
      </c>
      <c r="J189" s="16"/>
      <c r="K189" s="13"/>
      <c r="L189" s="16"/>
      <c r="M189" s="16"/>
      <c r="N189" s="16"/>
      <c r="O189" s="16"/>
      <c r="P189" s="16"/>
    </row>
    <row r="190" spans="1:16" hidden="1" x14ac:dyDescent="0.25">
      <c r="A190" s="26">
        <v>36927</v>
      </c>
      <c r="B190" s="35">
        <f>IF(I189&lt;0,"0",I189)</f>
        <v>42845</v>
      </c>
      <c r="C190" s="35"/>
      <c r="D190" s="53">
        <v>3037</v>
      </c>
      <c r="E190" s="58">
        <f t="shared" si="15"/>
        <v>103076.5</v>
      </c>
      <c r="F190" s="2" t="str">
        <f t="shared" si="14"/>
        <v/>
      </c>
      <c r="G190" s="21" t="s">
        <v>17</v>
      </c>
      <c r="H190" s="16">
        <v>63000</v>
      </c>
      <c r="I190" s="19">
        <f t="shared" si="16"/>
        <v>102808</v>
      </c>
      <c r="J190" s="16"/>
      <c r="K190" s="13"/>
      <c r="L190" s="16"/>
      <c r="M190" s="16"/>
      <c r="N190" s="16"/>
      <c r="O190" s="16"/>
      <c r="P190" s="16"/>
    </row>
    <row r="191" spans="1:16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3">
        <v>3037</v>
      </c>
      <c r="E191" s="58">
        <f t="shared" si="15"/>
        <v>41066.850000000006</v>
      </c>
      <c r="F191" s="2" t="str">
        <f t="shared" si="14"/>
        <v/>
      </c>
      <c r="H191" s="16"/>
      <c r="I191" s="19">
        <f t="shared" si="16"/>
        <v>101817.65</v>
      </c>
      <c r="J191" s="16"/>
      <c r="K191" s="13"/>
      <c r="L191" s="16"/>
      <c r="M191" s="16"/>
      <c r="N191" s="16"/>
      <c r="O191" s="16"/>
      <c r="P191" s="16"/>
    </row>
    <row r="192" spans="1:16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3">
        <v>3037</v>
      </c>
      <c r="E192" s="58">
        <f t="shared" si="15"/>
        <v>43786.000000000015</v>
      </c>
      <c r="F192" s="2" t="str">
        <f t="shared" si="14"/>
        <v/>
      </c>
      <c r="H192" s="16"/>
      <c r="I192" s="19">
        <f t="shared" si="16"/>
        <v>99098.499999999985</v>
      </c>
      <c r="J192" s="16"/>
      <c r="K192" s="13"/>
      <c r="L192" s="16"/>
      <c r="M192" s="16"/>
      <c r="N192" s="16"/>
      <c r="O192" s="16"/>
      <c r="P192" s="16"/>
    </row>
    <row r="193" spans="1:16" hidden="1" x14ac:dyDescent="0.25">
      <c r="A193" s="26">
        <v>36930</v>
      </c>
      <c r="B193" s="20">
        <f>108091-$D$2</f>
        <v>98861</v>
      </c>
      <c r="C193" s="40" t="s">
        <v>19</v>
      </c>
      <c r="D193" s="53">
        <v>3037</v>
      </c>
      <c r="E193" s="58">
        <f t="shared" si="15"/>
        <v>47060.5</v>
      </c>
      <c r="F193" s="2" t="str">
        <f t="shared" si="14"/>
        <v/>
      </c>
      <c r="H193" s="16"/>
      <c r="I193" s="19">
        <f t="shared" si="16"/>
        <v>95824</v>
      </c>
      <c r="J193" s="16"/>
      <c r="K193" s="13"/>
      <c r="L193" s="16"/>
      <c r="M193" s="16"/>
      <c r="N193" s="16"/>
      <c r="O193" s="16"/>
      <c r="P193" s="16"/>
    </row>
    <row r="194" spans="1:16" hidden="1" x14ac:dyDescent="0.25">
      <c r="A194" s="26">
        <v>36931</v>
      </c>
      <c r="B194" s="20">
        <f>105382-$D$2</f>
        <v>96152</v>
      </c>
      <c r="C194" s="40" t="s">
        <v>19</v>
      </c>
      <c r="D194" s="53">
        <v>3037</v>
      </c>
      <c r="E194" s="58">
        <f t="shared" si="15"/>
        <v>49769.5</v>
      </c>
      <c r="F194" s="2" t="str">
        <f t="shared" si="14"/>
        <v/>
      </c>
      <c r="H194" s="16"/>
      <c r="I194" s="19">
        <f t="shared" si="16"/>
        <v>93115</v>
      </c>
      <c r="J194" s="16"/>
      <c r="K194" s="13"/>
      <c r="L194" s="16"/>
      <c r="M194" s="16"/>
      <c r="N194" s="16"/>
      <c r="O194" s="16"/>
      <c r="P194" s="16"/>
    </row>
    <row r="195" spans="1:16" hidden="1" x14ac:dyDescent="0.25">
      <c r="A195" s="26">
        <v>36932</v>
      </c>
      <c r="B195" s="20">
        <f>102577-$D$2</f>
        <v>93347</v>
      </c>
      <c r="C195" s="40" t="s">
        <v>19</v>
      </c>
      <c r="D195" s="53">
        <v>3037</v>
      </c>
      <c r="E195" s="58">
        <f t="shared" si="15"/>
        <v>52574.5</v>
      </c>
      <c r="F195" s="2" t="str">
        <f t="shared" si="14"/>
        <v/>
      </c>
      <c r="H195" s="16"/>
      <c r="I195" s="19">
        <f t="shared" si="16"/>
        <v>90310</v>
      </c>
      <c r="J195" s="16"/>
      <c r="K195" s="13"/>
      <c r="L195" s="16"/>
      <c r="M195" s="16"/>
      <c r="N195" s="16"/>
      <c r="O195" s="16"/>
      <c r="P195" s="16"/>
    </row>
    <row r="196" spans="1:16" hidden="1" x14ac:dyDescent="0.25">
      <c r="A196" s="26">
        <v>36933</v>
      </c>
      <c r="B196" s="20">
        <f>100027-$D$2</f>
        <v>90797</v>
      </c>
      <c r="C196" s="40" t="s">
        <v>19</v>
      </c>
      <c r="D196" s="53">
        <v>3037</v>
      </c>
      <c r="E196" s="58">
        <f t="shared" si="15"/>
        <v>55124.5</v>
      </c>
      <c r="F196" s="2" t="str">
        <f t="shared" si="14"/>
        <v/>
      </c>
      <c r="H196" s="16"/>
      <c r="I196" s="19">
        <f t="shared" si="16"/>
        <v>87760</v>
      </c>
      <c r="J196" s="16"/>
      <c r="K196" s="13"/>
      <c r="L196" s="16"/>
      <c r="M196" s="16"/>
      <c r="N196" s="16"/>
      <c r="O196" s="16"/>
      <c r="P196" s="16"/>
    </row>
    <row r="197" spans="1:16" hidden="1" x14ac:dyDescent="0.25">
      <c r="A197" s="26">
        <v>36934</v>
      </c>
      <c r="B197" s="20">
        <f>97478-$D$2</f>
        <v>88248</v>
      </c>
      <c r="C197" s="40" t="s">
        <v>19</v>
      </c>
      <c r="D197" s="53">
        <v>3037</v>
      </c>
      <c r="E197" s="58">
        <f t="shared" si="15"/>
        <v>57673.5</v>
      </c>
      <c r="F197" s="2" t="str">
        <f t="shared" si="14"/>
        <v>*</v>
      </c>
      <c r="G197" s="21" t="s">
        <v>17</v>
      </c>
      <c r="H197" s="16">
        <v>62000</v>
      </c>
      <c r="I197" s="19">
        <f t="shared" si="16"/>
        <v>147211</v>
      </c>
      <c r="J197" s="16"/>
      <c r="K197" s="13"/>
      <c r="L197" s="16"/>
      <c r="M197" s="16"/>
      <c r="N197" s="16"/>
      <c r="O197" s="16"/>
      <c r="P197" s="16"/>
    </row>
    <row r="198" spans="1:16" hidden="1" x14ac:dyDescent="0.25">
      <c r="A198" s="26">
        <v>36935</v>
      </c>
      <c r="B198" s="35">
        <f>IF(I197&lt;0,"0",I197)</f>
        <v>147211</v>
      </c>
      <c r="C198" s="35"/>
      <c r="D198" s="53">
        <v>3037</v>
      </c>
      <c r="E198" s="58">
        <f t="shared" si="15"/>
        <v>-1289.5</v>
      </c>
      <c r="F198" s="2" t="str">
        <f t="shared" si="14"/>
        <v/>
      </c>
      <c r="H198" s="16"/>
      <c r="I198" s="19">
        <f t="shared" si="16"/>
        <v>144174</v>
      </c>
      <c r="J198" s="16"/>
      <c r="K198" s="13"/>
      <c r="L198" s="16"/>
      <c r="M198" s="16"/>
      <c r="N198" s="16"/>
      <c r="O198" s="16"/>
      <c r="P198" s="16"/>
    </row>
    <row r="199" spans="1:16" hidden="1" x14ac:dyDescent="0.25">
      <c r="A199" s="26">
        <v>36936</v>
      </c>
      <c r="B199" s="20">
        <f>154313-$D$2</f>
        <v>145083</v>
      </c>
      <c r="C199" s="40" t="s">
        <v>19</v>
      </c>
      <c r="D199" s="53">
        <v>3037</v>
      </c>
      <c r="E199" s="58">
        <f t="shared" si="15"/>
        <v>838.5</v>
      </c>
      <c r="F199" s="2" t="str">
        <f t="shared" si="14"/>
        <v/>
      </c>
      <c r="H199" s="16"/>
      <c r="I199" s="19">
        <f t="shared" si="16"/>
        <v>142046</v>
      </c>
      <c r="J199" s="16"/>
      <c r="K199" s="13"/>
      <c r="L199" s="16"/>
      <c r="M199" s="16"/>
      <c r="N199" s="16"/>
      <c r="O199" s="16"/>
      <c r="P199" s="16"/>
    </row>
    <row r="200" spans="1:16" hidden="1" x14ac:dyDescent="0.25">
      <c r="A200" s="26">
        <v>36937</v>
      </c>
      <c r="B200" s="20">
        <f>151568-$D$2</f>
        <v>142338</v>
      </c>
      <c r="C200" s="40" t="s">
        <v>19</v>
      </c>
      <c r="D200" s="53">
        <v>3037</v>
      </c>
      <c r="E200" s="58">
        <f t="shared" si="15"/>
        <v>3583.5</v>
      </c>
      <c r="F200" s="2" t="str">
        <f t="shared" si="14"/>
        <v/>
      </c>
      <c r="H200" s="16"/>
      <c r="I200" s="19">
        <f t="shared" si="16"/>
        <v>139301</v>
      </c>
      <c r="J200" s="16"/>
      <c r="K200" s="13"/>
      <c r="L200" s="16"/>
      <c r="M200" s="16"/>
      <c r="N200" s="16"/>
      <c r="O200" s="16"/>
      <c r="P200" s="16"/>
    </row>
    <row r="201" spans="1:16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3">
        <v>3037</v>
      </c>
      <c r="E201" s="58">
        <f t="shared" si="15"/>
        <v>5717.8999999999942</v>
      </c>
      <c r="F201" s="2" t="str">
        <f t="shared" si="14"/>
        <v/>
      </c>
      <c r="H201" s="16"/>
      <c r="I201" s="19">
        <f t="shared" si="16"/>
        <v>137166.6</v>
      </c>
      <c r="J201" s="16"/>
      <c r="K201" s="13"/>
      <c r="L201" s="16"/>
      <c r="M201" s="16"/>
      <c r="N201" s="16"/>
      <c r="O201" s="16"/>
      <c r="P201" s="16"/>
    </row>
    <row r="202" spans="1:16" hidden="1" x14ac:dyDescent="0.25">
      <c r="A202" s="26">
        <v>36939</v>
      </c>
      <c r="B202" s="35">
        <f>IF(I201&lt;0,"0",I201)</f>
        <v>137166.6</v>
      </c>
      <c r="C202" s="35"/>
      <c r="D202" s="53">
        <v>3037</v>
      </c>
      <c r="E202" s="58">
        <f t="shared" si="15"/>
        <v>8754.8999999999942</v>
      </c>
      <c r="F202" s="2" t="str">
        <f t="shared" ref="F202:F244" si="17">+IF(I202&gt;$D$3,"*","")</f>
        <v/>
      </c>
      <c r="H202" s="16"/>
      <c r="I202" s="19">
        <f t="shared" si="16"/>
        <v>134129.60000000001</v>
      </c>
      <c r="J202" s="16"/>
      <c r="K202" s="13"/>
      <c r="L202" s="16"/>
      <c r="M202" s="16"/>
      <c r="N202" s="16"/>
      <c r="O202" s="16"/>
      <c r="P202" s="16"/>
    </row>
    <row r="203" spans="1:16" hidden="1" x14ac:dyDescent="0.25">
      <c r="A203" s="26">
        <v>36940</v>
      </c>
      <c r="B203" s="35">
        <f>IF(I202&lt;0,"0",I202)</f>
        <v>134129.60000000001</v>
      </c>
      <c r="C203" s="35"/>
      <c r="D203" s="53">
        <v>3037</v>
      </c>
      <c r="E203" s="58">
        <f t="shared" si="15"/>
        <v>11791.899999999994</v>
      </c>
      <c r="F203" s="2" t="str">
        <f t="shared" si="17"/>
        <v/>
      </c>
      <c r="H203" s="16"/>
      <c r="I203" s="19">
        <f t="shared" si="16"/>
        <v>131092.6</v>
      </c>
      <c r="J203" s="16"/>
      <c r="K203" s="13"/>
      <c r="L203" s="16"/>
      <c r="M203" s="16"/>
      <c r="N203" s="16"/>
      <c r="O203" s="16"/>
      <c r="P203" s="16"/>
    </row>
    <row r="204" spans="1:16" hidden="1" x14ac:dyDescent="0.25">
      <c r="A204" s="26">
        <v>36941</v>
      </c>
      <c r="B204" s="20">
        <f>140652-$D$2</f>
        <v>131422</v>
      </c>
      <c r="C204" s="40" t="s">
        <v>19</v>
      </c>
      <c r="D204" s="53">
        <v>3037</v>
      </c>
      <c r="E204" s="58">
        <f t="shared" si="15"/>
        <v>14499.5</v>
      </c>
      <c r="F204" s="2" t="str">
        <f t="shared" si="17"/>
        <v/>
      </c>
      <c r="H204" s="16"/>
      <c r="I204" s="19">
        <f t="shared" si="16"/>
        <v>128385</v>
      </c>
      <c r="J204" s="16"/>
      <c r="K204" s="13"/>
      <c r="L204" s="16"/>
      <c r="M204" s="16"/>
      <c r="N204" s="16"/>
      <c r="O204" s="16"/>
      <c r="P204" s="16"/>
    </row>
    <row r="205" spans="1:16" hidden="1" x14ac:dyDescent="0.25">
      <c r="A205" s="26">
        <v>36942</v>
      </c>
      <c r="B205" s="35">
        <f>IF(I204&lt;0,"0",I204)</f>
        <v>128385</v>
      </c>
      <c r="C205" s="35"/>
      <c r="D205" s="53">
        <v>3037</v>
      </c>
      <c r="E205" s="58">
        <f t="shared" si="15"/>
        <v>17536.5</v>
      </c>
      <c r="F205" s="2" t="str">
        <f t="shared" si="17"/>
        <v/>
      </c>
      <c r="H205" s="16"/>
      <c r="I205" s="19">
        <f t="shared" si="16"/>
        <v>125348</v>
      </c>
      <c r="J205" s="16"/>
      <c r="K205" s="13"/>
      <c r="L205" s="16"/>
      <c r="M205" s="16"/>
      <c r="N205" s="16"/>
      <c r="O205" s="16"/>
      <c r="P205" s="16"/>
    </row>
    <row r="206" spans="1:16" hidden="1" x14ac:dyDescent="0.25">
      <c r="A206" s="26">
        <v>36943</v>
      </c>
      <c r="B206" s="20">
        <f>135228-$D$2</f>
        <v>125998</v>
      </c>
      <c r="C206" s="40" t="s">
        <v>19</v>
      </c>
      <c r="D206" s="53">
        <v>3037</v>
      </c>
      <c r="E206" s="58">
        <f t="shared" si="15"/>
        <v>19923.5</v>
      </c>
      <c r="F206" s="2" t="str">
        <f t="shared" si="17"/>
        <v/>
      </c>
      <c r="H206" s="16"/>
      <c r="I206" s="19">
        <f t="shared" si="16"/>
        <v>122961</v>
      </c>
      <c r="J206" s="16"/>
      <c r="K206" s="13"/>
      <c r="L206" s="16"/>
      <c r="M206" s="16"/>
      <c r="N206" s="16"/>
      <c r="O206" s="16"/>
      <c r="P206" s="16"/>
    </row>
    <row r="207" spans="1:16" hidden="1" x14ac:dyDescent="0.25">
      <c r="A207" s="26">
        <v>36944</v>
      </c>
      <c r="B207" s="20">
        <f>132325-$D$2</f>
        <v>123095</v>
      </c>
      <c r="C207" s="40" t="s">
        <v>19</v>
      </c>
      <c r="D207" s="53">
        <v>3037</v>
      </c>
      <c r="E207" s="58">
        <f t="shared" si="15"/>
        <v>22826.5</v>
      </c>
      <c r="F207" s="2" t="str">
        <f t="shared" si="17"/>
        <v/>
      </c>
      <c r="H207" s="16"/>
      <c r="I207" s="19">
        <f t="shared" si="16"/>
        <v>120058</v>
      </c>
      <c r="J207" s="16"/>
      <c r="K207" s="13"/>
      <c r="L207" s="16"/>
      <c r="M207" s="16"/>
      <c r="N207" s="16"/>
      <c r="O207" s="16"/>
      <c r="P207" s="16"/>
    </row>
    <row r="208" spans="1:16" hidden="1" x14ac:dyDescent="0.25">
      <c r="A208" s="26">
        <v>36945</v>
      </c>
      <c r="B208" s="20">
        <f>130092-$D$2</f>
        <v>120862</v>
      </c>
      <c r="C208" s="40" t="s">
        <v>19</v>
      </c>
      <c r="D208" s="53">
        <v>3037</v>
      </c>
      <c r="E208" s="58">
        <f t="shared" si="15"/>
        <v>25059.5</v>
      </c>
      <c r="F208" s="2" t="str">
        <f t="shared" si="17"/>
        <v/>
      </c>
      <c r="H208" s="16"/>
      <c r="I208" s="19">
        <f t="shared" si="16"/>
        <v>117825</v>
      </c>
      <c r="J208" s="16"/>
      <c r="K208" s="13"/>
      <c r="L208" s="16"/>
      <c r="M208" s="16"/>
      <c r="N208" s="16"/>
      <c r="O208" s="16"/>
      <c r="P208" s="16"/>
    </row>
    <row r="209" spans="1:16" hidden="1" x14ac:dyDescent="0.25">
      <c r="A209" s="26">
        <v>36946</v>
      </c>
      <c r="B209" s="35">
        <f>IF(I208&lt;0,"0",I208)</f>
        <v>117825</v>
      </c>
      <c r="C209" s="35"/>
      <c r="D209" s="53">
        <v>2225</v>
      </c>
      <c r="E209" s="58">
        <f t="shared" si="15"/>
        <v>28096.5</v>
      </c>
      <c r="F209" s="2" t="str">
        <f t="shared" si="17"/>
        <v/>
      </c>
      <c r="H209" s="16"/>
      <c r="I209" s="19">
        <f t="shared" si="16"/>
        <v>115600</v>
      </c>
      <c r="J209" s="16"/>
      <c r="K209" s="13"/>
      <c r="L209" s="16"/>
      <c r="M209" s="16"/>
      <c r="N209" s="16"/>
      <c r="O209" s="16"/>
      <c r="P209" s="16"/>
    </row>
    <row r="210" spans="1:16" hidden="1" x14ac:dyDescent="0.25">
      <c r="A210" s="26">
        <v>36947</v>
      </c>
      <c r="B210" s="35">
        <f>IF(I209&lt;0,"0",I209)</f>
        <v>115600</v>
      </c>
      <c r="C210" s="35"/>
      <c r="D210" s="53">
        <v>2225</v>
      </c>
      <c r="E210" s="58">
        <f t="shared" si="15"/>
        <v>30321.5</v>
      </c>
      <c r="F210" s="2" t="str">
        <f t="shared" si="17"/>
        <v/>
      </c>
      <c r="H210" s="16"/>
      <c r="I210" s="19">
        <f t="shared" si="16"/>
        <v>113375</v>
      </c>
      <c r="J210" s="16"/>
      <c r="K210" s="13"/>
      <c r="L210" s="16"/>
      <c r="M210" s="16"/>
      <c r="N210" s="16"/>
      <c r="O210" s="16"/>
      <c r="P210" s="16"/>
    </row>
    <row r="211" spans="1:16" hidden="1" x14ac:dyDescent="0.25">
      <c r="A211" s="26">
        <v>36948</v>
      </c>
      <c r="B211" s="35">
        <f>IF(I210&lt;0,"0",I210)</f>
        <v>113375</v>
      </c>
      <c r="C211" s="35"/>
      <c r="D211" s="53">
        <v>2225</v>
      </c>
      <c r="E211" s="58">
        <f t="shared" si="15"/>
        <v>32546.5</v>
      </c>
      <c r="F211" s="2" t="str">
        <f t="shared" si="17"/>
        <v/>
      </c>
      <c r="H211" s="16"/>
      <c r="I211" s="19">
        <f t="shared" si="16"/>
        <v>111150</v>
      </c>
      <c r="J211" s="16"/>
      <c r="K211" s="13"/>
      <c r="L211" s="16"/>
      <c r="M211" s="16"/>
      <c r="N211" s="16"/>
      <c r="O211" s="16"/>
      <c r="P211" s="16"/>
    </row>
    <row r="212" spans="1:16" hidden="1" x14ac:dyDescent="0.25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5"/>
        <v>33893.5</v>
      </c>
      <c r="F212" s="2" t="str">
        <f t="shared" si="17"/>
        <v/>
      </c>
      <c r="H212" s="16"/>
      <c r="I212" s="19">
        <f t="shared" si="16"/>
        <v>109803</v>
      </c>
      <c r="J212" s="16"/>
      <c r="K212" s="13"/>
      <c r="L212" s="16"/>
      <c r="M212" s="16"/>
      <c r="N212" s="16"/>
      <c r="O212" s="16"/>
      <c r="P212" s="16"/>
    </row>
    <row r="213" spans="1:16" hidden="1" x14ac:dyDescent="0.25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5"/>
        <v>35775.5</v>
      </c>
      <c r="F213" s="2" t="str">
        <f t="shared" si="17"/>
        <v/>
      </c>
      <c r="H213" s="16"/>
      <c r="I213" s="19">
        <f t="shared" si="16"/>
        <v>107921</v>
      </c>
      <c r="J213" s="16"/>
      <c r="K213" s="13"/>
      <c r="L213" s="16"/>
      <c r="M213" s="16"/>
      <c r="N213" s="16"/>
      <c r="O213" s="16"/>
      <c r="P213" s="16"/>
    </row>
    <row r="214" spans="1:16" hidden="1" x14ac:dyDescent="0.25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5"/>
        <v>37815.5</v>
      </c>
      <c r="F214" s="2" t="str">
        <f t="shared" si="17"/>
        <v/>
      </c>
      <c r="H214" s="16"/>
      <c r="I214" s="19">
        <f t="shared" si="16"/>
        <v>105881</v>
      </c>
      <c r="J214" s="16"/>
      <c r="K214" s="13"/>
      <c r="L214" s="16"/>
      <c r="M214" s="16"/>
      <c r="N214" s="16"/>
      <c r="O214" s="16"/>
      <c r="P214" s="16"/>
    </row>
    <row r="215" spans="1:16" hidden="1" x14ac:dyDescent="0.25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5"/>
        <v>40040.5</v>
      </c>
      <c r="F215" s="2" t="str">
        <f t="shared" si="17"/>
        <v/>
      </c>
      <c r="H215" s="16"/>
      <c r="I215" s="19">
        <f t="shared" si="16"/>
        <v>103656</v>
      </c>
      <c r="J215" s="16"/>
      <c r="K215" s="13"/>
      <c r="L215" s="16"/>
      <c r="M215" s="16"/>
      <c r="N215" s="16"/>
      <c r="O215" s="16"/>
      <c r="P215" s="16"/>
    </row>
    <row r="216" spans="1:16" hidden="1" x14ac:dyDescent="0.25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5"/>
        <v>42265.5</v>
      </c>
      <c r="F216" s="2" t="str">
        <f t="shared" si="17"/>
        <v/>
      </c>
      <c r="H216" s="16"/>
      <c r="I216" s="19">
        <f t="shared" si="16"/>
        <v>101431</v>
      </c>
      <c r="J216" s="16"/>
      <c r="K216" s="13"/>
      <c r="L216" s="16"/>
      <c r="M216" s="16"/>
      <c r="N216" s="16"/>
      <c r="O216" s="16"/>
      <c r="P216" s="16"/>
    </row>
    <row r="217" spans="1:16" hidden="1" x14ac:dyDescent="0.25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5"/>
        <v>44490.5</v>
      </c>
      <c r="F217" s="2" t="str">
        <f t="shared" si="17"/>
        <v/>
      </c>
      <c r="H217" s="16"/>
      <c r="I217" s="19">
        <f t="shared" si="16"/>
        <v>99206</v>
      </c>
      <c r="J217" s="16"/>
      <c r="K217" s="13"/>
      <c r="L217" s="16"/>
      <c r="M217" s="16"/>
      <c r="N217" s="16"/>
      <c r="O217" s="16"/>
      <c r="P217" s="16"/>
    </row>
    <row r="218" spans="1:16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5"/>
        <v>45225.549999999988</v>
      </c>
      <c r="F218" s="2" t="str">
        <f t="shared" si="17"/>
        <v/>
      </c>
      <c r="H218" s="16"/>
      <c r="I218" s="19">
        <f t="shared" si="16"/>
        <v>98470.950000000012</v>
      </c>
      <c r="J218" s="16"/>
      <c r="K218" s="13"/>
      <c r="L218" s="16"/>
      <c r="M218" s="16"/>
      <c r="N218" s="16"/>
      <c r="O218" s="16"/>
      <c r="P218" s="16"/>
    </row>
    <row r="219" spans="1:16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8">$D$3-B219</f>
        <v>47144.949999999983</v>
      </c>
      <c r="F219" s="2" t="str">
        <f t="shared" si="17"/>
        <v/>
      </c>
      <c r="H219" s="16"/>
      <c r="I219" s="19">
        <f t="shared" ref="I219:I244" si="19">B219+H219-D219</f>
        <v>96551.550000000017</v>
      </c>
      <c r="J219" s="16"/>
      <c r="K219" s="13"/>
      <c r="L219" s="16"/>
      <c r="M219" s="16"/>
      <c r="N219" s="16"/>
      <c r="O219" s="16"/>
      <c r="P219" s="16"/>
    </row>
    <row r="220" spans="1:16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8"/>
        <v>49384.25</v>
      </c>
      <c r="F220" s="2" t="str">
        <f t="shared" si="17"/>
        <v/>
      </c>
      <c r="H220" s="16"/>
      <c r="I220" s="19">
        <f t="shared" si="19"/>
        <v>94312.25</v>
      </c>
      <c r="J220" s="16"/>
      <c r="K220" s="13"/>
      <c r="L220" s="16"/>
      <c r="M220" s="16"/>
      <c r="N220" s="16"/>
      <c r="O220" s="16"/>
      <c r="P220" s="16"/>
    </row>
    <row r="221" spans="1:16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8"/>
        <v>51463.599999999991</v>
      </c>
      <c r="F221" s="2" t="str">
        <f t="shared" si="17"/>
        <v/>
      </c>
      <c r="H221" s="16"/>
      <c r="I221" s="19">
        <f t="shared" si="19"/>
        <v>92232.900000000009</v>
      </c>
      <c r="J221" s="16"/>
      <c r="K221" s="13"/>
      <c r="L221" s="16"/>
      <c r="M221" s="16"/>
      <c r="N221" s="16"/>
      <c r="O221" s="16"/>
      <c r="P221" s="16"/>
    </row>
    <row r="222" spans="1:16" hidden="1" x14ac:dyDescent="0.25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8"/>
        <v>53688.599999999991</v>
      </c>
      <c r="F222" s="2" t="str">
        <f t="shared" si="17"/>
        <v/>
      </c>
      <c r="H222" s="16"/>
      <c r="I222" s="19">
        <f t="shared" si="19"/>
        <v>90007.900000000009</v>
      </c>
      <c r="J222" s="16"/>
      <c r="K222" s="13"/>
      <c r="L222" s="16"/>
      <c r="M222" s="16"/>
      <c r="N222" s="16"/>
      <c r="O222" s="16"/>
      <c r="P222" s="16"/>
    </row>
    <row r="223" spans="1:16" hidden="1" x14ac:dyDescent="0.25">
      <c r="A223" s="26">
        <v>36960</v>
      </c>
      <c r="B223" s="35">
        <f>IF(I222&lt;0,"0",I222)</f>
        <v>90007.900000000009</v>
      </c>
      <c r="C223" s="35"/>
      <c r="D223" s="53">
        <v>3037</v>
      </c>
      <c r="E223" s="58">
        <f t="shared" si="18"/>
        <v>55913.599999999991</v>
      </c>
      <c r="F223" s="2" t="str">
        <f t="shared" si="17"/>
        <v/>
      </c>
      <c r="H223" s="16"/>
      <c r="I223" s="19">
        <f t="shared" si="19"/>
        <v>86970.900000000009</v>
      </c>
      <c r="J223" s="16"/>
      <c r="K223" s="13"/>
      <c r="L223" s="16"/>
      <c r="M223" s="16"/>
      <c r="N223" s="16"/>
      <c r="O223" s="16"/>
      <c r="P223" s="16"/>
    </row>
    <row r="224" spans="1:16" hidden="1" x14ac:dyDescent="0.25">
      <c r="A224" s="26">
        <v>36961</v>
      </c>
      <c r="B224" s="35">
        <f t="shared" ref="B224:B244" si="20">IF(I223&lt;0,"0",I223)</f>
        <v>86970.900000000009</v>
      </c>
      <c r="C224" s="35"/>
      <c r="D224" s="53">
        <v>3037</v>
      </c>
      <c r="E224" s="58">
        <f t="shared" si="18"/>
        <v>58950.599999999991</v>
      </c>
      <c r="F224" s="2" t="str">
        <f t="shared" si="17"/>
        <v/>
      </c>
      <c r="H224" s="16"/>
      <c r="I224" s="19">
        <f t="shared" si="19"/>
        <v>83933.900000000009</v>
      </c>
      <c r="J224" s="16"/>
      <c r="K224" s="13"/>
      <c r="L224" s="16"/>
      <c r="M224" s="16"/>
      <c r="N224" s="16"/>
      <c r="O224" s="16"/>
      <c r="P224" s="16"/>
    </row>
    <row r="225" spans="1:16" hidden="1" x14ac:dyDescent="0.25">
      <c r="A225" s="26">
        <v>36962</v>
      </c>
      <c r="B225" s="20">
        <f>94037-$D$2</f>
        <v>84807</v>
      </c>
      <c r="C225" s="40" t="s">
        <v>19</v>
      </c>
      <c r="D225" s="53">
        <v>3037</v>
      </c>
      <c r="E225" s="58">
        <f t="shared" si="18"/>
        <v>61114.5</v>
      </c>
      <c r="F225" s="2" t="str">
        <f t="shared" si="17"/>
        <v/>
      </c>
      <c r="H225" s="16"/>
      <c r="I225" s="19">
        <f t="shared" si="19"/>
        <v>81770</v>
      </c>
      <c r="J225" s="16"/>
      <c r="K225" s="13"/>
      <c r="L225" s="16"/>
      <c r="M225" s="16"/>
      <c r="N225" s="16"/>
      <c r="O225" s="16"/>
      <c r="P225" s="16"/>
    </row>
    <row r="226" spans="1:16" hidden="1" x14ac:dyDescent="0.25">
      <c r="A226" s="26">
        <v>36963</v>
      </c>
      <c r="B226" s="20">
        <f>91297-$D$2</f>
        <v>82067</v>
      </c>
      <c r="C226" s="40" t="s">
        <v>19</v>
      </c>
      <c r="D226" s="53">
        <v>3037</v>
      </c>
      <c r="E226" s="58">
        <f t="shared" si="18"/>
        <v>63854.5</v>
      </c>
      <c r="F226" s="2" t="str">
        <f t="shared" si="17"/>
        <v/>
      </c>
      <c r="H226" s="16"/>
      <c r="I226" s="19">
        <f t="shared" si="19"/>
        <v>79030</v>
      </c>
      <c r="J226" s="16"/>
      <c r="K226" s="13"/>
      <c r="L226" s="16"/>
      <c r="M226" s="16"/>
      <c r="N226" s="16"/>
      <c r="O226" s="16"/>
      <c r="P226" s="16"/>
    </row>
    <row r="227" spans="1:16" hidden="1" x14ac:dyDescent="0.25">
      <c r="A227" s="26">
        <v>36964</v>
      </c>
      <c r="B227" s="20">
        <f>89321-$D$2</f>
        <v>80091</v>
      </c>
      <c r="C227" s="40" t="s">
        <v>19</v>
      </c>
      <c r="D227" s="53">
        <v>3037</v>
      </c>
      <c r="E227" s="58">
        <f t="shared" si="18"/>
        <v>65830.5</v>
      </c>
      <c r="F227" s="2" t="str">
        <f t="shared" si="17"/>
        <v/>
      </c>
      <c r="H227" s="16"/>
      <c r="I227" s="19">
        <f t="shared" si="19"/>
        <v>77054</v>
      </c>
      <c r="J227" s="16"/>
      <c r="K227" s="13"/>
      <c r="L227" s="16"/>
      <c r="M227" s="16"/>
      <c r="N227" s="16"/>
      <c r="O227" s="16"/>
      <c r="P227" s="16"/>
    </row>
    <row r="228" spans="1:16" s="24" customFormat="1" hidden="1" x14ac:dyDescent="0.25">
      <c r="A228" s="26">
        <v>36965</v>
      </c>
      <c r="B228" s="20">
        <f>85976-$D$2</f>
        <v>76746</v>
      </c>
      <c r="C228" s="40" t="s">
        <v>19</v>
      </c>
      <c r="D228" s="53">
        <v>3037</v>
      </c>
      <c r="E228" s="58">
        <f t="shared" si="18"/>
        <v>69175.5</v>
      </c>
      <c r="F228" s="2" t="str">
        <f t="shared" si="17"/>
        <v/>
      </c>
      <c r="G228" s="21"/>
      <c r="H228" s="16"/>
      <c r="I228" s="19">
        <f t="shared" si="19"/>
        <v>73709</v>
      </c>
      <c r="J228" s="15"/>
      <c r="K228" s="25"/>
      <c r="L228" s="15"/>
      <c r="M228" s="15"/>
      <c r="N228" s="15"/>
      <c r="O228" s="15"/>
      <c r="P228" s="15"/>
    </row>
    <row r="229" spans="1:16" hidden="1" x14ac:dyDescent="0.25">
      <c r="A229" s="26">
        <v>36966</v>
      </c>
      <c r="B229" s="20">
        <f>83102-$D$2</f>
        <v>73872</v>
      </c>
      <c r="C229" s="40" t="s">
        <v>19</v>
      </c>
      <c r="D229" s="53">
        <v>3037</v>
      </c>
      <c r="E229" s="58">
        <f t="shared" si="18"/>
        <v>72049.5</v>
      </c>
      <c r="F229" s="2" t="str">
        <f t="shared" si="17"/>
        <v/>
      </c>
      <c r="H229" s="16"/>
      <c r="I229" s="19">
        <f t="shared" si="19"/>
        <v>70835</v>
      </c>
      <c r="J229" s="16"/>
      <c r="K229" s="13"/>
      <c r="L229" s="16"/>
      <c r="M229" s="16"/>
      <c r="N229" s="16"/>
      <c r="O229" s="16"/>
      <c r="P229" s="16"/>
    </row>
    <row r="230" spans="1:16" hidden="1" x14ac:dyDescent="0.25">
      <c r="A230" s="26">
        <v>36967</v>
      </c>
      <c r="B230" s="35">
        <f t="shared" si="20"/>
        <v>70835</v>
      </c>
      <c r="C230" s="35"/>
      <c r="D230" s="53">
        <v>3037</v>
      </c>
      <c r="E230" s="58">
        <f t="shared" si="18"/>
        <v>75086.5</v>
      </c>
      <c r="F230" s="2" t="str">
        <f t="shared" si="17"/>
        <v/>
      </c>
      <c r="H230" s="16"/>
      <c r="I230" s="19">
        <f t="shared" si="19"/>
        <v>67798</v>
      </c>
      <c r="J230" s="16"/>
      <c r="K230" s="13"/>
      <c r="L230" s="16"/>
      <c r="M230" s="16"/>
      <c r="N230" s="16"/>
      <c r="O230" s="16"/>
      <c r="P230" s="16"/>
    </row>
    <row r="231" spans="1:16" hidden="1" x14ac:dyDescent="0.25">
      <c r="A231" s="26">
        <v>36968</v>
      </c>
      <c r="B231" s="35">
        <f t="shared" si="20"/>
        <v>67798</v>
      </c>
      <c r="C231" s="35"/>
      <c r="D231" s="53">
        <v>3037</v>
      </c>
      <c r="E231" s="58">
        <f t="shared" si="18"/>
        <v>78123.5</v>
      </c>
      <c r="F231" s="2" t="str">
        <f t="shared" si="17"/>
        <v/>
      </c>
      <c r="H231" s="16"/>
      <c r="I231" s="19">
        <f t="shared" si="19"/>
        <v>64761</v>
      </c>
      <c r="J231" s="16"/>
      <c r="K231" s="13"/>
      <c r="L231" s="16"/>
      <c r="M231" s="16"/>
      <c r="N231" s="16"/>
      <c r="O231" s="16"/>
      <c r="P231" s="16"/>
    </row>
    <row r="232" spans="1:16" hidden="1" x14ac:dyDescent="0.25">
      <c r="A232" s="26">
        <v>36969</v>
      </c>
      <c r="B232" s="35">
        <f t="shared" si="20"/>
        <v>64761</v>
      </c>
      <c r="C232" s="35"/>
      <c r="D232" s="53">
        <v>3037</v>
      </c>
      <c r="E232" s="58">
        <f t="shared" si="18"/>
        <v>81160.5</v>
      </c>
      <c r="F232" s="2" t="str">
        <f t="shared" si="17"/>
        <v/>
      </c>
      <c r="H232" s="16"/>
      <c r="I232" s="19">
        <f t="shared" si="19"/>
        <v>61724</v>
      </c>
      <c r="J232" s="16"/>
      <c r="K232" s="13"/>
      <c r="L232" s="16"/>
      <c r="M232" s="16"/>
      <c r="N232" s="16"/>
      <c r="O232" s="16"/>
      <c r="P232" s="16"/>
    </row>
    <row r="233" spans="1:16" hidden="1" x14ac:dyDescent="0.25">
      <c r="A233" s="26">
        <v>36970</v>
      </c>
      <c r="B233" s="35">
        <f t="shared" si="20"/>
        <v>61724</v>
      </c>
      <c r="C233" s="35"/>
      <c r="D233" s="53">
        <v>3037</v>
      </c>
      <c r="E233" s="58">
        <f t="shared" si="18"/>
        <v>84197.5</v>
      </c>
      <c r="F233" s="2" t="str">
        <f t="shared" si="17"/>
        <v/>
      </c>
      <c r="H233" s="16"/>
      <c r="I233" s="19">
        <f t="shared" si="19"/>
        <v>58687</v>
      </c>
      <c r="J233" s="16"/>
      <c r="K233" s="13"/>
      <c r="L233" s="16"/>
      <c r="M233" s="16"/>
      <c r="N233" s="16"/>
      <c r="O233" s="16"/>
      <c r="P233" s="16"/>
    </row>
    <row r="234" spans="1:16" hidden="1" x14ac:dyDescent="0.25">
      <c r="A234" s="26">
        <v>36971</v>
      </c>
      <c r="B234" s="35">
        <f t="shared" si="20"/>
        <v>58687</v>
      </c>
      <c r="C234" s="35"/>
      <c r="D234" s="53">
        <v>3037</v>
      </c>
      <c r="E234" s="58">
        <f t="shared" si="18"/>
        <v>87234.5</v>
      </c>
      <c r="F234" s="2" t="str">
        <f t="shared" si="17"/>
        <v/>
      </c>
      <c r="H234" s="16"/>
      <c r="I234" s="19">
        <f t="shared" si="19"/>
        <v>55650</v>
      </c>
      <c r="J234" s="16"/>
      <c r="K234" s="13"/>
      <c r="L234" s="16"/>
      <c r="M234" s="16"/>
      <c r="N234" s="16"/>
      <c r="O234" s="16"/>
      <c r="P234" s="16"/>
    </row>
    <row r="235" spans="1:16" hidden="1" x14ac:dyDescent="0.25">
      <c r="A235" s="26">
        <v>36972</v>
      </c>
      <c r="B235" s="35">
        <f t="shared" si="20"/>
        <v>55650</v>
      </c>
      <c r="C235" s="35"/>
      <c r="D235" s="53">
        <v>3037</v>
      </c>
      <c r="E235" s="58">
        <f t="shared" si="18"/>
        <v>90271.5</v>
      </c>
      <c r="F235" s="2" t="str">
        <f t="shared" si="17"/>
        <v/>
      </c>
      <c r="H235" s="16"/>
      <c r="I235" s="19">
        <f t="shared" si="19"/>
        <v>52613</v>
      </c>
      <c r="J235" s="16"/>
      <c r="K235" s="13"/>
      <c r="L235" s="16"/>
      <c r="M235" s="16"/>
      <c r="N235" s="16"/>
      <c r="O235" s="16"/>
      <c r="P235" s="16"/>
    </row>
    <row r="236" spans="1:16" hidden="1" x14ac:dyDescent="0.25">
      <c r="A236" s="26">
        <v>36973</v>
      </c>
      <c r="B236" s="20">
        <f>65115-$D$2</f>
        <v>55885</v>
      </c>
      <c r="C236" s="40" t="s">
        <v>19</v>
      </c>
      <c r="D236" s="53">
        <v>3037</v>
      </c>
      <c r="E236" s="58">
        <f t="shared" si="18"/>
        <v>90036.5</v>
      </c>
      <c r="F236" s="2" t="str">
        <f t="shared" si="17"/>
        <v/>
      </c>
      <c r="H236" s="16"/>
      <c r="I236" s="19">
        <f t="shared" si="19"/>
        <v>52848</v>
      </c>
      <c r="J236" s="16"/>
      <c r="K236" s="13"/>
      <c r="L236" s="16"/>
      <c r="M236" s="16"/>
      <c r="N236" s="16"/>
      <c r="O236" s="16"/>
      <c r="P236" s="16"/>
    </row>
    <row r="237" spans="1:16" hidden="1" x14ac:dyDescent="0.25">
      <c r="A237" s="26">
        <v>36974</v>
      </c>
      <c r="B237" s="35">
        <f t="shared" si="20"/>
        <v>52848</v>
      </c>
      <c r="C237" s="35"/>
      <c r="D237" s="53">
        <v>3037</v>
      </c>
      <c r="E237" s="58">
        <f t="shared" si="18"/>
        <v>93073.5</v>
      </c>
      <c r="F237" s="2" t="str">
        <f t="shared" si="17"/>
        <v/>
      </c>
      <c r="H237" s="16"/>
      <c r="I237" s="19">
        <f t="shared" si="19"/>
        <v>49811</v>
      </c>
      <c r="J237" s="16"/>
      <c r="K237" s="13"/>
      <c r="L237" s="16"/>
      <c r="M237" s="16"/>
      <c r="N237" s="16"/>
      <c r="O237" s="16"/>
      <c r="P237" s="16"/>
    </row>
    <row r="238" spans="1:16" hidden="1" x14ac:dyDescent="0.25">
      <c r="A238" s="26">
        <v>36975</v>
      </c>
      <c r="B238" s="35">
        <f t="shared" si="20"/>
        <v>49811</v>
      </c>
      <c r="C238" s="35"/>
      <c r="D238" s="53">
        <v>3037</v>
      </c>
      <c r="E238" s="58">
        <f t="shared" si="18"/>
        <v>96110.5</v>
      </c>
      <c r="F238" s="2" t="str">
        <f t="shared" si="17"/>
        <v/>
      </c>
      <c r="H238" s="16"/>
      <c r="I238" s="19">
        <f t="shared" si="19"/>
        <v>46774</v>
      </c>
      <c r="J238" s="16"/>
      <c r="K238" s="13"/>
      <c r="L238" s="16"/>
      <c r="M238" s="16"/>
      <c r="N238" s="16"/>
      <c r="O238" s="16"/>
      <c r="P238" s="16"/>
    </row>
    <row r="239" spans="1:16" hidden="1" x14ac:dyDescent="0.25">
      <c r="A239" s="26">
        <v>36976</v>
      </c>
      <c r="B239" s="20">
        <f>56518-$D$2</f>
        <v>47288</v>
      </c>
      <c r="C239" s="40" t="s">
        <v>19</v>
      </c>
      <c r="D239" s="53">
        <v>3037</v>
      </c>
      <c r="E239" s="58">
        <f t="shared" si="18"/>
        <v>98633.5</v>
      </c>
      <c r="F239" s="2" t="str">
        <f t="shared" si="17"/>
        <v/>
      </c>
      <c r="H239" s="16"/>
      <c r="I239" s="19">
        <f t="shared" si="19"/>
        <v>44251</v>
      </c>
      <c r="J239" s="16"/>
      <c r="K239" s="13"/>
      <c r="L239" s="16"/>
      <c r="M239" s="16"/>
      <c r="N239" s="16"/>
      <c r="O239" s="16"/>
      <c r="P239" s="16"/>
    </row>
    <row r="240" spans="1:16" hidden="1" x14ac:dyDescent="0.25">
      <c r="A240" s="26">
        <v>36977</v>
      </c>
      <c r="B240" s="20">
        <f>53143-$D$2</f>
        <v>43913</v>
      </c>
      <c r="C240" s="40" t="s">
        <v>19</v>
      </c>
      <c r="D240" s="53">
        <v>3037</v>
      </c>
      <c r="E240" s="58">
        <f t="shared" si="18"/>
        <v>102008.5</v>
      </c>
      <c r="F240" s="2" t="str">
        <f t="shared" si="17"/>
        <v/>
      </c>
      <c r="H240" s="16"/>
      <c r="I240" s="19">
        <f t="shared" si="19"/>
        <v>40876</v>
      </c>
      <c r="J240" s="16"/>
      <c r="K240" s="13"/>
      <c r="L240" s="16"/>
      <c r="M240" s="16"/>
      <c r="N240" s="16"/>
      <c r="O240" s="16"/>
      <c r="P240" s="16"/>
    </row>
    <row r="241" spans="1:16" hidden="1" x14ac:dyDescent="0.25">
      <c r="A241" s="26">
        <v>36978</v>
      </c>
      <c r="B241" s="20">
        <f>50119-$D$2</f>
        <v>40889</v>
      </c>
      <c r="C241" s="40" t="s">
        <v>19</v>
      </c>
      <c r="D241" s="53">
        <v>3037</v>
      </c>
      <c r="E241" s="58">
        <f t="shared" si="18"/>
        <v>105032.5</v>
      </c>
      <c r="F241" s="2" t="str">
        <f t="shared" si="17"/>
        <v/>
      </c>
      <c r="H241" s="16"/>
      <c r="I241" s="19">
        <f t="shared" si="19"/>
        <v>37852</v>
      </c>
      <c r="J241" s="16"/>
      <c r="K241" s="13"/>
      <c r="L241" s="16"/>
      <c r="M241" s="16"/>
      <c r="N241" s="16"/>
      <c r="O241" s="16"/>
      <c r="P241" s="16"/>
    </row>
    <row r="242" spans="1:16" hidden="1" x14ac:dyDescent="0.25">
      <c r="A242" s="26">
        <v>36979</v>
      </c>
      <c r="B242" s="20">
        <f>47286-$D$2</f>
        <v>38056</v>
      </c>
      <c r="C242" s="40" t="s">
        <v>19</v>
      </c>
      <c r="D242" s="53">
        <v>3037</v>
      </c>
      <c r="E242" s="58">
        <f t="shared" si="18"/>
        <v>107865.5</v>
      </c>
      <c r="F242" s="2" t="str">
        <f t="shared" si="17"/>
        <v/>
      </c>
      <c r="H242" s="16"/>
      <c r="I242" s="19">
        <f t="shared" si="19"/>
        <v>35019</v>
      </c>
      <c r="J242" s="16"/>
      <c r="K242" s="13"/>
      <c r="L242" s="16"/>
      <c r="M242" s="16"/>
      <c r="N242" s="16"/>
      <c r="O242" s="16"/>
      <c r="P242" s="16"/>
    </row>
    <row r="243" spans="1:16" hidden="1" x14ac:dyDescent="0.25">
      <c r="A243" s="26">
        <v>36980</v>
      </c>
      <c r="B243" s="20">
        <f>44326-$D$2</f>
        <v>35096</v>
      </c>
      <c r="C243" s="40" t="s">
        <v>19</v>
      </c>
      <c r="D243" s="53">
        <v>3037</v>
      </c>
      <c r="E243" s="58">
        <f t="shared" si="18"/>
        <v>110825.5</v>
      </c>
      <c r="F243" s="2" t="str">
        <f t="shared" si="17"/>
        <v/>
      </c>
      <c r="H243" s="16"/>
      <c r="I243" s="19">
        <f t="shared" si="19"/>
        <v>32059</v>
      </c>
      <c r="J243" s="16"/>
      <c r="K243" s="13"/>
      <c r="L243" s="16"/>
      <c r="M243" s="16"/>
      <c r="N243" s="16"/>
      <c r="O243" s="16"/>
      <c r="P243" s="16"/>
    </row>
    <row r="244" spans="1:16" hidden="1" x14ac:dyDescent="0.25">
      <c r="A244" s="26">
        <v>36981</v>
      </c>
      <c r="B244" s="35">
        <f t="shared" si="20"/>
        <v>32059</v>
      </c>
      <c r="C244" s="35"/>
      <c r="D244" s="53">
        <v>3037</v>
      </c>
      <c r="E244" s="58">
        <f t="shared" si="18"/>
        <v>113862.5</v>
      </c>
      <c r="F244" s="2" t="str">
        <f t="shared" si="17"/>
        <v/>
      </c>
      <c r="H244" s="16"/>
      <c r="I244" s="19">
        <f t="shared" si="19"/>
        <v>29022</v>
      </c>
      <c r="J244" s="16"/>
      <c r="K244" s="13"/>
      <c r="L244" s="16"/>
      <c r="M244" s="16"/>
      <c r="N244" s="16"/>
      <c r="O244" s="16"/>
      <c r="P244" s="16"/>
    </row>
    <row r="245" spans="1:16" x14ac:dyDescent="0.25">
      <c r="A245" s="26">
        <v>36982</v>
      </c>
      <c r="B245" s="35">
        <f>IF(I244&lt;0,"0",I244)</f>
        <v>29022</v>
      </c>
      <c r="C245" s="35"/>
      <c r="D245" s="53">
        <v>3037</v>
      </c>
      <c r="E245" s="58">
        <f>$D$3-B245</f>
        <v>116899.5</v>
      </c>
      <c r="F245" s="2" t="str">
        <f>+IF(I245&gt;$D$3,"*","")</f>
        <v/>
      </c>
      <c r="H245" s="16"/>
      <c r="I245" s="19">
        <f>B245+H245-D245</f>
        <v>25985</v>
      </c>
      <c r="J245" s="16"/>
      <c r="K245" s="13"/>
      <c r="L245" s="16"/>
      <c r="M245" s="16"/>
      <c r="N245" s="16"/>
      <c r="O245" s="16"/>
      <c r="P245" s="16"/>
    </row>
    <row r="246" spans="1:16" x14ac:dyDescent="0.25">
      <c r="A246" s="26">
        <v>36983</v>
      </c>
      <c r="B246" s="20">
        <f>35732-$D$2</f>
        <v>26502</v>
      </c>
      <c r="C246" s="40" t="s">
        <v>19</v>
      </c>
      <c r="D246" s="53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  <c r="J246" s="16"/>
      <c r="K246" s="13"/>
      <c r="L246" s="16"/>
      <c r="M246" s="16"/>
      <c r="N246" s="16"/>
      <c r="O246" s="16"/>
      <c r="P246" s="16"/>
    </row>
    <row r="247" spans="1:16" x14ac:dyDescent="0.25">
      <c r="A247" s="26">
        <v>36984</v>
      </c>
      <c r="B247" s="20">
        <f>32836-$D$2</f>
        <v>23606</v>
      </c>
      <c r="C247" s="40" t="s">
        <v>19</v>
      </c>
      <c r="D247" s="53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  <c r="J247" s="16"/>
      <c r="K247" s="13"/>
      <c r="L247" s="16"/>
      <c r="M247" s="16"/>
      <c r="N247" s="16"/>
      <c r="O247" s="16"/>
      <c r="P247" s="16"/>
    </row>
    <row r="248" spans="1:16" x14ac:dyDescent="0.25">
      <c r="A248" s="26">
        <v>36985</v>
      </c>
      <c r="B248" s="20">
        <f>29844-$D$2</f>
        <v>20614</v>
      </c>
      <c r="C248" s="40" t="s">
        <v>19</v>
      </c>
      <c r="D248" s="53">
        <v>3037</v>
      </c>
      <c r="E248" s="58">
        <f t="shared" ref="E248:E311" si="21">$D$3-B248</f>
        <v>125307.5</v>
      </c>
      <c r="F248" s="2" t="str">
        <f t="shared" ref="F248:F311" si="22">+IF(I248&gt;$D$3,"*","")</f>
        <v/>
      </c>
      <c r="H248" s="16"/>
      <c r="I248" s="19">
        <f t="shared" ref="I248:I311" si="23">B248+H248-D248</f>
        <v>17577</v>
      </c>
      <c r="J248" s="16"/>
      <c r="K248" s="13"/>
      <c r="L248" s="16"/>
      <c r="M248" s="16"/>
      <c r="N248" s="16"/>
      <c r="O248" s="16"/>
      <c r="P248" s="16"/>
    </row>
    <row r="249" spans="1:16" x14ac:dyDescent="0.25">
      <c r="A249" s="26">
        <v>36986</v>
      </c>
      <c r="B249" s="20">
        <f>26789-$D$2</f>
        <v>17559</v>
      </c>
      <c r="C249" s="40" t="s">
        <v>19</v>
      </c>
      <c r="D249" s="53">
        <v>3037</v>
      </c>
      <c r="E249" s="58">
        <f t="shared" si="21"/>
        <v>128362.5</v>
      </c>
      <c r="F249" s="2" t="str">
        <f t="shared" si="22"/>
        <v/>
      </c>
      <c r="G249" s="21" t="s">
        <v>18</v>
      </c>
      <c r="H249" s="16">
        <v>122000</v>
      </c>
      <c r="I249" s="19">
        <f t="shared" si="23"/>
        <v>136522</v>
      </c>
      <c r="J249" s="16"/>
      <c r="K249" s="13"/>
      <c r="L249" s="16"/>
      <c r="M249" s="16"/>
      <c r="N249" s="16"/>
      <c r="O249" s="16"/>
      <c r="P249" s="16"/>
    </row>
    <row r="250" spans="1:16" x14ac:dyDescent="0.25">
      <c r="A250" s="26">
        <v>36987</v>
      </c>
      <c r="B250" s="35">
        <f t="shared" ref="B250:B311" si="24">IF(I249&lt;0,"0",I249)</f>
        <v>136522</v>
      </c>
      <c r="C250" s="35"/>
      <c r="D250" s="53">
        <v>3037</v>
      </c>
      <c r="E250" s="58">
        <f t="shared" si="21"/>
        <v>9399.5</v>
      </c>
      <c r="F250" s="2" t="str">
        <f t="shared" si="22"/>
        <v/>
      </c>
      <c r="H250" s="16"/>
      <c r="I250" s="19">
        <f t="shared" si="23"/>
        <v>133485</v>
      </c>
      <c r="J250" s="16"/>
      <c r="K250" s="13"/>
      <c r="L250" s="16"/>
      <c r="M250" s="16"/>
      <c r="N250" s="16"/>
      <c r="O250" s="16"/>
      <c r="P250" s="16"/>
    </row>
    <row r="251" spans="1:16" x14ac:dyDescent="0.25">
      <c r="A251" s="26">
        <v>36988</v>
      </c>
      <c r="B251" s="35">
        <f t="shared" si="24"/>
        <v>133485</v>
      </c>
      <c r="C251" s="35"/>
      <c r="D251" s="53">
        <v>3037</v>
      </c>
      <c r="E251" s="58">
        <f t="shared" si="21"/>
        <v>12436.5</v>
      </c>
      <c r="F251" s="2" t="str">
        <f t="shared" si="22"/>
        <v/>
      </c>
      <c r="H251" s="16"/>
      <c r="I251" s="19">
        <f t="shared" si="23"/>
        <v>130448</v>
      </c>
      <c r="J251" s="16"/>
      <c r="K251" s="13"/>
      <c r="L251" s="16"/>
      <c r="M251" s="16"/>
      <c r="N251" s="16"/>
      <c r="O251" s="16"/>
      <c r="P251" s="16"/>
    </row>
    <row r="252" spans="1:16" x14ac:dyDescent="0.25">
      <c r="A252" s="26">
        <v>36989</v>
      </c>
      <c r="B252" s="35">
        <f t="shared" si="24"/>
        <v>130448</v>
      </c>
      <c r="C252" s="35"/>
      <c r="D252" s="53">
        <v>3037</v>
      </c>
      <c r="E252" s="58">
        <f t="shared" si="21"/>
        <v>15473.5</v>
      </c>
      <c r="F252" s="2" t="str">
        <f t="shared" si="22"/>
        <v/>
      </c>
      <c r="H252" s="16"/>
      <c r="I252" s="19">
        <f t="shared" si="23"/>
        <v>127411</v>
      </c>
      <c r="J252" s="16"/>
      <c r="K252" s="13"/>
      <c r="L252" s="16"/>
      <c r="M252" s="16"/>
      <c r="N252" s="16"/>
      <c r="O252" s="16"/>
      <c r="P252" s="16"/>
    </row>
    <row r="253" spans="1:16" s="24" customFormat="1" x14ac:dyDescent="0.25">
      <c r="A253" s="26">
        <v>36990</v>
      </c>
      <c r="B253" s="20">
        <f>137812-$D$2</f>
        <v>128582</v>
      </c>
      <c r="C253" s="40" t="s">
        <v>19</v>
      </c>
      <c r="D253" s="53">
        <v>3037</v>
      </c>
      <c r="E253" s="58">
        <f t="shared" si="21"/>
        <v>17339.5</v>
      </c>
      <c r="F253" s="2" t="str">
        <f t="shared" si="22"/>
        <v/>
      </c>
      <c r="G253" s="21"/>
      <c r="H253" s="16"/>
      <c r="I253" s="19">
        <f t="shared" si="23"/>
        <v>125545</v>
      </c>
      <c r="J253" s="15"/>
      <c r="K253" s="25"/>
      <c r="L253" s="15"/>
      <c r="M253" s="15"/>
      <c r="N253" s="15"/>
      <c r="O253" s="15"/>
      <c r="P253" s="15"/>
    </row>
    <row r="254" spans="1:16" s="24" customFormat="1" x14ac:dyDescent="0.25">
      <c r="A254" s="26">
        <v>36991</v>
      </c>
      <c r="B254" s="20">
        <f>134909-$D$2</f>
        <v>125679</v>
      </c>
      <c r="C254" s="40" t="s">
        <v>19</v>
      </c>
      <c r="D254" s="53">
        <v>3037</v>
      </c>
      <c r="E254" s="58">
        <f t="shared" si="21"/>
        <v>20242.5</v>
      </c>
      <c r="F254" s="2" t="str">
        <f t="shared" si="22"/>
        <v/>
      </c>
      <c r="G254" s="21"/>
      <c r="H254" s="16"/>
      <c r="I254" s="19">
        <f t="shared" si="23"/>
        <v>122642</v>
      </c>
      <c r="J254" s="15"/>
      <c r="K254" s="25"/>
      <c r="L254" s="15"/>
      <c r="M254" s="15"/>
      <c r="N254" s="15"/>
      <c r="O254" s="15"/>
      <c r="P254" s="15"/>
    </row>
    <row r="255" spans="1:16" x14ac:dyDescent="0.25">
      <c r="A255" s="26">
        <v>36992</v>
      </c>
      <c r="B255" s="20">
        <f>131783-$D$2</f>
        <v>122553</v>
      </c>
      <c r="C255" s="40" t="s">
        <v>19</v>
      </c>
      <c r="D255" s="53">
        <v>3037</v>
      </c>
      <c r="E255" s="58">
        <f t="shared" si="21"/>
        <v>23368.5</v>
      </c>
      <c r="F255" s="2" t="str">
        <f t="shared" si="22"/>
        <v/>
      </c>
      <c r="H255" s="16"/>
      <c r="I255" s="19">
        <f t="shared" si="23"/>
        <v>119516</v>
      </c>
      <c r="J255" s="16"/>
      <c r="K255" s="13"/>
      <c r="L255" s="16"/>
      <c r="M255" s="16"/>
      <c r="N255" s="16"/>
      <c r="O255" s="16"/>
      <c r="P255" s="16"/>
    </row>
    <row r="256" spans="1:16" x14ac:dyDescent="0.25">
      <c r="A256" s="26">
        <v>36993</v>
      </c>
      <c r="B256" s="20">
        <f>128529-$D$2</f>
        <v>119299</v>
      </c>
      <c r="C256" s="40" t="s">
        <v>19</v>
      </c>
      <c r="D256" s="53">
        <v>3037</v>
      </c>
      <c r="E256" s="58">
        <f t="shared" si="21"/>
        <v>26622.5</v>
      </c>
      <c r="F256" s="2" t="str">
        <f t="shared" si="22"/>
        <v/>
      </c>
      <c r="H256" s="16"/>
      <c r="I256" s="19">
        <f t="shared" si="23"/>
        <v>116262</v>
      </c>
      <c r="J256" s="16"/>
      <c r="K256" s="13"/>
      <c r="L256" s="16"/>
      <c r="M256" s="16"/>
      <c r="N256" s="16"/>
      <c r="O256" s="16"/>
      <c r="P256" s="16"/>
    </row>
    <row r="257" spans="1:16" x14ac:dyDescent="0.25">
      <c r="A257" s="26">
        <v>36994</v>
      </c>
      <c r="B257" s="35">
        <f t="shared" si="24"/>
        <v>116262</v>
      </c>
      <c r="C257" s="35"/>
      <c r="D257" s="53">
        <v>3037</v>
      </c>
      <c r="E257" s="58">
        <f t="shared" si="21"/>
        <v>29659.5</v>
      </c>
      <c r="F257" s="2" t="str">
        <f t="shared" si="22"/>
        <v/>
      </c>
      <c r="H257" s="16"/>
      <c r="I257" s="19">
        <f t="shared" si="23"/>
        <v>113225</v>
      </c>
      <c r="J257" s="16"/>
      <c r="K257" s="13"/>
      <c r="L257" s="16"/>
      <c r="M257" s="16"/>
      <c r="N257" s="16"/>
      <c r="O257" s="16"/>
      <c r="P257" s="16"/>
    </row>
    <row r="258" spans="1:16" x14ac:dyDescent="0.25">
      <c r="A258" s="26">
        <v>36995</v>
      </c>
      <c r="B258" s="35">
        <f t="shared" si="24"/>
        <v>113225</v>
      </c>
      <c r="C258" s="35"/>
      <c r="D258" s="53">
        <v>3037</v>
      </c>
      <c r="E258" s="58">
        <f t="shared" si="21"/>
        <v>32696.5</v>
      </c>
      <c r="F258" s="2" t="str">
        <f t="shared" si="22"/>
        <v/>
      </c>
      <c r="H258" s="16"/>
      <c r="I258" s="19">
        <f t="shared" si="23"/>
        <v>110188</v>
      </c>
      <c r="J258" s="16"/>
      <c r="K258" s="13"/>
      <c r="L258" s="16"/>
      <c r="M258" s="16"/>
      <c r="N258" s="16"/>
      <c r="O258" s="16"/>
      <c r="P258" s="16"/>
    </row>
    <row r="259" spans="1:16" x14ac:dyDescent="0.25">
      <c r="A259" s="26">
        <v>36996</v>
      </c>
      <c r="B259" s="35">
        <f t="shared" si="24"/>
        <v>110188</v>
      </c>
      <c r="C259" s="35"/>
      <c r="D259" s="53">
        <v>3037</v>
      </c>
      <c r="E259" s="58">
        <f t="shared" si="21"/>
        <v>35733.5</v>
      </c>
      <c r="F259" s="2" t="str">
        <f t="shared" si="22"/>
        <v/>
      </c>
      <c r="H259" s="16"/>
      <c r="I259" s="19">
        <f t="shared" si="23"/>
        <v>107151</v>
      </c>
      <c r="J259" s="16"/>
      <c r="K259" s="13"/>
      <c r="L259" s="16"/>
      <c r="M259" s="16"/>
      <c r="N259" s="16"/>
      <c r="O259" s="16"/>
      <c r="P259" s="16"/>
    </row>
    <row r="260" spans="1:16" x14ac:dyDescent="0.25">
      <c r="A260" s="26">
        <v>36997</v>
      </c>
      <c r="B260" s="20">
        <f>117814-$D$2</f>
        <v>108584</v>
      </c>
      <c r="C260" s="40" t="s">
        <v>19</v>
      </c>
      <c r="D260" s="53">
        <v>3037</v>
      </c>
      <c r="E260" s="58">
        <f t="shared" si="21"/>
        <v>37337.5</v>
      </c>
      <c r="F260" s="2" t="str">
        <f t="shared" si="22"/>
        <v/>
      </c>
      <c r="H260" s="16"/>
      <c r="I260" s="19">
        <f t="shared" si="23"/>
        <v>105547</v>
      </c>
      <c r="J260" s="16"/>
      <c r="K260" s="13"/>
      <c r="L260" s="16"/>
      <c r="M260" s="16"/>
      <c r="N260" s="16"/>
      <c r="O260" s="16"/>
      <c r="P260" s="16"/>
    </row>
    <row r="261" spans="1:16" x14ac:dyDescent="0.25">
      <c r="A261" s="26">
        <v>36998</v>
      </c>
      <c r="B261" s="35">
        <f t="shared" si="24"/>
        <v>105547</v>
      </c>
      <c r="C261" s="35"/>
      <c r="D261" s="53">
        <v>3037</v>
      </c>
      <c r="E261" s="58">
        <f t="shared" si="21"/>
        <v>40374.5</v>
      </c>
      <c r="F261" s="2" t="str">
        <f t="shared" si="22"/>
        <v/>
      </c>
      <c r="H261" s="16"/>
      <c r="I261" s="19">
        <f t="shared" si="23"/>
        <v>102510</v>
      </c>
      <c r="J261" s="16"/>
      <c r="K261" s="13"/>
      <c r="L261" s="16"/>
      <c r="M261" s="16"/>
      <c r="N261" s="16"/>
      <c r="O261" s="16"/>
      <c r="P261" s="16"/>
    </row>
    <row r="262" spans="1:16" x14ac:dyDescent="0.25">
      <c r="A262" s="26">
        <v>36999</v>
      </c>
      <c r="B262" s="35">
        <f t="shared" si="24"/>
        <v>102510</v>
      </c>
      <c r="C262" s="35"/>
      <c r="D262" s="53">
        <v>3037</v>
      </c>
      <c r="E262" s="58">
        <f t="shared" si="21"/>
        <v>43411.5</v>
      </c>
      <c r="F262" s="2" t="str">
        <f t="shared" si="22"/>
        <v/>
      </c>
      <c r="H262" s="16"/>
      <c r="I262" s="19">
        <f t="shared" si="23"/>
        <v>99473</v>
      </c>
      <c r="J262" s="16"/>
      <c r="K262" s="13"/>
      <c r="L262" s="16"/>
      <c r="M262" s="16"/>
      <c r="N262" s="16"/>
      <c r="O262" s="16"/>
      <c r="P262" s="16"/>
    </row>
    <row r="263" spans="1:16" x14ac:dyDescent="0.25">
      <c r="A263" s="26">
        <v>37000</v>
      </c>
      <c r="B263" s="20">
        <f>109334-$D$2</f>
        <v>100104</v>
      </c>
      <c r="C263" s="40" t="s">
        <v>19</v>
      </c>
      <c r="D263" s="53">
        <v>3037</v>
      </c>
      <c r="E263" s="58">
        <f t="shared" si="21"/>
        <v>45817.5</v>
      </c>
      <c r="F263" s="2" t="str">
        <f t="shared" si="22"/>
        <v/>
      </c>
      <c r="H263" s="16"/>
      <c r="I263" s="19">
        <f t="shared" si="23"/>
        <v>97067</v>
      </c>
      <c r="J263" s="16"/>
      <c r="K263" s="13"/>
      <c r="L263" s="16"/>
      <c r="M263" s="16"/>
      <c r="N263" s="16"/>
      <c r="O263" s="16"/>
      <c r="P263" s="16"/>
    </row>
    <row r="264" spans="1:16" x14ac:dyDescent="0.25">
      <c r="A264" s="26">
        <v>37001</v>
      </c>
      <c r="B264" s="20">
        <f>106210-$D$2</f>
        <v>96980</v>
      </c>
      <c r="C264" s="40" t="s">
        <v>19</v>
      </c>
      <c r="D264" s="53">
        <v>3037</v>
      </c>
      <c r="E264" s="58">
        <f t="shared" si="21"/>
        <v>48941.5</v>
      </c>
      <c r="F264" s="2" t="str">
        <f t="shared" si="22"/>
        <v/>
      </c>
      <c r="H264" s="16"/>
      <c r="I264" s="19">
        <f t="shared" si="23"/>
        <v>93943</v>
      </c>
      <c r="J264" s="16"/>
      <c r="K264" s="13"/>
      <c r="L264" s="16"/>
      <c r="M264" s="16"/>
      <c r="N264" s="16"/>
      <c r="O264" s="16"/>
      <c r="P264" s="16"/>
    </row>
    <row r="265" spans="1:16" x14ac:dyDescent="0.25">
      <c r="A265" s="26">
        <v>37002</v>
      </c>
      <c r="B265" s="35">
        <f t="shared" si="24"/>
        <v>93943</v>
      </c>
      <c r="C265" s="35"/>
      <c r="D265" s="53">
        <v>3037</v>
      </c>
      <c r="E265" s="58">
        <f t="shared" si="21"/>
        <v>51978.5</v>
      </c>
      <c r="F265" s="2" t="str">
        <f t="shared" si="22"/>
        <v/>
      </c>
      <c r="H265" s="16"/>
      <c r="I265" s="19">
        <f t="shared" si="23"/>
        <v>90906</v>
      </c>
      <c r="J265" s="16"/>
      <c r="K265" s="13"/>
      <c r="L265" s="16"/>
      <c r="M265" s="16"/>
      <c r="N265" s="16"/>
      <c r="O265" s="16"/>
      <c r="P265" s="16"/>
    </row>
    <row r="266" spans="1:16" x14ac:dyDescent="0.25">
      <c r="A266" s="26">
        <v>37003</v>
      </c>
      <c r="B266" s="35">
        <f t="shared" si="24"/>
        <v>90906</v>
      </c>
      <c r="C266" s="35"/>
      <c r="D266" s="53">
        <v>3037</v>
      </c>
      <c r="E266" s="58">
        <f t="shared" si="21"/>
        <v>55015.5</v>
      </c>
      <c r="F266" s="2" t="str">
        <f t="shared" si="22"/>
        <v/>
      </c>
      <c r="H266" s="16"/>
      <c r="I266" s="19">
        <f t="shared" si="23"/>
        <v>87869</v>
      </c>
      <c r="J266" s="16"/>
      <c r="K266" s="13"/>
      <c r="L266" s="16"/>
      <c r="M266" s="16"/>
      <c r="N266" s="16"/>
      <c r="O266" s="16"/>
      <c r="P266" s="16"/>
    </row>
    <row r="267" spans="1:16" x14ac:dyDescent="0.25">
      <c r="A267" s="26">
        <v>37004</v>
      </c>
      <c r="B267" s="20">
        <f>97446-$D$2</f>
        <v>88216</v>
      </c>
      <c r="C267" s="40" t="s">
        <v>19</v>
      </c>
      <c r="D267" s="53">
        <v>3037</v>
      </c>
      <c r="E267" s="58">
        <f t="shared" si="21"/>
        <v>57705.5</v>
      </c>
      <c r="F267" s="2" t="str">
        <f t="shared" si="22"/>
        <v/>
      </c>
      <c r="H267" s="16"/>
      <c r="I267" s="19">
        <f t="shared" si="23"/>
        <v>85179</v>
      </c>
      <c r="J267" s="16"/>
      <c r="K267" s="13"/>
      <c r="L267" s="16"/>
      <c r="M267" s="16"/>
      <c r="N267" s="16"/>
      <c r="O267" s="16"/>
      <c r="P267" s="16"/>
    </row>
    <row r="268" spans="1:16" x14ac:dyDescent="0.25">
      <c r="A268" s="26">
        <v>37005</v>
      </c>
      <c r="B268" s="20">
        <f>94515-$D$2</f>
        <v>85285</v>
      </c>
      <c r="C268" s="40" t="s">
        <v>19</v>
      </c>
      <c r="D268" s="53">
        <v>3037</v>
      </c>
      <c r="E268" s="58">
        <f t="shared" si="21"/>
        <v>60636.5</v>
      </c>
      <c r="F268" s="2" t="str">
        <f t="shared" si="22"/>
        <v/>
      </c>
      <c r="H268" s="16"/>
      <c r="I268" s="19">
        <f t="shared" si="23"/>
        <v>82248</v>
      </c>
      <c r="J268" s="16"/>
      <c r="K268" s="13"/>
      <c r="L268" s="16"/>
      <c r="M268" s="16"/>
      <c r="N268" s="16"/>
      <c r="O268" s="16"/>
      <c r="P268" s="16"/>
    </row>
    <row r="269" spans="1:16" x14ac:dyDescent="0.25">
      <c r="A269" s="26">
        <v>37006</v>
      </c>
      <c r="B269" s="35">
        <f t="shared" si="24"/>
        <v>82248</v>
      </c>
      <c r="C269" s="35"/>
      <c r="D269" s="53">
        <v>3037</v>
      </c>
      <c r="E269" s="58">
        <f t="shared" si="21"/>
        <v>63673.5</v>
      </c>
      <c r="F269" s="2" t="str">
        <f t="shared" si="22"/>
        <v/>
      </c>
      <c r="H269" s="16"/>
      <c r="I269" s="19">
        <f t="shared" si="23"/>
        <v>79211</v>
      </c>
      <c r="J269" s="16"/>
      <c r="K269" s="13"/>
      <c r="L269" s="16"/>
      <c r="M269" s="16"/>
      <c r="N269" s="16"/>
      <c r="O269" s="16"/>
      <c r="P269" s="16"/>
    </row>
    <row r="270" spans="1:16" x14ac:dyDescent="0.25">
      <c r="A270" s="26">
        <v>37007</v>
      </c>
      <c r="B270" s="20">
        <f>88684-$D$2</f>
        <v>79454</v>
      </c>
      <c r="C270" s="40" t="s">
        <v>19</v>
      </c>
      <c r="D270" s="53">
        <v>3037</v>
      </c>
      <c r="E270" s="58">
        <f t="shared" si="21"/>
        <v>66467.5</v>
      </c>
      <c r="F270" s="2" t="str">
        <f t="shared" si="22"/>
        <v/>
      </c>
      <c r="H270" s="16"/>
      <c r="I270" s="19">
        <f t="shared" si="23"/>
        <v>76417</v>
      </c>
      <c r="J270" s="16"/>
      <c r="K270" s="13"/>
      <c r="L270" s="16"/>
      <c r="M270" s="16"/>
      <c r="N270" s="16"/>
      <c r="O270" s="16"/>
      <c r="P270" s="16"/>
    </row>
    <row r="271" spans="1:16" x14ac:dyDescent="0.25">
      <c r="A271" s="26">
        <v>37008</v>
      </c>
      <c r="B271" s="20">
        <f>85594-$D$2</f>
        <v>76364</v>
      </c>
      <c r="C271" s="40" t="s">
        <v>19</v>
      </c>
      <c r="D271" s="53">
        <v>3037</v>
      </c>
      <c r="E271" s="58">
        <f t="shared" si="21"/>
        <v>69557.5</v>
      </c>
      <c r="F271" s="2" t="str">
        <f t="shared" si="22"/>
        <v/>
      </c>
      <c r="H271" s="16"/>
      <c r="I271" s="19">
        <f t="shared" si="23"/>
        <v>73327</v>
      </c>
      <c r="J271" s="16"/>
      <c r="K271" s="13"/>
      <c r="L271" s="16"/>
      <c r="M271" s="16"/>
      <c r="N271" s="16"/>
      <c r="O271" s="16"/>
      <c r="P271" s="16"/>
    </row>
    <row r="272" spans="1:16" x14ac:dyDescent="0.25">
      <c r="A272" s="26">
        <v>37009</v>
      </c>
      <c r="B272" s="35">
        <f t="shared" si="24"/>
        <v>73327</v>
      </c>
      <c r="C272" s="35"/>
      <c r="D272" s="53">
        <v>3037</v>
      </c>
      <c r="E272" s="58">
        <f t="shared" si="21"/>
        <v>72594.5</v>
      </c>
      <c r="F272" s="2" t="str">
        <f t="shared" si="22"/>
        <v/>
      </c>
      <c r="H272" s="16"/>
      <c r="I272" s="19">
        <f t="shared" si="23"/>
        <v>70290</v>
      </c>
      <c r="J272" s="16"/>
      <c r="K272" s="13"/>
      <c r="L272" s="16"/>
      <c r="M272" s="16"/>
      <c r="N272" s="16"/>
      <c r="O272" s="16"/>
      <c r="P272" s="16"/>
    </row>
    <row r="273" spans="1:16" x14ac:dyDescent="0.25">
      <c r="A273" s="26">
        <v>37010</v>
      </c>
      <c r="B273" s="35">
        <f t="shared" si="24"/>
        <v>70290</v>
      </c>
      <c r="C273" s="35"/>
      <c r="D273" s="53">
        <v>3037</v>
      </c>
      <c r="E273" s="58">
        <f t="shared" si="21"/>
        <v>75631.5</v>
      </c>
      <c r="F273" s="2" t="str">
        <f t="shared" si="22"/>
        <v/>
      </c>
      <c r="H273" s="16"/>
      <c r="I273" s="19">
        <f t="shared" si="23"/>
        <v>67253</v>
      </c>
      <c r="J273" s="16"/>
      <c r="K273" s="13"/>
      <c r="L273" s="16"/>
      <c r="M273" s="16"/>
      <c r="N273" s="16"/>
      <c r="O273" s="16"/>
      <c r="P273" s="16"/>
    </row>
    <row r="274" spans="1:16" x14ac:dyDescent="0.25">
      <c r="A274" s="26">
        <v>37011</v>
      </c>
      <c r="B274" s="20">
        <f>76962-$D$2</f>
        <v>67732</v>
      </c>
      <c r="C274" s="40" t="s">
        <v>19</v>
      </c>
      <c r="D274" s="53">
        <v>3037</v>
      </c>
      <c r="E274" s="58">
        <f t="shared" si="21"/>
        <v>78189.5</v>
      </c>
      <c r="F274" s="2" t="str">
        <f t="shared" si="22"/>
        <v/>
      </c>
      <c r="H274" s="16"/>
      <c r="I274" s="19">
        <f t="shared" si="23"/>
        <v>64695</v>
      </c>
      <c r="J274" s="16"/>
      <c r="K274" s="13"/>
      <c r="L274" s="16"/>
      <c r="M274" s="16"/>
      <c r="N274" s="16"/>
      <c r="O274" s="16"/>
      <c r="P274" s="16"/>
    </row>
    <row r="275" spans="1:16" x14ac:dyDescent="0.25">
      <c r="A275" s="26">
        <v>37012</v>
      </c>
      <c r="B275" s="35">
        <f t="shared" si="24"/>
        <v>64695</v>
      </c>
      <c r="C275" s="35"/>
      <c r="D275" s="53">
        <v>3037</v>
      </c>
      <c r="E275" s="58">
        <f t="shared" si="21"/>
        <v>81226.5</v>
      </c>
      <c r="F275" s="2" t="str">
        <f t="shared" si="22"/>
        <v/>
      </c>
      <c r="H275" s="16"/>
      <c r="I275" s="19">
        <f t="shared" si="23"/>
        <v>61658</v>
      </c>
      <c r="J275" s="16"/>
      <c r="K275" s="13"/>
      <c r="L275" s="16"/>
      <c r="M275" s="16"/>
      <c r="N275" s="16"/>
      <c r="O275" s="16"/>
      <c r="P275" s="16"/>
    </row>
    <row r="276" spans="1:16" x14ac:dyDescent="0.25">
      <c r="A276" s="26">
        <v>37013</v>
      </c>
      <c r="B276" s="20">
        <f>71133-$D$2</f>
        <v>61903</v>
      </c>
      <c r="C276" s="40" t="s">
        <v>19</v>
      </c>
      <c r="D276" s="53">
        <v>3037</v>
      </c>
      <c r="E276" s="58">
        <f t="shared" si="21"/>
        <v>84018.5</v>
      </c>
      <c r="F276" s="2" t="str">
        <f t="shared" si="22"/>
        <v/>
      </c>
      <c r="H276" s="16"/>
      <c r="I276" s="19">
        <f t="shared" si="23"/>
        <v>58866</v>
      </c>
      <c r="J276" s="16"/>
      <c r="K276" s="13"/>
      <c r="L276" s="16"/>
      <c r="M276" s="16"/>
      <c r="N276" s="16"/>
      <c r="O276" s="16"/>
      <c r="P276" s="16"/>
    </row>
    <row r="277" spans="1:16" x14ac:dyDescent="0.25">
      <c r="A277" s="26">
        <v>37014</v>
      </c>
      <c r="B277" s="20">
        <f>68013-$D$2</f>
        <v>58783</v>
      </c>
      <c r="C277" s="40" t="s">
        <v>19</v>
      </c>
      <c r="D277" s="53">
        <v>3037</v>
      </c>
      <c r="E277" s="58">
        <f t="shared" si="21"/>
        <v>87138.5</v>
      </c>
      <c r="F277" s="2" t="str">
        <f t="shared" si="22"/>
        <v/>
      </c>
      <c r="H277" s="16"/>
      <c r="I277" s="19">
        <f t="shared" si="23"/>
        <v>55746</v>
      </c>
      <c r="J277" s="16"/>
      <c r="K277" s="13"/>
      <c r="L277" s="16"/>
      <c r="M277" s="16"/>
      <c r="N277" s="16"/>
      <c r="O277" s="16"/>
      <c r="P277" s="16"/>
    </row>
    <row r="278" spans="1:16" x14ac:dyDescent="0.25">
      <c r="A278" s="26">
        <v>37015</v>
      </c>
      <c r="B278" s="20">
        <f>64987-$D$2</f>
        <v>55757</v>
      </c>
      <c r="C278" s="40" t="s">
        <v>19</v>
      </c>
      <c r="D278" s="53">
        <v>3037</v>
      </c>
      <c r="E278" s="58">
        <f t="shared" si="21"/>
        <v>90164.5</v>
      </c>
      <c r="F278" s="2" t="str">
        <f t="shared" si="22"/>
        <v/>
      </c>
      <c r="H278" s="16"/>
      <c r="I278" s="19">
        <f t="shared" si="23"/>
        <v>52720</v>
      </c>
      <c r="J278" s="16"/>
      <c r="K278" s="13"/>
      <c r="L278" s="16"/>
      <c r="M278" s="16"/>
      <c r="N278" s="16"/>
      <c r="O278" s="16"/>
      <c r="P278" s="16"/>
    </row>
    <row r="279" spans="1:16" x14ac:dyDescent="0.25">
      <c r="A279" s="26">
        <v>37016</v>
      </c>
      <c r="B279" s="35">
        <f t="shared" si="24"/>
        <v>52720</v>
      </c>
      <c r="C279" s="35"/>
      <c r="D279" s="53">
        <v>3037</v>
      </c>
      <c r="E279" s="58">
        <f t="shared" si="21"/>
        <v>93201.5</v>
      </c>
      <c r="F279" s="2" t="str">
        <f t="shared" si="22"/>
        <v/>
      </c>
      <c r="H279" s="16"/>
      <c r="I279" s="19">
        <f t="shared" si="23"/>
        <v>49683</v>
      </c>
      <c r="J279" s="16"/>
      <c r="K279" s="13"/>
      <c r="L279" s="16"/>
      <c r="M279" s="16"/>
      <c r="N279" s="16"/>
      <c r="O279" s="16"/>
      <c r="P279" s="16"/>
    </row>
    <row r="280" spans="1:16" x14ac:dyDescent="0.25">
      <c r="A280" s="26">
        <v>37017</v>
      </c>
      <c r="B280" s="35">
        <f t="shared" si="24"/>
        <v>49683</v>
      </c>
      <c r="C280" s="35"/>
      <c r="D280" s="53">
        <v>3037</v>
      </c>
      <c r="E280" s="58">
        <f t="shared" si="21"/>
        <v>96238.5</v>
      </c>
      <c r="F280" s="2" t="str">
        <f t="shared" si="22"/>
        <v/>
      </c>
      <c r="H280" s="16"/>
      <c r="I280" s="19">
        <f t="shared" si="23"/>
        <v>46646</v>
      </c>
      <c r="J280" s="16"/>
      <c r="K280" s="13"/>
      <c r="L280" s="16"/>
      <c r="M280" s="16"/>
      <c r="N280" s="16"/>
      <c r="O280" s="16"/>
      <c r="P280" s="16"/>
    </row>
    <row r="281" spans="1:16" x14ac:dyDescent="0.25">
      <c r="A281" s="26">
        <v>37018</v>
      </c>
      <c r="B281" s="20">
        <f>56072-$D$2</f>
        <v>46842</v>
      </c>
      <c r="C281" s="40" t="s">
        <v>19</v>
      </c>
      <c r="D281" s="53">
        <v>3037</v>
      </c>
      <c r="E281" s="58">
        <f t="shared" si="21"/>
        <v>99079.5</v>
      </c>
      <c r="F281" s="2" t="str">
        <f t="shared" si="22"/>
        <v/>
      </c>
      <c r="H281" s="16"/>
      <c r="I281" s="19">
        <f t="shared" si="23"/>
        <v>43805</v>
      </c>
      <c r="J281" s="16"/>
      <c r="K281" s="13"/>
      <c r="L281" s="16"/>
      <c r="M281" s="16"/>
      <c r="N281" s="16"/>
      <c r="O281" s="16"/>
      <c r="P281" s="16"/>
    </row>
    <row r="282" spans="1:16" x14ac:dyDescent="0.25">
      <c r="A282" s="26">
        <v>37019</v>
      </c>
      <c r="B282" s="20">
        <f>53016-$D$2</f>
        <v>43786</v>
      </c>
      <c r="C282" s="40" t="s">
        <v>19</v>
      </c>
      <c r="D282" s="53">
        <v>3037</v>
      </c>
      <c r="E282" s="58">
        <f t="shared" si="21"/>
        <v>102135.5</v>
      </c>
      <c r="F282" s="2" t="str">
        <f t="shared" si="22"/>
        <v/>
      </c>
      <c r="H282" s="16"/>
      <c r="I282" s="19">
        <f t="shared" si="23"/>
        <v>40749</v>
      </c>
      <c r="J282" s="16"/>
      <c r="K282" s="13"/>
      <c r="L282" s="16"/>
      <c r="M282" s="16"/>
      <c r="N282" s="16"/>
      <c r="O282" s="16"/>
      <c r="P282" s="16"/>
    </row>
    <row r="283" spans="1:16" x14ac:dyDescent="0.25">
      <c r="A283" s="26">
        <v>37020</v>
      </c>
      <c r="B283" s="20">
        <f>50183-$D$2</f>
        <v>40953</v>
      </c>
      <c r="C283" s="40" t="s">
        <v>19</v>
      </c>
      <c r="D283" s="53">
        <v>3037</v>
      </c>
      <c r="E283" s="58">
        <f t="shared" si="21"/>
        <v>104968.5</v>
      </c>
      <c r="F283" s="2" t="str">
        <f t="shared" si="22"/>
        <v/>
      </c>
      <c r="H283" s="16"/>
      <c r="I283" s="19">
        <f t="shared" si="23"/>
        <v>37916</v>
      </c>
      <c r="J283" s="16"/>
      <c r="K283" s="13"/>
      <c r="L283" s="16"/>
      <c r="M283" s="16"/>
      <c r="N283" s="16"/>
      <c r="O283" s="16"/>
      <c r="P283" s="16"/>
    </row>
    <row r="284" spans="1:16" x14ac:dyDescent="0.25">
      <c r="A284" s="26">
        <v>37021</v>
      </c>
      <c r="B284" s="20">
        <f>47095-$D$2</f>
        <v>37865</v>
      </c>
      <c r="C284" s="40" t="s">
        <v>19</v>
      </c>
      <c r="D284" s="53">
        <v>3037</v>
      </c>
      <c r="E284" s="58">
        <f t="shared" si="21"/>
        <v>108056.5</v>
      </c>
      <c r="F284" s="2" t="str">
        <f t="shared" si="22"/>
        <v/>
      </c>
      <c r="H284" s="16"/>
      <c r="I284" s="19">
        <f t="shared" si="23"/>
        <v>34828</v>
      </c>
      <c r="J284" s="16"/>
      <c r="K284" s="13"/>
      <c r="L284" s="16"/>
      <c r="M284" s="16"/>
      <c r="N284" s="16"/>
      <c r="O284" s="16"/>
      <c r="P284" s="16"/>
    </row>
    <row r="285" spans="1:16" x14ac:dyDescent="0.25">
      <c r="A285" s="26">
        <v>37022</v>
      </c>
      <c r="B285" s="20">
        <f>44039-$D$2</f>
        <v>34809</v>
      </c>
      <c r="C285" s="40" t="s">
        <v>19</v>
      </c>
      <c r="D285" s="53">
        <v>3037</v>
      </c>
      <c r="E285" s="58">
        <f t="shared" si="21"/>
        <v>111112.5</v>
      </c>
      <c r="F285" s="2" t="str">
        <f t="shared" si="22"/>
        <v/>
      </c>
      <c r="H285" s="16"/>
      <c r="I285" s="19">
        <f t="shared" si="23"/>
        <v>31772</v>
      </c>
      <c r="J285" s="16"/>
      <c r="K285" s="13"/>
      <c r="L285" s="16"/>
      <c r="M285" s="16"/>
      <c r="N285" s="16"/>
      <c r="O285" s="16"/>
      <c r="P285" s="16"/>
    </row>
    <row r="286" spans="1:16" x14ac:dyDescent="0.25">
      <c r="A286" s="26">
        <v>37023</v>
      </c>
      <c r="B286" s="35">
        <f t="shared" si="24"/>
        <v>31772</v>
      </c>
      <c r="C286" s="35"/>
      <c r="D286" s="53">
        <v>3037</v>
      </c>
      <c r="E286" s="16">
        <f t="shared" si="21"/>
        <v>114149.5</v>
      </c>
      <c r="F286" s="2" t="str">
        <f t="shared" si="22"/>
        <v/>
      </c>
      <c r="H286" s="16"/>
      <c r="I286" s="19">
        <f t="shared" si="23"/>
        <v>28735</v>
      </c>
      <c r="J286" s="16"/>
      <c r="K286" s="13"/>
      <c r="L286" s="16"/>
      <c r="M286" s="16"/>
      <c r="N286" s="16"/>
      <c r="O286" s="16"/>
      <c r="P286" s="16"/>
    </row>
    <row r="287" spans="1:16" x14ac:dyDescent="0.25">
      <c r="A287" s="26">
        <v>37024</v>
      </c>
      <c r="B287" s="35">
        <f t="shared" si="24"/>
        <v>28735</v>
      </c>
      <c r="C287" s="35"/>
      <c r="D287" s="53">
        <v>2225</v>
      </c>
      <c r="E287" s="16">
        <f t="shared" si="21"/>
        <v>117186.5</v>
      </c>
      <c r="F287" s="2" t="str">
        <f t="shared" si="22"/>
        <v/>
      </c>
      <c r="H287" s="16"/>
      <c r="I287" s="19">
        <f t="shared" si="23"/>
        <v>26510</v>
      </c>
      <c r="J287" s="16"/>
      <c r="K287" s="13"/>
      <c r="L287" s="16"/>
      <c r="M287" s="16"/>
      <c r="N287" s="16"/>
      <c r="O287" s="16"/>
      <c r="P287" s="16"/>
    </row>
    <row r="288" spans="1:16" x14ac:dyDescent="0.25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21"/>
        <v>119419.5</v>
      </c>
      <c r="F288" s="2" t="str">
        <f t="shared" si="22"/>
        <v/>
      </c>
      <c r="H288" s="16"/>
      <c r="I288" s="19">
        <f t="shared" si="23"/>
        <v>24277</v>
      </c>
      <c r="J288" s="16"/>
      <c r="K288" s="13"/>
      <c r="L288" s="16"/>
      <c r="M288" s="16"/>
      <c r="N288" s="16"/>
      <c r="O288" s="16"/>
      <c r="P288" s="16"/>
    </row>
    <row r="289" spans="1:16" x14ac:dyDescent="0.25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21"/>
        <v>121679.5</v>
      </c>
      <c r="F289" s="2" t="str">
        <f t="shared" si="22"/>
        <v/>
      </c>
      <c r="H289" s="16"/>
      <c r="I289" s="19">
        <f t="shared" si="23"/>
        <v>22078</v>
      </c>
      <c r="J289" s="16"/>
      <c r="K289" s="13"/>
      <c r="L289" s="16"/>
      <c r="M289" s="16"/>
      <c r="N289" s="16"/>
      <c r="O289" s="16"/>
      <c r="P289" s="16"/>
    </row>
    <row r="290" spans="1:16" x14ac:dyDescent="0.25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21"/>
        <v>123843.5</v>
      </c>
      <c r="F290" s="2" t="str">
        <f t="shared" si="22"/>
        <v/>
      </c>
      <c r="G290" s="21" t="s">
        <v>24</v>
      </c>
      <c r="H290" s="16">
        <v>122434</v>
      </c>
      <c r="I290" s="19">
        <f t="shared" si="23"/>
        <v>141969</v>
      </c>
      <c r="J290" s="16"/>
      <c r="K290" s="13"/>
      <c r="L290" s="16"/>
      <c r="M290" s="16"/>
      <c r="N290" s="16"/>
      <c r="O290" s="16"/>
      <c r="P290" s="16"/>
    </row>
    <row r="291" spans="1:16" x14ac:dyDescent="0.25">
      <c r="A291" s="26">
        <v>37028</v>
      </c>
      <c r="B291" s="35">
        <f t="shared" si="24"/>
        <v>141969</v>
      </c>
      <c r="C291" s="35"/>
      <c r="D291" s="53">
        <v>2505</v>
      </c>
      <c r="E291" s="16">
        <f t="shared" si="21"/>
        <v>3952.5</v>
      </c>
      <c r="F291" s="2" t="str">
        <f t="shared" si="22"/>
        <v/>
      </c>
      <c r="H291" s="16"/>
      <c r="I291" s="19">
        <f t="shared" si="23"/>
        <v>139464</v>
      </c>
      <c r="J291" s="16"/>
      <c r="K291" s="13"/>
      <c r="L291" s="16"/>
      <c r="M291" s="16"/>
      <c r="N291" s="16"/>
      <c r="O291" s="16"/>
      <c r="P291" s="16"/>
    </row>
    <row r="292" spans="1:16" x14ac:dyDescent="0.25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21"/>
        <v>6456.5</v>
      </c>
      <c r="F292" s="2" t="str">
        <f t="shared" si="22"/>
        <v/>
      </c>
      <c r="H292" s="16"/>
      <c r="I292" s="19">
        <f t="shared" si="23"/>
        <v>137240</v>
      </c>
      <c r="J292" s="16"/>
      <c r="K292" s="13"/>
      <c r="L292" s="16"/>
      <c r="M292" s="16"/>
      <c r="N292" s="16"/>
      <c r="O292" s="16"/>
      <c r="P292" s="16"/>
    </row>
    <row r="293" spans="1:16" x14ac:dyDescent="0.25">
      <c r="A293" s="26">
        <v>37030</v>
      </c>
      <c r="B293" s="35">
        <f t="shared" si="24"/>
        <v>137240</v>
      </c>
      <c r="C293" s="35"/>
      <c r="D293" s="53">
        <v>2225</v>
      </c>
      <c r="E293" s="16">
        <f t="shared" si="21"/>
        <v>8681.5</v>
      </c>
      <c r="F293" s="2" t="str">
        <f t="shared" si="22"/>
        <v/>
      </c>
      <c r="H293" s="16"/>
      <c r="I293" s="19">
        <f t="shared" si="23"/>
        <v>135015</v>
      </c>
      <c r="J293" s="16"/>
      <c r="K293" s="13"/>
      <c r="L293" s="16"/>
      <c r="M293" s="16"/>
      <c r="N293" s="16"/>
      <c r="O293" s="16"/>
      <c r="P293" s="16"/>
    </row>
    <row r="294" spans="1:16" x14ac:dyDescent="0.25">
      <c r="A294" s="26">
        <v>37031</v>
      </c>
      <c r="B294" s="35">
        <f t="shared" si="24"/>
        <v>135015</v>
      </c>
      <c r="C294" s="35"/>
      <c r="D294" s="53">
        <v>2225</v>
      </c>
      <c r="E294" s="16">
        <f t="shared" si="21"/>
        <v>10906.5</v>
      </c>
      <c r="F294" s="2" t="str">
        <f t="shared" si="22"/>
        <v/>
      </c>
      <c r="H294" s="16"/>
      <c r="I294" s="19">
        <f t="shared" si="23"/>
        <v>132790</v>
      </c>
      <c r="J294" s="16"/>
      <c r="K294" s="13"/>
      <c r="L294" s="16"/>
      <c r="M294" s="16"/>
      <c r="N294" s="16"/>
      <c r="O294" s="16"/>
      <c r="P294" s="16"/>
    </row>
    <row r="295" spans="1:16" x14ac:dyDescent="0.25">
      <c r="A295" s="26">
        <v>37032</v>
      </c>
      <c r="B295" s="35">
        <f t="shared" si="24"/>
        <v>132790</v>
      </c>
      <c r="C295" s="35"/>
      <c r="D295" s="53">
        <v>2225</v>
      </c>
      <c r="E295" s="16">
        <f t="shared" si="21"/>
        <v>13131.5</v>
      </c>
      <c r="F295" s="2" t="str">
        <f t="shared" si="22"/>
        <v/>
      </c>
      <c r="H295" s="16"/>
      <c r="I295" s="19">
        <f t="shared" si="23"/>
        <v>130565</v>
      </c>
      <c r="J295" s="16"/>
      <c r="K295" s="13"/>
      <c r="L295" s="16"/>
      <c r="M295" s="16"/>
      <c r="N295" s="16"/>
      <c r="O295" s="16"/>
      <c r="P295" s="16"/>
    </row>
    <row r="296" spans="1:16" x14ac:dyDescent="0.25">
      <c r="A296" s="26">
        <v>37033</v>
      </c>
      <c r="B296" s="35">
        <f t="shared" si="24"/>
        <v>130565</v>
      </c>
      <c r="C296" s="35"/>
      <c r="D296" s="53">
        <v>2225</v>
      </c>
      <c r="E296" s="16">
        <f t="shared" si="21"/>
        <v>15356.5</v>
      </c>
      <c r="F296" s="2" t="str">
        <f t="shared" si="22"/>
        <v/>
      </c>
      <c r="H296" s="16"/>
      <c r="I296" s="19">
        <f t="shared" si="23"/>
        <v>128340</v>
      </c>
      <c r="J296" s="16"/>
      <c r="K296" s="13"/>
      <c r="L296" s="16"/>
      <c r="M296" s="16"/>
      <c r="N296" s="16"/>
      <c r="O296" s="16"/>
      <c r="P296" s="16"/>
    </row>
    <row r="297" spans="1:16" x14ac:dyDescent="0.25">
      <c r="A297" s="26">
        <v>37034</v>
      </c>
      <c r="B297" s="35">
        <f t="shared" si="24"/>
        <v>128340</v>
      </c>
      <c r="C297" s="35"/>
      <c r="D297" s="53">
        <v>2225</v>
      </c>
      <c r="E297" s="16">
        <f t="shared" si="21"/>
        <v>17581.5</v>
      </c>
      <c r="F297" s="2" t="str">
        <f t="shared" si="22"/>
        <v/>
      </c>
      <c r="H297" s="16"/>
      <c r="I297" s="19">
        <f t="shared" si="23"/>
        <v>126115</v>
      </c>
      <c r="J297" s="16"/>
      <c r="K297" s="13"/>
      <c r="L297" s="16"/>
      <c r="M297" s="16"/>
      <c r="N297" s="16"/>
      <c r="O297" s="16"/>
      <c r="P297" s="16"/>
    </row>
    <row r="298" spans="1:16" x14ac:dyDescent="0.25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21"/>
        <v>19604.5</v>
      </c>
      <c r="F298" s="2" t="str">
        <f t="shared" si="22"/>
        <v/>
      </c>
      <c r="H298" s="16"/>
      <c r="I298" s="19">
        <f t="shared" si="23"/>
        <v>124092</v>
      </c>
      <c r="J298" s="16"/>
      <c r="K298" s="13"/>
      <c r="L298" s="16"/>
      <c r="M298" s="16"/>
      <c r="N298" s="16"/>
      <c r="O298" s="16"/>
      <c r="P298" s="16"/>
    </row>
    <row r="299" spans="1:16" x14ac:dyDescent="0.25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21"/>
        <v>21773.5</v>
      </c>
      <c r="F299" s="2" t="str">
        <f t="shared" si="22"/>
        <v/>
      </c>
      <c r="H299" s="16"/>
      <c r="I299" s="19">
        <f t="shared" si="23"/>
        <v>121923</v>
      </c>
      <c r="J299" s="16"/>
      <c r="K299" s="13"/>
      <c r="L299" s="16"/>
      <c r="M299" s="16"/>
      <c r="N299" s="16"/>
      <c r="O299" s="16"/>
      <c r="P299" s="16"/>
    </row>
    <row r="300" spans="1:16" s="24" customFormat="1" x14ac:dyDescent="0.25">
      <c r="A300" s="26">
        <v>37037</v>
      </c>
      <c r="B300" s="35">
        <f t="shared" si="24"/>
        <v>121923</v>
      </c>
      <c r="C300" s="35"/>
      <c r="D300" s="53">
        <v>2225</v>
      </c>
      <c r="E300" s="16">
        <f t="shared" si="21"/>
        <v>23998.5</v>
      </c>
      <c r="F300" s="2" t="str">
        <f t="shared" si="22"/>
        <v/>
      </c>
      <c r="G300" s="21"/>
      <c r="H300" s="16"/>
      <c r="I300" s="19">
        <f t="shared" si="23"/>
        <v>119698</v>
      </c>
      <c r="J300" s="15"/>
      <c r="K300" s="25"/>
      <c r="L300" s="15"/>
      <c r="M300" s="15"/>
      <c r="N300" s="15"/>
      <c r="O300" s="15"/>
      <c r="P300" s="15"/>
    </row>
    <row r="301" spans="1:16" x14ac:dyDescent="0.25">
      <c r="A301" s="26">
        <v>37038</v>
      </c>
      <c r="B301" s="35">
        <f t="shared" si="24"/>
        <v>119698</v>
      </c>
      <c r="C301" s="35"/>
      <c r="D301" s="53">
        <v>2225</v>
      </c>
      <c r="E301" s="16">
        <f t="shared" si="21"/>
        <v>26223.5</v>
      </c>
      <c r="F301" s="2" t="str">
        <f t="shared" si="22"/>
        <v/>
      </c>
      <c r="H301" s="16"/>
      <c r="I301" s="19">
        <f t="shared" si="23"/>
        <v>117473</v>
      </c>
      <c r="J301" s="16"/>
      <c r="K301" s="13"/>
      <c r="L301" s="16"/>
      <c r="M301" s="16"/>
      <c r="N301" s="16"/>
      <c r="O301" s="16"/>
      <c r="P301" s="16"/>
    </row>
    <row r="302" spans="1:16" x14ac:dyDescent="0.25">
      <c r="A302" s="26">
        <v>37039</v>
      </c>
      <c r="B302" s="35">
        <f t="shared" si="24"/>
        <v>117473</v>
      </c>
      <c r="C302" s="35"/>
      <c r="D302" s="53">
        <v>2225</v>
      </c>
      <c r="E302" s="16">
        <f t="shared" si="21"/>
        <v>28448.5</v>
      </c>
      <c r="F302" s="2" t="str">
        <f t="shared" si="22"/>
        <v/>
      </c>
      <c r="H302" s="16"/>
      <c r="I302" s="19">
        <f t="shared" si="23"/>
        <v>115248</v>
      </c>
      <c r="J302" s="16"/>
      <c r="K302" s="13"/>
      <c r="L302" s="16"/>
      <c r="M302" s="16"/>
      <c r="N302" s="16"/>
      <c r="O302" s="16"/>
      <c r="P302" s="16"/>
    </row>
    <row r="303" spans="1:16" x14ac:dyDescent="0.25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21"/>
        <v>30290.5</v>
      </c>
      <c r="F303" s="2" t="str">
        <f t="shared" si="22"/>
        <v/>
      </c>
      <c r="H303" s="16"/>
      <c r="I303" s="19">
        <f t="shared" si="23"/>
        <v>113406</v>
      </c>
      <c r="J303" s="16"/>
      <c r="K303" s="13"/>
      <c r="L303" s="16"/>
      <c r="M303" s="16"/>
      <c r="N303" s="16"/>
      <c r="O303" s="16"/>
      <c r="P303" s="16"/>
    </row>
    <row r="304" spans="1:16" x14ac:dyDescent="0.25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21"/>
        <v>32426.5</v>
      </c>
      <c r="F304" s="2" t="str">
        <f t="shared" si="22"/>
        <v/>
      </c>
      <c r="G304" s="21" t="s">
        <v>30</v>
      </c>
      <c r="H304" s="16"/>
      <c r="I304" s="19">
        <f t="shared" si="23"/>
        <v>111270</v>
      </c>
      <c r="J304" s="16"/>
      <c r="K304" s="13"/>
      <c r="L304" s="16"/>
      <c r="M304" s="16"/>
      <c r="N304" s="16"/>
      <c r="O304" s="16"/>
      <c r="P304" s="16"/>
    </row>
    <row r="305" spans="1:16" x14ac:dyDescent="0.25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21"/>
        <v>34627.5</v>
      </c>
      <c r="F305" s="2" t="str">
        <f t="shared" si="22"/>
        <v/>
      </c>
      <c r="G305" s="21" t="s">
        <v>31</v>
      </c>
      <c r="H305" s="16"/>
      <c r="I305" s="19">
        <f t="shared" si="23"/>
        <v>109069</v>
      </c>
      <c r="J305" s="16"/>
      <c r="K305" s="13"/>
      <c r="L305" s="16"/>
      <c r="M305" s="16"/>
      <c r="N305" s="16"/>
      <c r="O305" s="16"/>
      <c r="P305" s="16"/>
    </row>
    <row r="306" spans="1:16" x14ac:dyDescent="0.25">
      <c r="A306" s="26">
        <v>37043</v>
      </c>
      <c r="B306" s="35">
        <f t="shared" si="24"/>
        <v>109069</v>
      </c>
      <c r="C306" s="35"/>
      <c r="D306" s="53">
        <v>2225</v>
      </c>
      <c r="E306" s="16">
        <f t="shared" si="21"/>
        <v>36852.5</v>
      </c>
      <c r="F306" s="2" t="str">
        <f t="shared" si="22"/>
        <v/>
      </c>
      <c r="G306" s="59">
        <f>B341*22.64/36*7</f>
        <v>47957.808888888889</v>
      </c>
      <c r="H306" s="16"/>
      <c r="I306" s="19">
        <f t="shared" si="23"/>
        <v>106844</v>
      </c>
      <c r="J306" s="16"/>
      <c r="K306" s="13"/>
      <c r="L306" s="16"/>
      <c r="M306" s="16"/>
      <c r="N306" s="16"/>
      <c r="O306" s="16"/>
      <c r="P306" s="16"/>
    </row>
    <row r="307" spans="1:16" x14ac:dyDescent="0.25">
      <c r="A307" s="26">
        <v>37044</v>
      </c>
      <c r="B307" s="35">
        <f t="shared" si="24"/>
        <v>106844</v>
      </c>
      <c r="C307" s="35"/>
      <c r="D307" s="53">
        <v>2225</v>
      </c>
      <c r="E307" s="16">
        <f t="shared" si="21"/>
        <v>39077.5</v>
      </c>
      <c r="F307" s="2" t="str">
        <f t="shared" si="22"/>
        <v/>
      </c>
      <c r="H307" s="16"/>
      <c r="I307" s="19">
        <f t="shared" si="23"/>
        <v>104619</v>
      </c>
      <c r="J307" s="16"/>
      <c r="K307" s="13"/>
      <c r="L307" s="16"/>
      <c r="M307" s="16"/>
      <c r="N307" s="16"/>
      <c r="O307" s="16"/>
      <c r="P307" s="16"/>
    </row>
    <row r="308" spans="1:16" x14ac:dyDescent="0.25">
      <c r="A308" s="26">
        <v>37045</v>
      </c>
      <c r="B308" s="35">
        <f t="shared" si="24"/>
        <v>104619</v>
      </c>
      <c r="C308" s="35"/>
      <c r="D308" s="53">
        <v>2225</v>
      </c>
      <c r="E308" s="16">
        <f t="shared" si="21"/>
        <v>41302.5</v>
      </c>
      <c r="F308" s="2" t="str">
        <f t="shared" si="22"/>
        <v/>
      </c>
      <c r="H308" s="16"/>
      <c r="I308" s="19">
        <f t="shared" si="23"/>
        <v>102394</v>
      </c>
      <c r="J308" s="16"/>
      <c r="K308" s="13"/>
      <c r="L308" s="16"/>
      <c r="M308" s="16"/>
      <c r="N308" s="16"/>
      <c r="O308" s="16"/>
      <c r="P308" s="16"/>
    </row>
    <row r="309" spans="1:16" x14ac:dyDescent="0.25">
      <c r="A309" s="26">
        <v>37046</v>
      </c>
      <c r="B309" s="35">
        <f t="shared" si="24"/>
        <v>102394</v>
      </c>
      <c r="C309" s="35"/>
      <c r="D309" s="53">
        <v>2225</v>
      </c>
      <c r="E309" s="16">
        <f t="shared" si="21"/>
        <v>43527.5</v>
      </c>
      <c r="F309" s="2" t="str">
        <f t="shared" si="22"/>
        <v/>
      </c>
      <c r="H309" s="16"/>
      <c r="I309" s="19">
        <f t="shared" si="23"/>
        <v>100169</v>
      </c>
      <c r="J309" s="16"/>
      <c r="K309" s="13"/>
      <c r="L309" s="16"/>
      <c r="M309" s="16"/>
      <c r="N309" s="16"/>
      <c r="O309" s="16"/>
      <c r="P309" s="16"/>
    </row>
    <row r="310" spans="1:16" x14ac:dyDescent="0.25">
      <c r="A310" s="26">
        <v>37047</v>
      </c>
      <c r="B310" s="35">
        <f t="shared" si="24"/>
        <v>100169</v>
      </c>
      <c r="C310" s="35"/>
      <c r="D310" s="53">
        <v>2225</v>
      </c>
      <c r="E310" s="16">
        <f t="shared" si="21"/>
        <v>45752.5</v>
      </c>
      <c r="F310" s="2" t="str">
        <f t="shared" si="22"/>
        <v/>
      </c>
      <c r="H310" s="16"/>
      <c r="I310" s="19">
        <f t="shared" si="23"/>
        <v>97944</v>
      </c>
      <c r="J310" s="16"/>
      <c r="K310" s="13"/>
      <c r="L310" s="16"/>
      <c r="M310" s="16"/>
      <c r="N310" s="16"/>
      <c r="O310" s="16"/>
      <c r="P310" s="16"/>
    </row>
    <row r="311" spans="1:16" x14ac:dyDescent="0.25">
      <c r="A311" s="26">
        <v>37048</v>
      </c>
      <c r="B311" s="35">
        <f t="shared" si="24"/>
        <v>97944</v>
      </c>
      <c r="C311" s="35"/>
      <c r="D311" s="53">
        <v>2225</v>
      </c>
      <c r="E311" s="16">
        <f t="shared" si="21"/>
        <v>47977.5</v>
      </c>
      <c r="F311" s="2" t="str">
        <f t="shared" si="22"/>
        <v/>
      </c>
      <c r="H311" s="16"/>
      <c r="I311" s="19">
        <f t="shared" si="23"/>
        <v>95719</v>
      </c>
      <c r="J311" s="16"/>
      <c r="K311" s="13"/>
      <c r="L311" s="16"/>
      <c r="M311" s="16"/>
      <c r="N311" s="16"/>
      <c r="O311" s="16"/>
      <c r="P311" s="16"/>
    </row>
    <row r="312" spans="1:16" x14ac:dyDescent="0.25">
      <c r="A312" s="26">
        <v>37049</v>
      </c>
      <c r="B312" s="35">
        <f t="shared" ref="B312:B375" si="25">IF(I311&lt;0,"0",I311)</f>
        <v>95719</v>
      </c>
      <c r="C312" s="35"/>
      <c r="D312" s="53">
        <v>2225</v>
      </c>
      <c r="E312" s="16">
        <f t="shared" ref="E312:E375" si="26">$D$3-B312</f>
        <v>50202.5</v>
      </c>
      <c r="F312" s="2" t="str">
        <f t="shared" ref="F312:F375" si="27">+IF(I312&gt;$D$3,"*","")</f>
        <v/>
      </c>
      <c r="H312" s="16"/>
      <c r="I312" s="19">
        <f t="shared" ref="I312:I375" si="28">B312+H312-D312</f>
        <v>93494</v>
      </c>
      <c r="J312" s="16"/>
      <c r="K312" s="13"/>
      <c r="L312" s="16"/>
      <c r="M312" s="16"/>
      <c r="N312" s="16"/>
      <c r="O312" s="16"/>
      <c r="P312" s="16"/>
    </row>
    <row r="313" spans="1:16" x14ac:dyDescent="0.25">
      <c r="A313" s="26">
        <v>37050</v>
      </c>
      <c r="B313" s="35">
        <f t="shared" si="25"/>
        <v>93494</v>
      </c>
      <c r="C313" s="35"/>
      <c r="D313" s="53">
        <v>2225</v>
      </c>
      <c r="E313" s="16">
        <f t="shared" si="26"/>
        <v>52427.5</v>
      </c>
      <c r="F313" s="2" t="str">
        <f t="shared" si="27"/>
        <v/>
      </c>
      <c r="H313" s="16"/>
      <c r="I313" s="19">
        <f t="shared" si="28"/>
        <v>91269</v>
      </c>
      <c r="J313" s="16"/>
      <c r="K313" s="13"/>
      <c r="L313" s="16"/>
      <c r="M313" s="16"/>
      <c r="N313" s="16"/>
      <c r="O313" s="16"/>
      <c r="P313" s="16"/>
    </row>
    <row r="314" spans="1:16" x14ac:dyDescent="0.25">
      <c r="A314" s="26">
        <v>37051</v>
      </c>
      <c r="B314" s="35">
        <f t="shared" si="25"/>
        <v>91269</v>
      </c>
      <c r="C314" s="35"/>
      <c r="D314" s="53">
        <v>2225</v>
      </c>
      <c r="E314" s="16">
        <f t="shared" si="26"/>
        <v>54652.5</v>
      </c>
      <c r="F314" s="2" t="str">
        <f t="shared" si="27"/>
        <v/>
      </c>
      <c r="H314" s="16"/>
      <c r="I314" s="19">
        <f t="shared" si="28"/>
        <v>89044</v>
      </c>
      <c r="J314" s="16"/>
      <c r="K314" s="13"/>
      <c r="L314" s="16"/>
      <c r="M314" s="16"/>
      <c r="N314" s="16"/>
      <c r="O314" s="16"/>
      <c r="P314" s="16"/>
    </row>
    <row r="315" spans="1:16" x14ac:dyDescent="0.25">
      <c r="A315" s="26">
        <v>37052</v>
      </c>
      <c r="B315" s="35">
        <f t="shared" si="25"/>
        <v>89044</v>
      </c>
      <c r="C315" s="35"/>
      <c r="D315" s="53">
        <v>2225</v>
      </c>
      <c r="E315" s="16">
        <f t="shared" si="26"/>
        <v>56877.5</v>
      </c>
      <c r="F315" s="2" t="str">
        <f t="shared" si="27"/>
        <v/>
      </c>
      <c r="H315" s="16"/>
      <c r="I315" s="19">
        <f t="shared" si="28"/>
        <v>86819</v>
      </c>
      <c r="J315" s="16"/>
      <c r="K315" s="13"/>
      <c r="L315" s="16"/>
      <c r="M315" s="16"/>
      <c r="N315" s="16"/>
      <c r="O315" s="16"/>
      <c r="P315" s="16"/>
    </row>
    <row r="316" spans="1:16" x14ac:dyDescent="0.25">
      <c r="A316" s="26">
        <v>37053</v>
      </c>
      <c r="B316" s="35">
        <f t="shared" si="25"/>
        <v>86819</v>
      </c>
      <c r="C316" s="35"/>
      <c r="D316" s="53">
        <v>3037</v>
      </c>
      <c r="E316" s="16">
        <f t="shared" si="26"/>
        <v>59102.5</v>
      </c>
      <c r="F316" s="2" t="str">
        <f t="shared" si="27"/>
        <v/>
      </c>
      <c r="H316" s="16"/>
      <c r="I316" s="19">
        <f t="shared" si="28"/>
        <v>83782</v>
      </c>
      <c r="J316" s="16"/>
      <c r="K316" s="13"/>
      <c r="L316" s="16"/>
      <c r="M316" s="16"/>
      <c r="N316" s="16"/>
      <c r="O316" s="16"/>
      <c r="P316" s="16"/>
    </row>
    <row r="317" spans="1:16" x14ac:dyDescent="0.25">
      <c r="A317" s="26">
        <v>37054</v>
      </c>
      <c r="B317" s="35">
        <f t="shared" si="25"/>
        <v>83782</v>
      </c>
      <c r="C317" s="35"/>
      <c r="D317" s="53">
        <v>3037</v>
      </c>
      <c r="E317" s="16">
        <f t="shared" si="26"/>
        <v>62139.5</v>
      </c>
      <c r="F317" s="2" t="str">
        <f t="shared" si="27"/>
        <v/>
      </c>
      <c r="H317" s="16"/>
      <c r="I317" s="19">
        <f t="shared" si="28"/>
        <v>80745</v>
      </c>
      <c r="J317" s="16"/>
      <c r="K317" s="13"/>
      <c r="L317" s="16"/>
      <c r="M317" s="16"/>
      <c r="N317" s="16"/>
      <c r="O317" s="16"/>
      <c r="P317" s="16"/>
    </row>
    <row r="318" spans="1:16" x14ac:dyDescent="0.25">
      <c r="A318" s="26">
        <v>37055</v>
      </c>
      <c r="B318" s="35">
        <f t="shared" si="25"/>
        <v>80745</v>
      </c>
      <c r="C318" s="35"/>
      <c r="D318" s="53">
        <v>3037</v>
      </c>
      <c r="E318" s="16">
        <f t="shared" si="26"/>
        <v>65176.5</v>
      </c>
      <c r="F318" s="2" t="str">
        <f t="shared" si="27"/>
        <v/>
      </c>
      <c r="H318" s="16"/>
      <c r="I318" s="19">
        <f t="shared" si="28"/>
        <v>77708</v>
      </c>
      <c r="J318" s="16"/>
      <c r="K318" s="13"/>
      <c r="L318" s="16"/>
      <c r="M318" s="16"/>
      <c r="N318" s="16"/>
      <c r="O318" s="16"/>
      <c r="P318" s="16"/>
    </row>
    <row r="319" spans="1:16" x14ac:dyDescent="0.25">
      <c r="A319" s="26">
        <v>37056</v>
      </c>
      <c r="B319" s="35">
        <f t="shared" si="25"/>
        <v>77708</v>
      </c>
      <c r="C319" s="35"/>
      <c r="D319" s="53">
        <v>3037</v>
      </c>
      <c r="E319" s="16">
        <f t="shared" si="26"/>
        <v>68213.5</v>
      </c>
      <c r="F319" s="2" t="str">
        <f t="shared" si="27"/>
        <v/>
      </c>
      <c r="H319" s="16"/>
      <c r="I319" s="19">
        <f t="shared" si="28"/>
        <v>74671</v>
      </c>
      <c r="J319" s="16"/>
      <c r="K319" s="13"/>
      <c r="L319" s="16"/>
      <c r="M319" s="16"/>
      <c r="N319" s="16"/>
      <c r="O319" s="16"/>
      <c r="P319" s="16"/>
    </row>
    <row r="320" spans="1:16" x14ac:dyDescent="0.25">
      <c r="A320" s="26">
        <v>37057</v>
      </c>
      <c r="B320" s="35">
        <f t="shared" si="25"/>
        <v>74671</v>
      </c>
      <c r="C320" s="35"/>
      <c r="D320" s="53">
        <v>3037</v>
      </c>
      <c r="E320" s="16">
        <f t="shared" si="26"/>
        <v>71250.5</v>
      </c>
      <c r="F320" s="2" t="str">
        <f t="shared" si="27"/>
        <v/>
      </c>
      <c r="H320" s="16"/>
      <c r="I320" s="19">
        <f t="shared" si="28"/>
        <v>71634</v>
      </c>
      <c r="J320" s="16"/>
      <c r="K320" s="13"/>
      <c r="L320" s="16"/>
      <c r="M320" s="16"/>
      <c r="N320" s="16"/>
      <c r="O320" s="16"/>
      <c r="P320" s="16"/>
    </row>
    <row r="321" spans="1:16" x14ac:dyDescent="0.25">
      <c r="A321" s="26">
        <v>37058</v>
      </c>
      <c r="B321" s="35">
        <f t="shared" si="25"/>
        <v>71634</v>
      </c>
      <c r="C321" s="35"/>
      <c r="D321" s="53">
        <v>3037</v>
      </c>
      <c r="E321" s="16">
        <f t="shared" si="26"/>
        <v>74287.5</v>
      </c>
      <c r="F321" s="2" t="str">
        <f t="shared" si="27"/>
        <v/>
      </c>
      <c r="H321" s="16"/>
      <c r="I321" s="19">
        <f t="shared" si="28"/>
        <v>68597</v>
      </c>
      <c r="J321" s="16"/>
      <c r="K321" s="13"/>
      <c r="L321" s="16"/>
      <c r="M321" s="16"/>
      <c r="N321" s="16"/>
      <c r="O321" s="16"/>
      <c r="P321" s="16"/>
    </row>
    <row r="322" spans="1:16" x14ac:dyDescent="0.25">
      <c r="A322" s="26">
        <v>37059</v>
      </c>
      <c r="B322" s="35">
        <f t="shared" si="25"/>
        <v>68597</v>
      </c>
      <c r="C322" s="35"/>
      <c r="D322" s="53">
        <v>3037</v>
      </c>
      <c r="E322" s="16">
        <f t="shared" si="26"/>
        <v>77324.5</v>
      </c>
      <c r="F322" s="2" t="str">
        <f t="shared" si="27"/>
        <v/>
      </c>
      <c r="H322" s="16"/>
      <c r="I322" s="19">
        <f t="shared" si="28"/>
        <v>65560</v>
      </c>
      <c r="J322" s="16"/>
      <c r="K322" s="13"/>
      <c r="L322" s="16"/>
      <c r="M322" s="16"/>
      <c r="N322" s="16"/>
      <c r="O322" s="16"/>
      <c r="P322" s="16"/>
    </row>
    <row r="323" spans="1:16" x14ac:dyDescent="0.25">
      <c r="A323" s="26">
        <v>37060</v>
      </c>
      <c r="B323" s="35">
        <f t="shared" si="25"/>
        <v>65560</v>
      </c>
      <c r="C323" s="35"/>
      <c r="D323" s="53">
        <v>3037</v>
      </c>
      <c r="E323" s="16">
        <f t="shared" si="26"/>
        <v>80361.5</v>
      </c>
      <c r="F323" s="2" t="str">
        <f t="shared" si="27"/>
        <v/>
      </c>
      <c r="H323" s="16"/>
      <c r="I323" s="19">
        <f t="shared" si="28"/>
        <v>62523</v>
      </c>
      <c r="J323" s="16"/>
      <c r="K323" s="13"/>
      <c r="L323" s="16"/>
      <c r="M323" s="16"/>
      <c r="N323" s="16"/>
      <c r="O323" s="16"/>
      <c r="P323" s="16"/>
    </row>
    <row r="324" spans="1:16" x14ac:dyDescent="0.25">
      <c r="A324" s="26">
        <v>37061</v>
      </c>
      <c r="B324" s="35">
        <f t="shared" si="25"/>
        <v>62523</v>
      </c>
      <c r="C324" s="35"/>
      <c r="D324" s="53">
        <v>3037</v>
      </c>
      <c r="E324" s="16">
        <f t="shared" si="26"/>
        <v>83398.5</v>
      </c>
      <c r="F324" s="2" t="str">
        <f t="shared" si="27"/>
        <v/>
      </c>
      <c r="H324" s="16"/>
      <c r="I324" s="19">
        <f t="shared" si="28"/>
        <v>59486</v>
      </c>
      <c r="J324" s="16"/>
      <c r="K324" s="13"/>
      <c r="L324" s="16"/>
      <c r="M324" s="16"/>
      <c r="N324" s="16"/>
      <c r="O324" s="16"/>
      <c r="P324" s="16"/>
    </row>
    <row r="325" spans="1:16" x14ac:dyDescent="0.25">
      <c r="A325" s="26">
        <v>37062</v>
      </c>
      <c r="B325" s="35">
        <f t="shared" si="25"/>
        <v>59486</v>
      </c>
      <c r="C325" s="35"/>
      <c r="D325" s="53">
        <v>3037</v>
      </c>
      <c r="E325" s="16">
        <f t="shared" si="26"/>
        <v>86435.5</v>
      </c>
      <c r="F325" s="2" t="str">
        <f t="shared" si="27"/>
        <v/>
      </c>
      <c r="H325" s="16"/>
      <c r="I325" s="19">
        <f t="shared" si="28"/>
        <v>56449</v>
      </c>
      <c r="J325" s="16"/>
      <c r="K325" s="13"/>
      <c r="L325" s="16"/>
      <c r="M325" s="16"/>
      <c r="N325" s="16"/>
      <c r="O325" s="16"/>
      <c r="P325" s="16"/>
    </row>
    <row r="326" spans="1:16" x14ac:dyDescent="0.25">
      <c r="A326" s="26">
        <v>37063</v>
      </c>
      <c r="B326" s="35">
        <f t="shared" si="25"/>
        <v>56449</v>
      </c>
      <c r="C326" s="35"/>
      <c r="D326" s="53">
        <v>3037</v>
      </c>
      <c r="E326" s="16">
        <f t="shared" si="26"/>
        <v>89472.5</v>
      </c>
      <c r="F326" s="2" t="str">
        <f t="shared" si="27"/>
        <v/>
      </c>
      <c r="H326" s="16"/>
      <c r="I326" s="19">
        <f t="shared" si="28"/>
        <v>53412</v>
      </c>
      <c r="J326" s="16"/>
      <c r="K326" s="13"/>
      <c r="L326" s="16"/>
      <c r="M326" s="16"/>
      <c r="N326" s="16"/>
      <c r="O326" s="16"/>
      <c r="P326" s="16"/>
    </row>
    <row r="327" spans="1:16" x14ac:dyDescent="0.25">
      <c r="A327" s="26">
        <v>37064</v>
      </c>
      <c r="B327" s="35">
        <f t="shared" si="25"/>
        <v>53412</v>
      </c>
      <c r="C327" s="35"/>
      <c r="D327" s="53">
        <v>3037</v>
      </c>
      <c r="E327" s="16">
        <f t="shared" si="26"/>
        <v>92509.5</v>
      </c>
      <c r="F327" s="2" t="str">
        <f t="shared" si="27"/>
        <v/>
      </c>
      <c r="H327" s="16"/>
      <c r="I327" s="19">
        <f t="shared" si="28"/>
        <v>50375</v>
      </c>
      <c r="J327" s="16"/>
      <c r="K327" s="13"/>
      <c r="L327" s="16"/>
      <c r="M327" s="16"/>
      <c r="N327" s="16"/>
      <c r="O327" s="16"/>
      <c r="P327" s="16"/>
    </row>
    <row r="328" spans="1:16" x14ac:dyDescent="0.25">
      <c r="A328" s="26">
        <v>37065</v>
      </c>
      <c r="B328" s="35">
        <f t="shared" si="25"/>
        <v>50375</v>
      </c>
      <c r="C328" s="35"/>
      <c r="D328" s="53">
        <v>3037</v>
      </c>
      <c r="E328" s="16">
        <f t="shared" si="26"/>
        <v>95546.5</v>
      </c>
      <c r="F328" s="2" t="str">
        <f t="shared" si="27"/>
        <v/>
      </c>
      <c r="H328" s="16"/>
      <c r="I328" s="19">
        <f t="shared" si="28"/>
        <v>47338</v>
      </c>
      <c r="J328" s="16"/>
      <c r="K328" s="13"/>
      <c r="L328" s="16"/>
      <c r="M328" s="16"/>
      <c r="N328" s="16"/>
      <c r="O328" s="16"/>
      <c r="P328" s="16"/>
    </row>
    <row r="329" spans="1:16" x14ac:dyDescent="0.25">
      <c r="A329" s="26">
        <v>37066</v>
      </c>
      <c r="B329" s="35">
        <f t="shared" si="25"/>
        <v>47338</v>
      </c>
      <c r="C329" s="35"/>
      <c r="D329" s="53">
        <v>3037</v>
      </c>
      <c r="E329" s="16">
        <f t="shared" si="26"/>
        <v>98583.5</v>
      </c>
      <c r="F329" s="2" t="str">
        <f t="shared" si="27"/>
        <v/>
      </c>
      <c r="H329" s="16"/>
      <c r="I329" s="19">
        <f t="shared" si="28"/>
        <v>44301</v>
      </c>
      <c r="J329" s="16"/>
      <c r="K329" s="13"/>
      <c r="L329" s="16"/>
      <c r="M329" s="16"/>
      <c r="N329" s="16"/>
      <c r="O329" s="16"/>
      <c r="P329" s="16"/>
    </row>
    <row r="330" spans="1:16" x14ac:dyDescent="0.25">
      <c r="A330" s="26">
        <v>37067</v>
      </c>
      <c r="B330" s="35">
        <f t="shared" si="25"/>
        <v>44301</v>
      </c>
      <c r="C330" s="35"/>
      <c r="D330" s="53">
        <v>3037</v>
      </c>
      <c r="E330" s="16">
        <f t="shared" si="26"/>
        <v>101620.5</v>
      </c>
      <c r="F330" s="2" t="str">
        <f t="shared" si="27"/>
        <v/>
      </c>
      <c r="H330" s="16"/>
      <c r="I330" s="19">
        <f t="shared" si="28"/>
        <v>41264</v>
      </c>
      <c r="J330" s="16"/>
      <c r="K330" s="13"/>
      <c r="L330" s="16"/>
      <c r="M330" s="16"/>
      <c r="N330" s="16"/>
      <c r="O330" s="16"/>
      <c r="P330" s="16"/>
    </row>
    <row r="331" spans="1:16" x14ac:dyDescent="0.25">
      <c r="A331" s="26">
        <v>37068</v>
      </c>
      <c r="B331" s="35">
        <f t="shared" si="25"/>
        <v>41264</v>
      </c>
      <c r="C331" s="35"/>
      <c r="D331" s="53">
        <v>3037</v>
      </c>
      <c r="E331" s="16">
        <f t="shared" si="26"/>
        <v>104657.5</v>
      </c>
      <c r="F331" s="2" t="str">
        <f t="shared" si="27"/>
        <v/>
      </c>
      <c r="H331" s="16"/>
      <c r="I331" s="19">
        <f t="shared" si="28"/>
        <v>38227</v>
      </c>
      <c r="J331" s="16"/>
      <c r="K331" s="13"/>
      <c r="L331" s="16"/>
      <c r="M331" s="16"/>
      <c r="N331" s="16"/>
      <c r="O331" s="16"/>
      <c r="P331" s="16"/>
    </row>
    <row r="332" spans="1:16" x14ac:dyDescent="0.25">
      <c r="A332" s="26">
        <v>37069</v>
      </c>
      <c r="B332" s="35">
        <f t="shared" si="25"/>
        <v>38227</v>
      </c>
      <c r="C332" s="35"/>
      <c r="D332" s="53">
        <v>3037</v>
      </c>
      <c r="E332" s="16">
        <f t="shared" si="26"/>
        <v>107694.5</v>
      </c>
      <c r="F332" s="2" t="str">
        <f t="shared" si="27"/>
        <v/>
      </c>
      <c r="H332" s="16"/>
      <c r="I332" s="19">
        <f t="shared" si="28"/>
        <v>35190</v>
      </c>
      <c r="J332" s="16"/>
      <c r="K332" s="13"/>
      <c r="L332" s="16"/>
      <c r="M332" s="16"/>
      <c r="N332" s="16"/>
      <c r="O332" s="16"/>
      <c r="P332" s="16"/>
    </row>
    <row r="333" spans="1:16" x14ac:dyDescent="0.25">
      <c r="A333" s="26">
        <v>37070</v>
      </c>
      <c r="B333" s="35">
        <f t="shared" si="25"/>
        <v>35190</v>
      </c>
      <c r="C333" s="35"/>
      <c r="D333" s="53">
        <v>3037</v>
      </c>
      <c r="E333" s="16">
        <f t="shared" si="26"/>
        <v>110731.5</v>
      </c>
      <c r="F333" s="2" t="str">
        <f t="shared" si="27"/>
        <v/>
      </c>
      <c r="H333" s="16"/>
      <c r="I333" s="19">
        <f t="shared" si="28"/>
        <v>32153</v>
      </c>
      <c r="J333" s="16"/>
      <c r="K333" s="13"/>
      <c r="L333" s="16"/>
      <c r="M333" s="16"/>
      <c r="N333" s="16"/>
      <c r="O333" s="16"/>
      <c r="P333" s="16"/>
    </row>
    <row r="334" spans="1:16" x14ac:dyDescent="0.25">
      <c r="A334" s="26">
        <v>37071</v>
      </c>
      <c r="B334" s="35">
        <f t="shared" si="25"/>
        <v>32153</v>
      </c>
      <c r="C334" s="35"/>
      <c r="D334" s="53">
        <v>3037</v>
      </c>
      <c r="E334" s="16">
        <f t="shared" si="26"/>
        <v>113768.5</v>
      </c>
      <c r="F334" s="2" t="str">
        <f t="shared" si="27"/>
        <v/>
      </c>
      <c r="H334" s="16"/>
      <c r="I334" s="19">
        <f t="shared" si="28"/>
        <v>29116</v>
      </c>
      <c r="J334" s="16"/>
      <c r="K334" s="13"/>
      <c r="L334" s="16"/>
      <c r="M334" s="16"/>
      <c r="N334" s="16"/>
      <c r="O334" s="16"/>
      <c r="P334" s="16"/>
    </row>
    <row r="335" spans="1:16" x14ac:dyDescent="0.25">
      <c r="A335" s="26">
        <v>37072</v>
      </c>
      <c r="B335" s="35">
        <f t="shared" si="25"/>
        <v>29116</v>
      </c>
      <c r="C335" s="35"/>
      <c r="D335" s="53">
        <v>3037</v>
      </c>
      <c r="E335" s="16">
        <f t="shared" si="26"/>
        <v>116805.5</v>
      </c>
      <c r="F335" s="2" t="str">
        <f t="shared" si="27"/>
        <v/>
      </c>
      <c r="H335" s="16"/>
      <c r="I335" s="19">
        <f t="shared" si="28"/>
        <v>26079</v>
      </c>
      <c r="J335" s="16"/>
      <c r="K335" s="13"/>
      <c r="L335" s="16"/>
      <c r="M335" s="16"/>
      <c r="N335" s="16"/>
      <c r="O335" s="16"/>
      <c r="P335" s="16"/>
    </row>
    <row r="336" spans="1:16" x14ac:dyDescent="0.25">
      <c r="A336" s="26">
        <v>37073</v>
      </c>
      <c r="B336" s="35">
        <f t="shared" si="25"/>
        <v>26079</v>
      </c>
      <c r="C336" s="35"/>
      <c r="D336" s="53">
        <v>3037</v>
      </c>
      <c r="E336" s="16">
        <f t="shared" si="26"/>
        <v>119842.5</v>
      </c>
      <c r="F336" s="2" t="str">
        <f t="shared" si="27"/>
        <v/>
      </c>
      <c r="H336" s="16"/>
      <c r="I336" s="19">
        <f t="shared" si="28"/>
        <v>23042</v>
      </c>
      <c r="J336" s="16"/>
      <c r="K336" s="13"/>
      <c r="L336" s="16"/>
      <c r="M336" s="16"/>
      <c r="N336" s="16"/>
      <c r="O336" s="16"/>
      <c r="P336" s="16"/>
    </row>
    <row r="337" spans="1:16" x14ac:dyDescent="0.25">
      <c r="A337" s="26">
        <v>37074</v>
      </c>
      <c r="B337" s="35">
        <f t="shared" si="25"/>
        <v>23042</v>
      </c>
      <c r="C337" s="35"/>
      <c r="D337" s="53">
        <v>3037</v>
      </c>
      <c r="E337" s="16">
        <f t="shared" si="26"/>
        <v>122879.5</v>
      </c>
      <c r="F337" s="2" t="str">
        <f t="shared" si="27"/>
        <v/>
      </c>
      <c r="H337" s="16"/>
      <c r="I337" s="19">
        <f t="shared" si="28"/>
        <v>20005</v>
      </c>
      <c r="J337" s="16"/>
      <c r="K337" s="13"/>
      <c r="L337" s="16"/>
      <c r="M337" s="16"/>
      <c r="N337" s="16"/>
      <c r="O337" s="16"/>
      <c r="P337" s="16"/>
    </row>
    <row r="338" spans="1:16" x14ac:dyDescent="0.25">
      <c r="A338" s="26">
        <v>37075</v>
      </c>
      <c r="B338" s="35">
        <f t="shared" si="25"/>
        <v>20005</v>
      </c>
      <c r="C338" s="35"/>
      <c r="D338" s="53">
        <v>3037</v>
      </c>
      <c r="E338" s="16">
        <f t="shared" si="26"/>
        <v>125916.5</v>
      </c>
      <c r="F338" s="2" t="str">
        <f t="shared" si="27"/>
        <v/>
      </c>
      <c r="H338" s="16"/>
      <c r="I338" s="19">
        <f t="shared" si="28"/>
        <v>16968</v>
      </c>
      <c r="J338" s="16"/>
      <c r="K338" s="13"/>
      <c r="L338" s="16"/>
      <c r="M338" s="16"/>
      <c r="N338" s="16"/>
      <c r="O338" s="16"/>
      <c r="P338" s="16"/>
    </row>
    <row r="339" spans="1:16" x14ac:dyDescent="0.25">
      <c r="A339" s="26">
        <v>37076</v>
      </c>
      <c r="B339" s="35">
        <f t="shared" si="25"/>
        <v>16968</v>
      </c>
      <c r="C339" s="35"/>
      <c r="D339" s="53">
        <v>3037</v>
      </c>
      <c r="E339" s="16">
        <f t="shared" si="26"/>
        <v>128953.5</v>
      </c>
      <c r="F339" s="2" t="str">
        <f t="shared" si="27"/>
        <v/>
      </c>
      <c r="H339" s="16"/>
      <c r="I339" s="19">
        <f t="shared" si="28"/>
        <v>13931</v>
      </c>
      <c r="J339" s="16"/>
      <c r="K339" s="13"/>
      <c r="L339" s="16"/>
      <c r="M339" s="16"/>
      <c r="N339" s="16"/>
      <c r="O339" s="16"/>
      <c r="P339" s="16"/>
    </row>
    <row r="340" spans="1:16" x14ac:dyDescent="0.25">
      <c r="A340" s="26">
        <v>37077</v>
      </c>
      <c r="B340" s="35">
        <f t="shared" si="25"/>
        <v>13931</v>
      </c>
      <c r="C340" s="35"/>
      <c r="D340" s="53">
        <v>3037</v>
      </c>
      <c r="E340" s="16">
        <f t="shared" si="26"/>
        <v>131990.5</v>
      </c>
      <c r="F340" s="2" t="str">
        <f t="shared" si="27"/>
        <v/>
      </c>
      <c r="H340" s="16"/>
      <c r="I340" s="19">
        <f t="shared" si="28"/>
        <v>10894</v>
      </c>
      <c r="J340" s="16"/>
      <c r="K340" s="13"/>
      <c r="L340" s="16"/>
      <c r="M340" s="16"/>
      <c r="N340" s="16"/>
      <c r="O340" s="16"/>
      <c r="P340" s="16"/>
    </row>
    <row r="341" spans="1:16" x14ac:dyDescent="0.25">
      <c r="A341" s="26">
        <v>37078</v>
      </c>
      <c r="B341" s="35">
        <f t="shared" si="25"/>
        <v>10894</v>
      </c>
      <c r="C341" s="35"/>
      <c r="D341" s="53">
        <v>3037</v>
      </c>
      <c r="E341" s="16">
        <f t="shared" si="26"/>
        <v>135027.5</v>
      </c>
      <c r="F341" s="2" t="str">
        <f t="shared" si="27"/>
        <v/>
      </c>
      <c r="G341" s="21" t="s">
        <v>25</v>
      </c>
      <c r="H341" s="16">
        <v>122000</v>
      </c>
      <c r="I341" s="19">
        <f t="shared" si="28"/>
        <v>129857</v>
      </c>
      <c r="J341" s="16"/>
      <c r="K341" s="13"/>
      <c r="L341" s="16"/>
      <c r="M341" s="16"/>
      <c r="N341" s="16"/>
      <c r="O341" s="16"/>
      <c r="P341" s="16"/>
    </row>
    <row r="342" spans="1:16" x14ac:dyDescent="0.25">
      <c r="A342" s="26">
        <v>37079</v>
      </c>
      <c r="B342" s="35">
        <f t="shared" si="25"/>
        <v>129857</v>
      </c>
      <c r="C342" s="35"/>
      <c r="D342" s="53">
        <v>3037</v>
      </c>
      <c r="E342" s="16">
        <f t="shared" si="26"/>
        <v>16064.5</v>
      </c>
      <c r="F342" s="2" t="str">
        <f t="shared" si="27"/>
        <v/>
      </c>
      <c r="H342" s="16"/>
      <c r="I342" s="19">
        <f t="shared" si="28"/>
        <v>126820</v>
      </c>
      <c r="J342" s="16"/>
      <c r="K342" s="13"/>
      <c r="L342" s="16"/>
      <c r="M342" s="16"/>
      <c r="N342" s="16"/>
      <c r="O342" s="16"/>
      <c r="P342" s="16"/>
    </row>
    <row r="343" spans="1:16" x14ac:dyDescent="0.25">
      <c r="A343" s="26">
        <v>37080</v>
      </c>
      <c r="B343" s="35">
        <f t="shared" si="25"/>
        <v>126820</v>
      </c>
      <c r="C343" s="35"/>
      <c r="D343" s="53">
        <v>3037</v>
      </c>
      <c r="E343" s="16">
        <f t="shared" si="26"/>
        <v>19101.5</v>
      </c>
      <c r="F343" s="2" t="str">
        <f t="shared" si="27"/>
        <v/>
      </c>
      <c r="H343" s="16"/>
      <c r="I343" s="19">
        <f t="shared" si="28"/>
        <v>123783</v>
      </c>
      <c r="J343" s="16"/>
      <c r="K343" s="13"/>
      <c r="L343" s="16"/>
      <c r="M343" s="16"/>
      <c r="N343" s="16"/>
      <c r="O343" s="16"/>
      <c r="P343" s="16"/>
    </row>
    <row r="344" spans="1:16" x14ac:dyDescent="0.25">
      <c r="A344" s="26">
        <v>37081</v>
      </c>
      <c r="B344" s="35">
        <f t="shared" si="25"/>
        <v>123783</v>
      </c>
      <c r="C344" s="35"/>
      <c r="D344" s="53">
        <v>3037</v>
      </c>
      <c r="E344" s="16">
        <f t="shared" si="26"/>
        <v>22138.5</v>
      </c>
      <c r="F344" s="2" t="str">
        <f t="shared" si="27"/>
        <v/>
      </c>
      <c r="H344" s="16"/>
      <c r="I344" s="19">
        <f t="shared" si="28"/>
        <v>120746</v>
      </c>
      <c r="J344" s="16"/>
      <c r="K344" s="13"/>
      <c r="L344" s="16"/>
      <c r="M344" s="16"/>
      <c r="N344" s="16"/>
      <c r="O344" s="16"/>
      <c r="P344" s="16"/>
    </row>
    <row r="345" spans="1:16" x14ac:dyDescent="0.25">
      <c r="A345" s="26">
        <v>37082</v>
      </c>
      <c r="B345" s="35">
        <f t="shared" si="25"/>
        <v>120746</v>
      </c>
      <c r="C345" s="35"/>
      <c r="D345" s="53">
        <v>3037</v>
      </c>
      <c r="E345" s="16">
        <f t="shared" si="26"/>
        <v>25175.5</v>
      </c>
      <c r="F345" s="2" t="str">
        <f t="shared" si="27"/>
        <v/>
      </c>
      <c r="H345" s="16"/>
      <c r="I345" s="19">
        <f t="shared" si="28"/>
        <v>117709</v>
      </c>
      <c r="J345" s="16"/>
      <c r="K345" s="13"/>
      <c r="L345" s="16"/>
      <c r="M345" s="16"/>
      <c r="N345" s="16"/>
      <c r="O345" s="16"/>
      <c r="P345" s="16"/>
    </row>
    <row r="346" spans="1:16" x14ac:dyDescent="0.25">
      <c r="A346" s="26">
        <v>37083</v>
      </c>
      <c r="B346" s="35">
        <f t="shared" si="25"/>
        <v>117709</v>
      </c>
      <c r="C346" s="35"/>
      <c r="D346" s="53">
        <v>3037</v>
      </c>
      <c r="E346" s="16">
        <f t="shared" si="26"/>
        <v>28212.5</v>
      </c>
      <c r="F346" s="2" t="str">
        <f t="shared" si="27"/>
        <v/>
      </c>
      <c r="H346" s="16"/>
      <c r="I346" s="19">
        <f t="shared" si="28"/>
        <v>114672</v>
      </c>
      <c r="J346" s="16"/>
      <c r="K346" s="13"/>
      <c r="L346" s="16"/>
      <c r="M346" s="16"/>
      <c r="N346" s="16"/>
      <c r="O346" s="16"/>
      <c r="P346" s="16"/>
    </row>
    <row r="347" spans="1:16" x14ac:dyDescent="0.25">
      <c r="A347" s="26">
        <v>37084</v>
      </c>
      <c r="B347" s="35">
        <f t="shared" si="25"/>
        <v>114672</v>
      </c>
      <c r="C347" s="35"/>
      <c r="D347" s="53">
        <v>3037</v>
      </c>
      <c r="E347" s="16">
        <f t="shared" si="26"/>
        <v>31249.5</v>
      </c>
      <c r="F347" s="2" t="str">
        <f t="shared" si="27"/>
        <v/>
      </c>
      <c r="H347" s="16"/>
      <c r="I347" s="19">
        <f t="shared" si="28"/>
        <v>111635</v>
      </c>
      <c r="J347" s="16"/>
      <c r="K347" s="13"/>
      <c r="L347" s="16"/>
      <c r="M347" s="16"/>
      <c r="N347" s="16"/>
      <c r="O347" s="16"/>
      <c r="P347" s="16"/>
    </row>
    <row r="348" spans="1:16" x14ac:dyDescent="0.25">
      <c r="A348" s="26">
        <v>37085</v>
      </c>
      <c r="B348" s="35">
        <f t="shared" si="25"/>
        <v>111635</v>
      </c>
      <c r="C348" s="35"/>
      <c r="D348" s="53">
        <v>3037</v>
      </c>
      <c r="E348" s="16">
        <f t="shared" si="26"/>
        <v>34286.5</v>
      </c>
      <c r="F348" s="2" t="str">
        <f t="shared" si="27"/>
        <v/>
      </c>
      <c r="H348" s="16"/>
      <c r="I348" s="19">
        <f t="shared" si="28"/>
        <v>108598</v>
      </c>
      <c r="J348" s="16"/>
      <c r="K348" s="13"/>
      <c r="L348" s="16"/>
      <c r="M348" s="16"/>
      <c r="N348" s="16"/>
      <c r="O348" s="16"/>
      <c r="P348" s="16"/>
    </row>
    <row r="349" spans="1:16" x14ac:dyDescent="0.25">
      <c r="A349" s="26">
        <v>37086</v>
      </c>
      <c r="B349" s="35">
        <f t="shared" si="25"/>
        <v>108598</v>
      </c>
      <c r="C349" s="35"/>
      <c r="D349" s="53">
        <v>3037</v>
      </c>
      <c r="E349" s="16">
        <f t="shared" si="26"/>
        <v>37323.5</v>
      </c>
      <c r="F349" s="2" t="str">
        <f t="shared" si="27"/>
        <v/>
      </c>
      <c r="H349" s="16"/>
      <c r="I349" s="19">
        <f t="shared" si="28"/>
        <v>105561</v>
      </c>
      <c r="J349" s="16"/>
      <c r="K349" s="13"/>
      <c r="L349" s="16"/>
      <c r="M349" s="16"/>
      <c r="N349" s="16"/>
      <c r="O349" s="16"/>
      <c r="P349" s="16"/>
    </row>
    <row r="350" spans="1:16" x14ac:dyDescent="0.25">
      <c r="A350" s="26">
        <v>37087</v>
      </c>
      <c r="B350" s="35">
        <f t="shared" si="25"/>
        <v>105561</v>
      </c>
      <c r="C350" s="35"/>
      <c r="D350" s="53">
        <v>3037</v>
      </c>
      <c r="E350" s="16">
        <f t="shared" si="26"/>
        <v>40360.5</v>
      </c>
      <c r="F350" s="2" t="str">
        <f t="shared" si="27"/>
        <v/>
      </c>
      <c r="H350" s="16"/>
      <c r="I350" s="19">
        <f t="shared" si="28"/>
        <v>102524</v>
      </c>
      <c r="J350" s="16"/>
      <c r="K350" s="13"/>
      <c r="L350" s="16"/>
      <c r="M350" s="16"/>
      <c r="N350" s="16"/>
      <c r="O350" s="16"/>
      <c r="P350" s="16"/>
    </row>
    <row r="351" spans="1:16" x14ac:dyDescent="0.25">
      <c r="A351" s="26">
        <v>37088</v>
      </c>
      <c r="B351" s="35">
        <f t="shared" si="25"/>
        <v>102524</v>
      </c>
      <c r="C351" s="35"/>
      <c r="D351" s="53">
        <v>3037</v>
      </c>
      <c r="E351" s="16">
        <f t="shared" si="26"/>
        <v>43397.5</v>
      </c>
      <c r="F351" s="2" t="str">
        <f t="shared" si="27"/>
        <v/>
      </c>
      <c r="H351" s="16"/>
      <c r="I351" s="19">
        <f t="shared" si="28"/>
        <v>99487</v>
      </c>
      <c r="J351" s="16"/>
      <c r="K351" s="13"/>
      <c r="L351" s="16"/>
      <c r="M351" s="16"/>
      <c r="N351" s="16"/>
      <c r="O351" s="16"/>
      <c r="P351" s="16"/>
    </row>
    <row r="352" spans="1:16" x14ac:dyDescent="0.25">
      <c r="A352" s="26">
        <v>37089</v>
      </c>
      <c r="B352" s="35">
        <f t="shared" si="25"/>
        <v>99487</v>
      </c>
      <c r="C352" s="35"/>
      <c r="D352" s="53">
        <v>3037</v>
      </c>
      <c r="E352" s="16">
        <f t="shared" si="26"/>
        <v>46434.5</v>
      </c>
      <c r="F352" s="2" t="str">
        <f t="shared" si="27"/>
        <v/>
      </c>
      <c r="H352" s="16"/>
      <c r="I352" s="19">
        <f t="shared" si="28"/>
        <v>96450</v>
      </c>
      <c r="J352" s="16"/>
      <c r="K352" s="13"/>
      <c r="L352" s="16"/>
      <c r="M352" s="16"/>
      <c r="N352" s="16"/>
      <c r="O352" s="16"/>
      <c r="P352" s="16"/>
    </row>
    <row r="353" spans="1:16" x14ac:dyDescent="0.25">
      <c r="A353" s="26">
        <v>37090</v>
      </c>
      <c r="B353" s="35">
        <f t="shared" si="25"/>
        <v>96450</v>
      </c>
      <c r="C353" s="35"/>
      <c r="D353" s="53">
        <v>3037</v>
      </c>
      <c r="E353" s="16">
        <f t="shared" si="26"/>
        <v>49471.5</v>
      </c>
      <c r="F353" s="2" t="str">
        <f t="shared" si="27"/>
        <v/>
      </c>
      <c r="H353" s="16"/>
      <c r="I353" s="19">
        <f t="shared" si="28"/>
        <v>93413</v>
      </c>
      <c r="J353" s="16"/>
      <c r="K353" s="13"/>
      <c r="L353" s="16"/>
      <c r="M353" s="16"/>
      <c r="N353" s="16"/>
      <c r="O353" s="16"/>
      <c r="P353" s="16"/>
    </row>
    <row r="354" spans="1:16" x14ac:dyDescent="0.25">
      <c r="A354" s="26">
        <v>37091</v>
      </c>
      <c r="B354" s="35">
        <f t="shared" si="25"/>
        <v>93413</v>
      </c>
      <c r="C354" s="35"/>
      <c r="D354" s="53">
        <v>3037</v>
      </c>
      <c r="E354" s="16">
        <f t="shared" si="26"/>
        <v>52508.5</v>
      </c>
      <c r="F354" s="2" t="str">
        <f t="shared" si="27"/>
        <v/>
      </c>
      <c r="H354" s="16"/>
      <c r="I354" s="19">
        <f t="shared" si="28"/>
        <v>90376</v>
      </c>
      <c r="J354" s="16"/>
      <c r="K354" s="13"/>
      <c r="L354" s="16"/>
      <c r="M354" s="16"/>
      <c r="N354" s="16"/>
      <c r="O354" s="16"/>
      <c r="P354" s="16"/>
    </row>
    <row r="355" spans="1:16" x14ac:dyDescent="0.25">
      <c r="A355" s="26">
        <v>37092</v>
      </c>
      <c r="B355" s="35">
        <f t="shared" si="25"/>
        <v>90376</v>
      </c>
      <c r="C355" s="35"/>
      <c r="D355" s="53">
        <v>3037</v>
      </c>
      <c r="E355" s="16">
        <f t="shared" si="26"/>
        <v>55545.5</v>
      </c>
      <c r="F355" s="2" t="str">
        <f t="shared" si="27"/>
        <v/>
      </c>
      <c r="H355" s="16"/>
      <c r="I355" s="19">
        <f t="shared" si="28"/>
        <v>87339</v>
      </c>
      <c r="J355" s="16"/>
      <c r="K355" s="13"/>
      <c r="L355" s="16"/>
      <c r="M355" s="16"/>
      <c r="N355" s="16"/>
      <c r="O355" s="16"/>
      <c r="P355" s="16"/>
    </row>
    <row r="356" spans="1:16" x14ac:dyDescent="0.25">
      <c r="A356" s="26">
        <v>37093</v>
      </c>
      <c r="B356" s="35">
        <f t="shared" si="25"/>
        <v>87339</v>
      </c>
      <c r="C356" s="35"/>
      <c r="D356" s="53">
        <v>3037</v>
      </c>
      <c r="E356" s="16">
        <f t="shared" si="26"/>
        <v>58582.5</v>
      </c>
      <c r="F356" s="2" t="str">
        <f t="shared" si="27"/>
        <v/>
      </c>
      <c r="H356" s="16"/>
      <c r="I356" s="19">
        <f t="shared" si="28"/>
        <v>84302</v>
      </c>
      <c r="J356" s="16"/>
      <c r="K356" s="13"/>
      <c r="L356" s="16"/>
      <c r="M356" s="16"/>
      <c r="N356" s="16"/>
      <c r="O356" s="16"/>
      <c r="P356" s="16"/>
    </row>
    <row r="357" spans="1:16" x14ac:dyDescent="0.25">
      <c r="A357" s="26">
        <v>37094</v>
      </c>
      <c r="B357" s="35">
        <f t="shared" si="25"/>
        <v>84302</v>
      </c>
      <c r="C357" s="35"/>
      <c r="D357" s="53">
        <v>3037</v>
      </c>
      <c r="E357" s="16">
        <f t="shared" si="26"/>
        <v>61619.5</v>
      </c>
      <c r="F357" s="2" t="str">
        <f t="shared" si="27"/>
        <v/>
      </c>
      <c r="H357" s="16"/>
      <c r="I357" s="19">
        <f t="shared" si="28"/>
        <v>81265</v>
      </c>
      <c r="J357" s="16"/>
      <c r="K357" s="13"/>
      <c r="L357" s="16"/>
      <c r="M357" s="16"/>
      <c r="N357" s="16"/>
      <c r="O357" s="16"/>
      <c r="P357" s="16"/>
    </row>
    <row r="358" spans="1:16" x14ac:dyDescent="0.25">
      <c r="A358" s="26">
        <v>37095</v>
      </c>
      <c r="B358" s="35">
        <f t="shared" si="25"/>
        <v>81265</v>
      </c>
      <c r="C358" s="35"/>
      <c r="D358" s="53">
        <v>3037</v>
      </c>
      <c r="E358" s="16">
        <f t="shared" si="26"/>
        <v>64656.5</v>
      </c>
      <c r="F358" s="2" t="str">
        <f t="shared" si="27"/>
        <v/>
      </c>
      <c r="H358" s="16"/>
      <c r="I358" s="19">
        <f t="shared" si="28"/>
        <v>78228</v>
      </c>
      <c r="J358" s="16"/>
      <c r="K358" s="13"/>
      <c r="L358" s="16"/>
      <c r="M358" s="16"/>
      <c r="N358" s="16"/>
      <c r="O358" s="16"/>
      <c r="P358" s="16"/>
    </row>
    <row r="359" spans="1:16" x14ac:dyDescent="0.25">
      <c r="A359" s="26">
        <v>37096</v>
      </c>
      <c r="B359" s="35">
        <f t="shared" si="25"/>
        <v>78228</v>
      </c>
      <c r="C359" s="35"/>
      <c r="D359" s="53">
        <v>3037</v>
      </c>
      <c r="E359" s="16">
        <f t="shared" si="26"/>
        <v>67693.5</v>
      </c>
      <c r="F359" s="2" t="str">
        <f t="shared" si="27"/>
        <v/>
      </c>
      <c r="H359" s="16"/>
      <c r="I359" s="19">
        <f t="shared" si="28"/>
        <v>75191</v>
      </c>
      <c r="J359" s="16"/>
      <c r="K359" s="13"/>
      <c r="L359" s="16"/>
      <c r="M359" s="16"/>
      <c r="N359" s="16"/>
      <c r="O359" s="16"/>
      <c r="P359" s="16"/>
    </row>
    <row r="360" spans="1:16" x14ac:dyDescent="0.25">
      <c r="A360" s="26">
        <v>37097</v>
      </c>
      <c r="B360" s="35">
        <f t="shared" si="25"/>
        <v>75191</v>
      </c>
      <c r="C360" s="35"/>
      <c r="D360" s="53">
        <v>3037</v>
      </c>
      <c r="E360" s="16">
        <f t="shared" si="26"/>
        <v>70730.5</v>
      </c>
      <c r="F360" s="2" t="str">
        <f t="shared" si="27"/>
        <v/>
      </c>
      <c r="H360" s="16"/>
      <c r="I360" s="19">
        <f t="shared" si="28"/>
        <v>72154</v>
      </c>
      <c r="J360" s="16"/>
      <c r="K360" s="13"/>
      <c r="L360" s="16"/>
      <c r="M360" s="16"/>
      <c r="N360" s="16"/>
      <c r="O360" s="16"/>
      <c r="P360" s="16"/>
    </row>
    <row r="361" spans="1:16" x14ac:dyDescent="0.25">
      <c r="A361" s="26">
        <v>37098</v>
      </c>
      <c r="B361" s="35">
        <f t="shared" si="25"/>
        <v>72154</v>
      </c>
      <c r="C361" s="35"/>
      <c r="D361" s="53">
        <v>3037</v>
      </c>
      <c r="E361" s="16">
        <f t="shared" si="26"/>
        <v>73767.5</v>
      </c>
      <c r="F361" s="2" t="str">
        <f t="shared" si="27"/>
        <v/>
      </c>
      <c r="H361" s="16"/>
      <c r="I361" s="19">
        <f t="shared" si="28"/>
        <v>69117</v>
      </c>
      <c r="J361" s="16"/>
      <c r="K361" s="13"/>
      <c r="L361" s="16"/>
      <c r="M361" s="16"/>
      <c r="N361" s="16"/>
      <c r="O361" s="16"/>
      <c r="P361" s="16"/>
    </row>
    <row r="362" spans="1:16" x14ac:dyDescent="0.25">
      <c r="A362" s="26">
        <v>37099</v>
      </c>
      <c r="B362" s="35">
        <f t="shared" si="25"/>
        <v>69117</v>
      </c>
      <c r="C362" s="35"/>
      <c r="D362" s="53">
        <v>3037</v>
      </c>
      <c r="E362" s="16">
        <f t="shared" si="26"/>
        <v>76804.5</v>
      </c>
      <c r="F362" s="2" t="str">
        <f t="shared" si="27"/>
        <v/>
      </c>
      <c r="H362" s="16"/>
      <c r="I362" s="19">
        <f t="shared" si="28"/>
        <v>66080</v>
      </c>
      <c r="J362" s="16"/>
      <c r="K362" s="13"/>
      <c r="L362" s="16"/>
      <c r="M362" s="16"/>
      <c r="N362" s="16"/>
      <c r="O362" s="16"/>
      <c r="P362" s="16"/>
    </row>
    <row r="363" spans="1:16" x14ac:dyDescent="0.25">
      <c r="A363" s="26">
        <v>37100</v>
      </c>
      <c r="B363" s="35">
        <f t="shared" si="25"/>
        <v>66080</v>
      </c>
      <c r="C363" s="35"/>
      <c r="D363" s="53">
        <v>3037</v>
      </c>
      <c r="E363" s="16">
        <f t="shared" si="26"/>
        <v>79841.5</v>
      </c>
      <c r="F363" s="2" t="str">
        <f t="shared" si="27"/>
        <v/>
      </c>
      <c r="H363" s="16"/>
      <c r="I363" s="19">
        <f t="shared" si="28"/>
        <v>63043</v>
      </c>
      <c r="J363" s="16"/>
      <c r="K363" s="13"/>
      <c r="L363" s="16"/>
      <c r="M363" s="16"/>
      <c r="N363" s="16"/>
      <c r="O363" s="16"/>
      <c r="P363" s="16"/>
    </row>
    <row r="364" spans="1:16" x14ac:dyDescent="0.25">
      <c r="A364" s="26">
        <v>37101</v>
      </c>
      <c r="B364" s="35">
        <f t="shared" si="25"/>
        <v>63043</v>
      </c>
      <c r="C364" s="35"/>
      <c r="D364" s="53">
        <v>3037</v>
      </c>
      <c r="E364" s="16">
        <f t="shared" si="26"/>
        <v>82878.5</v>
      </c>
      <c r="F364" s="2" t="str">
        <f t="shared" si="27"/>
        <v/>
      </c>
      <c r="H364" s="16"/>
      <c r="I364" s="19">
        <f t="shared" si="28"/>
        <v>60006</v>
      </c>
      <c r="J364" s="16"/>
      <c r="K364" s="13"/>
      <c r="L364" s="16"/>
      <c r="M364" s="16"/>
      <c r="N364" s="16"/>
      <c r="O364" s="16"/>
      <c r="P364" s="16"/>
    </row>
    <row r="365" spans="1:16" x14ac:dyDescent="0.25">
      <c r="A365" s="26">
        <v>37102</v>
      </c>
      <c r="B365" s="35">
        <f t="shared" si="25"/>
        <v>60006</v>
      </c>
      <c r="C365" s="35"/>
      <c r="D365" s="53">
        <v>3037</v>
      </c>
      <c r="E365" s="16">
        <f t="shared" si="26"/>
        <v>85915.5</v>
      </c>
      <c r="F365" s="2" t="str">
        <f t="shared" si="27"/>
        <v/>
      </c>
      <c r="H365" s="16"/>
      <c r="I365" s="19">
        <f t="shared" si="28"/>
        <v>56969</v>
      </c>
      <c r="J365" s="16"/>
      <c r="K365" s="13"/>
      <c r="L365" s="16"/>
      <c r="M365" s="16"/>
      <c r="N365" s="16"/>
      <c r="O365" s="16"/>
      <c r="P365" s="16"/>
    </row>
    <row r="366" spans="1:16" x14ac:dyDescent="0.25">
      <c r="A366" s="26">
        <v>37103</v>
      </c>
      <c r="B366" s="35">
        <f t="shared" si="25"/>
        <v>56969</v>
      </c>
      <c r="C366" s="35"/>
      <c r="D366" s="53">
        <v>3037</v>
      </c>
      <c r="E366" s="16">
        <f t="shared" si="26"/>
        <v>88952.5</v>
      </c>
      <c r="F366" s="2" t="str">
        <f t="shared" si="27"/>
        <v/>
      </c>
      <c r="H366" s="16"/>
      <c r="I366" s="19">
        <f t="shared" si="28"/>
        <v>53932</v>
      </c>
      <c r="J366" s="16"/>
      <c r="K366" s="13"/>
      <c r="L366" s="16"/>
      <c r="M366" s="16"/>
      <c r="N366" s="16"/>
      <c r="O366" s="16"/>
      <c r="P366" s="16"/>
    </row>
    <row r="367" spans="1:16" x14ac:dyDescent="0.25">
      <c r="A367" s="26">
        <v>37104</v>
      </c>
      <c r="B367" s="35">
        <f t="shared" si="25"/>
        <v>53932</v>
      </c>
      <c r="C367" s="35"/>
      <c r="D367" s="53">
        <v>3037</v>
      </c>
      <c r="E367" s="16">
        <f t="shared" si="26"/>
        <v>91989.5</v>
      </c>
      <c r="F367" s="2" t="str">
        <f t="shared" si="27"/>
        <v/>
      </c>
      <c r="H367" s="16"/>
      <c r="I367" s="19">
        <f t="shared" si="28"/>
        <v>50895</v>
      </c>
      <c r="J367" s="16"/>
      <c r="K367" s="13"/>
      <c r="L367" s="16"/>
      <c r="M367" s="16"/>
      <c r="N367" s="16"/>
      <c r="O367" s="16"/>
      <c r="P367" s="16"/>
    </row>
    <row r="368" spans="1:16" x14ac:dyDescent="0.25">
      <c r="A368" s="26">
        <v>37105</v>
      </c>
      <c r="B368" s="35">
        <f t="shared" si="25"/>
        <v>50895</v>
      </c>
      <c r="C368" s="35"/>
      <c r="D368" s="53">
        <v>3037</v>
      </c>
      <c r="E368" s="16">
        <f t="shared" si="26"/>
        <v>95026.5</v>
      </c>
      <c r="F368" s="2" t="str">
        <f t="shared" si="27"/>
        <v/>
      </c>
      <c r="H368" s="16"/>
      <c r="I368" s="19">
        <f t="shared" si="28"/>
        <v>47858</v>
      </c>
      <c r="J368" s="16"/>
      <c r="K368" s="13"/>
      <c r="L368" s="16"/>
      <c r="M368" s="16"/>
      <c r="N368" s="16"/>
      <c r="O368" s="16"/>
      <c r="P368" s="16"/>
    </row>
    <row r="369" spans="1:16" x14ac:dyDescent="0.25">
      <c r="A369" s="26">
        <v>37106</v>
      </c>
      <c r="B369" s="35">
        <f t="shared" si="25"/>
        <v>47858</v>
      </c>
      <c r="C369" s="35"/>
      <c r="D369" s="53">
        <v>3037</v>
      </c>
      <c r="E369" s="16">
        <f t="shared" si="26"/>
        <v>98063.5</v>
      </c>
      <c r="F369" s="2" t="str">
        <f t="shared" si="27"/>
        <v/>
      </c>
      <c r="H369" s="16"/>
      <c r="I369" s="19">
        <f t="shared" si="28"/>
        <v>44821</v>
      </c>
      <c r="J369" s="16"/>
      <c r="K369" s="13"/>
      <c r="L369" s="16"/>
      <c r="M369" s="16"/>
      <c r="N369" s="16"/>
      <c r="O369" s="16"/>
      <c r="P369" s="16"/>
    </row>
    <row r="370" spans="1:16" x14ac:dyDescent="0.25">
      <c r="A370" s="26">
        <v>37107</v>
      </c>
      <c r="B370" s="35">
        <f t="shared" si="25"/>
        <v>44821</v>
      </c>
      <c r="C370" s="35"/>
      <c r="D370" s="53">
        <v>3037</v>
      </c>
      <c r="E370" s="16">
        <f t="shared" si="26"/>
        <v>101100.5</v>
      </c>
      <c r="F370" s="2" t="str">
        <f t="shared" si="27"/>
        <v/>
      </c>
      <c r="H370" s="16"/>
      <c r="I370" s="19">
        <f t="shared" si="28"/>
        <v>41784</v>
      </c>
      <c r="J370" s="16"/>
      <c r="K370" s="13"/>
      <c r="L370" s="16"/>
      <c r="M370" s="16"/>
      <c r="N370" s="16"/>
      <c r="O370" s="16"/>
      <c r="P370" s="16"/>
    </row>
    <row r="371" spans="1:16" x14ac:dyDescent="0.25">
      <c r="A371" s="26">
        <v>37108</v>
      </c>
      <c r="B371" s="35">
        <f t="shared" si="25"/>
        <v>41784</v>
      </c>
      <c r="C371" s="35"/>
      <c r="D371" s="53">
        <v>3037</v>
      </c>
      <c r="E371" s="16">
        <f t="shared" si="26"/>
        <v>104137.5</v>
      </c>
      <c r="F371" s="2" t="str">
        <f t="shared" si="27"/>
        <v/>
      </c>
      <c r="H371" s="16"/>
      <c r="I371" s="19">
        <f t="shared" si="28"/>
        <v>38747</v>
      </c>
      <c r="J371" s="16"/>
      <c r="K371" s="13"/>
      <c r="L371" s="16"/>
      <c r="M371" s="16"/>
      <c r="N371" s="16"/>
      <c r="O371" s="16"/>
      <c r="P371" s="16"/>
    </row>
    <row r="372" spans="1:16" x14ac:dyDescent="0.25">
      <c r="A372" s="26">
        <v>37109</v>
      </c>
      <c r="B372" s="35">
        <f t="shared" si="25"/>
        <v>38747</v>
      </c>
      <c r="C372" s="35"/>
      <c r="D372" s="53">
        <v>3037</v>
      </c>
      <c r="E372" s="16">
        <f t="shared" si="26"/>
        <v>107174.5</v>
      </c>
      <c r="F372" s="2" t="str">
        <f t="shared" si="27"/>
        <v/>
      </c>
      <c r="H372" s="16"/>
      <c r="I372" s="19">
        <f t="shared" si="28"/>
        <v>35710</v>
      </c>
      <c r="J372" s="16"/>
      <c r="K372" s="13"/>
      <c r="L372" s="16"/>
      <c r="M372" s="16"/>
      <c r="N372" s="16"/>
      <c r="O372" s="16"/>
      <c r="P372" s="16"/>
    </row>
    <row r="373" spans="1:16" x14ac:dyDescent="0.25">
      <c r="A373" s="26">
        <v>37110</v>
      </c>
      <c r="B373" s="35">
        <f t="shared" si="25"/>
        <v>35710</v>
      </c>
      <c r="C373" s="35"/>
      <c r="D373" s="53">
        <v>3037</v>
      </c>
      <c r="E373" s="16">
        <f t="shared" si="26"/>
        <v>110211.5</v>
      </c>
      <c r="F373" s="2" t="str">
        <f t="shared" si="27"/>
        <v/>
      </c>
      <c r="H373" s="16"/>
      <c r="I373" s="19">
        <f t="shared" si="28"/>
        <v>32673</v>
      </c>
      <c r="J373" s="16"/>
      <c r="K373" s="13"/>
      <c r="L373" s="16"/>
      <c r="M373" s="16"/>
      <c r="N373" s="16"/>
      <c r="O373" s="16"/>
      <c r="P373" s="16"/>
    </row>
    <row r="374" spans="1:16" x14ac:dyDescent="0.25">
      <c r="A374" s="26">
        <v>37111</v>
      </c>
      <c r="B374" s="35">
        <f t="shared" si="25"/>
        <v>32673</v>
      </c>
      <c r="C374" s="35"/>
      <c r="D374" s="53">
        <v>3037</v>
      </c>
      <c r="E374" s="16">
        <f t="shared" si="26"/>
        <v>113248.5</v>
      </c>
      <c r="F374" s="2" t="str">
        <f t="shared" si="27"/>
        <v/>
      </c>
      <c r="H374" s="16"/>
      <c r="I374" s="19">
        <f t="shared" si="28"/>
        <v>29636</v>
      </c>
      <c r="J374" s="16"/>
      <c r="K374" s="13"/>
      <c r="L374" s="16"/>
      <c r="M374" s="16"/>
      <c r="N374" s="16"/>
      <c r="O374" s="16"/>
      <c r="P374" s="16"/>
    </row>
    <row r="375" spans="1:16" x14ac:dyDescent="0.25">
      <c r="A375" s="26">
        <v>37112</v>
      </c>
      <c r="B375" s="35">
        <f t="shared" si="25"/>
        <v>29636</v>
      </c>
      <c r="C375" s="35"/>
      <c r="D375" s="53">
        <v>3037</v>
      </c>
      <c r="E375" s="16">
        <f t="shared" si="26"/>
        <v>116285.5</v>
      </c>
      <c r="F375" s="2" t="str">
        <f t="shared" si="27"/>
        <v/>
      </c>
      <c r="H375" s="16"/>
      <c r="I375" s="19">
        <f t="shared" si="28"/>
        <v>26599</v>
      </c>
    </row>
    <row r="376" spans="1:16" x14ac:dyDescent="0.25">
      <c r="A376" s="26">
        <v>37113</v>
      </c>
      <c r="B376" s="35">
        <f t="shared" ref="B376:B439" si="29">IF(I375&lt;0,"0",I375)</f>
        <v>26599</v>
      </c>
      <c r="C376" s="35"/>
      <c r="D376" s="53">
        <v>3037</v>
      </c>
      <c r="E376" s="16">
        <f t="shared" ref="E376:E439" si="30">$D$3-B376</f>
        <v>119322.5</v>
      </c>
      <c r="F376" s="2" t="str">
        <f t="shared" ref="F376:F439" si="31">+IF(I376&gt;$D$3,"*","")</f>
        <v/>
      </c>
      <c r="H376" s="16"/>
      <c r="I376" s="19">
        <f t="shared" ref="I376:I439" si="32">B376+H376-D376</f>
        <v>23562</v>
      </c>
    </row>
    <row r="377" spans="1:16" x14ac:dyDescent="0.25">
      <c r="A377" s="26">
        <v>37114</v>
      </c>
      <c r="B377" s="35">
        <f t="shared" si="29"/>
        <v>23562</v>
      </c>
      <c r="C377" s="35"/>
      <c r="D377" s="53">
        <v>3037</v>
      </c>
      <c r="E377" s="16">
        <f t="shared" si="30"/>
        <v>122359.5</v>
      </c>
      <c r="F377" s="2" t="str">
        <f t="shared" si="31"/>
        <v/>
      </c>
      <c r="H377" s="16"/>
      <c r="I377" s="19">
        <f t="shared" si="32"/>
        <v>20525</v>
      </c>
    </row>
    <row r="378" spans="1:16" x14ac:dyDescent="0.25">
      <c r="A378" s="26">
        <v>37115</v>
      </c>
      <c r="B378" s="35">
        <f t="shared" si="29"/>
        <v>20525</v>
      </c>
      <c r="C378" s="35"/>
      <c r="D378" s="53">
        <v>3037</v>
      </c>
      <c r="E378" s="16">
        <f t="shared" si="30"/>
        <v>125396.5</v>
      </c>
      <c r="F378" s="2" t="str">
        <f t="shared" si="31"/>
        <v/>
      </c>
      <c r="H378" s="16"/>
      <c r="I378" s="19">
        <f t="shared" si="32"/>
        <v>17488</v>
      </c>
    </row>
    <row r="379" spans="1:16" x14ac:dyDescent="0.25">
      <c r="A379" s="26">
        <v>37116</v>
      </c>
      <c r="B379" s="35">
        <f t="shared" si="29"/>
        <v>17488</v>
      </c>
      <c r="C379" s="35"/>
      <c r="D379" s="53">
        <v>3037</v>
      </c>
      <c r="E379" s="16">
        <f t="shared" si="30"/>
        <v>128433.5</v>
      </c>
      <c r="F379" s="2" t="str">
        <f t="shared" si="31"/>
        <v/>
      </c>
      <c r="H379" s="16"/>
      <c r="I379" s="19">
        <f t="shared" si="32"/>
        <v>14451</v>
      </c>
    </row>
    <row r="380" spans="1:16" x14ac:dyDescent="0.25">
      <c r="A380" s="26">
        <v>37117</v>
      </c>
      <c r="B380" s="35">
        <f t="shared" si="29"/>
        <v>14451</v>
      </c>
      <c r="C380" s="35"/>
      <c r="D380" s="53">
        <v>3037</v>
      </c>
      <c r="E380" s="16">
        <f t="shared" si="30"/>
        <v>131470.5</v>
      </c>
      <c r="F380" s="2" t="str">
        <f t="shared" si="31"/>
        <v/>
      </c>
      <c r="G380" s="21" t="s">
        <v>26</v>
      </c>
      <c r="H380" s="16">
        <v>122000</v>
      </c>
      <c r="I380" s="19">
        <f t="shared" si="32"/>
        <v>133414</v>
      </c>
      <c r="J380" s="16"/>
      <c r="K380" s="16"/>
    </row>
    <row r="381" spans="1:16" x14ac:dyDescent="0.25">
      <c r="A381" s="26">
        <v>37118</v>
      </c>
      <c r="B381" s="35">
        <f t="shared" si="29"/>
        <v>133414</v>
      </c>
      <c r="C381" s="35"/>
      <c r="D381" s="53">
        <v>3037</v>
      </c>
      <c r="E381" s="16">
        <f t="shared" si="30"/>
        <v>12507.5</v>
      </c>
      <c r="F381" s="2" t="str">
        <f t="shared" si="31"/>
        <v/>
      </c>
      <c r="H381" s="16"/>
      <c r="I381" s="19">
        <f t="shared" si="32"/>
        <v>130377</v>
      </c>
      <c r="J381" s="16"/>
      <c r="K381" s="16"/>
    </row>
    <row r="382" spans="1:16" x14ac:dyDescent="0.25">
      <c r="A382" s="26">
        <v>37119</v>
      </c>
      <c r="B382" s="35">
        <f t="shared" si="29"/>
        <v>130377</v>
      </c>
      <c r="C382" s="35"/>
      <c r="D382" s="53">
        <v>3037</v>
      </c>
      <c r="E382" s="16">
        <f t="shared" si="30"/>
        <v>15544.5</v>
      </c>
      <c r="F382" s="2" t="str">
        <f t="shared" si="31"/>
        <v/>
      </c>
      <c r="H382" s="16"/>
      <c r="I382" s="19">
        <f t="shared" si="32"/>
        <v>127340</v>
      </c>
      <c r="J382" s="16"/>
      <c r="K382" s="16"/>
    </row>
    <row r="383" spans="1:16" x14ac:dyDescent="0.25">
      <c r="A383" s="26">
        <v>37120</v>
      </c>
      <c r="B383" s="35">
        <f t="shared" si="29"/>
        <v>127340</v>
      </c>
      <c r="C383" s="35"/>
      <c r="D383" s="53">
        <v>3037</v>
      </c>
      <c r="E383" s="16">
        <f t="shared" si="30"/>
        <v>18581.5</v>
      </c>
      <c r="F383" s="2" t="str">
        <f t="shared" si="31"/>
        <v/>
      </c>
      <c r="H383" s="16"/>
      <c r="I383" s="19">
        <f t="shared" si="32"/>
        <v>124303</v>
      </c>
      <c r="J383" s="16"/>
      <c r="K383" s="16"/>
    </row>
    <row r="384" spans="1:16" x14ac:dyDescent="0.25">
      <c r="A384" s="26">
        <v>37121</v>
      </c>
      <c r="B384" s="35">
        <f t="shared" si="29"/>
        <v>124303</v>
      </c>
      <c r="C384" s="35"/>
      <c r="D384" s="53">
        <v>3037</v>
      </c>
      <c r="E384" s="16">
        <f t="shared" si="30"/>
        <v>21618.5</v>
      </c>
      <c r="F384" s="2" t="str">
        <f t="shared" si="31"/>
        <v/>
      </c>
      <c r="H384" s="16"/>
      <c r="I384" s="19">
        <f t="shared" si="32"/>
        <v>121266</v>
      </c>
    </row>
    <row r="385" spans="1:11" x14ac:dyDescent="0.25">
      <c r="A385" s="26">
        <v>37122</v>
      </c>
      <c r="B385" s="35">
        <f t="shared" si="29"/>
        <v>121266</v>
      </c>
      <c r="C385" s="35"/>
      <c r="D385" s="53">
        <v>3037</v>
      </c>
      <c r="E385" s="16">
        <f t="shared" si="30"/>
        <v>24655.5</v>
      </c>
      <c r="F385" s="2" t="str">
        <f t="shared" si="31"/>
        <v/>
      </c>
      <c r="H385" s="16"/>
      <c r="I385" s="19">
        <f t="shared" si="32"/>
        <v>118229</v>
      </c>
      <c r="J385" s="16"/>
      <c r="K385" s="16"/>
    </row>
    <row r="386" spans="1:11" x14ac:dyDescent="0.25">
      <c r="A386" s="26">
        <v>37123</v>
      </c>
      <c r="B386" s="35">
        <f t="shared" si="29"/>
        <v>118229</v>
      </c>
      <c r="C386" s="35"/>
      <c r="D386" s="53">
        <v>3037</v>
      </c>
      <c r="E386" s="16">
        <f t="shared" si="30"/>
        <v>27692.5</v>
      </c>
      <c r="F386" s="2" t="str">
        <f t="shared" si="31"/>
        <v/>
      </c>
      <c r="H386" s="16"/>
      <c r="I386" s="19">
        <f t="shared" si="32"/>
        <v>115192</v>
      </c>
    </row>
    <row r="387" spans="1:11" x14ac:dyDescent="0.25">
      <c r="A387" s="26">
        <v>37124</v>
      </c>
      <c r="B387" s="35">
        <f t="shared" si="29"/>
        <v>115192</v>
      </c>
      <c r="C387" s="35"/>
      <c r="D387" s="53">
        <v>3037</v>
      </c>
      <c r="E387" s="16">
        <f t="shared" si="30"/>
        <v>30729.5</v>
      </c>
      <c r="F387" s="2" t="str">
        <f t="shared" si="31"/>
        <v/>
      </c>
      <c r="H387" s="16"/>
      <c r="I387" s="19">
        <f t="shared" si="32"/>
        <v>112155</v>
      </c>
    </row>
    <row r="388" spans="1:11" x14ac:dyDescent="0.25">
      <c r="A388" s="26">
        <v>37125</v>
      </c>
      <c r="B388" s="35">
        <f t="shared" si="29"/>
        <v>112155</v>
      </c>
      <c r="C388" s="35"/>
      <c r="D388" s="53">
        <v>3037</v>
      </c>
      <c r="E388" s="16">
        <f t="shared" si="30"/>
        <v>33766.5</v>
      </c>
      <c r="F388" s="2" t="str">
        <f t="shared" si="31"/>
        <v/>
      </c>
      <c r="H388" s="16"/>
      <c r="I388" s="19">
        <f t="shared" si="32"/>
        <v>109118</v>
      </c>
    </row>
    <row r="389" spans="1:11" x14ac:dyDescent="0.25">
      <c r="A389" s="26">
        <v>37126</v>
      </c>
      <c r="B389" s="35">
        <f t="shared" si="29"/>
        <v>109118</v>
      </c>
      <c r="C389" s="35"/>
      <c r="D389" s="53">
        <v>3037</v>
      </c>
      <c r="E389" s="16">
        <f t="shared" si="30"/>
        <v>36803.5</v>
      </c>
      <c r="F389" s="2" t="str">
        <f t="shared" si="31"/>
        <v/>
      </c>
      <c r="H389" s="16"/>
      <c r="I389" s="19">
        <f t="shared" si="32"/>
        <v>106081</v>
      </c>
    </row>
    <row r="390" spans="1:11" x14ac:dyDescent="0.25">
      <c r="A390" s="26">
        <v>37127</v>
      </c>
      <c r="B390" s="35">
        <f t="shared" si="29"/>
        <v>106081</v>
      </c>
      <c r="C390" s="35"/>
      <c r="D390" s="53">
        <v>3037</v>
      </c>
      <c r="E390" s="16">
        <f t="shared" si="30"/>
        <v>39840.5</v>
      </c>
      <c r="F390" s="2" t="str">
        <f t="shared" si="31"/>
        <v/>
      </c>
      <c r="H390" s="16"/>
      <c r="I390" s="19">
        <f t="shared" si="32"/>
        <v>103044</v>
      </c>
    </row>
    <row r="391" spans="1:11" x14ac:dyDescent="0.25">
      <c r="A391" s="26">
        <v>37128</v>
      </c>
      <c r="B391" s="35">
        <f t="shared" si="29"/>
        <v>103044</v>
      </c>
      <c r="C391" s="35"/>
      <c r="D391" s="53">
        <v>3037</v>
      </c>
      <c r="E391" s="16">
        <f t="shared" si="30"/>
        <v>42877.5</v>
      </c>
      <c r="F391" s="2" t="str">
        <f t="shared" si="31"/>
        <v/>
      </c>
      <c r="H391" s="16"/>
      <c r="I391" s="19">
        <f t="shared" si="32"/>
        <v>100007</v>
      </c>
    </row>
    <row r="392" spans="1:11" x14ac:dyDescent="0.25">
      <c r="A392" s="26">
        <v>37129</v>
      </c>
      <c r="B392" s="35">
        <f t="shared" si="29"/>
        <v>100007</v>
      </c>
      <c r="C392" s="35"/>
      <c r="D392" s="53">
        <v>3037</v>
      </c>
      <c r="E392" s="16">
        <f t="shared" si="30"/>
        <v>45914.5</v>
      </c>
      <c r="F392" s="2" t="str">
        <f t="shared" si="31"/>
        <v/>
      </c>
      <c r="H392" s="16"/>
      <c r="I392" s="19">
        <f t="shared" si="32"/>
        <v>96970</v>
      </c>
    </row>
    <row r="393" spans="1:11" x14ac:dyDescent="0.25">
      <c r="A393" s="26">
        <v>37130</v>
      </c>
      <c r="B393" s="35">
        <f t="shared" si="29"/>
        <v>96970</v>
      </c>
      <c r="C393" s="35"/>
      <c r="D393" s="53">
        <v>3037</v>
      </c>
      <c r="E393" s="16">
        <f t="shared" si="30"/>
        <v>48951.5</v>
      </c>
      <c r="F393" s="2" t="str">
        <f t="shared" si="31"/>
        <v/>
      </c>
      <c r="H393" s="16"/>
      <c r="I393" s="19">
        <f t="shared" si="32"/>
        <v>93933</v>
      </c>
    </row>
    <row r="394" spans="1:11" x14ac:dyDescent="0.25">
      <c r="A394" s="26">
        <v>37131</v>
      </c>
      <c r="B394" s="35">
        <f t="shared" si="29"/>
        <v>93933</v>
      </c>
      <c r="C394" s="35"/>
      <c r="D394" s="53">
        <v>3037</v>
      </c>
      <c r="E394" s="16">
        <f t="shared" si="30"/>
        <v>51988.5</v>
      </c>
      <c r="F394" s="2" t="str">
        <f t="shared" si="31"/>
        <v/>
      </c>
      <c r="H394" s="16"/>
      <c r="I394" s="19">
        <f t="shared" si="32"/>
        <v>90896</v>
      </c>
    </row>
    <row r="395" spans="1:11" x14ac:dyDescent="0.25">
      <c r="A395" s="26">
        <v>37132</v>
      </c>
      <c r="B395" s="35">
        <f t="shared" si="29"/>
        <v>90896</v>
      </c>
      <c r="C395" s="35"/>
      <c r="D395" s="53">
        <v>3037</v>
      </c>
      <c r="E395" s="16">
        <f t="shared" si="30"/>
        <v>55025.5</v>
      </c>
      <c r="F395" s="2" t="str">
        <f t="shared" si="31"/>
        <v/>
      </c>
      <c r="H395" s="16"/>
      <c r="I395" s="19">
        <f t="shared" si="32"/>
        <v>87859</v>
      </c>
    </row>
    <row r="396" spans="1:11" x14ac:dyDescent="0.25">
      <c r="A396" s="26">
        <v>37133</v>
      </c>
      <c r="B396" s="35">
        <f t="shared" si="29"/>
        <v>87859</v>
      </c>
      <c r="C396" s="35"/>
      <c r="D396" s="53">
        <v>3037</v>
      </c>
      <c r="E396" s="16">
        <f t="shared" si="30"/>
        <v>58062.5</v>
      </c>
      <c r="F396" s="2" t="str">
        <f t="shared" si="31"/>
        <v/>
      </c>
      <c r="H396" s="16"/>
      <c r="I396" s="19">
        <f t="shared" si="32"/>
        <v>84822</v>
      </c>
    </row>
    <row r="397" spans="1:11" x14ac:dyDescent="0.25">
      <c r="A397" s="26">
        <v>37134</v>
      </c>
      <c r="B397" s="35">
        <f t="shared" si="29"/>
        <v>84822</v>
      </c>
      <c r="C397" s="35"/>
      <c r="D397" s="53">
        <v>3037</v>
      </c>
      <c r="E397" s="16">
        <f t="shared" si="30"/>
        <v>61099.5</v>
      </c>
      <c r="F397" s="2" t="str">
        <f t="shared" si="31"/>
        <v/>
      </c>
      <c r="H397" s="16"/>
      <c r="I397" s="19">
        <f t="shared" si="32"/>
        <v>81785</v>
      </c>
    </row>
    <row r="398" spans="1:11" x14ac:dyDescent="0.25">
      <c r="A398" s="26">
        <v>37135</v>
      </c>
      <c r="B398" s="35">
        <f t="shared" si="29"/>
        <v>81785</v>
      </c>
      <c r="C398" s="35"/>
      <c r="D398" s="53">
        <v>3037</v>
      </c>
      <c r="E398" s="16">
        <f t="shared" si="30"/>
        <v>64136.5</v>
      </c>
      <c r="F398" s="2" t="str">
        <f t="shared" si="31"/>
        <v/>
      </c>
      <c r="H398" s="16"/>
      <c r="I398" s="19">
        <f t="shared" si="32"/>
        <v>78748</v>
      </c>
    </row>
    <row r="399" spans="1:11" x14ac:dyDescent="0.25">
      <c r="A399" s="26">
        <v>37136</v>
      </c>
      <c r="B399" s="35">
        <f t="shared" si="29"/>
        <v>78748</v>
      </c>
      <c r="C399" s="35"/>
      <c r="D399" s="53">
        <v>3037</v>
      </c>
      <c r="E399" s="16">
        <f t="shared" si="30"/>
        <v>67173.5</v>
      </c>
      <c r="F399" s="2" t="str">
        <f t="shared" si="31"/>
        <v/>
      </c>
      <c r="H399" s="16"/>
      <c r="I399" s="19">
        <f t="shared" si="32"/>
        <v>75711</v>
      </c>
    </row>
    <row r="400" spans="1:11" x14ac:dyDescent="0.25">
      <c r="A400" s="26">
        <v>37137</v>
      </c>
      <c r="B400" s="35">
        <f t="shared" si="29"/>
        <v>75711</v>
      </c>
      <c r="C400" s="35"/>
      <c r="D400" s="53">
        <v>3037</v>
      </c>
      <c r="E400" s="16">
        <f t="shared" si="30"/>
        <v>70210.5</v>
      </c>
      <c r="F400" s="2" t="str">
        <f t="shared" si="31"/>
        <v/>
      </c>
      <c r="H400" s="16"/>
      <c r="I400" s="19">
        <f t="shared" si="32"/>
        <v>72674</v>
      </c>
    </row>
    <row r="401" spans="1:9" x14ac:dyDescent="0.25">
      <c r="A401" s="26">
        <v>37138</v>
      </c>
      <c r="B401" s="35">
        <f t="shared" si="29"/>
        <v>72674</v>
      </c>
      <c r="C401" s="35"/>
      <c r="D401" s="53">
        <v>3037</v>
      </c>
      <c r="E401" s="16">
        <f t="shared" si="30"/>
        <v>73247.5</v>
      </c>
      <c r="F401" s="2" t="str">
        <f t="shared" si="31"/>
        <v/>
      </c>
      <c r="H401" s="16"/>
      <c r="I401" s="19">
        <f t="shared" si="32"/>
        <v>69637</v>
      </c>
    </row>
    <row r="402" spans="1:9" x14ac:dyDescent="0.25">
      <c r="A402" s="26">
        <v>37139</v>
      </c>
      <c r="B402" s="35">
        <f t="shared" si="29"/>
        <v>69637</v>
      </c>
      <c r="C402" s="35"/>
      <c r="D402" s="53">
        <v>3037</v>
      </c>
      <c r="E402" s="16">
        <f t="shared" si="30"/>
        <v>76284.5</v>
      </c>
      <c r="F402" s="2" t="str">
        <f t="shared" si="31"/>
        <v/>
      </c>
      <c r="H402" s="16"/>
      <c r="I402" s="19">
        <f t="shared" si="32"/>
        <v>66600</v>
      </c>
    </row>
    <row r="403" spans="1:9" x14ac:dyDescent="0.25">
      <c r="A403" s="26">
        <v>37140</v>
      </c>
      <c r="B403" s="35">
        <f t="shared" si="29"/>
        <v>66600</v>
      </c>
      <c r="C403" s="35"/>
      <c r="D403" s="53">
        <v>3037</v>
      </c>
      <c r="E403" s="16">
        <f t="shared" si="30"/>
        <v>79321.5</v>
      </c>
      <c r="F403" s="2" t="str">
        <f t="shared" si="31"/>
        <v/>
      </c>
      <c r="H403" s="16"/>
      <c r="I403" s="19">
        <f t="shared" si="32"/>
        <v>63563</v>
      </c>
    </row>
    <row r="404" spans="1:9" x14ac:dyDescent="0.25">
      <c r="A404" s="26">
        <v>37141</v>
      </c>
      <c r="B404" s="35">
        <f t="shared" si="29"/>
        <v>63563</v>
      </c>
      <c r="C404" s="35"/>
      <c r="D404" s="53">
        <v>3037</v>
      </c>
      <c r="E404" s="16">
        <f t="shared" si="30"/>
        <v>82358.5</v>
      </c>
      <c r="F404" s="2" t="str">
        <f t="shared" si="31"/>
        <v/>
      </c>
      <c r="H404" s="16"/>
      <c r="I404" s="19">
        <f t="shared" si="32"/>
        <v>60526</v>
      </c>
    </row>
    <row r="405" spans="1:9" x14ac:dyDescent="0.25">
      <c r="A405" s="26">
        <v>37142</v>
      </c>
      <c r="B405" s="35">
        <f t="shared" si="29"/>
        <v>60526</v>
      </c>
      <c r="C405" s="35"/>
      <c r="D405" s="53">
        <v>3037</v>
      </c>
      <c r="E405" s="16">
        <f t="shared" si="30"/>
        <v>85395.5</v>
      </c>
      <c r="F405" s="2" t="str">
        <f t="shared" si="31"/>
        <v/>
      </c>
      <c r="H405" s="16"/>
      <c r="I405" s="19">
        <f t="shared" si="32"/>
        <v>57489</v>
      </c>
    </row>
    <row r="406" spans="1:9" x14ac:dyDescent="0.25">
      <c r="A406" s="26">
        <v>37143</v>
      </c>
      <c r="B406" s="35">
        <f t="shared" si="29"/>
        <v>57489</v>
      </c>
      <c r="C406" s="35"/>
      <c r="D406" s="53">
        <v>3037</v>
      </c>
      <c r="E406" s="16">
        <f t="shared" si="30"/>
        <v>88432.5</v>
      </c>
      <c r="F406" s="2" t="str">
        <f t="shared" si="31"/>
        <v/>
      </c>
      <c r="H406" s="16"/>
      <c r="I406" s="19">
        <f t="shared" si="32"/>
        <v>54452</v>
      </c>
    </row>
    <row r="407" spans="1:9" x14ac:dyDescent="0.25">
      <c r="A407" s="26">
        <v>37144</v>
      </c>
      <c r="B407" s="35">
        <f t="shared" si="29"/>
        <v>54452</v>
      </c>
      <c r="C407" s="35"/>
      <c r="D407" s="53">
        <v>3037</v>
      </c>
      <c r="E407" s="16">
        <f t="shared" si="30"/>
        <v>91469.5</v>
      </c>
      <c r="F407" s="2" t="str">
        <f t="shared" si="31"/>
        <v/>
      </c>
      <c r="H407" s="16"/>
      <c r="I407" s="19">
        <f t="shared" si="32"/>
        <v>51415</v>
      </c>
    </row>
    <row r="408" spans="1:9" x14ac:dyDescent="0.25">
      <c r="A408" s="26">
        <v>37145</v>
      </c>
      <c r="B408" s="35">
        <f t="shared" si="29"/>
        <v>51415</v>
      </c>
      <c r="C408" s="35"/>
      <c r="D408" s="53">
        <v>3037</v>
      </c>
      <c r="E408" s="16">
        <f t="shared" si="30"/>
        <v>94506.5</v>
      </c>
      <c r="F408" s="2" t="str">
        <f t="shared" si="31"/>
        <v/>
      </c>
      <c r="H408" s="16"/>
      <c r="I408" s="19">
        <f t="shared" si="32"/>
        <v>48378</v>
      </c>
    </row>
    <row r="409" spans="1:9" x14ac:dyDescent="0.25">
      <c r="A409" s="26">
        <v>37146</v>
      </c>
      <c r="B409" s="35">
        <f t="shared" si="29"/>
        <v>48378</v>
      </c>
      <c r="C409" s="35"/>
      <c r="D409" s="53">
        <v>3037</v>
      </c>
      <c r="E409" s="16">
        <f t="shared" si="30"/>
        <v>97543.5</v>
      </c>
      <c r="F409" s="2" t="str">
        <f t="shared" si="31"/>
        <v/>
      </c>
      <c r="H409" s="16"/>
      <c r="I409" s="19">
        <f t="shared" si="32"/>
        <v>45341</v>
      </c>
    </row>
    <row r="410" spans="1:9" x14ac:dyDescent="0.25">
      <c r="A410" s="26">
        <v>37147</v>
      </c>
      <c r="B410" s="35">
        <f t="shared" si="29"/>
        <v>45341</v>
      </c>
      <c r="C410" s="35"/>
      <c r="D410" s="53">
        <v>3037</v>
      </c>
      <c r="E410" s="16">
        <f t="shared" si="30"/>
        <v>100580.5</v>
      </c>
      <c r="F410" s="2" t="str">
        <f t="shared" si="31"/>
        <v/>
      </c>
      <c r="H410" s="16"/>
      <c r="I410" s="19">
        <f t="shared" si="32"/>
        <v>42304</v>
      </c>
    </row>
    <row r="411" spans="1:9" x14ac:dyDescent="0.25">
      <c r="A411" s="26">
        <v>37148</v>
      </c>
      <c r="B411" s="35">
        <f t="shared" si="29"/>
        <v>42304</v>
      </c>
      <c r="C411" s="35"/>
      <c r="D411" s="53">
        <v>3037</v>
      </c>
      <c r="E411" s="16">
        <f t="shared" si="30"/>
        <v>103617.5</v>
      </c>
      <c r="F411" s="2" t="str">
        <f t="shared" si="31"/>
        <v/>
      </c>
      <c r="H411" s="16"/>
      <c r="I411" s="19">
        <f t="shared" si="32"/>
        <v>39267</v>
      </c>
    </row>
    <row r="412" spans="1:9" x14ac:dyDescent="0.25">
      <c r="A412" s="26">
        <v>37149</v>
      </c>
      <c r="B412" s="35">
        <f t="shared" si="29"/>
        <v>39267</v>
      </c>
      <c r="C412" s="35"/>
      <c r="D412" s="53">
        <v>3037</v>
      </c>
      <c r="E412" s="16">
        <f t="shared" si="30"/>
        <v>106654.5</v>
      </c>
      <c r="F412" s="2" t="str">
        <f t="shared" si="31"/>
        <v/>
      </c>
      <c r="H412" s="16"/>
      <c r="I412" s="19">
        <f t="shared" si="32"/>
        <v>36230</v>
      </c>
    </row>
    <row r="413" spans="1:9" x14ac:dyDescent="0.25">
      <c r="A413" s="26">
        <v>37150</v>
      </c>
      <c r="B413" s="35">
        <f t="shared" si="29"/>
        <v>36230</v>
      </c>
      <c r="C413" s="35"/>
      <c r="D413" s="53">
        <v>3037</v>
      </c>
      <c r="E413" s="16">
        <f t="shared" si="30"/>
        <v>109691.5</v>
      </c>
      <c r="F413" s="2" t="str">
        <f t="shared" si="31"/>
        <v/>
      </c>
      <c r="H413" s="16"/>
      <c r="I413" s="19">
        <f t="shared" si="32"/>
        <v>33193</v>
      </c>
    </row>
    <row r="414" spans="1:9" x14ac:dyDescent="0.25">
      <c r="A414" s="26">
        <v>37151</v>
      </c>
      <c r="B414" s="35">
        <f t="shared" si="29"/>
        <v>33193</v>
      </c>
      <c r="C414" s="35"/>
      <c r="D414" s="53">
        <v>3037</v>
      </c>
      <c r="E414" s="16">
        <f t="shared" si="30"/>
        <v>112728.5</v>
      </c>
      <c r="F414" s="2" t="str">
        <f t="shared" si="31"/>
        <v/>
      </c>
      <c r="H414" s="16"/>
      <c r="I414" s="19">
        <f t="shared" si="32"/>
        <v>30156</v>
      </c>
    </row>
    <row r="415" spans="1:9" x14ac:dyDescent="0.25">
      <c r="A415" s="26">
        <v>37152</v>
      </c>
      <c r="B415" s="35">
        <f t="shared" si="29"/>
        <v>30156</v>
      </c>
      <c r="C415" s="35"/>
      <c r="D415" s="53">
        <v>3037</v>
      </c>
      <c r="E415" s="16">
        <f t="shared" si="30"/>
        <v>115765.5</v>
      </c>
      <c r="F415" s="2" t="str">
        <f t="shared" si="31"/>
        <v/>
      </c>
      <c r="H415" s="16"/>
      <c r="I415" s="19">
        <f t="shared" si="32"/>
        <v>27119</v>
      </c>
    </row>
    <row r="416" spans="1:9" x14ac:dyDescent="0.25">
      <c r="A416" s="26">
        <v>37153</v>
      </c>
      <c r="B416" s="35">
        <f t="shared" si="29"/>
        <v>27119</v>
      </c>
      <c r="C416" s="35"/>
      <c r="D416" s="53">
        <v>3037</v>
      </c>
      <c r="E416" s="16">
        <f t="shared" si="30"/>
        <v>118802.5</v>
      </c>
      <c r="F416" s="2" t="str">
        <f t="shared" si="31"/>
        <v/>
      </c>
      <c r="H416" s="16"/>
      <c r="I416" s="19">
        <f t="shared" si="32"/>
        <v>24082</v>
      </c>
    </row>
    <row r="417" spans="1:9" x14ac:dyDescent="0.25">
      <c r="A417" s="26">
        <v>37154</v>
      </c>
      <c r="B417" s="35">
        <f t="shared" si="29"/>
        <v>24082</v>
      </c>
      <c r="C417" s="35"/>
      <c r="D417" s="53">
        <v>3037</v>
      </c>
      <c r="E417" s="16">
        <f t="shared" si="30"/>
        <v>121839.5</v>
      </c>
      <c r="F417" s="2" t="str">
        <f t="shared" si="31"/>
        <v/>
      </c>
      <c r="H417" s="16"/>
      <c r="I417" s="19">
        <f t="shared" si="32"/>
        <v>21045</v>
      </c>
    </row>
    <row r="418" spans="1:9" x14ac:dyDescent="0.25">
      <c r="A418" s="26">
        <v>37155</v>
      </c>
      <c r="B418" s="35">
        <f t="shared" si="29"/>
        <v>21045</v>
      </c>
      <c r="C418" s="35"/>
      <c r="D418" s="53">
        <v>3037</v>
      </c>
      <c r="E418" s="16">
        <f t="shared" si="30"/>
        <v>124876.5</v>
      </c>
      <c r="F418" s="2" t="str">
        <f t="shared" si="31"/>
        <v/>
      </c>
      <c r="H418" s="16"/>
      <c r="I418" s="19">
        <f t="shared" si="32"/>
        <v>18008</v>
      </c>
    </row>
    <row r="419" spans="1:9" x14ac:dyDescent="0.25">
      <c r="A419" s="26">
        <v>37156</v>
      </c>
      <c r="B419" s="35">
        <f t="shared" si="29"/>
        <v>18008</v>
      </c>
      <c r="C419" s="35"/>
      <c r="D419" s="53">
        <v>3037</v>
      </c>
      <c r="E419" s="16">
        <f t="shared" si="30"/>
        <v>127913.5</v>
      </c>
      <c r="F419" s="2" t="str">
        <f t="shared" si="31"/>
        <v/>
      </c>
      <c r="H419" s="16"/>
      <c r="I419" s="19">
        <f t="shared" si="32"/>
        <v>14971</v>
      </c>
    </row>
    <row r="420" spans="1:9" x14ac:dyDescent="0.25">
      <c r="A420" s="26">
        <v>37157</v>
      </c>
      <c r="B420" s="35">
        <f t="shared" si="29"/>
        <v>14971</v>
      </c>
      <c r="C420" s="35"/>
      <c r="D420" s="53">
        <v>3037</v>
      </c>
      <c r="E420" s="16">
        <f t="shared" si="30"/>
        <v>130950.5</v>
      </c>
      <c r="F420" s="2" t="str">
        <f t="shared" si="31"/>
        <v/>
      </c>
      <c r="H420" s="16"/>
      <c r="I420" s="19">
        <f t="shared" si="32"/>
        <v>11934</v>
      </c>
    </row>
    <row r="421" spans="1:9" x14ac:dyDescent="0.25">
      <c r="A421" s="26">
        <v>37158</v>
      </c>
      <c r="B421" s="35">
        <f t="shared" si="29"/>
        <v>11934</v>
      </c>
      <c r="C421" s="35"/>
      <c r="D421" s="53">
        <v>2225</v>
      </c>
      <c r="E421" s="16">
        <f t="shared" si="30"/>
        <v>133987.5</v>
      </c>
      <c r="F421" s="2" t="str">
        <f t="shared" si="31"/>
        <v/>
      </c>
      <c r="G421" s="21" t="s">
        <v>27</v>
      </c>
      <c r="H421" s="16">
        <v>122000</v>
      </c>
      <c r="I421" s="19">
        <f t="shared" si="32"/>
        <v>131709</v>
      </c>
    </row>
    <row r="422" spans="1:9" x14ac:dyDescent="0.25">
      <c r="A422" s="26">
        <v>37159</v>
      </c>
      <c r="B422" s="35">
        <f t="shared" si="29"/>
        <v>131709</v>
      </c>
      <c r="C422" s="35"/>
      <c r="D422" s="53">
        <v>2225</v>
      </c>
      <c r="E422" s="16">
        <f t="shared" si="30"/>
        <v>14212.5</v>
      </c>
      <c r="F422" s="2" t="str">
        <f t="shared" si="31"/>
        <v/>
      </c>
      <c r="H422" s="16"/>
      <c r="I422" s="19">
        <f t="shared" si="32"/>
        <v>129484</v>
      </c>
    </row>
    <row r="423" spans="1:9" x14ac:dyDescent="0.25">
      <c r="A423" s="26">
        <v>37160</v>
      </c>
      <c r="B423" s="35">
        <f t="shared" si="29"/>
        <v>129484</v>
      </c>
      <c r="C423" s="35"/>
      <c r="D423" s="53">
        <v>2225</v>
      </c>
      <c r="E423" s="16">
        <f t="shared" si="30"/>
        <v>16437.5</v>
      </c>
      <c r="F423" s="2" t="str">
        <f t="shared" si="31"/>
        <v/>
      </c>
      <c r="H423" s="16"/>
      <c r="I423" s="19">
        <f t="shared" si="32"/>
        <v>127259</v>
      </c>
    </row>
    <row r="424" spans="1:9" x14ac:dyDescent="0.25">
      <c r="A424" s="26">
        <v>37161</v>
      </c>
      <c r="B424" s="35">
        <f t="shared" si="29"/>
        <v>127259</v>
      </c>
      <c r="C424" s="35"/>
      <c r="D424" s="53">
        <v>2225</v>
      </c>
      <c r="E424" s="16">
        <f t="shared" si="30"/>
        <v>18662.5</v>
      </c>
      <c r="F424" s="2" t="str">
        <f t="shared" si="31"/>
        <v/>
      </c>
      <c r="H424" s="16"/>
      <c r="I424" s="19">
        <f t="shared" si="32"/>
        <v>125034</v>
      </c>
    </row>
    <row r="425" spans="1:9" x14ac:dyDescent="0.25">
      <c r="A425" s="26">
        <v>37162</v>
      </c>
      <c r="B425" s="35">
        <f t="shared" si="29"/>
        <v>125034</v>
      </c>
      <c r="C425" s="35"/>
      <c r="D425" s="53">
        <v>2225</v>
      </c>
      <c r="E425" s="16">
        <f t="shared" si="30"/>
        <v>20887.5</v>
      </c>
      <c r="F425" s="2" t="str">
        <f t="shared" si="31"/>
        <v/>
      </c>
      <c r="H425" s="16"/>
      <c r="I425" s="19">
        <f t="shared" si="32"/>
        <v>122809</v>
      </c>
    </row>
    <row r="426" spans="1:9" x14ac:dyDescent="0.25">
      <c r="A426" s="26">
        <v>37163</v>
      </c>
      <c r="B426" s="35">
        <f t="shared" si="29"/>
        <v>122809</v>
      </c>
      <c r="C426" s="35"/>
      <c r="D426" s="53">
        <v>2225</v>
      </c>
      <c r="E426" s="16">
        <f t="shared" si="30"/>
        <v>23112.5</v>
      </c>
      <c r="F426" s="2" t="str">
        <f t="shared" si="31"/>
        <v/>
      </c>
      <c r="H426" s="16"/>
      <c r="I426" s="19">
        <f t="shared" si="32"/>
        <v>120584</v>
      </c>
    </row>
    <row r="427" spans="1:9" x14ac:dyDescent="0.25">
      <c r="A427" s="26">
        <v>37164</v>
      </c>
      <c r="B427" s="35">
        <f t="shared" si="29"/>
        <v>120584</v>
      </c>
      <c r="C427" s="35"/>
      <c r="D427" s="53">
        <v>2225</v>
      </c>
      <c r="E427" s="16">
        <f t="shared" si="30"/>
        <v>25337.5</v>
      </c>
      <c r="F427" s="2" t="str">
        <f t="shared" si="31"/>
        <v/>
      </c>
      <c r="H427" s="16"/>
      <c r="I427" s="19">
        <f t="shared" si="32"/>
        <v>118359</v>
      </c>
    </row>
    <row r="428" spans="1:9" x14ac:dyDescent="0.25">
      <c r="A428" s="26">
        <v>37165</v>
      </c>
      <c r="B428" s="35">
        <f t="shared" si="29"/>
        <v>118359</v>
      </c>
      <c r="C428" s="35"/>
      <c r="D428" s="53">
        <v>3037</v>
      </c>
      <c r="E428" s="16">
        <f t="shared" si="30"/>
        <v>27562.5</v>
      </c>
      <c r="F428" s="2" t="str">
        <f t="shared" si="31"/>
        <v/>
      </c>
      <c r="H428" s="16"/>
      <c r="I428" s="19">
        <f t="shared" si="32"/>
        <v>115322</v>
      </c>
    </row>
    <row r="429" spans="1:9" x14ac:dyDescent="0.25">
      <c r="A429" s="26">
        <v>37166</v>
      </c>
      <c r="B429" s="35">
        <f t="shared" si="29"/>
        <v>115322</v>
      </c>
      <c r="C429" s="35"/>
      <c r="D429" s="53">
        <v>3037</v>
      </c>
      <c r="E429" s="16">
        <f t="shared" si="30"/>
        <v>30599.5</v>
      </c>
      <c r="F429" s="2" t="str">
        <f t="shared" si="31"/>
        <v/>
      </c>
      <c r="H429" s="16"/>
      <c r="I429" s="19">
        <f t="shared" si="32"/>
        <v>112285</v>
      </c>
    </row>
    <row r="430" spans="1:9" x14ac:dyDescent="0.25">
      <c r="A430" s="26">
        <v>37167</v>
      </c>
      <c r="B430" s="35">
        <f t="shared" si="29"/>
        <v>112285</v>
      </c>
      <c r="C430" s="35"/>
      <c r="D430" s="53">
        <v>3037</v>
      </c>
      <c r="E430" s="16">
        <f t="shared" si="30"/>
        <v>33636.5</v>
      </c>
      <c r="F430" s="2" t="str">
        <f t="shared" si="31"/>
        <v/>
      </c>
      <c r="H430" s="16"/>
      <c r="I430" s="19">
        <f t="shared" si="32"/>
        <v>109248</v>
      </c>
    </row>
    <row r="431" spans="1:9" x14ac:dyDescent="0.25">
      <c r="A431" s="26">
        <v>37168</v>
      </c>
      <c r="B431" s="35">
        <f t="shared" si="29"/>
        <v>109248</v>
      </c>
      <c r="C431" s="35"/>
      <c r="D431" s="53">
        <v>3037</v>
      </c>
      <c r="E431" s="16">
        <f t="shared" si="30"/>
        <v>36673.5</v>
      </c>
      <c r="F431" s="2" t="str">
        <f t="shared" si="31"/>
        <v/>
      </c>
      <c r="H431" s="16"/>
      <c r="I431" s="19">
        <f t="shared" si="32"/>
        <v>106211</v>
      </c>
    </row>
    <row r="432" spans="1:9" x14ac:dyDescent="0.25">
      <c r="A432" s="26">
        <v>37169</v>
      </c>
      <c r="B432" s="35">
        <f t="shared" si="29"/>
        <v>106211</v>
      </c>
      <c r="C432" s="35"/>
      <c r="D432" s="53">
        <v>3037</v>
      </c>
      <c r="E432" s="16">
        <f t="shared" si="30"/>
        <v>39710.5</v>
      </c>
      <c r="F432" s="2" t="str">
        <f t="shared" si="31"/>
        <v/>
      </c>
      <c r="H432" s="16"/>
      <c r="I432" s="19">
        <f t="shared" si="32"/>
        <v>103174</v>
      </c>
    </row>
    <row r="433" spans="1:9" x14ac:dyDescent="0.25">
      <c r="A433" s="26">
        <v>37170</v>
      </c>
      <c r="B433" s="35">
        <f t="shared" si="29"/>
        <v>103174</v>
      </c>
      <c r="C433" s="35"/>
      <c r="D433" s="53">
        <v>3037</v>
      </c>
      <c r="E433" s="16">
        <f t="shared" si="30"/>
        <v>42747.5</v>
      </c>
      <c r="F433" s="2" t="str">
        <f t="shared" si="31"/>
        <v/>
      </c>
      <c r="H433" s="16"/>
      <c r="I433" s="19">
        <f t="shared" si="32"/>
        <v>100137</v>
      </c>
    </row>
    <row r="434" spans="1:9" x14ac:dyDescent="0.25">
      <c r="A434" s="26">
        <v>37171</v>
      </c>
      <c r="B434" s="35">
        <f t="shared" si="29"/>
        <v>100137</v>
      </c>
      <c r="C434" s="35"/>
      <c r="D434" s="53">
        <v>3037</v>
      </c>
      <c r="E434" s="16">
        <f t="shared" si="30"/>
        <v>45784.5</v>
      </c>
      <c r="F434" s="2" t="str">
        <f t="shared" si="31"/>
        <v/>
      </c>
      <c r="H434" s="16"/>
      <c r="I434" s="19">
        <f t="shared" si="32"/>
        <v>97100</v>
      </c>
    </row>
    <row r="435" spans="1:9" x14ac:dyDescent="0.25">
      <c r="A435" s="26">
        <v>37172</v>
      </c>
      <c r="B435" s="35">
        <f t="shared" si="29"/>
        <v>97100</v>
      </c>
      <c r="C435" s="35"/>
      <c r="D435" s="53">
        <v>3037</v>
      </c>
      <c r="E435" s="16">
        <f t="shared" si="30"/>
        <v>48821.5</v>
      </c>
      <c r="F435" s="2" t="str">
        <f t="shared" si="31"/>
        <v/>
      </c>
      <c r="H435" s="16"/>
      <c r="I435" s="19">
        <f t="shared" si="32"/>
        <v>94063</v>
      </c>
    </row>
    <row r="436" spans="1:9" x14ac:dyDescent="0.25">
      <c r="A436" s="26">
        <v>37173</v>
      </c>
      <c r="B436" s="35">
        <f t="shared" si="29"/>
        <v>94063</v>
      </c>
      <c r="C436" s="35"/>
      <c r="D436" s="53">
        <v>3037</v>
      </c>
      <c r="E436" s="16">
        <f t="shared" si="30"/>
        <v>51858.5</v>
      </c>
      <c r="F436" s="2" t="str">
        <f t="shared" si="31"/>
        <v/>
      </c>
      <c r="H436" s="16"/>
      <c r="I436" s="19">
        <f t="shared" si="32"/>
        <v>91026</v>
      </c>
    </row>
    <row r="437" spans="1:9" x14ac:dyDescent="0.25">
      <c r="A437" s="26">
        <v>37174</v>
      </c>
      <c r="B437" s="35">
        <f t="shared" si="29"/>
        <v>91026</v>
      </c>
      <c r="C437" s="35"/>
      <c r="D437" s="53">
        <v>3037</v>
      </c>
      <c r="E437" s="16">
        <f t="shared" si="30"/>
        <v>54895.5</v>
      </c>
      <c r="F437" s="2" t="str">
        <f t="shared" si="31"/>
        <v/>
      </c>
      <c r="H437" s="16"/>
      <c r="I437" s="19">
        <f t="shared" si="32"/>
        <v>87989</v>
      </c>
    </row>
    <row r="438" spans="1:9" x14ac:dyDescent="0.25">
      <c r="A438" s="26">
        <v>37175</v>
      </c>
      <c r="B438" s="35">
        <f t="shared" si="29"/>
        <v>87989</v>
      </c>
      <c r="C438" s="35"/>
      <c r="D438" s="53">
        <v>3037</v>
      </c>
      <c r="E438" s="16">
        <f t="shared" si="30"/>
        <v>57932.5</v>
      </c>
      <c r="F438" s="2" t="str">
        <f t="shared" si="31"/>
        <v/>
      </c>
      <c r="H438" s="16"/>
      <c r="I438" s="19">
        <f t="shared" si="32"/>
        <v>84952</v>
      </c>
    </row>
    <row r="439" spans="1:9" x14ac:dyDescent="0.25">
      <c r="A439" s="26">
        <v>37176</v>
      </c>
      <c r="B439" s="35">
        <f t="shared" si="29"/>
        <v>84952</v>
      </c>
      <c r="C439" s="35"/>
      <c r="D439" s="53">
        <v>3037</v>
      </c>
      <c r="E439" s="16">
        <f t="shared" si="30"/>
        <v>60969.5</v>
      </c>
      <c r="F439" s="2" t="str">
        <f t="shared" si="31"/>
        <v/>
      </c>
      <c r="H439" s="16"/>
      <c r="I439" s="19">
        <f t="shared" si="32"/>
        <v>81915</v>
      </c>
    </row>
    <row r="440" spans="1:9" x14ac:dyDescent="0.25">
      <c r="A440" s="26">
        <v>37177</v>
      </c>
      <c r="B440" s="35">
        <f t="shared" ref="B440:B503" si="33">IF(I439&lt;0,"0",I439)</f>
        <v>81915</v>
      </c>
      <c r="C440" s="35"/>
      <c r="D440" s="53">
        <v>3037</v>
      </c>
      <c r="E440" s="16">
        <f t="shared" ref="E440:E503" si="34">$D$3-B440</f>
        <v>64006.5</v>
      </c>
      <c r="F440" s="2" t="str">
        <f t="shared" ref="F440:F503" si="35">+IF(I440&gt;$D$3,"*","")</f>
        <v/>
      </c>
      <c r="H440" s="16"/>
      <c r="I440" s="19">
        <f t="shared" ref="I440:I503" si="36">B440+H440-D440</f>
        <v>78878</v>
      </c>
    </row>
    <row r="441" spans="1:9" x14ac:dyDescent="0.25">
      <c r="A441" s="26">
        <v>37178</v>
      </c>
      <c r="B441" s="35">
        <f t="shared" si="33"/>
        <v>78878</v>
      </c>
      <c r="C441" s="35"/>
      <c r="D441" s="53">
        <v>3037</v>
      </c>
      <c r="E441" s="16">
        <f t="shared" si="34"/>
        <v>67043.5</v>
      </c>
      <c r="F441" s="2" t="str">
        <f t="shared" si="35"/>
        <v/>
      </c>
      <c r="H441" s="16"/>
      <c r="I441" s="19">
        <f t="shared" si="36"/>
        <v>75841</v>
      </c>
    </row>
    <row r="442" spans="1:9" x14ac:dyDescent="0.25">
      <c r="A442" s="26">
        <v>37179</v>
      </c>
      <c r="B442" s="35">
        <f t="shared" si="33"/>
        <v>75841</v>
      </c>
      <c r="C442" s="35"/>
      <c r="D442" s="53">
        <v>3037</v>
      </c>
      <c r="E442" s="16">
        <f t="shared" si="34"/>
        <v>70080.5</v>
      </c>
      <c r="F442" s="2" t="str">
        <f t="shared" si="35"/>
        <v/>
      </c>
      <c r="H442" s="16"/>
      <c r="I442" s="19">
        <f t="shared" si="36"/>
        <v>72804</v>
      </c>
    </row>
    <row r="443" spans="1:9" x14ac:dyDescent="0.25">
      <c r="A443" s="26">
        <v>37180</v>
      </c>
      <c r="B443" s="35">
        <f t="shared" si="33"/>
        <v>72804</v>
      </c>
      <c r="C443" s="35"/>
      <c r="D443" s="53">
        <v>3037</v>
      </c>
      <c r="E443" s="16">
        <f t="shared" si="34"/>
        <v>73117.5</v>
      </c>
      <c r="F443" s="2" t="str">
        <f t="shared" si="35"/>
        <v/>
      </c>
      <c r="H443" s="16"/>
      <c r="I443" s="19">
        <f t="shared" si="36"/>
        <v>69767</v>
      </c>
    </row>
    <row r="444" spans="1:9" x14ac:dyDescent="0.25">
      <c r="A444" s="26">
        <v>37181</v>
      </c>
      <c r="B444" s="35">
        <f t="shared" si="33"/>
        <v>69767</v>
      </c>
      <c r="C444" s="35"/>
      <c r="D444" s="53">
        <v>3037</v>
      </c>
      <c r="E444" s="16">
        <f t="shared" si="34"/>
        <v>76154.5</v>
      </c>
      <c r="F444" s="2" t="str">
        <f t="shared" si="35"/>
        <v/>
      </c>
      <c r="H444" s="16"/>
      <c r="I444" s="19">
        <f t="shared" si="36"/>
        <v>66730</v>
      </c>
    </row>
    <row r="445" spans="1:9" x14ac:dyDescent="0.25">
      <c r="A445" s="26">
        <v>37182</v>
      </c>
      <c r="B445" s="35">
        <f t="shared" si="33"/>
        <v>66730</v>
      </c>
      <c r="C445" s="35"/>
      <c r="D445" s="53">
        <v>3037</v>
      </c>
      <c r="E445" s="16">
        <f t="shared" si="34"/>
        <v>79191.5</v>
      </c>
      <c r="F445" s="2" t="str">
        <f t="shared" si="35"/>
        <v/>
      </c>
      <c r="H445" s="16"/>
      <c r="I445" s="19">
        <f t="shared" si="36"/>
        <v>63693</v>
      </c>
    </row>
    <row r="446" spans="1:9" x14ac:dyDescent="0.25">
      <c r="A446" s="26">
        <v>37183</v>
      </c>
      <c r="B446" s="35">
        <f t="shared" si="33"/>
        <v>63693</v>
      </c>
      <c r="C446" s="35"/>
      <c r="D446" s="53">
        <v>3037</v>
      </c>
      <c r="E446" s="16">
        <f t="shared" si="34"/>
        <v>82228.5</v>
      </c>
      <c r="F446" s="2" t="str">
        <f t="shared" si="35"/>
        <v/>
      </c>
      <c r="H446" s="16"/>
      <c r="I446" s="19">
        <f t="shared" si="36"/>
        <v>60656</v>
      </c>
    </row>
    <row r="447" spans="1:9" x14ac:dyDescent="0.25">
      <c r="A447" s="26">
        <v>37184</v>
      </c>
      <c r="B447" s="35">
        <f t="shared" si="33"/>
        <v>60656</v>
      </c>
      <c r="C447" s="35"/>
      <c r="D447" s="53">
        <v>3037</v>
      </c>
      <c r="E447" s="16">
        <f t="shared" si="34"/>
        <v>85265.5</v>
      </c>
      <c r="F447" s="2" t="str">
        <f t="shared" si="35"/>
        <v/>
      </c>
      <c r="H447" s="16"/>
      <c r="I447" s="19">
        <f t="shared" si="36"/>
        <v>57619</v>
      </c>
    </row>
    <row r="448" spans="1:9" x14ac:dyDescent="0.25">
      <c r="A448" s="26">
        <v>37185</v>
      </c>
      <c r="B448" s="35">
        <f t="shared" si="33"/>
        <v>57619</v>
      </c>
      <c r="C448" s="35"/>
      <c r="D448" s="53">
        <v>3037</v>
      </c>
      <c r="E448" s="16">
        <f t="shared" si="34"/>
        <v>88302.5</v>
      </c>
      <c r="F448" s="2" t="str">
        <f t="shared" si="35"/>
        <v/>
      </c>
      <c r="H448" s="16"/>
      <c r="I448" s="19">
        <f t="shared" si="36"/>
        <v>54582</v>
      </c>
    </row>
    <row r="449" spans="1:9" x14ac:dyDescent="0.25">
      <c r="A449" s="26">
        <v>37186</v>
      </c>
      <c r="B449" s="35">
        <f t="shared" si="33"/>
        <v>54582</v>
      </c>
      <c r="C449" s="35"/>
      <c r="D449" s="53">
        <v>3037</v>
      </c>
      <c r="E449" s="16">
        <f t="shared" si="34"/>
        <v>91339.5</v>
      </c>
      <c r="F449" s="2" t="str">
        <f t="shared" si="35"/>
        <v/>
      </c>
      <c r="H449" s="16"/>
      <c r="I449" s="19">
        <f t="shared" si="36"/>
        <v>51545</v>
      </c>
    </row>
    <row r="450" spans="1:9" x14ac:dyDescent="0.25">
      <c r="A450" s="26">
        <v>37187</v>
      </c>
      <c r="B450" s="35">
        <f t="shared" si="33"/>
        <v>51545</v>
      </c>
      <c r="C450" s="35"/>
      <c r="D450" s="53">
        <v>3037</v>
      </c>
      <c r="E450" s="16">
        <f t="shared" si="34"/>
        <v>94376.5</v>
      </c>
      <c r="F450" s="2" t="str">
        <f t="shared" si="35"/>
        <v/>
      </c>
      <c r="H450" s="16"/>
      <c r="I450" s="19">
        <f t="shared" si="36"/>
        <v>48508</v>
      </c>
    </row>
    <row r="451" spans="1:9" x14ac:dyDescent="0.25">
      <c r="A451" s="26">
        <v>37188</v>
      </c>
      <c r="B451" s="35">
        <f t="shared" si="33"/>
        <v>48508</v>
      </c>
      <c r="C451" s="35"/>
      <c r="D451" s="53">
        <v>3037</v>
      </c>
      <c r="E451" s="16">
        <f t="shared" si="34"/>
        <v>97413.5</v>
      </c>
      <c r="F451" s="2" t="str">
        <f t="shared" si="35"/>
        <v/>
      </c>
      <c r="H451" s="16"/>
      <c r="I451" s="19">
        <f t="shared" si="36"/>
        <v>45471</v>
      </c>
    </row>
    <row r="452" spans="1:9" x14ac:dyDescent="0.25">
      <c r="A452" s="26">
        <v>37189</v>
      </c>
      <c r="B452" s="35">
        <f t="shared" si="33"/>
        <v>45471</v>
      </c>
      <c r="C452" s="35"/>
      <c r="D452" s="53">
        <v>3037</v>
      </c>
      <c r="E452" s="16">
        <f t="shared" si="34"/>
        <v>100450.5</v>
      </c>
      <c r="F452" s="2" t="str">
        <f t="shared" si="35"/>
        <v/>
      </c>
      <c r="H452" s="16"/>
      <c r="I452" s="19">
        <f t="shared" si="36"/>
        <v>42434</v>
      </c>
    </row>
    <row r="453" spans="1:9" x14ac:dyDescent="0.25">
      <c r="A453" s="26">
        <v>37190</v>
      </c>
      <c r="B453" s="35">
        <f t="shared" si="33"/>
        <v>42434</v>
      </c>
      <c r="C453" s="35"/>
      <c r="D453" s="53">
        <v>3037</v>
      </c>
      <c r="E453" s="16">
        <f t="shared" si="34"/>
        <v>103487.5</v>
      </c>
      <c r="F453" s="2" t="str">
        <f t="shared" si="35"/>
        <v/>
      </c>
      <c r="H453" s="16"/>
      <c r="I453" s="19">
        <f t="shared" si="36"/>
        <v>39397</v>
      </c>
    </row>
    <row r="454" spans="1:9" x14ac:dyDescent="0.25">
      <c r="A454" s="26">
        <v>37191</v>
      </c>
      <c r="B454" s="35">
        <f t="shared" si="33"/>
        <v>39397</v>
      </c>
      <c r="C454" s="35"/>
      <c r="D454" s="53">
        <v>3037</v>
      </c>
      <c r="E454" s="16">
        <f t="shared" si="34"/>
        <v>106524.5</v>
      </c>
      <c r="F454" s="2" t="str">
        <f t="shared" si="35"/>
        <v/>
      </c>
      <c r="H454" s="16"/>
      <c r="I454" s="19">
        <f t="shared" si="36"/>
        <v>36360</v>
      </c>
    </row>
    <row r="455" spans="1:9" x14ac:dyDescent="0.25">
      <c r="A455" s="26">
        <v>37192</v>
      </c>
      <c r="B455" s="35">
        <f t="shared" si="33"/>
        <v>36360</v>
      </c>
      <c r="C455" s="35"/>
      <c r="D455" s="53">
        <v>3037</v>
      </c>
      <c r="E455" s="16">
        <f t="shared" si="34"/>
        <v>109561.5</v>
      </c>
      <c r="F455" s="2" t="str">
        <f t="shared" si="35"/>
        <v/>
      </c>
      <c r="H455" s="16"/>
      <c r="I455" s="19">
        <f t="shared" si="36"/>
        <v>33323</v>
      </c>
    </row>
    <row r="456" spans="1:9" x14ac:dyDescent="0.25">
      <c r="A456" s="26">
        <v>37193</v>
      </c>
      <c r="B456" s="35">
        <f t="shared" si="33"/>
        <v>33323</v>
      </c>
      <c r="C456" s="35"/>
      <c r="D456" s="53">
        <v>3037</v>
      </c>
      <c r="E456" s="16">
        <f t="shared" si="34"/>
        <v>112598.5</v>
      </c>
      <c r="F456" s="2" t="str">
        <f t="shared" si="35"/>
        <v/>
      </c>
      <c r="H456" s="16"/>
      <c r="I456" s="19">
        <f t="shared" si="36"/>
        <v>30286</v>
      </c>
    </row>
    <row r="457" spans="1:9" x14ac:dyDescent="0.25">
      <c r="A457" s="26">
        <v>37194</v>
      </c>
      <c r="B457" s="35">
        <f t="shared" si="33"/>
        <v>30286</v>
      </c>
      <c r="C457" s="35"/>
      <c r="D457" s="53">
        <v>3037</v>
      </c>
      <c r="E457" s="16">
        <f t="shared" si="34"/>
        <v>115635.5</v>
      </c>
      <c r="F457" s="2" t="str">
        <f t="shared" si="35"/>
        <v/>
      </c>
      <c r="H457" s="16"/>
      <c r="I457" s="19">
        <f t="shared" si="36"/>
        <v>27249</v>
      </c>
    </row>
    <row r="458" spans="1:9" x14ac:dyDescent="0.25">
      <c r="A458" s="26">
        <v>37195</v>
      </c>
      <c r="B458" s="35">
        <f t="shared" si="33"/>
        <v>27249</v>
      </c>
      <c r="C458" s="35"/>
      <c r="D458" s="53">
        <v>3037</v>
      </c>
      <c r="E458" s="16">
        <f t="shared" si="34"/>
        <v>118672.5</v>
      </c>
      <c r="F458" s="2" t="str">
        <f t="shared" si="35"/>
        <v/>
      </c>
      <c r="H458" s="16"/>
      <c r="I458" s="19">
        <f t="shared" si="36"/>
        <v>24212</v>
      </c>
    </row>
    <row r="459" spans="1:9" x14ac:dyDescent="0.25">
      <c r="A459" s="26">
        <v>37196</v>
      </c>
      <c r="B459" s="35">
        <f t="shared" si="33"/>
        <v>24212</v>
      </c>
      <c r="C459" s="35"/>
      <c r="D459" s="53">
        <v>3037</v>
      </c>
      <c r="E459" s="16">
        <f t="shared" si="34"/>
        <v>121709.5</v>
      </c>
      <c r="F459" s="2" t="str">
        <f t="shared" si="35"/>
        <v/>
      </c>
      <c r="H459" s="16"/>
      <c r="I459" s="19">
        <f t="shared" si="36"/>
        <v>21175</v>
      </c>
    </row>
    <row r="460" spans="1:9" x14ac:dyDescent="0.25">
      <c r="A460" s="26">
        <v>37197</v>
      </c>
      <c r="B460" s="35">
        <f t="shared" si="33"/>
        <v>21175</v>
      </c>
      <c r="C460" s="35"/>
      <c r="D460" s="53">
        <v>3037</v>
      </c>
      <c r="E460" s="16">
        <f t="shared" si="34"/>
        <v>124746.5</v>
      </c>
      <c r="F460" s="2" t="str">
        <f t="shared" si="35"/>
        <v/>
      </c>
      <c r="G460" s="21" t="s">
        <v>28</v>
      </c>
      <c r="H460" s="16">
        <v>122000</v>
      </c>
      <c r="I460" s="19">
        <f t="shared" si="36"/>
        <v>140138</v>
      </c>
    </row>
    <row r="461" spans="1:9" x14ac:dyDescent="0.25">
      <c r="A461" s="26">
        <v>37198</v>
      </c>
      <c r="B461" s="35">
        <f t="shared" si="33"/>
        <v>140138</v>
      </c>
      <c r="C461" s="35"/>
      <c r="D461" s="53">
        <v>3037</v>
      </c>
      <c r="E461" s="16">
        <f t="shared" si="34"/>
        <v>5783.5</v>
      </c>
      <c r="F461" s="2" t="str">
        <f t="shared" si="35"/>
        <v/>
      </c>
      <c r="H461" s="16"/>
      <c r="I461" s="19">
        <f t="shared" si="36"/>
        <v>137101</v>
      </c>
    </row>
    <row r="462" spans="1:9" x14ac:dyDescent="0.25">
      <c r="A462" s="26">
        <v>37199</v>
      </c>
      <c r="B462" s="35">
        <f t="shared" si="33"/>
        <v>137101</v>
      </c>
      <c r="C462" s="35"/>
      <c r="D462" s="53">
        <v>3037</v>
      </c>
      <c r="E462" s="16">
        <f t="shared" si="34"/>
        <v>8820.5</v>
      </c>
      <c r="F462" s="2" t="str">
        <f t="shared" si="35"/>
        <v/>
      </c>
      <c r="H462" s="16"/>
      <c r="I462" s="19">
        <f t="shared" si="36"/>
        <v>134064</v>
      </c>
    </row>
    <row r="463" spans="1:9" x14ac:dyDescent="0.25">
      <c r="A463" s="26">
        <v>37200</v>
      </c>
      <c r="B463" s="35">
        <f t="shared" si="33"/>
        <v>134064</v>
      </c>
      <c r="C463" s="35"/>
      <c r="D463" s="53">
        <v>3037</v>
      </c>
      <c r="E463" s="16">
        <f t="shared" si="34"/>
        <v>11857.5</v>
      </c>
      <c r="F463" s="2" t="str">
        <f t="shared" si="35"/>
        <v/>
      </c>
      <c r="H463" s="16"/>
      <c r="I463" s="19">
        <f t="shared" si="36"/>
        <v>131027</v>
      </c>
    </row>
    <row r="464" spans="1:9" x14ac:dyDescent="0.25">
      <c r="A464" s="26">
        <v>37201</v>
      </c>
      <c r="B464" s="35">
        <f t="shared" si="33"/>
        <v>131027</v>
      </c>
      <c r="C464" s="35"/>
      <c r="D464" s="53">
        <v>3037</v>
      </c>
      <c r="E464" s="16">
        <f t="shared" si="34"/>
        <v>14894.5</v>
      </c>
      <c r="F464" s="2" t="str">
        <f t="shared" si="35"/>
        <v/>
      </c>
      <c r="H464" s="16"/>
      <c r="I464" s="19">
        <f t="shared" si="36"/>
        <v>127990</v>
      </c>
    </row>
    <row r="465" spans="1:9" x14ac:dyDescent="0.25">
      <c r="A465" s="26">
        <v>37202</v>
      </c>
      <c r="B465" s="35">
        <f t="shared" si="33"/>
        <v>127990</v>
      </c>
      <c r="C465" s="35"/>
      <c r="D465" s="53">
        <v>3037</v>
      </c>
      <c r="E465" s="16">
        <f t="shared" si="34"/>
        <v>17931.5</v>
      </c>
      <c r="F465" s="2" t="str">
        <f t="shared" si="35"/>
        <v/>
      </c>
      <c r="H465" s="16"/>
      <c r="I465" s="19">
        <f t="shared" si="36"/>
        <v>124953</v>
      </c>
    </row>
    <row r="466" spans="1:9" x14ac:dyDescent="0.25">
      <c r="A466" s="26">
        <v>37203</v>
      </c>
      <c r="B466" s="35">
        <f t="shared" si="33"/>
        <v>124953</v>
      </c>
      <c r="C466" s="35"/>
      <c r="D466" s="53">
        <v>3037</v>
      </c>
      <c r="E466" s="16">
        <f t="shared" si="34"/>
        <v>20968.5</v>
      </c>
      <c r="F466" s="2" t="str">
        <f t="shared" si="35"/>
        <v/>
      </c>
      <c r="H466" s="16"/>
      <c r="I466" s="19">
        <f t="shared" si="36"/>
        <v>121916</v>
      </c>
    </row>
    <row r="467" spans="1:9" x14ac:dyDescent="0.25">
      <c r="A467" s="26">
        <v>37204</v>
      </c>
      <c r="B467" s="35">
        <f t="shared" si="33"/>
        <v>121916</v>
      </c>
      <c r="C467" s="35"/>
      <c r="D467" s="53">
        <v>3037</v>
      </c>
      <c r="E467" s="16">
        <f t="shared" si="34"/>
        <v>24005.5</v>
      </c>
      <c r="F467" s="2" t="str">
        <f t="shared" si="35"/>
        <v/>
      </c>
      <c r="H467" s="16"/>
      <c r="I467" s="19">
        <f t="shared" si="36"/>
        <v>118879</v>
      </c>
    </row>
    <row r="468" spans="1:9" x14ac:dyDescent="0.25">
      <c r="A468" s="26">
        <v>37205</v>
      </c>
      <c r="B468" s="35">
        <f t="shared" si="33"/>
        <v>118879</v>
      </c>
      <c r="C468" s="35"/>
      <c r="D468" s="53">
        <v>3037</v>
      </c>
      <c r="E468" s="16">
        <f t="shared" si="34"/>
        <v>27042.5</v>
      </c>
      <c r="F468" s="2" t="str">
        <f t="shared" si="35"/>
        <v/>
      </c>
      <c r="H468" s="16"/>
      <c r="I468" s="19">
        <f t="shared" si="36"/>
        <v>115842</v>
      </c>
    </row>
    <row r="469" spans="1:9" x14ac:dyDescent="0.25">
      <c r="A469" s="26">
        <v>37206</v>
      </c>
      <c r="B469" s="35">
        <f t="shared" si="33"/>
        <v>115842</v>
      </c>
      <c r="C469" s="35"/>
      <c r="D469" s="53">
        <v>3037</v>
      </c>
      <c r="E469" s="16">
        <f t="shared" si="34"/>
        <v>30079.5</v>
      </c>
      <c r="F469" s="2" t="str">
        <f t="shared" si="35"/>
        <v/>
      </c>
      <c r="H469" s="16"/>
      <c r="I469" s="19">
        <f t="shared" si="36"/>
        <v>112805</v>
      </c>
    </row>
    <row r="470" spans="1:9" x14ac:dyDescent="0.25">
      <c r="A470" s="26">
        <v>37207</v>
      </c>
      <c r="B470" s="35">
        <f t="shared" si="33"/>
        <v>112805</v>
      </c>
      <c r="C470" s="35"/>
      <c r="D470" s="53">
        <v>3037</v>
      </c>
      <c r="E470" s="16">
        <f t="shared" si="34"/>
        <v>33116.5</v>
      </c>
      <c r="F470" s="2" t="str">
        <f t="shared" si="35"/>
        <v/>
      </c>
      <c r="H470" s="16"/>
      <c r="I470" s="19">
        <f t="shared" si="36"/>
        <v>109768</v>
      </c>
    </row>
    <row r="471" spans="1:9" x14ac:dyDescent="0.25">
      <c r="A471" s="26">
        <v>37208</v>
      </c>
      <c r="B471" s="35">
        <f t="shared" si="33"/>
        <v>109768</v>
      </c>
      <c r="C471" s="35"/>
      <c r="D471" s="53">
        <v>3037</v>
      </c>
      <c r="E471" s="16">
        <f t="shared" si="34"/>
        <v>36153.5</v>
      </c>
      <c r="F471" s="2" t="str">
        <f t="shared" si="35"/>
        <v/>
      </c>
      <c r="H471" s="16"/>
      <c r="I471" s="19">
        <f t="shared" si="36"/>
        <v>106731</v>
      </c>
    </row>
    <row r="472" spans="1:9" x14ac:dyDescent="0.25">
      <c r="A472" s="26">
        <v>37209</v>
      </c>
      <c r="B472" s="35">
        <f t="shared" si="33"/>
        <v>106731</v>
      </c>
      <c r="C472" s="35"/>
      <c r="D472" s="53">
        <v>3037</v>
      </c>
      <c r="E472" s="16">
        <f t="shared" si="34"/>
        <v>39190.5</v>
      </c>
      <c r="F472" s="2" t="str">
        <f t="shared" si="35"/>
        <v/>
      </c>
      <c r="H472" s="16"/>
      <c r="I472" s="19">
        <f t="shared" si="36"/>
        <v>103694</v>
      </c>
    </row>
    <row r="473" spans="1:9" x14ac:dyDescent="0.25">
      <c r="A473" s="26">
        <v>37210</v>
      </c>
      <c r="B473" s="35">
        <f t="shared" si="33"/>
        <v>103694</v>
      </c>
      <c r="C473" s="35"/>
      <c r="D473" s="53">
        <v>3037</v>
      </c>
      <c r="E473" s="16">
        <f t="shared" si="34"/>
        <v>42227.5</v>
      </c>
      <c r="F473" s="2" t="str">
        <f t="shared" si="35"/>
        <v/>
      </c>
      <c r="H473" s="16"/>
      <c r="I473" s="19">
        <f t="shared" si="36"/>
        <v>100657</v>
      </c>
    </row>
    <row r="474" spans="1:9" x14ac:dyDescent="0.25">
      <c r="A474" s="26">
        <v>37211</v>
      </c>
      <c r="B474" s="35">
        <f t="shared" si="33"/>
        <v>100657</v>
      </c>
      <c r="C474" s="35"/>
      <c r="D474" s="53">
        <v>3037</v>
      </c>
      <c r="E474" s="16">
        <f t="shared" si="34"/>
        <v>45264.5</v>
      </c>
      <c r="F474" s="2" t="str">
        <f t="shared" si="35"/>
        <v/>
      </c>
      <c r="H474" s="16"/>
      <c r="I474" s="19">
        <f t="shared" si="36"/>
        <v>97620</v>
      </c>
    </row>
    <row r="475" spans="1:9" x14ac:dyDescent="0.25">
      <c r="A475" s="26">
        <v>37212</v>
      </c>
      <c r="B475" s="35">
        <f t="shared" si="33"/>
        <v>97620</v>
      </c>
      <c r="C475" s="35"/>
      <c r="D475" s="53">
        <v>3037</v>
      </c>
      <c r="E475" s="16">
        <f t="shared" si="34"/>
        <v>48301.5</v>
      </c>
      <c r="F475" s="2" t="str">
        <f t="shared" si="35"/>
        <v/>
      </c>
      <c r="H475" s="16"/>
      <c r="I475" s="19">
        <f t="shared" si="36"/>
        <v>94583</v>
      </c>
    </row>
    <row r="476" spans="1:9" x14ac:dyDescent="0.25">
      <c r="A476" s="26">
        <v>37213</v>
      </c>
      <c r="B476" s="35">
        <f t="shared" si="33"/>
        <v>94583</v>
      </c>
      <c r="C476" s="35"/>
      <c r="D476" s="53">
        <v>3037</v>
      </c>
      <c r="E476" s="16">
        <f t="shared" si="34"/>
        <v>51338.5</v>
      </c>
      <c r="F476" s="2" t="str">
        <f t="shared" si="35"/>
        <v/>
      </c>
      <c r="H476" s="16"/>
      <c r="I476" s="19">
        <f t="shared" si="36"/>
        <v>91546</v>
      </c>
    </row>
    <row r="477" spans="1:9" x14ac:dyDescent="0.25">
      <c r="A477" s="26">
        <v>37214</v>
      </c>
      <c r="B477" s="35">
        <f t="shared" si="33"/>
        <v>91546</v>
      </c>
      <c r="C477" s="35"/>
      <c r="D477" s="53">
        <v>3037</v>
      </c>
      <c r="E477" s="16">
        <f t="shared" si="34"/>
        <v>54375.5</v>
      </c>
      <c r="F477" s="2" t="str">
        <f t="shared" si="35"/>
        <v/>
      </c>
      <c r="H477" s="16"/>
      <c r="I477" s="19">
        <f t="shared" si="36"/>
        <v>88509</v>
      </c>
    </row>
    <row r="478" spans="1:9" x14ac:dyDescent="0.25">
      <c r="A478" s="26">
        <v>37215</v>
      </c>
      <c r="B478" s="35">
        <f t="shared" si="33"/>
        <v>88509</v>
      </c>
      <c r="C478" s="35"/>
      <c r="D478" s="53">
        <v>3037</v>
      </c>
      <c r="E478" s="16">
        <f t="shared" si="34"/>
        <v>57412.5</v>
      </c>
      <c r="F478" s="2" t="str">
        <f t="shared" si="35"/>
        <v/>
      </c>
      <c r="H478" s="16"/>
      <c r="I478" s="19">
        <f t="shared" si="36"/>
        <v>85472</v>
      </c>
    </row>
    <row r="479" spans="1:9" x14ac:dyDescent="0.25">
      <c r="A479" s="26">
        <v>37216</v>
      </c>
      <c r="B479" s="35">
        <f t="shared" si="33"/>
        <v>85472</v>
      </c>
      <c r="C479" s="35"/>
      <c r="D479" s="53">
        <v>3037</v>
      </c>
      <c r="E479" s="16">
        <f t="shared" si="34"/>
        <v>60449.5</v>
      </c>
      <c r="F479" s="2" t="str">
        <f t="shared" si="35"/>
        <v/>
      </c>
      <c r="H479" s="16"/>
      <c r="I479" s="19">
        <f t="shared" si="36"/>
        <v>82435</v>
      </c>
    </row>
    <row r="480" spans="1:9" x14ac:dyDescent="0.25">
      <c r="A480" s="26">
        <v>37217</v>
      </c>
      <c r="B480" s="35">
        <f t="shared" si="33"/>
        <v>82435</v>
      </c>
      <c r="C480" s="35"/>
      <c r="D480" s="53">
        <v>3037</v>
      </c>
      <c r="E480" s="16">
        <f t="shared" si="34"/>
        <v>63486.5</v>
      </c>
      <c r="F480" s="2" t="str">
        <f t="shared" si="35"/>
        <v/>
      </c>
      <c r="H480" s="16"/>
      <c r="I480" s="19">
        <f t="shared" si="36"/>
        <v>79398</v>
      </c>
    </row>
    <row r="481" spans="1:9" x14ac:dyDescent="0.25">
      <c r="A481" s="26">
        <v>37218</v>
      </c>
      <c r="B481" s="35">
        <f t="shared" si="33"/>
        <v>79398</v>
      </c>
      <c r="C481" s="35"/>
      <c r="D481" s="53">
        <v>3037</v>
      </c>
      <c r="E481" s="16">
        <f t="shared" si="34"/>
        <v>66523.5</v>
      </c>
      <c r="F481" s="2" t="str">
        <f t="shared" si="35"/>
        <v/>
      </c>
      <c r="H481" s="16"/>
      <c r="I481" s="19">
        <f t="shared" si="36"/>
        <v>76361</v>
      </c>
    </row>
    <row r="482" spans="1:9" x14ac:dyDescent="0.25">
      <c r="A482" s="26">
        <v>37219</v>
      </c>
      <c r="B482" s="35">
        <f t="shared" si="33"/>
        <v>76361</v>
      </c>
      <c r="C482" s="35"/>
      <c r="D482" s="53">
        <v>3037</v>
      </c>
      <c r="E482" s="16">
        <f t="shared" si="34"/>
        <v>69560.5</v>
      </c>
      <c r="F482" s="2" t="str">
        <f t="shared" si="35"/>
        <v/>
      </c>
      <c r="H482" s="16"/>
      <c r="I482" s="19">
        <f t="shared" si="36"/>
        <v>73324</v>
      </c>
    </row>
    <row r="483" spans="1:9" x14ac:dyDescent="0.25">
      <c r="A483" s="26">
        <v>37220</v>
      </c>
      <c r="B483" s="35">
        <f t="shared" si="33"/>
        <v>73324</v>
      </c>
      <c r="C483" s="35"/>
      <c r="D483" s="53">
        <v>3037</v>
      </c>
      <c r="E483" s="16">
        <f t="shared" si="34"/>
        <v>72597.5</v>
      </c>
      <c r="F483" s="2" t="str">
        <f t="shared" si="35"/>
        <v/>
      </c>
      <c r="H483" s="16"/>
      <c r="I483" s="19">
        <f t="shared" si="36"/>
        <v>70287</v>
      </c>
    </row>
    <row r="484" spans="1:9" x14ac:dyDescent="0.25">
      <c r="A484" s="26">
        <v>37221</v>
      </c>
      <c r="B484" s="35">
        <f t="shared" si="33"/>
        <v>70287</v>
      </c>
      <c r="C484" s="35"/>
      <c r="D484" s="53">
        <v>3037</v>
      </c>
      <c r="E484" s="16">
        <f t="shared" si="34"/>
        <v>75634.5</v>
      </c>
      <c r="F484" s="2" t="str">
        <f t="shared" si="35"/>
        <v/>
      </c>
      <c r="H484" s="16"/>
      <c r="I484" s="19">
        <f t="shared" si="36"/>
        <v>67250</v>
      </c>
    </row>
    <row r="485" spans="1:9" x14ac:dyDescent="0.25">
      <c r="A485" s="26">
        <v>37222</v>
      </c>
      <c r="B485" s="35">
        <f t="shared" si="33"/>
        <v>67250</v>
      </c>
      <c r="C485" s="35"/>
      <c r="D485" s="53">
        <v>3037</v>
      </c>
      <c r="E485" s="16">
        <f t="shared" si="34"/>
        <v>78671.5</v>
      </c>
      <c r="F485" s="2" t="str">
        <f t="shared" si="35"/>
        <v/>
      </c>
      <c r="H485" s="16"/>
      <c r="I485" s="19">
        <f t="shared" si="36"/>
        <v>64213</v>
      </c>
    </row>
    <row r="486" spans="1:9" x14ac:dyDescent="0.25">
      <c r="A486" s="26">
        <v>37223</v>
      </c>
      <c r="B486" s="35">
        <f t="shared" si="33"/>
        <v>64213</v>
      </c>
      <c r="C486" s="35"/>
      <c r="D486" s="53">
        <v>3037</v>
      </c>
      <c r="E486" s="16">
        <f t="shared" si="34"/>
        <v>81708.5</v>
      </c>
      <c r="F486" s="2" t="str">
        <f t="shared" si="35"/>
        <v/>
      </c>
      <c r="H486" s="16"/>
      <c r="I486" s="19">
        <f t="shared" si="36"/>
        <v>61176</v>
      </c>
    </row>
    <row r="487" spans="1:9" x14ac:dyDescent="0.25">
      <c r="A487" s="26">
        <v>37224</v>
      </c>
      <c r="B487" s="35">
        <f t="shared" si="33"/>
        <v>61176</v>
      </c>
      <c r="C487" s="35"/>
      <c r="D487" s="53">
        <v>3037</v>
      </c>
      <c r="E487" s="16">
        <f t="shared" si="34"/>
        <v>84745.5</v>
      </c>
      <c r="F487" s="2" t="str">
        <f t="shared" si="35"/>
        <v/>
      </c>
      <c r="H487" s="16"/>
      <c r="I487" s="19">
        <f t="shared" si="36"/>
        <v>58139</v>
      </c>
    </row>
    <row r="488" spans="1:9" x14ac:dyDescent="0.25">
      <c r="A488" s="26">
        <v>37225</v>
      </c>
      <c r="B488" s="35">
        <f t="shared" si="33"/>
        <v>58139</v>
      </c>
      <c r="C488" s="35"/>
      <c r="D488" s="53">
        <v>3037</v>
      </c>
      <c r="E488" s="16">
        <f t="shared" si="34"/>
        <v>87782.5</v>
      </c>
      <c r="F488" s="2" t="str">
        <f t="shared" si="35"/>
        <v/>
      </c>
      <c r="H488" s="16"/>
      <c r="I488" s="19">
        <f t="shared" si="36"/>
        <v>55102</v>
      </c>
    </row>
    <row r="489" spans="1:9" x14ac:dyDescent="0.25">
      <c r="A489" s="26">
        <v>37226</v>
      </c>
      <c r="B489" s="35">
        <f t="shared" si="33"/>
        <v>55102</v>
      </c>
      <c r="C489" s="35"/>
      <c r="D489" s="53">
        <v>3037</v>
      </c>
      <c r="E489" s="16">
        <f t="shared" si="34"/>
        <v>90819.5</v>
      </c>
      <c r="F489" s="2" t="str">
        <f t="shared" si="35"/>
        <v/>
      </c>
      <c r="H489" s="16"/>
      <c r="I489" s="19">
        <f t="shared" si="36"/>
        <v>52065</v>
      </c>
    </row>
    <row r="490" spans="1:9" x14ac:dyDescent="0.25">
      <c r="A490" s="26">
        <v>37227</v>
      </c>
      <c r="B490" s="35">
        <f t="shared" si="33"/>
        <v>52065</v>
      </c>
      <c r="C490" s="35"/>
      <c r="D490" s="53">
        <v>3037</v>
      </c>
      <c r="E490" s="16">
        <f t="shared" si="34"/>
        <v>93856.5</v>
      </c>
      <c r="F490" s="2" t="str">
        <f t="shared" si="35"/>
        <v/>
      </c>
      <c r="H490" s="16"/>
      <c r="I490" s="19">
        <f t="shared" si="36"/>
        <v>49028</v>
      </c>
    </row>
    <row r="491" spans="1:9" x14ac:dyDescent="0.25">
      <c r="A491" s="26">
        <v>37228</v>
      </c>
      <c r="B491" s="35">
        <f t="shared" si="33"/>
        <v>49028</v>
      </c>
      <c r="C491" s="35"/>
      <c r="D491" s="53">
        <v>3037</v>
      </c>
      <c r="E491" s="16">
        <f t="shared" si="34"/>
        <v>96893.5</v>
      </c>
      <c r="F491" s="2" t="str">
        <f t="shared" si="35"/>
        <v/>
      </c>
      <c r="H491" s="16"/>
      <c r="I491" s="19">
        <f t="shared" si="36"/>
        <v>45991</v>
      </c>
    </row>
    <row r="492" spans="1:9" x14ac:dyDescent="0.25">
      <c r="A492" s="26">
        <v>37229</v>
      </c>
      <c r="B492" s="35">
        <f t="shared" si="33"/>
        <v>45991</v>
      </c>
      <c r="C492" s="35"/>
      <c r="D492" s="53">
        <v>3037</v>
      </c>
      <c r="E492" s="16">
        <f t="shared" si="34"/>
        <v>99930.5</v>
      </c>
      <c r="F492" s="2" t="str">
        <f t="shared" si="35"/>
        <v/>
      </c>
      <c r="H492" s="16"/>
      <c r="I492" s="19">
        <f t="shared" si="36"/>
        <v>42954</v>
      </c>
    </row>
    <row r="493" spans="1:9" x14ac:dyDescent="0.25">
      <c r="A493" s="26">
        <v>37230</v>
      </c>
      <c r="B493" s="35">
        <f t="shared" si="33"/>
        <v>42954</v>
      </c>
      <c r="C493" s="35"/>
      <c r="D493" s="53">
        <v>3037</v>
      </c>
      <c r="E493" s="16">
        <f t="shared" si="34"/>
        <v>102967.5</v>
      </c>
      <c r="F493" s="2" t="str">
        <f t="shared" si="35"/>
        <v/>
      </c>
      <c r="H493" s="16"/>
      <c r="I493" s="19">
        <f t="shared" si="36"/>
        <v>39917</v>
      </c>
    </row>
    <row r="494" spans="1:9" x14ac:dyDescent="0.25">
      <c r="A494" s="26">
        <v>37231</v>
      </c>
      <c r="B494" s="35">
        <f t="shared" si="33"/>
        <v>39917</v>
      </c>
      <c r="C494" s="35"/>
      <c r="D494" s="53">
        <v>3037</v>
      </c>
      <c r="E494" s="16">
        <f t="shared" si="34"/>
        <v>106004.5</v>
      </c>
      <c r="F494" s="2" t="str">
        <f t="shared" si="35"/>
        <v/>
      </c>
      <c r="H494" s="16"/>
      <c r="I494" s="19">
        <f t="shared" si="36"/>
        <v>36880</v>
      </c>
    </row>
    <row r="495" spans="1:9" x14ac:dyDescent="0.25">
      <c r="A495" s="26">
        <v>37232</v>
      </c>
      <c r="B495" s="35">
        <f t="shared" si="33"/>
        <v>36880</v>
      </c>
      <c r="C495" s="35"/>
      <c r="D495" s="53">
        <v>3037</v>
      </c>
      <c r="E495" s="16">
        <f t="shared" si="34"/>
        <v>109041.5</v>
      </c>
      <c r="F495" s="2" t="str">
        <f t="shared" si="35"/>
        <v/>
      </c>
      <c r="H495" s="16"/>
      <c r="I495" s="19">
        <f t="shared" si="36"/>
        <v>33843</v>
      </c>
    </row>
    <row r="496" spans="1:9" x14ac:dyDescent="0.25">
      <c r="A496" s="26">
        <v>37233</v>
      </c>
      <c r="B496" s="35">
        <f t="shared" si="33"/>
        <v>33843</v>
      </c>
      <c r="C496" s="35"/>
      <c r="D496" s="53">
        <v>3037</v>
      </c>
      <c r="E496" s="16">
        <f t="shared" si="34"/>
        <v>112078.5</v>
      </c>
      <c r="F496" s="2" t="str">
        <f t="shared" si="35"/>
        <v/>
      </c>
      <c r="H496" s="16"/>
      <c r="I496" s="19">
        <f t="shared" si="36"/>
        <v>30806</v>
      </c>
    </row>
    <row r="497" spans="1:9" x14ac:dyDescent="0.25">
      <c r="A497" s="26">
        <v>37234</v>
      </c>
      <c r="B497" s="35">
        <f t="shared" si="33"/>
        <v>30806</v>
      </c>
      <c r="C497" s="35"/>
      <c r="D497" s="53">
        <v>3037</v>
      </c>
      <c r="E497" s="16">
        <f t="shared" si="34"/>
        <v>115115.5</v>
      </c>
      <c r="F497" s="2" t="str">
        <f t="shared" si="35"/>
        <v/>
      </c>
      <c r="H497" s="16"/>
      <c r="I497" s="19">
        <f t="shared" si="36"/>
        <v>27769</v>
      </c>
    </row>
    <row r="498" spans="1:9" x14ac:dyDescent="0.25">
      <c r="A498" s="26">
        <v>37235</v>
      </c>
      <c r="B498" s="35">
        <f t="shared" si="33"/>
        <v>27769</v>
      </c>
      <c r="C498" s="35"/>
      <c r="D498" s="53">
        <v>3037</v>
      </c>
      <c r="E498" s="16">
        <f t="shared" si="34"/>
        <v>118152.5</v>
      </c>
      <c r="F498" s="2" t="str">
        <f t="shared" si="35"/>
        <v/>
      </c>
      <c r="H498" s="16"/>
      <c r="I498" s="19">
        <f t="shared" si="36"/>
        <v>24732</v>
      </c>
    </row>
    <row r="499" spans="1:9" x14ac:dyDescent="0.25">
      <c r="A499" s="26">
        <v>37236</v>
      </c>
      <c r="B499" s="35">
        <f t="shared" si="33"/>
        <v>24732</v>
      </c>
      <c r="C499" s="35"/>
      <c r="D499" s="53">
        <v>3037</v>
      </c>
      <c r="E499" s="16">
        <f t="shared" si="34"/>
        <v>121189.5</v>
      </c>
      <c r="F499" s="2" t="str">
        <f t="shared" si="35"/>
        <v/>
      </c>
      <c r="H499" s="16"/>
      <c r="I499" s="19">
        <f t="shared" si="36"/>
        <v>21695</v>
      </c>
    </row>
    <row r="500" spans="1:9" x14ac:dyDescent="0.25">
      <c r="A500" s="26">
        <v>37237</v>
      </c>
      <c r="B500" s="35">
        <f t="shared" si="33"/>
        <v>21695</v>
      </c>
      <c r="C500" s="35"/>
      <c r="D500" s="53">
        <v>3037</v>
      </c>
      <c r="E500" s="16">
        <f t="shared" si="34"/>
        <v>124226.5</v>
      </c>
      <c r="F500" s="2" t="str">
        <f t="shared" si="35"/>
        <v/>
      </c>
      <c r="G500" s="21" t="s">
        <v>29</v>
      </c>
      <c r="H500" s="16">
        <v>122000</v>
      </c>
      <c r="I500" s="19">
        <f t="shared" si="36"/>
        <v>140658</v>
      </c>
    </row>
    <row r="501" spans="1:9" x14ac:dyDescent="0.25">
      <c r="A501" s="26">
        <v>37238</v>
      </c>
      <c r="B501" s="35">
        <f t="shared" si="33"/>
        <v>140658</v>
      </c>
      <c r="C501" s="35"/>
      <c r="D501" s="53">
        <v>3037</v>
      </c>
      <c r="E501" s="16">
        <f t="shared" si="34"/>
        <v>5263.5</v>
      </c>
      <c r="F501" s="2" t="str">
        <f t="shared" si="35"/>
        <v/>
      </c>
      <c r="H501" s="16"/>
      <c r="I501" s="19">
        <f t="shared" si="36"/>
        <v>137621</v>
      </c>
    </row>
    <row r="502" spans="1:9" x14ac:dyDescent="0.25">
      <c r="A502" s="26">
        <v>37239</v>
      </c>
      <c r="B502" s="35">
        <f t="shared" si="33"/>
        <v>137621</v>
      </c>
      <c r="C502" s="35"/>
      <c r="D502" s="53">
        <v>3037</v>
      </c>
      <c r="E502" s="16">
        <f t="shared" si="34"/>
        <v>8300.5</v>
      </c>
      <c r="F502" s="2" t="str">
        <f t="shared" si="35"/>
        <v/>
      </c>
      <c r="H502" s="16"/>
      <c r="I502" s="19">
        <f t="shared" si="36"/>
        <v>134584</v>
      </c>
    </row>
    <row r="503" spans="1:9" x14ac:dyDescent="0.25">
      <c r="A503" s="26">
        <v>37240</v>
      </c>
      <c r="B503" s="35">
        <f t="shared" si="33"/>
        <v>134584</v>
      </c>
      <c r="C503" s="35"/>
      <c r="D503" s="53">
        <v>3037</v>
      </c>
      <c r="E503" s="16">
        <f t="shared" si="34"/>
        <v>11337.5</v>
      </c>
      <c r="F503" s="2" t="str">
        <f t="shared" si="35"/>
        <v/>
      </c>
      <c r="H503" s="16"/>
      <c r="I503" s="19">
        <f t="shared" si="36"/>
        <v>131547</v>
      </c>
    </row>
    <row r="504" spans="1:9" x14ac:dyDescent="0.25">
      <c r="A504" s="26">
        <v>37241</v>
      </c>
      <c r="B504" s="35">
        <f t="shared" ref="B504:B519" si="37">IF(I503&lt;0,"0",I503)</f>
        <v>131547</v>
      </c>
      <c r="C504" s="35"/>
      <c r="D504" s="53">
        <v>3037</v>
      </c>
      <c r="E504" s="16">
        <f t="shared" ref="E504:E519" si="38">$D$3-B504</f>
        <v>14374.5</v>
      </c>
      <c r="F504" s="2" t="str">
        <f t="shared" ref="F504:F519" si="39">+IF(I504&gt;$D$3,"*","")</f>
        <v/>
      </c>
      <c r="H504" s="16"/>
      <c r="I504" s="19">
        <f t="shared" ref="I504:I519" si="40">B504+H504-D504</f>
        <v>128510</v>
      </c>
    </row>
    <row r="505" spans="1:9" x14ac:dyDescent="0.25">
      <c r="A505" s="26">
        <v>37242</v>
      </c>
      <c r="B505" s="35">
        <f t="shared" si="37"/>
        <v>128510</v>
      </c>
      <c r="C505" s="35"/>
      <c r="D505" s="53">
        <v>3037</v>
      </c>
      <c r="E505" s="16">
        <f t="shared" si="38"/>
        <v>17411.5</v>
      </c>
      <c r="F505" s="2" t="str">
        <f t="shared" si="39"/>
        <v/>
      </c>
      <c r="H505" s="16"/>
      <c r="I505" s="19">
        <f t="shared" si="40"/>
        <v>125473</v>
      </c>
    </row>
    <row r="506" spans="1:9" x14ac:dyDescent="0.25">
      <c r="A506" s="26">
        <v>37243</v>
      </c>
      <c r="B506" s="35">
        <f t="shared" si="37"/>
        <v>125473</v>
      </c>
      <c r="C506" s="35"/>
      <c r="D506" s="53">
        <v>3037</v>
      </c>
      <c r="E506" s="16">
        <f t="shared" si="38"/>
        <v>20448.5</v>
      </c>
      <c r="F506" s="2" t="str">
        <f t="shared" si="39"/>
        <v/>
      </c>
      <c r="H506" s="16"/>
      <c r="I506" s="19">
        <f t="shared" si="40"/>
        <v>122436</v>
      </c>
    </row>
    <row r="507" spans="1:9" x14ac:dyDescent="0.25">
      <c r="A507" s="26">
        <v>37244</v>
      </c>
      <c r="B507" s="35">
        <f t="shared" si="37"/>
        <v>122436</v>
      </c>
      <c r="C507" s="35"/>
      <c r="D507" s="53">
        <v>3037</v>
      </c>
      <c r="E507" s="16">
        <f t="shared" si="38"/>
        <v>23485.5</v>
      </c>
      <c r="F507" s="2" t="str">
        <f t="shared" si="39"/>
        <v/>
      </c>
      <c r="H507" s="16"/>
      <c r="I507" s="19">
        <f t="shared" si="40"/>
        <v>119399</v>
      </c>
    </row>
    <row r="508" spans="1:9" x14ac:dyDescent="0.25">
      <c r="A508" s="26">
        <v>37245</v>
      </c>
      <c r="B508" s="35">
        <f t="shared" si="37"/>
        <v>119399</v>
      </c>
      <c r="C508" s="35"/>
      <c r="D508" s="53">
        <v>3037</v>
      </c>
      <c r="E508" s="16">
        <f t="shared" si="38"/>
        <v>26522.5</v>
      </c>
      <c r="F508" s="2" t="str">
        <f t="shared" si="39"/>
        <v/>
      </c>
      <c r="H508" s="16"/>
      <c r="I508" s="19">
        <f t="shared" si="40"/>
        <v>116362</v>
      </c>
    </row>
    <row r="509" spans="1:9" x14ac:dyDescent="0.25">
      <c r="A509" s="26">
        <v>37246</v>
      </c>
      <c r="B509" s="35">
        <f t="shared" si="37"/>
        <v>116362</v>
      </c>
      <c r="C509" s="35"/>
      <c r="D509" s="53">
        <v>3037</v>
      </c>
      <c r="E509" s="16">
        <f t="shared" si="38"/>
        <v>29559.5</v>
      </c>
      <c r="F509" s="2" t="str">
        <f t="shared" si="39"/>
        <v/>
      </c>
      <c r="H509" s="16"/>
      <c r="I509" s="19">
        <f t="shared" si="40"/>
        <v>113325</v>
      </c>
    </row>
    <row r="510" spans="1:9" x14ac:dyDescent="0.25">
      <c r="A510" s="26">
        <v>37247</v>
      </c>
      <c r="B510" s="35">
        <f t="shared" si="37"/>
        <v>113325</v>
      </c>
      <c r="C510" s="35"/>
      <c r="D510" s="53">
        <v>3037</v>
      </c>
      <c r="E510" s="16">
        <f t="shared" si="38"/>
        <v>32596.5</v>
      </c>
      <c r="F510" s="2" t="str">
        <f t="shared" si="39"/>
        <v/>
      </c>
      <c r="H510" s="16"/>
      <c r="I510" s="19">
        <f t="shared" si="40"/>
        <v>110288</v>
      </c>
    </row>
    <row r="511" spans="1:9" x14ac:dyDescent="0.25">
      <c r="A511" s="26">
        <v>37248</v>
      </c>
      <c r="B511" s="35">
        <f t="shared" si="37"/>
        <v>110288</v>
      </c>
      <c r="C511" s="35"/>
      <c r="D511" s="53">
        <v>3037</v>
      </c>
      <c r="E511" s="16">
        <f t="shared" si="38"/>
        <v>35633.5</v>
      </c>
      <c r="F511" s="2" t="str">
        <f t="shared" si="39"/>
        <v/>
      </c>
      <c r="H511" s="16"/>
      <c r="I511" s="19">
        <f t="shared" si="40"/>
        <v>107251</v>
      </c>
    </row>
    <row r="512" spans="1:9" x14ac:dyDescent="0.25">
      <c r="A512" s="26">
        <v>37249</v>
      </c>
      <c r="B512" s="35">
        <f t="shared" si="37"/>
        <v>107251</v>
      </c>
      <c r="C512" s="35"/>
      <c r="D512" s="53">
        <v>3037</v>
      </c>
      <c r="E512" s="16">
        <f t="shared" si="38"/>
        <v>38670.5</v>
      </c>
      <c r="F512" s="2" t="str">
        <f t="shared" si="39"/>
        <v/>
      </c>
      <c r="H512" s="16"/>
      <c r="I512" s="19">
        <f t="shared" si="40"/>
        <v>104214</v>
      </c>
    </row>
    <row r="513" spans="1:9" x14ac:dyDescent="0.25">
      <c r="A513" s="26">
        <v>37250</v>
      </c>
      <c r="B513" s="35">
        <f t="shared" si="37"/>
        <v>104214</v>
      </c>
      <c r="C513" s="35"/>
      <c r="D513" s="53">
        <v>3037</v>
      </c>
      <c r="E513" s="16">
        <f t="shared" si="38"/>
        <v>41707.5</v>
      </c>
      <c r="F513" s="2" t="str">
        <f t="shared" si="39"/>
        <v/>
      </c>
      <c r="H513" s="16"/>
      <c r="I513" s="19">
        <f t="shared" si="40"/>
        <v>101177</v>
      </c>
    </row>
    <row r="514" spans="1:9" x14ac:dyDescent="0.25">
      <c r="A514" s="26">
        <v>37251</v>
      </c>
      <c r="B514" s="35">
        <f t="shared" si="37"/>
        <v>101177</v>
      </c>
      <c r="C514" s="35"/>
      <c r="D514" s="53">
        <v>3037</v>
      </c>
      <c r="E514" s="16">
        <f t="shared" si="38"/>
        <v>44744.5</v>
      </c>
      <c r="F514" s="2" t="str">
        <f t="shared" si="39"/>
        <v/>
      </c>
      <c r="H514" s="16"/>
      <c r="I514" s="19">
        <f t="shared" si="40"/>
        <v>98140</v>
      </c>
    </row>
    <row r="515" spans="1:9" x14ac:dyDescent="0.25">
      <c r="A515" s="26">
        <v>37252</v>
      </c>
      <c r="B515" s="35">
        <f t="shared" si="37"/>
        <v>98140</v>
      </c>
      <c r="C515" s="35"/>
      <c r="D515" s="53">
        <v>3037</v>
      </c>
      <c r="E515" s="16">
        <f t="shared" si="38"/>
        <v>47781.5</v>
      </c>
      <c r="F515" s="2" t="str">
        <f t="shared" si="39"/>
        <v/>
      </c>
      <c r="H515" s="16"/>
      <c r="I515" s="19">
        <f t="shared" si="40"/>
        <v>95103</v>
      </c>
    </row>
    <row r="516" spans="1:9" x14ac:dyDescent="0.25">
      <c r="A516" s="26">
        <v>37253</v>
      </c>
      <c r="B516" s="35">
        <f t="shared" si="37"/>
        <v>95103</v>
      </c>
      <c r="C516" s="35"/>
      <c r="D516" s="53">
        <v>3037</v>
      </c>
      <c r="E516" s="16">
        <f t="shared" si="38"/>
        <v>50818.5</v>
      </c>
      <c r="F516" s="2" t="str">
        <f t="shared" si="39"/>
        <v/>
      </c>
      <c r="H516" s="16"/>
      <c r="I516" s="19">
        <f t="shared" si="40"/>
        <v>92066</v>
      </c>
    </row>
    <row r="517" spans="1:9" x14ac:dyDescent="0.25">
      <c r="A517" s="26">
        <v>37254</v>
      </c>
      <c r="B517" s="35">
        <f t="shared" si="37"/>
        <v>92066</v>
      </c>
      <c r="C517" s="35"/>
      <c r="D517" s="53">
        <v>3037</v>
      </c>
      <c r="E517" s="16">
        <f t="shared" si="38"/>
        <v>53855.5</v>
      </c>
      <c r="F517" s="2" t="str">
        <f t="shared" si="39"/>
        <v/>
      </c>
      <c r="H517" s="16"/>
      <c r="I517" s="19">
        <f t="shared" si="40"/>
        <v>89029</v>
      </c>
    </row>
    <row r="518" spans="1:9" x14ac:dyDescent="0.25">
      <c r="A518" s="26">
        <v>37255</v>
      </c>
      <c r="B518" s="35">
        <f t="shared" si="37"/>
        <v>89029</v>
      </c>
      <c r="C518" s="35"/>
      <c r="D518" s="53">
        <v>3037</v>
      </c>
      <c r="E518" s="16">
        <f t="shared" si="38"/>
        <v>56892.5</v>
      </c>
      <c r="F518" s="2" t="str">
        <f t="shared" si="39"/>
        <v/>
      </c>
      <c r="H518" s="16"/>
      <c r="I518" s="19">
        <f t="shared" si="40"/>
        <v>85992</v>
      </c>
    </row>
    <row r="519" spans="1:9" x14ac:dyDescent="0.25">
      <c r="A519" s="26">
        <v>37256</v>
      </c>
      <c r="B519" s="35">
        <f t="shared" si="37"/>
        <v>85992</v>
      </c>
      <c r="C519" s="35"/>
      <c r="D519" s="53">
        <v>3037</v>
      </c>
      <c r="E519" s="16">
        <f t="shared" si="38"/>
        <v>59929.5</v>
      </c>
      <c r="F519" s="2" t="str">
        <f t="shared" si="39"/>
        <v/>
      </c>
      <c r="H519" s="16"/>
      <c r="I519" s="19">
        <f t="shared" si="40"/>
        <v>82955</v>
      </c>
    </row>
    <row r="520" spans="1:9" x14ac:dyDescent="0.25">
      <c r="H520" s="16"/>
    </row>
    <row r="521" spans="1:9" x14ac:dyDescent="0.25">
      <c r="H521" s="16"/>
    </row>
    <row r="522" spans="1:9" x14ac:dyDescent="0.25">
      <c r="H522" s="16"/>
    </row>
    <row r="523" spans="1:9" x14ac:dyDescent="0.25">
      <c r="H523" s="16"/>
    </row>
    <row r="524" spans="1:9" x14ac:dyDescent="0.25">
      <c r="H524" s="16"/>
    </row>
    <row r="525" spans="1:9" x14ac:dyDescent="0.25">
      <c r="H525" s="16"/>
    </row>
    <row r="526" spans="1:9" x14ac:dyDescent="0.25">
      <c r="H526" s="16"/>
    </row>
    <row r="527" spans="1:9" x14ac:dyDescent="0.25">
      <c r="H527" s="16"/>
    </row>
    <row r="528" spans="1:9" x14ac:dyDescent="0.25">
      <c r="H528" s="16"/>
    </row>
    <row r="529" spans="8:8" x14ac:dyDescent="0.25">
      <c r="H529" s="16"/>
    </row>
    <row r="530" spans="8:8" x14ac:dyDescent="0.25">
      <c r="H530" s="16"/>
    </row>
    <row r="531" spans="8:8" x14ac:dyDescent="0.25">
      <c r="H531" s="16"/>
    </row>
    <row r="532" spans="8:8" x14ac:dyDescent="0.25">
      <c r="H532" s="16"/>
    </row>
    <row r="533" spans="8:8" x14ac:dyDescent="0.25">
      <c r="H533" s="16"/>
    </row>
    <row r="534" spans="8:8" x14ac:dyDescent="0.25">
      <c r="H534" s="16"/>
    </row>
    <row r="535" spans="8:8" x14ac:dyDescent="0.25">
      <c r="H535" s="16"/>
    </row>
    <row r="536" spans="8:8" x14ac:dyDescent="0.25">
      <c r="H536" s="16"/>
    </row>
    <row r="537" spans="8:8" x14ac:dyDescent="0.25">
      <c r="H537" s="16"/>
    </row>
    <row r="538" spans="8:8" x14ac:dyDescent="0.25">
      <c r="H538" s="16"/>
    </row>
    <row r="539" spans="8:8" x14ac:dyDescent="0.25">
      <c r="H539" s="16"/>
    </row>
    <row r="540" spans="8:8" x14ac:dyDescent="0.25">
      <c r="H540" s="16"/>
    </row>
    <row r="541" spans="8:8" x14ac:dyDescent="0.25">
      <c r="H541" s="16"/>
    </row>
    <row r="542" spans="8:8" x14ac:dyDescent="0.25">
      <c r="H542" s="16"/>
    </row>
    <row r="543" spans="8:8" x14ac:dyDescent="0.25">
      <c r="H543" s="16"/>
    </row>
    <row r="544" spans="8:8" x14ac:dyDescent="0.25">
      <c r="H544" s="16"/>
    </row>
    <row r="545" spans="8:8" x14ac:dyDescent="0.25">
      <c r="H545" s="16"/>
    </row>
    <row r="546" spans="8:8" x14ac:dyDescent="0.25">
      <c r="H546" s="16"/>
    </row>
    <row r="547" spans="8:8" x14ac:dyDescent="0.25">
      <c r="H547" s="16"/>
    </row>
    <row r="548" spans="8:8" x14ac:dyDescent="0.25">
      <c r="H548" s="16"/>
    </row>
    <row r="549" spans="8:8" x14ac:dyDescent="0.25">
      <c r="H549" s="16"/>
    </row>
    <row r="550" spans="8:8" x14ac:dyDescent="0.25">
      <c r="H550" s="16"/>
    </row>
    <row r="551" spans="8:8" x14ac:dyDescent="0.25">
      <c r="H551" s="16"/>
    </row>
    <row r="552" spans="8:8" x14ac:dyDescent="0.25">
      <c r="H552" s="16"/>
    </row>
    <row r="553" spans="8:8" x14ac:dyDescent="0.25">
      <c r="H553" s="16"/>
    </row>
    <row r="554" spans="8:8" x14ac:dyDescent="0.25">
      <c r="H554" s="16"/>
    </row>
    <row r="555" spans="8:8" x14ac:dyDescent="0.25">
      <c r="H555" s="16"/>
    </row>
    <row r="556" spans="8:8" x14ac:dyDescent="0.25">
      <c r="H556" s="16"/>
    </row>
    <row r="557" spans="8:8" x14ac:dyDescent="0.25">
      <c r="H557" s="16"/>
    </row>
    <row r="558" spans="8:8" x14ac:dyDescent="0.25">
      <c r="H558" s="16"/>
    </row>
    <row r="559" spans="8:8" x14ac:dyDescent="0.25">
      <c r="H559" s="16"/>
    </row>
    <row r="560" spans="8:8" x14ac:dyDescent="0.25">
      <c r="H560" s="16"/>
    </row>
    <row r="561" spans="8:8" x14ac:dyDescent="0.25">
      <c r="H561" s="16"/>
    </row>
    <row r="562" spans="8:8" x14ac:dyDescent="0.25">
      <c r="H562" s="16"/>
    </row>
    <row r="563" spans="8:8" x14ac:dyDescent="0.25">
      <c r="H563" s="16"/>
    </row>
    <row r="564" spans="8:8" x14ac:dyDescent="0.25">
      <c r="H564" s="16"/>
    </row>
    <row r="565" spans="8:8" x14ac:dyDescent="0.25">
      <c r="H565" s="16"/>
    </row>
    <row r="566" spans="8:8" x14ac:dyDescent="0.25">
      <c r="H566" s="16"/>
    </row>
    <row r="567" spans="8:8" x14ac:dyDescent="0.25">
      <c r="H567" s="16"/>
    </row>
    <row r="568" spans="8:8" x14ac:dyDescent="0.25">
      <c r="H568" s="16"/>
    </row>
    <row r="569" spans="8:8" x14ac:dyDescent="0.25">
      <c r="H569" s="16"/>
    </row>
    <row r="570" spans="8:8" x14ac:dyDescent="0.25">
      <c r="H570" s="16"/>
    </row>
    <row r="571" spans="8:8" x14ac:dyDescent="0.25">
      <c r="H571" s="16"/>
    </row>
    <row r="572" spans="8:8" x14ac:dyDescent="0.25">
      <c r="H572" s="16"/>
    </row>
    <row r="573" spans="8:8" x14ac:dyDescent="0.25">
      <c r="H573" s="16"/>
    </row>
    <row r="574" spans="8:8" x14ac:dyDescent="0.25">
      <c r="H574" s="16"/>
    </row>
    <row r="575" spans="8:8" x14ac:dyDescent="0.25">
      <c r="H575" s="16"/>
    </row>
    <row r="576" spans="8:8" x14ac:dyDescent="0.25">
      <c r="H576" s="16"/>
    </row>
    <row r="577" spans="8:8" x14ac:dyDescent="0.25">
      <c r="H577" s="16"/>
    </row>
    <row r="578" spans="8:8" x14ac:dyDescent="0.25">
      <c r="H578" s="16"/>
    </row>
    <row r="579" spans="8:8" x14ac:dyDescent="0.25">
      <c r="H579" s="16"/>
    </row>
    <row r="580" spans="8:8" x14ac:dyDescent="0.25">
      <c r="H580" s="16"/>
    </row>
    <row r="581" spans="8:8" x14ac:dyDescent="0.25">
      <c r="H581" s="16"/>
    </row>
    <row r="582" spans="8:8" x14ac:dyDescent="0.25">
      <c r="H582" s="16"/>
    </row>
    <row r="583" spans="8:8" x14ac:dyDescent="0.25">
      <c r="H583" s="16"/>
    </row>
    <row r="584" spans="8:8" x14ac:dyDescent="0.25">
      <c r="H584" s="16"/>
    </row>
    <row r="585" spans="8:8" x14ac:dyDescent="0.25">
      <c r="H585" s="16"/>
    </row>
    <row r="586" spans="8:8" x14ac:dyDescent="0.25">
      <c r="H586" s="16"/>
    </row>
    <row r="587" spans="8:8" x14ac:dyDescent="0.25">
      <c r="H587" s="16"/>
    </row>
    <row r="588" spans="8:8" x14ac:dyDescent="0.25">
      <c r="H588" s="16"/>
    </row>
    <row r="589" spans="8:8" x14ac:dyDescent="0.25">
      <c r="H589" s="16"/>
    </row>
    <row r="590" spans="8:8" x14ac:dyDescent="0.25">
      <c r="H590" s="16"/>
    </row>
    <row r="591" spans="8:8" x14ac:dyDescent="0.25">
      <c r="H591" s="16"/>
    </row>
    <row r="592" spans="8:8" x14ac:dyDescent="0.25">
      <c r="H592" s="16"/>
    </row>
    <row r="593" spans="8:8" x14ac:dyDescent="0.25">
      <c r="H593" s="16"/>
    </row>
    <row r="594" spans="8:8" x14ac:dyDescent="0.25">
      <c r="H594" s="16"/>
    </row>
    <row r="595" spans="8:8" x14ac:dyDescent="0.25">
      <c r="H595" s="16"/>
    </row>
    <row r="596" spans="8:8" x14ac:dyDescent="0.25">
      <c r="H596" s="16"/>
    </row>
    <row r="597" spans="8:8" x14ac:dyDescent="0.25">
      <c r="H597" s="16"/>
    </row>
    <row r="598" spans="8:8" x14ac:dyDescent="0.25">
      <c r="H598" s="16"/>
    </row>
    <row r="599" spans="8:8" x14ac:dyDescent="0.25">
      <c r="H599" s="16"/>
    </row>
    <row r="600" spans="8:8" x14ac:dyDescent="0.25">
      <c r="H600" s="16"/>
    </row>
    <row r="601" spans="8:8" x14ac:dyDescent="0.25">
      <c r="H601" s="16"/>
    </row>
    <row r="602" spans="8:8" x14ac:dyDescent="0.25">
      <c r="H602" s="16"/>
    </row>
    <row r="603" spans="8:8" x14ac:dyDescent="0.25">
      <c r="H603" s="16"/>
    </row>
    <row r="604" spans="8:8" x14ac:dyDescent="0.25">
      <c r="H604" s="16"/>
    </row>
    <row r="605" spans="8:8" x14ac:dyDescent="0.25">
      <c r="H605" s="16"/>
    </row>
    <row r="606" spans="8:8" x14ac:dyDescent="0.25">
      <c r="H606" s="16"/>
    </row>
    <row r="607" spans="8:8" x14ac:dyDescent="0.25">
      <c r="H607" s="16"/>
    </row>
    <row r="608" spans="8:8" x14ac:dyDescent="0.25">
      <c r="H608" s="16"/>
    </row>
    <row r="609" spans="8:8" x14ac:dyDescent="0.25">
      <c r="H609" s="16"/>
    </row>
    <row r="610" spans="8:8" x14ac:dyDescent="0.25">
      <c r="H610" s="16"/>
    </row>
    <row r="611" spans="8:8" x14ac:dyDescent="0.25">
      <c r="H611" s="16"/>
    </row>
    <row r="612" spans="8:8" x14ac:dyDescent="0.25">
      <c r="H612" s="16"/>
    </row>
    <row r="613" spans="8:8" x14ac:dyDescent="0.25">
      <c r="H613" s="16"/>
    </row>
    <row r="614" spans="8:8" x14ac:dyDescent="0.25">
      <c r="H614" s="16"/>
    </row>
    <row r="615" spans="8:8" x14ac:dyDescent="0.25">
      <c r="H615" s="16"/>
    </row>
    <row r="616" spans="8:8" x14ac:dyDescent="0.25">
      <c r="H616" s="16"/>
    </row>
    <row r="617" spans="8:8" x14ac:dyDescent="0.25">
      <c r="H617" s="16"/>
    </row>
    <row r="618" spans="8:8" x14ac:dyDescent="0.25">
      <c r="H618" s="16"/>
    </row>
    <row r="619" spans="8:8" x14ac:dyDescent="0.25">
      <c r="H619" s="16"/>
    </row>
    <row r="620" spans="8:8" x14ac:dyDescent="0.25">
      <c r="H620" s="16"/>
    </row>
    <row r="621" spans="8:8" x14ac:dyDescent="0.25">
      <c r="H621" s="16"/>
    </row>
    <row r="622" spans="8:8" x14ac:dyDescent="0.25">
      <c r="H622" s="16"/>
    </row>
    <row r="623" spans="8:8" x14ac:dyDescent="0.25">
      <c r="H623" s="16"/>
    </row>
    <row r="624" spans="8:8" x14ac:dyDescent="0.25">
      <c r="H624" s="16"/>
    </row>
    <row r="625" spans="8:8" x14ac:dyDescent="0.25">
      <c r="H625" s="16"/>
    </row>
    <row r="626" spans="8:8" x14ac:dyDescent="0.25">
      <c r="H626" s="16"/>
    </row>
    <row r="627" spans="8:8" x14ac:dyDescent="0.25">
      <c r="H627" s="16"/>
    </row>
    <row r="628" spans="8:8" x14ac:dyDescent="0.25">
      <c r="H628" s="16"/>
    </row>
    <row r="629" spans="8:8" x14ac:dyDescent="0.25">
      <c r="H629" s="16"/>
    </row>
    <row r="630" spans="8:8" x14ac:dyDescent="0.25">
      <c r="H630" s="16"/>
    </row>
    <row r="631" spans="8:8" x14ac:dyDescent="0.25">
      <c r="H631" s="16"/>
    </row>
    <row r="632" spans="8:8" x14ac:dyDescent="0.25">
      <c r="H632" s="16"/>
    </row>
    <row r="633" spans="8:8" x14ac:dyDescent="0.25">
      <c r="H633" s="16"/>
    </row>
    <row r="634" spans="8:8" x14ac:dyDescent="0.25">
      <c r="H634" s="16"/>
    </row>
    <row r="635" spans="8:8" x14ac:dyDescent="0.25">
      <c r="H635" s="16"/>
    </row>
    <row r="636" spans="8:8" x14ac:dyDescent="0.25">
      <c r="H636" s="16"/>
    </row>
    <row r="637" spans="8:8" x14ac:dyDescent="0.25">
      <c r="H637" s="16"/>
    </row>
    <row r="638" spans="8:8" x14ac:dyDescent="0.25">
      <c r="H638" s="16"/>
    </row>
    <row r="639" spans="8:8" x14ac:dyDescent="0.25">
      <c r="H639" s="16"/>
    </row>
    <row r="640" spans="8:8" x14ac:dyDescent="0.25">
      <c r="H640" s="16"/>
    </row>
    <row r="641" spans="8:8" x14ac:dyDescent="0.25">
      <c r="H641" s="16"/>
    </row>
    <row r="642" spans="8:8" x14ac:dyDescent="0.25">
      <c r="H642" s="16"/>
    </row>
    <row r="643" spans="8:8" x14ac:dyDescent="0.25">
      <c r="H643" s="16"/>
    </row>
    <row r="644" spans="8:8" x14ac:dyDescent="0.25">
      <c r="H644" s="16"/>
    </row>
    <row r="645" spans="8:8" x14ac:dyDescent="0.25">
      <c r="H645" s="16"/>
    </row>
    <row r="646" spans="8:8" x14ac:dyDescent="0.25">
      <c r="H646" s="16"/>
    </row>
    <row r="647" spans="8:8" x14ac:dyDescent="0.25">
      <c r="H647" s="16"/>
    </row>
    <row r="648" spans="8:8" x14ac:dyDescent="0.25">
      <c r="H648" s="16"/>
    </row>
    <row r="649" spans="8:8" x14ac:dyDescent="0.25">
      <c r="H649" s="16"/>
    </row>
    <row r="650" spans="8:8" x14ac:dyDescent="0.25">
      <c r="H650" s="16"/>
    </row>
    <row r="651" spans="8:8" x14ac:dyDescent="0.25">
      <c r="H651" s="16"/>
    </row>
    <row r="652" spans="8:8" x14ac:dyDescent="0.25">
      <c r="H652" s="16"/>
    </row>
    <row r="653" spans="8:8" x14ac:dyDescent="0.25">
      <c r="H653" s="16"/>
    </row>
    <row r="654" spans="8:8" x14ac:dyDescent="0.25">
      <c r="H654" s="16"/>
    </row>
    <row r="655" spans="8:8" x14ac:dyDescent="0.25">
      <c r="H655" s="16"/>
    </row>
    <row r="656" spans="8:8" x14ac:dyDescent="0.25">
      <c r="H656" s="16"/>
    </row>
    <row r="657" spans="8:8" x14ac:dyDescent="0.25">
      <c r="H657" s="16"/>
    </row>
    <row r="658" spans="8:8" x14ac:dyDescent="0.25">
      <c r="H658" s="16"/>
    </row>
    <row r="659" spans="8:8" x14ac:dyDescent="0.25">
      <c r="H659" s="16"/>
    </row>
    <row r="660" spans="8:8" x14ac:dyDescent="0.25">
      <c r="H660" s="16"/>
    </row>
    <row r="661" spans="8:8" x14ac:dyDescent="0.25">
      <c r="H661" s="16"/>
    </row>
    <row r="662" spans="8:8" x14ac:dyDescent="0.25">
      <c r="H662" s="16"/>
    </row>
    <row r="663" spans="8:8" x14ac:dyDescent="0.25">
      <c r="H663" s="16"/>
    </row>
    <row r="664" spans="8:8" x14ac:dyDescent="0.25">
      <c r="H664" s="16"/>
    </row>
    <row r="665" spans="8:8" x14ac:dyDescent="0.25">
      <c r="H665" s="16"/>
    </row>
    <row r="666" spans="8:8" x14ac:dyDescent="0.25">
      <c r="H666" s="16"/>
    </row>
    <row r="667" spans="8:8" x14ac:dyDescent="0.25">
      <c r="H667" s="16"/>
    </row>
    <row r="668" spans="8:8" x14ac:dyDescent="0.25">
      <c r="H668" s="16"/>
    </row>
    <row r="669" spans="8:8" x14ac:dyDescent="0.25">
      <c r="H669" s="16"/>
    </row>
    <row r="670" spans="8:8" x14ac:dyDescent="0.25">
      <c r="H670" s="16"/>
    </row>
    <row r="671" spans="8:8" x14ac:dyDescent="0.25">
      <c r="H671" s="16"/>
    </row>
    <row r="672" spans="8:8" x14ac:dyDescent="0.25">
      <c r="H672" s="16"/>
    </row>
    <row r="673" spans="8:8" x14ac:dyDescent="0.25">
      <c r="H673" s="16"/>
    </row>
    <row r="674" spans="8:8" x14ac:dyDescent="0.25">
      <c r="H674" s="16"/>
    </row>
    <row r="675" spans="8:8" x14ac:dyDescent="0.25">
      <c r="H675" s="16"/>
    </row>
    <row r="676" spans="8:8" x14ac:dyDescent="0.25">
      <c r="H676" s="16"/>
    </row>
    <row r="677" spans="8:8" x14ac:dyDescent="0.25">
      <c r="H677" s="16"/>
    </row>
    <row r="678" spans="8:8" x14ac:dyDescent="0.25">
      <c r="H678" s="16"/>
    </row>
    <row r="679" spans="8:8" x14ac:dyDescent="0.25">
      <c r="H679" s="16"/>
    </row>
    <row r="680" spans="8:8" x14ac:dyDescent="0.25">
      <c r="H680" s="16"/>
    </row>
    <row r="681" spans="8:8" x14ac:dyDescent="0.25">
      <c r="H681" s="16"/>
    </row>
    <row r="682" spans="8:8" x14ac:dyDescent="0.25">
      <c r="H682" s="16"/>
    </row>
    <row r="683" spans="8:8" x14ac:dyDescent="0.25">
      <c r="H683" s="16"/>
    </row>
    <row r="684" spans="8:8" x14ac:dyDescent="0.25">
      <c r="H684" s="16"/>
    </row>
    <row r="685" spans="8:8" x14ac:dyDescent="0.25">
      <c r="H685" s="16"/>
    </row>
    <row r="686" spans="8:8" x14ac:dyDescent="0.25">
      <c r="H686" s="16"/>
    </row>
    <row r="687" spans="8:8" x14ac:dyDescent="0.25">
      <c r="H687" s="16"/>
    </row>
    <row r="688" spans="8:8" x14ac:dyDescent="0.25">
      <c r="H688" s="16"/>
    </row>
    <row r="689" spans="8:8" x14ac:dyDescent="0.25">
      <c r="H689" s="16"/>
    </row>
    <row r="690" spans="8:8" x14ac:dyDescent="0.25">
      <c r="H690" s="16"/>
    </row>
    <row r="691" spans="8:8" x14ac:dyDescent="0.25">
      <c r="H691" s="16"/>
    </row>
    <row r="692" spans="8:8" x14ac:dyDescent="0.25">
      <c r="H692" s="16"/>
    </row>
    <row r="693" spans="8:8" x14ac:dyDescent="0.25">
      <c r="H693" s="16"/>
    </row>
    <row r="694" spans="8:8" x14ac:dyDescent="0.25">
      <c r="H694" s="16"/>
    </row>
    <row r="695" spans="8:8" x14ac:dyDescent="0.25">
      <c r="H695" s="16"/>
    </row>
    <row r="696" spans="8:8" x14ac:dyDescent="0.25">
      <c r="H696" s="16"/>
    </row>
    <row r="697" spans="8:8" x14ac:dyDescent="0.25">
      <c r="H697" s="16"/>
    </row>
    <row r="698" spans="8:8" x14ac:dyDescent="0.25">
      <c r="H698" s="16"/>
    </row>
    <row r="699" spans="8:8" x14ac:dyDescent="0.25">
      <c r="H699" s="16"/>
    </row>
    <row r="700" spans="8:8" x14ac:dyDescent="0.25">
      <c r="H700" s="16"/>
    </row>
    <row r="701" spans="8:8" x14ac:dyDescent="0.25">
      <c r="H701" s="16"/>
    </row>
    <row r="702" spans="8:8" x14ac:dyDescent="0.25">
      <c r="H702" s="16"/>
    </row>
    <row r="703" spans="8:8" x14ac:dyDescent="0.25">
      <c r="H703" s="16"/>
    </row>
    <row r="704" spans="8:8" x14ac:dyDescent="0.25">
      <c r="H704" s="16"/>
    </row>
    <row r="705" spans="8:8" x14ac:dyDescent="0.25">
      <c r="H705" s="16"/>
    </row>
    <row r="706" spans="8:8" x14ac:dyDescent="0.25">
      <c r="H706" s="16"/>
    </row>
    <row r="707" spans="8:8" x14ac:dyDescent="0.25">
      <c r="H707" s="16"/>
    </row>
    <row r="708" spans="8:8" x14ac:dyDescent="0.25">
      <c r="H708" s="16"/>
    </row>
    <row r="709" spans="8:8" x14ac:dyDescent="0.25">
      <c r="H709" s="16"/>
    </row>
    <row r="710" spans="8:8" x14ac:dyDescent="0.25">
      <c r="H710" s="16"/>
    </row>
    <row r="711" spans="8:8" x14ac:dyDescent="0.25">
      <c r="H711" s="16"/>
    </row>
    <row r="712" spans="8:8" x14ac:dyDescent="0.25">
      <c r="H712" s="16"/>
    </row>
    <row r="713" spans="8:8" x14ac:dyDescent="0.25">
      <c r="H713" s="16"/>
    </row>
    <row r="714" spans="8:8" x14ac:dyDescent="0.25">
      <c r="H714" s="16"/>
    </row>
    <row r="715" spans="8:8" x14ac:dyDescent="0.25">
      <c r="H715" s="16"/>
    </row>
    <row r="716" spans="8:8" x14ac:dyDescent="0.25">
      <c r="H716" s="16"/>
    </row>
    <row r="717" spans="8:8" x14ac:dyDescent="0.25">
      <c r="H717" s="16"/>
    </row>
    <row r="718" spans="8:8" x14ac:dyDescent="0.25">
      <c r="H718" s="16"/>
    </row>
    <row r="719" spans="8:8" x14ac:dyDescent="0.25">
      <c r="H719" s="16"/>
    </row>
    <row r="720" spans="8:8" x14ac:dyDescent="0.25">
      <c r="H720" s="16"/>
    </row>
    <row r="721" spans="8:8" x14ac:dyDescent="0.25">
      <c r="H721" s="16"/>
    </row>
    <row r="722" spans="8:8" x14ac:dyDescent="0.25">
      <c r="H722" s="16"/>
    </row>
    <row r="723" spans="8:8" x14ac:dyDescent="0.25">
      <c r="H723" s="16"/>
    </row>
    <row r="724" spans="8:8" x14ac:dyDescent="0.25">
      <c r="H724" s="16"/>
    </row>
    <row r="725" spans="8:8" x14ac:dyDescent="0.25">
      <c r="H725" s="16"/>
    </row>
    <row r="726" spans="8:8" x14ac:dyDescent="0.25">
      <c r="H726" s="16"/>
    </row>
    <row r="727" spans="8:8" x14ac:dyDescent="0.25">
      <c r="H727" s="16"/>
    </row>
    <row r="728" spans="8:8" x14ac:dyDescent="0.25">
      <c r="H728" s="16"/>
    </row>
    <row r="729" spans="8:8" x14ac:dyDescent="0.25">
      <c r="H729" s="16"/>
    </row>
    <row r="730" spans="8:8" x14ac:dyDescent="0.25">
      <c r="H730" s="16"/>
    </row>
    <row r="731" spans="8:8" x14ac:dyDescent="0.25">
      <c r="H731" s="16"/>
    </row>
    <row r="732" spans="8:8" x14ac:dyDescent="0.25">
      <c r="H732" s="16"/>
    </row>
    <row r="733" spans="8:8" x14ac:dyDescent="0.25">
      <c r="H733" s="16"/>
    </row>
    <row r="734" spans="8:8" x14ac:dyDescent="0.25">
      <c r="H734" s="16"/>
    </row>
    <row r="735" spans="8:8" x14ac:dyDescent="0.25">
      <c r="H735" s="16"/>
    </row>
    <row r="736" spans="8:8" x14ac:dyDescent="0.25">
      <c r="H736" s="16"/>
    </row>
    <row r="737" spans="8:8" x14ac:dyDescent="0.25">
      <c r="H737" s="16"/>
    </row>
    <row r="738" spans="8:8" x14ac:dyDescent="0.25">
      <c r="H738" s="16"/>
    </row>
    <row r="739" spans="8:8" x14ac:dyDescent="0.25">
      <c r="H739" s="16"/>
    </row>
    <row r="740" spans="8:8" x14ac:dyDescent="0.25">
      <c r="H740" s="16"/>
    </row>
    <row r="741" spans="8:8" x14ac:dyDescent="0.25">
      <c r="H741" s="16"/>
    </row>
    <row r="742" spans="8:8" x14ac:dyDescent="0.25">
      <c r="H742" s="16"/>
    </row>
    <row r="743" spans="8:8" x14ac:dyDescent="0.25">
      <c r="H743" s="16"/>
    </row>
    <row r="744" spans="8:8" x14ac:dyDescent="0.25">
      <c r="H744" s="16"/>
    </row>
    <row r="745" spans="8:8" x14ac:dyDescent="0.25">
      <c r="H745" s="16"/>
    </row>
    <row r="746" spans="8:8" x14ac:dyDescent="0.25">
      <c r="H746" s="16"/>
    </row>
    <row r="747" spans="8:8" x14ac:dyDescent="0.25">
      <c r="H747" s="16"/>
    </row>
    <row r="748" spans="8:8" x14ac:dyDescent="0.25">
      <c r="H748" s="16"/>
    </row>
    <row r="749" spans="8:8" x14ac:dyDescent="0.25">
      <c r="H749" s="16"/>
    </row>
    <row r="750" spans="8:8" x14ac:dyDescent="0.25">
      <c r="H750" s="16"/>
    </row>
    <row r="751" spans="8:8" x14ac:dyDescent="0.25">
      <c r="H751" s="16"/>
    </row>
    <row r="752" spans="8:8" x14ac:dyDescent="0.25">
      <c r="H752" s="16"/>
    </row>
    <row r="753" spans="8:8" x14ac:dyDescent="0.25">
      <c r="H753" s="16"/>
    </row>
    <row r="754" spans="8:8" x14ac:dyDescent="0.25">
      <c r="H754" s="16"/>
    </row>
    <row r="755" spans="8:8" x14ac:dyDescent="0.25">
      <c r="H755" s="16"/>
    </row>
    <row r="756" spans="8:8" x14ac:dyDescent="0.25">
      <c r="H756" s="16"/>
    </row>
    <row r="757" spans="8:8" x14ac:dyDescent="0.25">
      <c r="H757" s="16"/>
    </row>
    <row r="758" spans="8:8" x14ac:dyDescent="0.25">
      <c r="H758" s="16"/>
    </row>
    <row r="759" spans="8:8" x14ac:dyDescent="0.25">
      <c r="H759" s="16"/>
    </row>
    <row r="760" spans="8:8" x14ac:dyDescent="0.25">
      <c r="H760" s="16"/>
    </row>
    <row r="761" spans="8:8" x14ac:dyDescent="0.25">
      <c r="H761" s="16"/>
    </row>
    <row r="762" spans="8:8" x14ac:dyDescent="0.25">
      <c r="H762" s="16"/>
    </row>
    <row r="763" spans="8:8" x14ac:dyDescent="0.25">
      <c r="H763" s="16"/>
    </row>
    <row r="764" spans="8:8" x14ac:dyDescent="0.25">
      <c r="H764" s="16"/>
    </row>
    <row r="765" spans="8:8" x14ac:dyDescent="0.25">
      <c r="H765" s="16"/>
    </row>
    <row r="766" spans="8:8" x14ac:dyDescent="0.25">
      <c r="H766" s="16"/>
    </row>
    <row r="767" spans="8:8" x14ac:dyDescent="0.25">
      <c r="H767" s="16"/>
    </row>
    <row r="768" spans="8:8" x14ac:dyDescent="0.25">
      <c r="H768" s="16"/>
    </row>
    <row r="769" spans="8:8" x14ac:dyDescent="0.25">
      <c r="H769" s="16"/>
    </row>
    <row r="770" spans="8:8" x14ac:dyDescent="0.25">
      <c r="H770" s="16"/>
    </row>
    <row r="771" spans="8:8" x14ac:dyDescent="0.25">
      <c r="H771" s="16"/>
    </row>
    <row r="772" spans="8:8" x14ac:dyDescent="0.25">
      <c r="H772" s="16"/>
    </row>
    <row r="773" spans="8:8" x14ac:dyDescent="0.25">
      <c r="H773" s="16"/>
    </row>
    <row r="774" spans="8:8" x14ac:dyDescent="0.25">
      <c r="H774" s="16"/>
    </row>
    <row r="775" spans="8:8" x14ac:dyDescent="0.25">
      <c r="H775" s="16"/>
    </row>
    <row r="776" spans="8:8" x14ac:dyDescent="0.25">
      <c r="H776" s="16"/>
    </row>
    <row r="777" spans="8:8" x14ac:dyDescent="0.25">
      <c r="H777" s="16"/>
    </row>
    <row r="778" spans="8:8" x14ac:dyDescent="0.25">
      <c r="H778" s="16"/>
    </row>
    <row r="779" spans="8:8" x14ac:dyDescent="0.25">
      <c r="H779" s="16"/>
    </row>
    <row r="780" spans="8:8" x14ac:dyDescent="0.25">
      <c r="H780" s="16"/>
    </row>
    <row r="781" spans="8:8" x14ac:dyDescent="0.25">
      <c r="H781" s="16"/>
    </row>
    <row r="782" spans="8:8" x14ac:dyDescent="0.25">
      <c r="H782" s="16"/>
    </row>
    <row r="783" spans="8:8" x14ac:dyDescent="0.25">
      <c r="H783" s="16"/>
    </row>
    <row r="784" spans="8:8" x14ac:dyDescent="0.25">
      <c r="H784" s="16"/>
    </row>
    <row r="785" spans="8:8" x14ac:dyDescent="0.25">
      <c r="H785" s="16"/>
    </row>
    <row r="786" spans="8:8" x14ac:dyDescent="0.25">
      <c r="H786" s="16"/>
    </row>
    <row r="787" spans="8:8" x14ac:dyDescent="0.25">
      <c r="H787" s="16"/>
    </row>
    <row r="788" spans="8:8" x14ac:dyDescent="0.25">
      <c r="H788" s="16"/>
    </row>
    <row r="789" spans="8:8" x14ac:dyDescent="0.25">
      <c r="H789" s="16"/>
    </row>
    <row r="790" spans="8:8" x14ac:dyDescent="0.25">
      <c r="H790" s="16"/>
    </row>
    <row r="791" spans="8:8" x14ac:dyDescent="0.25">
      <c r="H791" s="16"/>
    </row>
    <row r="792" spans="8:8" x14ac:dyDescent="0.25">
      <c r="H792" s="16"/>
    </row>
    <row r="793" spans="8:8" x14ac:dyDescent="0.25">
      <c r="H793" s="16"/>
    </row>
    <row r="794" spans="8:8" x14ac:dyDescent="0.25">
      <c r="H794" s="16"/>
    </row>
    <row r="795" spans="8:8" x14ac:dyDescent="0.25">
      <c r="H795" s="16"/>
    </row>
    <row r="796" spans="8:8" x14ac:dyDescent="0.25">
      <c r="H796" s="16"/>
    </row>
    <row r="797" spans="8:8" x14ac:dyDescent="0.25">
      <c r="H797" s="16"/>
    </row>
    <row r="798" spans="8:8" x14ac:dyDescent="0.25">
      <c r="H798" s="16"/>
    </row>
    <row r="799" spans="8:8" x14ac:dyDescent="0.25">
      <c r="H799" s="16"/>
    </row>
    <row r="800" spans="8:8" x14ac:dyDescent="0.25">
      <c r="H800" s="16"/>
    </row>
    <row r="801" spans="8:8" x14ac:dyDescent="0.25">
      <c r="H801" s="16"/>
    </row>
    <row r="802" spans="8:8" x14ac:dyDescent="0.25">
      <c r="H802" s="16"/>
    </row>
    <row r="803" spans="8:8" x14ac:dyDescent="0.25">
      <c r="H803" s="16"/>
    </row>
    <row r="804" spans="8:8" x14ac:dyDescent="0.25">
      <c r="H804" s="16"/>
    </row>
    <row r="805" spans="8:8" x14ac:dyDescent="0.25">
      <c r="H805" s="16"/>
    </row>
    <row r="806" spans="8:8" x14ac:dyDescent="0.25">
      <c r="H806" s="16"/>
    </row>
    <row r="807" spans="8:8" x14ac:dyDescent="0.25">
      <c r="H807" s="16"/>
    </row>
    <row r="808" spans="8:8" x14ac:dyDescent="0.25">
      <c r="H808" s="16"/>
    </row>
    <row r="809" spans="8:8" x14ac:dyDescent="0.25">
      <c r="H809" s="16"/>
    </row>
    <row r="810" spans="8:8" x14ac:dyDescent="0.25">
      <c r="H810" s="16"/>
    </row>
    <row r="811" spans="8:8" x14ac:dyDescent="0.25">
      <c r="H811" s="16"/>
    </row>
    <row r="812" spans="8:8" x14ac:dyDescent="0.25">
      <c r="H812" s="16"/>
    </row>
    <row r="813" spans="8:8" x14ac:dyDescent="0.25">
      <c r="H813" s="16"/>
    </row>
    <row r="814" spans="8:8" x14ac:dyDescent="0.25">
      <c r="H814" s="16"/>
    </row>
    <row r="815" spans="8:8" x14ac:dyDescent="0.25">
      <c r="H815" s="16"/>
    </row>
    <row r="816" spans="8:8" x14ac:dyDescent="0.25">
      <c r="H816" s="16"/>
    </row>
    <row r="817" spans="8:8" x14ac:dyDescent="0.25">
      <c r="H817" s="16"/>
    </row>
    <row r="818" spans="8:8" x14ac:dyDescent="0.25">
      <c r="H818" s="16"/>
    </row>
    <row r="819" spans="8:8" x14ac:dyDescent="0.25">
      <c r="H819" s="16"/>
    </row>
    <row r="820" spans="8:8" x14ac:dyDescent="0.25">
      <c r="H820" s="16"/>
    </row>
    <row r="821" spans="8:8" x14ac:dyDescent="0.25">
      <c r="H821" s="16"/>
    </row>
    <row r="822" spans="8:8" x14ac:dyDescent="0.25">
      <c r="H822" s="16"/>
    </row>
    <row r="823" spans="8:8" x14ac:dyDescent="0.25">
      <c r="H823" s="16"/>
    </row>
    <row r="824" spans="8:8" x14ac:dyDescent="0.25">
      <c r="H824" s="16"/>
    </row>
    <row r="825" spans="8:8" x14ac:dyDescent="0.25">
      <c r="H825" s="16"/>
    </row>
    <row r="826" spans="8:8" x14ac:dyDescent="0.25">
      <c r="H826" s="16"/>
    </row>
    <row r="827" spans="8:8" x14ac:dyDescent="0.25">
      <c r="H827" s="16"/>
    </row>
    <row r="828" spans="8:8" x14ac:dyDescent="0.25">
      <c r="H828" s="16"/>
    </row>
    <row r="829" spans="8:8" x14ac:dyDescent="0.25">
      <c r="H829" s="16"/>
    </row>
    <row r="830" spans="8:8" x14ac:dyDescent="0.25">
      <c r="H830" s="16"/>
    </row>
    <row r="831" spans="8:8" x14ac:dyDescent="0.25">
      <c r="H831" s="16"/>
    </row>
    <row r="832" spans="8:8" x14ac:dyDescent="0.25">
      <c r="H832" s="16"/>
    </row>
    <row r="833" spans="8:8" x14ac:dyDescent="0.25">
      <c r="H833" s="16"/>
    </row>
    <row r="834" spans="8:8" x14ac:dyDescent="0.25">
      <c r="H834" s="16"/>
    </row>
    <row r="835" spans="8:8" x14ac:dyDescent="0.25">
      <c r="H835" s="16"/>
    </row>
    <row r="836" spans="8:8" x14ac:dyDescent="0.25">
      <c r="H836" s="16"/>
    </row>
    <row r="837" spans="8:8" x14ac:dyDescent="0.25">
      <c r="H837" s="16"/>
    </row>
    <row r="838" spans="8:8" x14ac:dyDescent="0.25">
      <c r="H838" s="16"/>
    </row>
    <row r="839" spans="8:8" x14ac:dyDescent="0.25">
      <c r="H839" s="16"/>
    </row>
    <row r="840" spans="8:8" x14ac:dyDescent="0.25">
      <c r="H840" s="16"/>
    </row>
    <row r="841" spans="8:8" x14ac:dyDescent="0.25">
      <c r="H841" s="16"/>
    </row>
    <row r="842" spans="8:8" x14ac:dyDescent="0.25">
      <c r="H842" s="16"/>
    </row>
    <row r="843" spans="8:8" x14ac:dyDescent="0.25">
      <c r="H843" s="16"/>
    </row>
    <row r="844" spans="8:8" x14ac:dyDescent="0.25">
      <c r="H844" s="16"/>
    </row>
    <row r="845" spans="8:8" x14ac:dyDescent="0.25">
      <c r="H845" s="16"/>
    </row>
    <row r="846" spans="8:8" x14ac:dyDescent="0.25">
      <c r="H846" s="16"/>
    </row>
    <row r="847" spans="8:8" x14ac:dyDescent="0.25">
      <c r="H847" s="16"/>
    </row>
    <row r="848" spans="8:8" x14ac:dyDescent="0.25">
      <c r="H848" s="16"/>
    </row>
    <row r="849" spans="8:8" x14ac:dyDescent="0.25">
      <c r="H849" s="16"/>
    </row>
    <row r="850" spans="8:8" x14ac:dyDescent="0.25">
      <c r="H850" s="16"/>
    </row>
    <row r="851" spans="8:8" x14ac:dyDescent="0.25">
      <c r="H851" s="16"/>
    </row>
    <row r="852" spans="8:8" x14ac:dyDescent="0.25">
      <c r="H852" s="16"/>
    </row>
    <row r="853" spans="8:8" x14ac:dyDescent="0.25">
      <c r="H853" s="16"/>
    </row>
    <row r="854" spans="8:8" x14ac:dyDescent="0.25">
      <c r="H854" s="16"/>
    </row>
    <row r="855" spans="8:8" x14ac:dyDescent="0.25">
      <c r="H855" s="16"/>
    </row>
    <row r="856" spans="8:8" x14ac:dyDescent="0.25">
      <c r="H856" s="16"/>
    </row>
    <row r="857" spans="8:8" x14ac:dyDescent="0.25">
      <c r="H857" s="16"/>
    </row>
    <row r="858" spans="8:8" x14ac:dyDescent="0.25">
      <c r="H858" s="16"/>
    </row>
    <row r="859" spans="8:8" x14ac:dyDescent="0.25">
      <c r="H859" s="16"/>
    </row>
    <row r="860" spans="8:8" x14ac:dyDescent="0.25">
      <c r="H860" s="16"/>
    </row>
    <row r="861" spans="8:8" x14ac:dyDescent="0.25">
      <c r="H861" s="16"/>
    </row>
    <row r="862" spans="8:8" x14ac:dyDescent="0.25">
      <c r="H862" s="16"/>
    </row>
    <row r="863" spans="8:8" x14ac:dyDescent="0.25">
      <c r="H863" s="16"/>
    </row>
    <row r="864" spans="8:8" x14ac:dyDescent="0.25">
      <c r="H864" s="16"/>
    </row>
    <row r="865" spans="8:8" x14ac:dyDescent="0.25">
      <c r="H865" s="16"/>
    </row>
    <row r="866" spans="8:8" x14ac:dyDescent="0.25">
      <c r="H866" s="16"/>
    </row>
    <row r="867" spans="8:8" x14ac:dyDescent="0.25">
      <c r="H867" s="16"/>
    </row>
    <row r="868" spans="8:8" x14ac:dyDescent="0.25">
      <c r="H868" s="16"/>
    </row>
    <row r="869" spans="8:8" x14ac:dyDescent="0.25">
      <c r="H869" s="16"/>
    </row>
    <row r="870" spans="8:8" x14ac:dyDescent="0.25">
      <c r="H870" s="16"/>
    </row>
    <row r="871" spans="8:8" x14ac:dyDescent="0.25">
      <c r="H871" s="16"/>
    </row>
    <row r="872" spans="8:8" x14ac:dyDescent="0.25">
      <c r="H872" s="16"/>
    </row>
    <row r="873" spans="8:8" x14ac:dyDescent="0.25">
      <c r="H873" s="16"/>
    </row>
    <row r="874" spans="8:8" x14ac:dyDescent="0.25">
      <c r="H874" s="16"/>
    </row>
    <row r="875" spans="8:8" x14ac:dyDescent="0.25">
      <c r="H875" s="16"/>
    </row>
    <row r="876" spans="8:8" x14ac:dyDescent="0.25">
      <c r="H876" s="16"/>
    </row>
    <row r="877" spans="8:8" x14ac:dyDescent="0.25">
      <c r="H877" s="16"/>
    </row>
    <row r="878" spans="8:8" x14ac:dyDescent="0.25">
      <c r="H878" s="16"/>
    </row>
    <row r="879" spans="8:8" x14ac:dyDescent="0.25">
      <c r="H879" s="16"/>
    </row>
    <row r="880" spans="8:8" x14ac:dyDescent="0.25">
      <c r="H880" s="16"/>
    </row>
    <row r="881" spans="8:8" x14ac:dyDescent="0.25">
      <c r="H881" s="16"/>
    </row>
    <row r="882" spans="8:8" x14ac:dyDescent="0.25">
      <c r="H882" s="16"/>
    </row>
    <row r="883" spans="8:8" x14ac:dyDescent="0.25">
      <c r="H883" s="16"/>
    </row>
    <row r="884" spans="8:8" x14ac:dyDescent="0.25">
      <c r="H884" s="16"/>
    </row>
    <row r="885" spans="8:8" x14ac:dyDescent="0.25">
      <c r="H885" s="16"/>
    </row>
    <row r="886" spans="8:8" x14ac:dyDescent="0.25">
      <c r="H886" s="16"/>
    </row>
    <row r="887" spans="8:8" x14ac:dyDescent="0.25">
      <c r="H887" s="16"/>
    </row>
    <row r="888" spans="8:8" x14ac:dyDescent="0.25">
      <c r="H888" s="16"/>
    </row>
    <row r="889" spans="8:8" x14ac:dyDescent="0.25">
      <c r="H889" s="16"/>
    </row>
    <row r="890" spans="8:8" x14ac:dyDescent="0.25">
      <c r="H890" s="16"/>
    </row>
    <row r="891" spans="8:8" x14ac:dyDescent="0.25">
      <c r="H891" s="16"/>
    </row>
    <row r="892" spans="8:8" x14ac:dyDescent="0.25">
      <c r="H892" s="16"/>
    </row>
    <row r="893" spans="8:8" x14ac:dyDescent="0.25">
      <c r="H893" s="16"/>
    </row>
    <row r="894" spans="8:8" x14ac:dyDescent="0.25">
      <c r="H894" s="16"/>
    </row>
    <row r="895" spans="8:8" x14ac:dyDescent="0.25">
      <c r="H895" s="16"/>
    </row>
    <row r="896" spans="8:8" x14ac:dyDescent="0.25">
      <c r="H896" s="16"/>
    </row>
    <row r="897" spans="8:8" x14ac:dyDescent="0.25">
      <c r="H897" s="16"/>
    </row>
    <row r="898" spans="8:8" x14ac:dyDescent="0.25">
      <c r="H898" s="16"/>
    </row>
    <row r="899" spans="8:8" x14ac:dyDescent="0.25">
      <c r="H899" s="16"/>
    </row>
    <row r="900" spans="8:8" x14ac:dyDescent="0.25">
      <c r="H900" s="16"/>
    </row>
    <row r="901" spans="8:8" x14ac:dyDescent="0.25">
      <c r="H901" s="16"/>
    </row>
    <row r="902" spans="8:8" x14ac:dyDescent="0.25">
      <c r="H902" s="16"/>
    </row>
    <row r="903" spans="8:8" x14ac:dyDescent="0.25">
      <c r="H903" s="16"/>
    </row>
    <row r="904" spans="8:8" x14ac:dyDescent="0.25">
      <c r="H904" s="16"/>
    </row>
    <row r="905" spans="8:8" x14ac:dyDescent="0.25">
      <c r="H905" s="16"/>
    </row>
    <row r="906" spans="8:8" x14ac:dyDescent="0.25">
      <c r="H906" s="16"/>
    </row>
    <row r="907" spans="8:8" x14ac:dyDescent="0.25">
      <c r="H907" s="16"/>
    </row>
    <row r="908" spans="8:8" x14ac:dyDescent="0.25">
      <c r="H908" s="16"/>
    </row>
    <row r="909" spans="8:8" x14ac:dyDescent="0.25">
      <c r="H909" s="16"/>
    </row>
    <row r="910" spans="8:8" x14ac:dyDescent="0.25">
      <c r="H910" s="16"/>
    </row>
    <row r="911" spans="8:8" x14ac:dyDescent="0.25">
      <c r="H911" s="16"/>
    </row>
    <row r="912" spans="8:8" x14ac:dyDescent="0.25">
      <c r="H912" s="16"/>
    </row>
    <row r="913" spans="8:8" x14ac:dyDescent="0.25">
      <c r="H913" s="16"/>
    </row>
    <row r="914" spans="8:8" x14ac:dyDescent="0.25">
      <c r="H914" s="16"/>
    </row>
    <row r="915" spans="8:8" x14ac:dyDescent="0.25">
      <c r="H915" s="16"/>
    </row>
    <row r="916" spans="8:8" x14ac:dyDescent="0.25">
      <c r="H916" s="16"/>
    </row>
    <row r="917" spans="8:8" x14ac:dyDescent="0.25">
      <c r="H917" s="16"/>
    </row>
    <row r="918" spans="8:8" x14ac:dyDescent="0.25">
      <c r="H918" s="16"/>
    </row>
    <row r="919" spans="8:8" x14ac:dyDescent="0.25">
      <c r="H919" s="16"/>
    </row>
    <row r="920" spans="8:8" x14ac:dyDescent="0.25">
      <c r="H920" s="16"/>
    </row>
    <row r="921" spans="8:8" x14ac:dyDescent="0.25">
      <c r="H921" s="16"/>
    </row>
    <row r="922" spans="8:8" x14ac:dyDescent="0.25">
      <c r="H922" s="16"/>
    </row>
    <row r="923" spans="8:8" x14ac:dyDescent="0.25">
      <c r="H923" s="16"/>
    </row>
    <row r="924" spans="8:8" x14ac:dyDescent="0.25">
      <c r="H924" s="16"/>
    </row>
    <row r="925" spans="8:8" x14ac:dyDescent="0.25">
      <c r="H925" s="16"/>
    </row>
    <row r="926" spans="8:8" x14ac:dyDescent="0.25">
      <c r="H926" s="16"/>
    </row>
    <row r="927" spans="8:8" x14ac:dyDescent="0.25">
      <c r="H927" s="16"/>
    </row>
    <row r="928" spans="8:8" x14ac:dyDescent="0.25">
      <c r="H928" s="16"/>
    </row>
    <row r="929" spans="8:8" x14ac:dyDescent="0.25">
      <c r="H929" s="16"/>
    </row>
    <row r="930" spans="8:8" x14ac:dyDescent="0.25">
      <c r="H930" s="16"/>
    </row>
    <row r="931" spans="8:8" x14ac:dyDescent="0.25">
      <c r="H931" s="16"/>
    </row>
    <row r="932" spans="8:8" x14ac:dyDescent="0.25">
      <c r="H932" s="16"/>
    </row>
    <row r="933" spans="8:8" x14ac:dyDescent="0.25">
      <c r="H933" s="16"/>
    </row>
    <row r="934" spans="8:8" x14ac:dyDescent="0.25">
      <c r="H934" s="16"/>
    </row>
    <row r="935" spans="8:8" x14ac:dyDescent="0.25">
      <c r="H935" s="16"/>
    </row>
    <row r="936" spans="8:8" x14ac:dyDescent="0.25">
      <c r="H936" s="16"/>
    </row>
    <row r="937" spans="8:8" x14ac:dyDescent="0.25">
      <c r="H937" s="16"/>
    </row>
    <row r="938" spans="8:8" x14ac:dyDescent="0.25">
      <c r="H938" s="16"/>
    </row>
    <row r="939" spans="8:8" x14ac:dyDescent="0.25">
      <c r="H939" s="16"/>
    </row>
    <row r="940" spans="8:8" x14ac:dyDescent="0.25">
      <c r="H940" s="16"/>
    </row>
    <row r="941" spans="8:8" x14ac:dyDescent="0.25">
      <c r="H941" s="16"/>
    </row>
    <row r="942" spans="8:8" x14ac:dyDescent="0.25">
      <c r="H942" s="16"/>
    </row>
    <row r="943" spans="8:8" x14ac:dyDescent="0.25">
      <c r="H943" s="16"/>
    </row>
    <row r="944" spans="8:8" x14ac:dyDescent="0.25">
      <c r="H944" s="16"/>
    </row>
    <row r="945" spans="8:8" x14ac:dyDescent="0.25">
      <c r="H945" s="16"/>
    </row>
    <row r="946" spans="8:8" x14ac:dyDescent="0.25">
      <c r="H946" s="16"/>
    </row>
    <row r="947" spans="8:8" x14ac:dyDescent="0.25">
      <c r="H947" s="16"/>
    </row>
    <row r="948" spans="8:8" x14ac:dyDescent="0.25">
      <c r="H948" s="16"/>
    </row>
    <row r="949" spans="8:8" x14ac:dyDescent="0.25">
      <c r="H949" s="16"/>
    </row>
    <row r="950" spans="8:8" x14ac:dyDescent="0.25">
      <c r="H950" s="16"/>
    </row>
    <row r="951" spans="8:8" x14ac:dyDescent="0.25">
      <c r="H951" s="16"/>
    </row>
    <row r="952" spans="8:8" x14ac:dyDescent="0.25">
      <c r="H952" s="16"/>
    </row>
    <row r="953" spans="8:8" x14ac:dyDescent="0.25">
      <c r="H953" s="16"/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9"/>
  <sheetViews>
    <sheetView zoomScaleNormal="100" workbookViewId="0">
      <pane xSplit="1" ySplit="7" topLeftCell="B299" activePane="bottomRight" state="frozenSplit"/>
      <selection activeCell="B307" sqref="B307"/>
      <selection pane="topRight" activeCell="B307" sqref="B307"/>
      <selection pane="bottomLeft" activeCell="B307" sqref="B307"/>
      <selection pane="bottomRight" activeCell="B307" sqref="B307"/>
    </sheetView>
  </sheetViews>
  <sheetFormatPr defaultRowHeight="13.2" x14ac:dyDescent="0.25"/>
  <cols>
    <col min="1" max="1" width="13.33203125" bestFit="1" customWidth="1"/>
    <col min="2" max="2" width="18.33203125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10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10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10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10" x14ac:dyDescent="0.25">
      <c r="H4" s="24"/>
      <c r="I4" s="24"/>
    </row>
    <row r="5" spans="1:10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0" t="s">
        <v>2</v>
      </c>
      <c r="I5" s="32" t="s">
        <v>3</v>
      </c>
    </row>
    <row r="6" spans="1:10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0" t="s">
        <v>4</v>
      </c>
    </row>
    <row r="7" spans="1:10" x14ac:dyDescent="0.25">
      <c r="B7" s="32" t="s">
        <v>23</v>
      </c>
      <c r="C7" s="32"/>
      <c r="D7" s="51"/>
      <c r="E7" s="33"/>
      <c r="F7" s="18"/>
      <c r="G7" s="22"/>
      <c r="H7" s="18"/>
      <c r="I7" s="32" t="s">
        <v>23</v>
      </c>
    </row>
    <row r="8" spans="1:10" x14ac:dyDescent="0.25">
      <c r="B8" s="39"/>
      <c r="C8" s="39"/>
      <c r="D8" s="52"/>
      <c r="E8" s="37"/>
      <c r="F8" s="38"/>
      <c r="G8" s="23"/>
      <c r="H8" s="38"/>
      <c r="I8" s="38"/>
    </row>
    <row r="9" spans="1:10" hidden="1" x14ac:dyDescent="0.25">
      <c r="A9" s="26">
        <v>36746</v>
      </c>
      <c r="B9" s="20">
        <f>D1*0.44/0.97-D2</f>
        <v>61148</v>
      </c>
      <c r="C9" s="20"/>
      <c r="D9" s="53">
        <v>2079</v>
      </c>
      <c r="E9" s="16">
        <f t="shared" ref="E9:E40" si="0">$D$3-B9</f>
        <v>84773.5</v>
      </c>
      <c r="F9" s="2" t="str">
        <f>+IF(I9&gt;$D$3,"*","")</f>
        <v/>
      </c>
      <c r="H9" s="16"/>
      <c r="I9" s="19">
        <f>B9+H9-D9</f>
        <v>59069</v>
      </c>
    </row>
    <row r="10" spans="1:10" hidden="1" x14ac:dyDescent="0.25">
      <c r="A10" s="26">
        <v>36747</v>
      </c>
      <c r="B10" s="35">
        <f t="shared" ref="B10:B29" si="1">I9</f>
        <v>59069</v>
      </c>
      <c r="C10" s="35"/>
      <c r="D10" s="53">
        <v>2079</v>
      </c>
      <c r="E10" s="16">
        <f t="shared" si="0"/>
        <v>86852.5</v>
      </c>
      <c r="F10" s="2" t="str">
        <f t="shared" ref="F10:F73" si="2">+IF(I10&gt;$D$3,"*","")</f>
        <v/>
      </c>
      <c r="H10" s="16"/>
      <c r="I10" s="19">
        <f>B10+H10-D10</f>
        <v>56990</v>
      </c>
    </row>
    <row r="11" spans="1:10" hidden="1" x14ac:dyDescent="0.25">
      <c r="A11" s="26">
        <v>36748</v>
      </c>
      <c r="B11" s="35">
        <f t="shared" si="1"/>
        <v>56990</v>
      </c>
      <c r="C11" s="35"/>
      <c r="D11" s="53">
        <v>2079</v>
      </c>
      <c r="E11" s="16">
        <f t="shared" si="0"/>
        <v>88931.5</v>
      </c>
      <c r="F11" s="2" t="str">
        <f t="shared" si="2"/>
        <v/>
      </c>
      <c r="H11" s="16"/>
      <c r="I11" s="19">
        <f t="shared" ref="I11:I74" si="3">B11+H11-D11</f>
        <v>54911</v>
      </c>
    </row>
    <row r="12" spans="1:10" hidden="1" x14ac:dyDescent="0.25">
      <c r="A12" s="26">
        <v>36749</v>
      </c>
      <c r="B12" s="35">
        <f t="shared" si="1"/>
        <v>54911</v>
      </c>
      <c r="C12" s="35"/>
      <c r="D12" s="53">
        <v>3396</v>
      </c>
      <c r="E12" s="16">
        <f t="shared" si="0"/>
        <v>91010.5</v>
      </c>
      <c r="F12" s="2" t="str">
        <f t="shared" si="2"/>
        <v/>
      </c>
      <c r="H12" s="16"/>
      <c r="I12" s="19">
        <f t="shared" si="3"/>
        <v>51515</v>
      </c>
    </row>
    <row r="13" spans="1:10" hidden="1" x14ac:dyDescent="0.25">
      <c r="A13" s="26">
        <v>36750</v>
      </c>
      <c r="B13" s="35">
        <f t="shared" si="1"/>
        <v>51515</v>
      </c>
      <c r="C13" s="35"/>
      <c r="D13" s="53">
        <v>3396</v>
      </c>
      <c r="E13" s="16">
        <f t="shared" si="0"/>
        <v>94406.5</v>
      </c>
      <c r="F13" s="2" t="str">
        <f t="shared" si="2"/>
        <v/>
      </c>
      <c r="H13" s="16"/>
      <c r="I13" s="19">
        <f t="shared" si="3"/>
        <v>48119</v>
      </c>
    </row>
    <row r="14" spans="1:10" hidden="1" x14ac:dyDescent="0.25">
      <c r="A14" s="26">
        <v>36751</v>
      </c>
      <c r="B14" s="35">
        <f t="shared" si="1"/>
        <v>48119</v>
      </c>
      <c r="C14" s="35"/>
      <c r="D14" s="53">
        <v>3396</v>
      </c>
      <c r="E14" s="16">
        <f t="shared" si="0"/>
        <v>97802.5</v>
      </c>
      <c r="F14" s="2" t="str">
        <f t="shared" si="2"/>
        <v/>
      </c>
      <c r="H14" s="16"/>
      <c r="I14" s="19">
        <f t="shared" si="3"/>
        <v>44723</v>
      </c>
    </row>
    <row r="15" spans="1:10" hidden="1" x14ac:dyDescent="0.25">
      <c r="A15" s="26">
        <v>36752</v>
      </c>
      <c r="B15" s="35">
        <f t="shared" si="1"/>
        <v>44723</v>
      </c>
      <c r="C15" s="35"/>
      <c r="D15" s="53">
        <v>3396</v>
      </c>
      <c r="E15" s="16">
        <f t="shared" si="0"/>
        <v>101198.5</v>
      </c>
      <c r="F15" s="2" t="str">
        <f t="shared" si="2"/>
        <v/>
      </c>
      <c r="H15" s="16"/>
      <c r="I15" s="19">
        <f t="shared" si="3"/>
        <v>41327</v>
      </c>
    </row>
    <row r="16" spans="1:10" hidden="1" x14ac:dyDescent="0.25">
      <c r="A16" s="26">
        <v>36753</v>
      </c>
      <c r="B16" s="20">
        <v>41954</v>
      </c>
      <c r="C16" s="40" t="s">
        <v>19</v>
      </c>
      <c r="D16" s="57">
        <v>3396</v>
      </c>
      <c r="E16" s="16">
        <f t="shared" si="0"/>
        <v>103967.5</v>
      </c>
      <c r="F16" s="2" t="str">
        <f t="shared" si="2"/>
        <v/>
      </c>
      <c r="G16" s="2"/>
      <c r="H16" s="21"/>
      <c r="I16" s="19">
        <f t="shared" si="3"/>
        <v>38558</v>
      </c>
      <c r="J16" s="19"/>
    </row>
    <row r="17" spans="1:10" hidden="1" x14ac:dyDescent="0.25">
      <c r="A17" s="26">
        <v>36754</v>
      </c>
      <c r="B17" s="41">
        <f>I16</f>
        <v>38558</v>
      </c>
      <c r="C17" s="35"/>
      <c r="D17" s="53">
        <v>3396</v>
      </c>
      <c r="E17" s="16">
        <f t="shared" si="0"/>
        <v>107363.5</v>
      </c>
      <c r="F17" s="2" t="str">
        <f t="shared" si="2"/>
        <v/>
      </c>
      <c r="H17" s="16"/>
      <c r="I17" s="19">
        <f t="shared" si="3"/>
        <v>35162</v>
      </c>
    </row>
    <row r="18" spans="1:10" hidden="1" x14ac:dyDescent="0.25">
      <c r="A18" s="26">
        <v>36755</v>
      </c>
      <c r="B18" s="35">
        <f t="shared" si="1"/>
        <v>35162</v>
      </c>
      <c r="C18" s="35"/>
      <c r="D18" s="53">
        <v>3396</v>
      </c>
      <c r="E18" s="16">
        <f t="shared" si="0"/>
        <v>110759.5</v>
      </c>
      <c r="F18" s="2" t="str">
        <f t="shared" si="2"/>
        <v/>
      </c>
      <c r="H18" s="16"/>
      <c r="I18" s="19">
        <f t="shared" si="3"/>
        <v>31766</v>
      </c>
    </row>
    <row r="19" spans="1:10" hidden="1" x14ac:dyDescent="0.25">
      <c r="A19" s="26">
        <v>36756</v>
      </c>
      <c r="B19" s="35">
        <f t="shared" si="1"/>
        <v>31766</v>
      </c>
      <c r="C19" s="35"/>
      <c r="D19" s="53">
        <v>3396</v>
      </c>
      <c r="E19" s="16">
        <f t="shared" si="0"/>
        <v>114155.5</v>
      </c>
      <c r="F19" s="2" t="str">
        <f t="shared" si="2"/>
        <v/>
      </c>
      <c r="H19" s="16"/>
      <c r="I19" s="19">
        <f t="shared" si="3"/>
        <v>28370</v>
      </c>
    </row>
    <row r="20" spans="1:10" hidden="1" x14ac:dyDescent="0.25">
      <c r="A20" s="26">
        <v>36757</v>
      </c>
      <c r="B20" s="35">
        <f t="shared" si="1"/>
        <v>28370</v>
      </c>
      <c r="C20" s="35"/>
      <c r="D20" s="53">
        <v>3396</v>
      </c>
      <c r="E20" s="16">
        <f t="shared" si="0"/>
        <v>117551.5</v>
      </c>
      <c r="F20" s="2" t="str">
        <f t="shared" si="2"/>
        <v/>
      </c>
      <c r="H20" s="16"/>
      <c r="I20" s="19">
        <f t="shared" si="3"/>
        <v>24974</v>
      </c>
    </row>
    <row r="21" spans="1:10" hidden="1" x14ac:dyDescent="0.25">
      <c r="A21" s="26">
        <v>36758</v>
      </c>
      <c r="B21" s="35">
        <f t="shared" si="1"/>
        <v>24974</v>
      </c>
      <c r="C21" s="35"/>
      <c r="D21" s="53">
        <v>3396</v>
      </c>
      <c r="E21" s="16">
        <f t="shared" si="0"/>
        <v>120947.5</v>
      </c>
      <c r="F21" s="2" t="str">
        <f t="shared" si="2"/>
        <v/>
      </c>
      <c r="G21" s="21" t="s">
        <v>17</v>
      </c>
      <c r="H21" s="16">
        <v>68500</v>
      </c>
      <c r="I21" s="19">
        <f t="shared" si="3"/>
        <v>90078</v>
      </c>
    </row>
    <row r="22" spans="1:10" hidden="1" x14ac:dyDescent="0.25">
      <c r="A22" s="26">
        <v>36759</v>
      </c>
      <c r="B22" s="35">
        <f t="shared" si="1"/>
        <v>90078</v>
      </c>
      <c r="C22" s="35"/>
      <c r="D22" s="53">
        <v>3396</v>
      </c>
      <c r="E22" s="16">
        <f t="shared" si="0"/>
        <v>55843.5</v>
      </c>
      <c r="F22" s="2" t="str">
        <f t="shared" si="2"/>
        <v/>
      </c>
      <c r="H22" s="16"/>
      <c r="I22" s="19">
        <f t="shared" si="3"/>
        <v>86682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3">
        <v>3396</v>
      </c>
      <c r="E23" s="16">
        <f t="shared" si="0"/>
        <v>57081.5</v>
      </c>
      <c r="F23" s="2" t="str">
        <f t="shared" si="2"/>
        <v/>
      </c>
      <c r="H23" s="16"/>
      <c r="I23" s="19">
        <f t="shared" si="3"/>
        <v>85444</v>
      </c>
      <c r="J23" s="9"/>
    </row>
    <row r="24" spans="1:10" hidden="1" x14ac:dyDescent="0.25">
      <c r="A24" s="26">
        <v>36761</v>
      </c>
      <c r="B24" s="35">
        <f t="shared" si="1"/>
        <v>85444</v>
      </c>
      <c r="C24" s="35"/>
      <c r="D24" s="53">
        <v>3396</v>
      </c>
      <c r="E24" s="16">
        <f t="shared" si="0"/>
        <v>60477.5</v>
      </c>
      <c r="F24" s="2" t="str">
        <f t="shared" si="2"/>
        <v/>
      </c>
      <c r="H24" s="16"/>
      <c r="I24" s="19">
        <f t="shared" si="3"/>
        <v>82048</v>
      </c>
      <c r="J24" s="9"/>
    </row>
    <row r="25" spans="1:10" s="10" customFormat="1" hidden="1" x14ac:dyDescent="0.25">
      <c r="A25" s="26">
        <v>36762</v>
      </c>
      <c r="B25" s="35">
        <f t="shared" si="1"/>
        <v>82048</v>
      </c>
      <c r="C25" s="35"/>
      <c r="D25" s="53">
        <v>3396</v>
      </c>
      <c r="E25" s="16">
        <f t="shared" si="0"/>
        <v>63873.5</v>
      </c>
      <c r="F25" s="2" t="str">
        <f t="shared" si="2"/>
        <v/>
      </c>
      <c r="G25" s="21"/>
      <c r="H25" s="16"/>
      <c r="I25" s="19">
        <f t="shared" si="3"/>
        <v>78652</v>
      </c>
      <c r="J25" s="11"/>
    </row>
    <row r="26" spans="1:10" hidden="1" x14ac:dyDescent="0.25">
      <c r="A26" s="26">
        <v>36763</v>
      </c>
      <c r="B26" s="35">
        <f t="shared" si="1"/>
        <v>78652</v>
      </c>
      <c r="C26" s="35"/>
      <c r="D26" s="53">
        <v>3396</v>
      </c>
      <c r="E26" s="16">
        <f t="shared" si="0"/>
        <v>67269.5</v>
      </c>
      <c r="F26" s="2" t="str">
        <f t="shared" si="2"/>
        <v/>
      </c>
      <c r="H26" s="16"/>
      <c r="I26" s="19">
        <f t="shared" si="3"/>
        <v>75256</v>
      </c>
      <c r="J26" s="12"/>
    </row>
    <row r="27" spans="1:10" hidden="1" x14ac:dyDescent="0.25">
      <c r="A27" s="26">
        <v>36764</v>
      </c>
      <c r="B27" s="35">
        <f t="shared" si="1"/>
        <v>75256</v>
      </c>
      <c r="C27" s="35"/>
      <c r="D27" s="53">
        <v>3396</v>
      </c>
      <c r="E27" s="16">
        <f t="shared" si="0"/>
        <v>70665.5</v>
      </c>
      <c r="F27" s="2" t="str">
        <f t="shared" si="2"/>
        <v/>
      </c>
      <c r="H27" s="16"/>
      <c r="I27" s="19">
        <f t="shared" si="3"/>
        <v>71860</v>
      </c>
      <c r="J27" s="12"/>
    </row>
    <row r="28" spans="1:10" hidden="1" x14ac:dyDescent="0.25">
      <c r="A28" s="26">
        <v>36765</v>
      </c>
      <c r="B28" s="35">
        <f t="shared" si="1"/>
        <v>71860</v>
      </c>
      <c r="C28" s="35"/>
      <c r="D28" s="53">
        <v>3396</v>
      </c>
      <c r="E28" s="16">
        <f t="shared" si="0"/>
        <v>74061.5</v>
      </c>
      <c r="F28" s="2" t="str">
        <f t="shared" si="2"/>
        <v/>
      </c>
      <c r="H28" s="16"/>
      <c r="I28" s="19">
        <f t="shared" si="3"/>
        <v>68464</v>
      </c>
      <c r="J28" s="12"/>
    </row>
    <row r="29" spans="1:10" hidden="1" x14ac:dyDescent="0.25">
      <c r="A29" s="26">
        <v>36766</v>
      </c>
      <c r="B29" s="35">
        <f t="shared" si="1"/>
        <v>68464</v>
      </c>
      <c r="C29" s="35"/>
      <c r="D29" s="53">
        <v>3396</v>
      </c>
      <c r="E29" s="16">
        <f t="shared" si="0"/>
        <v>77457.5</v>
      </c>
      <c r="F29" s="2" t="str">
        <f t="shared" si="2"/>
        <v/>
      </c>
      <c r="H29" s="16"/>
      <c r="I29" s="19">
        <f t="shared" si="3"/>
        <v>65068</v>
      </c>
      <c r="J29" s="12"/>
    </row>
    <row r="30" spans="1:10" hidden="1" x14ac:dyDescent="0.25">
      <c r="A30" s="26">
        <v>36767</v>
      </c>
      <c r="B30" s="20">
        <v>66806.7</v>
      </c>
      <c r="C30" s="40" t="s">
        <v>19</v>
      </c>
      <c r="D30" s="53">
        <v>3396</v>
      </c>
      <c r="E30" s="16">
        <f t="shared" si="0"/>
        <v>79114.8</v>
      </c>
      <c r="F30" s="2" t="str">
        <f t="shared" si="2"/>
        <v/>
      </c>
      <c r="H30" s="16"/>
      <c r="I30" s="19">
        <f t="shared" si="3"/>
        <v>63410.7</v>
      </c>
      <c r="J30" s="12"/>
    </row>
    <row r="31" spans="1:10" hidden="1" x14ac:dyDescent="0.25">
      <c r="A31" s="26">
        <v>36768</v>
      </c>
      <c r="B31" s="35">
        <f>IF(I30&lt;0,"0",I30)</f>
        <v>63410.7</v>
      </c>
      <c r="C31" s="35"/>
      <c r="D31" s="53">
        <v>3396</v>
      </c>
      <c r="E31" s="16">
        <f t="shared" si="0"/>
        <v>82510.8</v>
      </c>
      <c r="F31" s="2" t="str">
        <f t="shared" si="2"/>
        <v/>
      </c>
      <c r="H31" s="16"/>
      <c r="I31" s="19">
        <f t="shared" si="3"/>
        <v>60014.7</v>
      </c>
      <c r="J31" s="12"/>
    </row>
    <row r="32" spans="1:10" hidden="1" x14ac:dyDescent="0.25">
      <c r="A32" s="26">
        <v>36769</v>
      </c>
      <c r="B32" s="35">
        <f t="shared" ref="B32:B95" si="4">IF(I31&lt;0,"0",I31)</f>
        <v>60014.7</v>
      </c>
      <c r="C32" s="35"/>
      <c r="D32" s="53">
        <v>3396</v>
      </c>
      <c r="E32" s="16">
        <f t="shared" si="0"/>
        <v>85906.8</v>
      </c>
      <c r="F32" s="2" t="str">
        <f t="shared" si="2"/>
        <v/>
      </c>
      <c r="H32" s="16"/>
      <c r="I32" s="19">
        <f t="shared" si="3"/>
        <v>56618.7</v>
      </c>
      <c r="J32" s="12"/>
    </row>
    <row r="33" spans="1:10" hidden="1" x14ac:dyDescent="0.25">
      <c r="A33" s="26">
        <v>36770</v>
      </c>
      <c r="B33" s="35">
        <f t="shared" si="4"/>
        <v>56618.7</v>
      </c>
      <c r="C33" s="35"/>
      <c r="D33" s="53">
        <v>3396</v>
      </c>
      <c r="E33" s="16">
        <f t="shared" si="0"/>
        <v>89302.8</v>
      </c>
      <c r="F33" s="2" t="str">
        <f t="shared" si="2"/>
        <v/>
      </c>
      <c r="H33" s="16"/>
      <c r="I33" s="19">
        <f t="shared" si="3"/>
        <v>53222.7</v>
      </c>
      <c r="J33" s="12"/>
    </row>
    <row r="34" spans="1:10" hidden="1" x14ac:dyDescent="0.25">
      <c r="A34" s="26">
        <v>36771</v>
      </c>
      <c r="B34" s="35">
        <f t="shared" si="4"/>
        <v>53222.7</v>
      </c>
      <c r="C34" s="35"/>
      <c r="D34" s="53">
        <v>3396</v>
      </c>
      <c r="E34" s="16">
        <f t="shared" si="0"/>
        <v>92698.8</v>
      </c>
      <c r="F34" s="2" t="str">
        <f t="shared" si="2"/>
        <v/>
      </c>
      <c r="H34" s="16"/>
      <c r="I34" s="19">
        <f t="shared" si="3"/>
        <v>49826.7</v>
      </c>
      <c r="J34" s="12"/>
    </row>
    <row r="35" spans="1:10" hidden="1" x14ac:dyDescent="0.25">
      <c r="A35" s="26">
        <v>36772</v>
      </c>
      <c r="B35" s="35">
        <f t="shared" si="4"/>
        <v>49826.7</v>
      </c>
      <c r="C35" s="35"/>
      <c r="D35" s="53">
        <v>3396</v>
      </c>
      <c r="E35" s="16">
        <f t="shared" si="0"/>
        <v>96094.8</v>
      </c>
      <c r="F35" s="2" t="str">
        <f t="shared" si="2"/>
        <v/>
      </c>
      <c r="H35" s="16"/>
      <c r="I35" s="19">
        <f t="shared" si="3"/>
        <v>46430.7</v>
      </c>
      <c r="J35" s="12"/>
    </row>
    <row r="36" spans="1:10" hidden="1" x14ac:dyDescent="0.25">
      <c r="A36" s="26">
        <v>36773</v>
      </c>
      <c r="B36" s="35">
        <f t="shared" si="4"/>
        <v>46430.7</v>
      </c>
      <c r="C36" s="35"/>
      <c r="D36" s="53">
        <v>3396</v>
      </c>
      <c r="E36" s="16">
        <f t="shared" si="0"/>
        <v>99490.8</v>
      </c>
      <c r="F36" s="2" t="str">
        <f t="shared" si="2"/>
        <v/>
      </c>
      <c r="H36" s="16"/>
      <c r="I36" s="19">
        <f t="shared" si="3"/>
        <v>43034.7</v>
      </c>
      <c r="J36" s="12"/>
    </row>
    <row r="37" spans="1:10" hidden="1" x14ac:dyDescent="0.25">
      <c r="A37" s="26">
        <v>36774</v>
      </c>
      <c r="B37" s="35">
        <f t="shared" si="4"/>
        <v>43034.7</v>
      </c>
      <c r="C37" s="35"/>
      <c r="D37" s="53">
        <v>3396</v>
      </c>
      <c r="E37" s="16">
        <f t="shared" si="0"/>
        <v>102886.8</v>
      </c>
      <c r="F37" s="2" t="str">
        <f t="shared" si="2"/>
        <v/>
      </c>
      <c r="H37" s="16"/>
      <c r="I37" s="19">
        <f t="shared" si="3"/>
        <v>39638.699999999997</v>
      </c>
      <c r="J37" s="12"/>
    </row>
    <row r="38" spans="1:10" hidden="1" x14ac:dyDescent="0.25">
      <c r="A38" s="26">
        <v>36775</v>
      </c>
      <c r="B38" s="35">
        <f t="shared" si="4"/>
        <v>39638.699999999997</v>
      </c>
      <c r="C38" s="35"/>
      <c r="D38" s="53">
        <v>3396</v>
      </c>
      <c r="E38" s="16">
        <f t="shared" si="0"/>
        <v>106282.8</v>
      </c>
      <c r="F38" s="2" t="str">
        <f t="shared" si="2"/>
        <v/>
      </c>
      <c r="H38" s="16"/>
      <c r="I38" s="19">
        <f t="shared" si="3"/>
        <v>36242.699999999997</v>
      </c>
      <c r="J38" s="12"/>
    </row>
    <row r="39" spans="1:10" hidden="1" x14ac:dyDescent="0.25">
      <c r="A39" s="26">
        <v>36776</v>
      </c>
      <c r="B39" s="20">
        <f>D1*0.254/0.97-D2+1500</f>
        <v>32897.300000000003</v>
      </c>
      <c r="C39" s="40" t="s">
        <v>19</v>
      </c>
      <c r="D39" s="53">
        <v>3396</v>
      </c>
      <c r="E39" s="16">
        <f t="shared" si="0"/>
        <v>113024.2</v>
      </c>
      <c r="F39" s="2" t="str">
        <f t="shared" si="2"/>
        <v/>
      </c>
      <c r="H39" s="16"/>
      <c r="I39" s="19">
        <f t="shared" si="3"/>
        <v>29501.300000000003</v>
      </c>
      <c r="J39" s="12"/>
    </row>
    <row r="40" spans="1:10" hidden="1" x14ac:dyDescent="0.25">
      <c r="A40" s="26">
        <v>36777</v>
      </c>
      <c r="B40" s="35">
        <f t="shared" si="4"/>
        <v>29501.300000000003</v>
      </c>
      <c r="C40" s="35"/>
      <c r="D40" s="53">
        <v>3396</v>
      </c>
      <c r="E40" s="16">
        <f t="shared" si="0"/>
        <v>116420.2</v>
      </c>
      <c r="F40" s="2" t="str">
        <f t="shared" si="2"/>
        <v/>
      </c>
      <c r="H40" s="16"/>
      <c r="I40" s="19">
        <f t="shared" si="3"/>
        <v>26105.300000000003</v>
      </c>
      <c r="J40" s="12"/>
    </row>
    <row r="41" spans="1:10" hidden="1" x14ac:dyDescent="0.25">
      <c r="A41" s="26">
        <v>36778</v>
      </c>
      <c r="B41" s="35">
        <f t="shared" si="4"/>
        <v>26105.300000000003</v>
      </c>
      <c r="C41" s="35"/>
      <c r="D41" s="53">
        <v>3396</v>
      </c>
      <c r="E41" s="16">
        <f t="shared" ref="E41:E73" si="5">$D$3-B41</f>
        <v>119816.2</v>
      </c>
      <c r="F41" s="2" t="str">
        <f t="shared" si="2"/>
        <v/>
      </c>
      <c r="G41" s="23"/>
      <c r="H41" s="16"/>
      <c r="I41" s="19">
        <f t="shared" si="3"/>
        <v>22709.300000000003</v>
      </c>
      <c r="J41" s="12"/>
    </row>
    <row r="42" spans="1:10" hidden="1" x14ac:dyDescent="0.25">
      <c r="A42" s="26">
        <v>36779</v>
      </c>
      <c r="B42" s="35">
        <f t="shared" si="4"/>
        <v>22709.300000000003</v>
      </c>
      <c r="C42" s="35"/>
      <c r="D42" s="53">
        <v>3396</v>
      </c>
      <c r="E42" s="16">
        <f t="shared" si="5"/>
        <v>123212.2</v>
      </c>
      <c r="F42" s="2" t="str">
        <f t="shared" si="2"/>
        <v/>
      </c>
      <c r="G42" s="23"/>
      <c r="H42" s="16"/>
      <c r="I42" s="19">
        <f t="shared" si="3"/>
        <v>19313.300000000003</v>
      </c>
      <c r="J42" s="12"/>
    </row>
    <row r="43" spans="1:10" hidden="1" x14ac:dyDescent="0.25">
      <c r="A43" s="26">
        <v>36780</v>
      </c>
      <c r="B43" s="35">
        <f t="shared" si="4"/>
        <v>19313.300000000003</v>
      </c>
      <c r="C43" s="35"/>
      <c r="D43" s="53">
        <v>3396</v>
      </c>
      <c r="E43" s="16">
        <f t="shared" si="5"/>
        <v>126608.2</v>
      </c>
      <c r="F43" s="2" t="str">
        <f t="shared" si="2"/>
        <v/>
      </c>
      <c r="G43" s="23"/>
      <c r="H43" s="16"/>
      <c r="I43" s="19">
        <f t="shared" si="3"/>
        <v>15917.300000000003</v>
      </c>
      <c r="J43" s="12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5"/>
        <v>127398.57550000001</v>
      </c>
      <c r="F44" s="2" t="str">
        <f t="shared" si="2"/>
        <v/>
      </c>
      <c r="G44" s="23"/>
      <c r="H44" s="16"/>
      <c r="I44" s="19">
        <f t="shared" si="3"/>
        <v>16443.924500000001</v>
      </c>
      <c r="J44" s="12"/>
    </row>
    <row r="45" spans="1:10" hidden="1" x14ac:dyDescent="0.25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5"/>
        <v>129477.57550000001</v>
      </c>
      <c r="F45" s="2" t="str">
        <f t="shared" si="2"/>
        <v/>
      </c>
      <c r="G45" s="23" t="s">
        <v>18</v>
      </c>
      <c r="H45" s="16">
        <v>117000</v>
      </c>
      <c r="I45" s="19">
        <f t="shared" si="3"/>
        <v>131364.92449999999</v>
      </c>
      <c r="J45" s="12"/>
    </row>
    <row r="46" spans="1:10" hidden="1" x14ac:dyDescent="0.25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5"/>
        <v>14556.575500000006</v>
      </c>
      <c r="F46" s="2" t="str">
        <f t="shared" si="2"/>
        <v/>
      </c>
      <c r="G46" s="23"/>
      <c r="H46" s="16"/>
      <c r="I46" s="19">
        <f t="shared" si="3"/>
        <v>129285.92449999999</v>
      </c>
      <c r="J46" s="12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5"/>
        <v>17894</v>
      </c>
      <c r="F47" s="2" t="str">
        <f t="shared" si="2"/>
        <v/>
      </c>
      <c r="G47" s="23"/>
      <c r="H47" s="16"/>
      <c r="I47" s="19">
        <f t="shared" si="3"/>
        <v>125948.5</v>
      </c>
      <c r="J47" s="12"/>
    </row>
    <row r="48" spans="1:10" hidden="1" x14ac:dyDescent="0.25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5"/>
        <v>19973</v>
      </c>
      <c r="F48" s="2" t="str">
        <f t="shared" si="2"/>
        <v/>
      </c>
      <c r="G48" s="23"/>
      <c r="H48" s="16"/>
      <c r="I48" s="19">
        <f t="shared" si="3"/>
        <v>123869.5</v>
      </c>
      <c r="J48" s="12"/>
    </row>
    <row r="49" spans="1:10" hidden="1" x14ac:dyDescent="0.25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5"/>
        <v>22052</v>
      </c>
      <c r="F49" s="2" t="str">
        <f t="shared" si="2"/>
        <v/>
      </c>
      <c r="G49" s="23"/>
      <c r="H49" s="16"/>
      <c r="I49" s="19">
        <f t="shared" si="3"/>
        <v>121790.5</v>
      </c>
      <c r="J49" s="12"/>
    </row>
    <row r="50" spans="1:10" hidden="1" x14ac:dyDescent="0.25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5"/>
        <v>24131</v>
      </c>
      <c r="F50" s="2" t="str">
        <f t="shared" si="2"/>
        <v/>
      </c>
      <c r="G50" s="23"/>
      <c r="H50" s="16"/>
      <c r="I50" s="19">
        <f t="shared" si="3"/>
        <v>119711.5</v>
      </c>
      <c r="J50" s="12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5"/>
        <v>27591.375</v>
      </c>
      <c r="F51" s="2" t="str">
        <f t="shared" si="2"/>
        <v/>
      </c>
      <c r="G51" s="23"/>
      <c r="H51" s="16"/>
      <c r="I51" s="19">
        <f t="shared" si="3"/>
        <v>118330.125</v>
      </c>
      <c r="J51" s="12"/>
    </row>
    <row r="52" spans="1:10" hidden="1" x14ac:dyDescent="0.25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5"/>
        <v>27591.375</v>
      </c>
      <c r="F52" s="2" t="str">
        <f t="shared" si="2"/>
        <v/>
      </c>
      <c r="H52" s="16"/>
      <c r="I52" s="19">
        <f t="shared" si="3"/>
        <v>118330.125</v>
      </c>
      <c r="J52" s="12"/>
    </row>
    <row r="53" spans="1:10" hidden="1" x14ac:dyDescent="0.25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5"/>
        <v>27591.375</v>
      </c>
      <c r="F53" s="2" t="str">
        <f t="shared" si="2"/>
        <v/>
      </c>
      <c r="H53" s="16"/>
      <c r="I53" s="19">
        <f t="shared" si="3"/>
        <v>118330.125</v>
      </c>
      <c r="J53" s="12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5"/>
        <v>27671.349999999991</v>
      </c>
      <c r="F54" s="2" t="str">
        <f t="shared" si="2"/>
        <v/>
      </c>
      <c r="H54" s="16"/>
      <c r="I54" s="19">
        <f t="shared" si="3"/>
        <v>116171.15000000001</v>
      </c>
      <c r="J54" s="12"/>
    </row>
    <row r="55" spans="1:10" hidden="1" x14ac:dyDescent="0.25">
      <c r="A55" s="26">
        <v>36792</v>
      </c>
      <c r="B55" s="35">
        <f t="shared" si="4"/>
        <v>116171.15000000001</v>
      </c>
      <c r="C55" s="35"/>
      <c r="D55" s="53">
        <v>2079</v>
      </c>
      <c r="E55" s="16">
        <f t="shared" si="5"/>
        <v>29750.349999999991</v>
      </c>
      <c r="F55" s="2" t="str">
        <f t="shared" si="2"/>
        <v/>
      </c>
      <c r="H55" s="16"/>
      <c r="I55" s="19">
        <f t="shared" si="3"/>
        <v>114092.15000000001</v>
      </c>
      <c r="J55" s="12"/>
    </row>
    <row r="56" spans="1:10" hidden="1" x14ac:dyDescent="0.25">
      <c r="A56" s="26">
        <v>36793</v>
      </c>
      <c r="B56" s="35">
        <f t="shared" si="4"/>
        <v>114092.15000000001</v>
      </c>
      <c r="C56" s="35"/>
      <c r="D56" s="53">
        <v>2079</v>
      </c>
      <c r="E56" s="16">
        <f t="shared" si="5"/>
        <v>31829.349999999991</v>
      </c>
      <c r="F56" s="2" t="str">
        <f t="shared" si="2"/>
        <v/>
      </c>
      <c r="H56" s="16"/>
      <c r="I56" s="19">
        <f t="shared" si="3"/>
        <v>112013.15000000001</v>
      </c>
      <c r="J56" s="12"/>
    </row>
    <row r="57" spans="1:10" hidden="1" x14ac:dyDescent="0.25">
      <c r="A57" s="26">
        <v>36794</v>
      </c>
      <c r="B57" s="35">
        <f t="shared" si="4"/>
        <v>112013.15000000001</v>
      </c>
      <c r="C57" s="35"/>
      <c r="D57" s="53">
        <v>2079</v>
      </c>
      <c r="E57" s="16">
        <f t="shared" si="5"/>
        <v>33908.349999999991</v>
      </c>
      <c r="F57" s="2" t="str">
        <f t="shared" si="2"/>
        <v/>
      </c>
      <c r="H57" s="16"/>
      <c r="I57" s="19">
        <f t="shared" si="3"/>
        <v>109934.15000000001</v>
      </c>
      <c r="J57" s="12"/>
    </row>
    <row r="58" spans="1:10" hidden="1" x14ac:dyDescent="0.25">
      <c r="A58" s="26">
        <v>36795</v>
      </c>
      <c r="B58" s="35">
        <f t="shared" si="4"/>
        <v>109934.15000000001</v>
      </c>
      <c r="C58" s="35"/>
      <c r="D58" s="53">
        <v>2079</v>
      </c>
      <c r="E58" s="16">
        <f t="shared" si="5"/>
        <v>35987.349999999991</v>
      </c>
      <c r="F58" s="2" t="str">
        <f t="shared" si="2"/>
        <v/>
      </c>
      <c r="H58" s="16"/>
      <c r="I58" s="19">
        <f t="shared" si="3"/>
        <v>107855.15000000001</v>
      </c>
      <c r="J58" s="12"/>
    </row>
    <row r="59" spans="1:10" hidden="1" x14ac:dyDescent="0.25">
      <c r="A59" s="26">
        <v>36796</v>
      </c>
      <c r="B59" s="35">
        <f t="shared" si="4"/>
        <v>107855.15000000001</v>
      </c>
      <c r="C59" s="35"/>
      <c r="D59" s="53">
        <v>2079</v>
      </c>
      <c r="E59" s="16">
        <f t="shared" si="5"/>
        <v>38066.349999999991</v>
      </c>
      <c r="F59" s="2" t="str">
        <f t="shared" si="2"/>
        <v/>
      </c>
      <c r="H59" s="16"/>
      <c r="I59" s="19">
        <f t="shared" si="3"/>
        <v>105776.15000000001</v>
      </c>
      <c r="J59" s="12"/>
    </row>
    <row r="60" spans="1:10" hidden="1" x14ac:dyDescent="0.25">
      <c r="A60" s="26">
        <v>36797</v>
      </c>
      <c r="B60" s="35">
        <f t="shared" si="4"/>
        <v>105776.15000000001</v>
      </c>
      <c r="C60" s="35"/>
      <c r="D60" s="53">
        <v>2079</v>
      </c>
      <c r="E60" s="16">
        <f t="shared" si="5"/>
        <v>40145.349999999991</v>
      </c>
      <c r="F60" s="2" t="str">
        <f t="shared" si="2"/>
        <v/>
      </c>
      <c r="H60" s="16"/>
      <c r="I60" s="19">
        <f t="shared" si="3"/>
        <v>103697.15000000001</v>
      </c>
      <c r="J60" s="12"/>
    </row>
    <row r="61" spans="1:10" hidden="1" x14ac:dyDescent="0.25">
      <c r="A61" s="26">
        <v>36798</v>
      </c>
      <c r="B61" s="35">
        <f t="shared" si="4"/>
        <v>103697.15000000001</v>
      </c>
      <c r="C61" s="35"/>
      <c r="D61" s="53">
        <v>0</v>
      </c>
      <c r="E61" s="16">
        <f t="shared" si="5"/>
        <v>42224.349999999991</v>
      </c>
      <c r="F61" s="2" t="str">
        <f t="shared" si="2"/>
        <v/>
      </c>
      <c r="H61" s="16"/>
      <c r="I61" s="19">
        <f t="shared" si="3"/>
        <v>103697.15000000001</v>
      </c>
      <c r="J61" s="12"/>
    </row>
    <row r="62" spans="1:10" hidden="1" x14ac:dyDescent="0.25">
      <c r="A62" s="26">
        <v>36799</v>
      </c>
      <c r="B62" s="35">
        <f t="shared" si="4"/>
        <v>103697.15000000001</v>
      </c>
      <c r="C62" s="35"/>
      <c r="D62" s="53">
        <v>0</v>
      </c>
      <c r="E62" s="16">
        <f t="shared" si="5"/>
        <v>42224.349999999991</v>
      </c>
      <c r="F62" s="2" t="str">
        <f t="shared" si="2"/>
        <v/>
      </c>
      <c r="H62" s="16"/>
      <c r="I62" s="19">
        <f t="shared" si="3"/>
        <v>103697.15000000001</v>
      </c>
      <c r="J62" s="12"/>
    </row>
    <row r="63" spans="1:10" hidden="1" x14ac:dyDescent="0.25">
      <c r="A63" s="26">
        <v>36800</v>
      </c>
      <c r="B63" s="35">
        <f t="shared" si="4"/>
        <v>103697.15000000001</v>
      </c>
      <c r="C63" s="47"/>
      <c r="D63" s="53">
        <v>2225</v>
      </c>
      <c r="E63" s="16">
        <f t="shared" si="5"/>
        <v>42224.349999999991</v>
      </c>
      <c r="F63" s="2" t="str">
        <f t="shared" si="2"/>
        <v/>
      </c>
      <c r="H63" s="16"/>
      <c r="I63" s="19">
        <f t="shared" si="3"/>
        <v>101472.15000000001</v>
      </c>
      <c r="J63" s="12"/>
    </row>
    <row r="64" spans="1:10" hidden="1" x14ac:dyDescent="0.25">
      <c r="A64" s="26">
        <v>36801</v>
      </c>
      <c r="B64" s="35">
        <f t="shared" si="4"/>
        <v>101472.15000000001</v>
      </c>
      <c r="C64" s="35"/>
      <c r="D64" s="53">
        <v>2225</v>
      </c>
      <c r="E64" s="16">
        <f t="shared" si="5"/>
        <v>44449.349999999991</v>
      </c>
      <c r="F64" s="2" t="str">
        <f t="shared" si="2"/>
        <v/>
      </c>
      <c r="H64" s="16"/>
      <c r="I64" s="19">
        <f t="shared" si="3"/>
        <v>99247.150000000009</v>
      </c>
      <c r="J64" s="12"/>
    </row>
    <row r="65" spans="1:10" hidden="1" x14ac:dyDescent="0.25">
      <c r="A65" s="26">
        <v>36802</v>
      </c>
      <c r="B65" s="35">
        <f t="shared" si="4"/>
        <v>99247.150000000009</v>
      </c>
      <c r="C65" s="35"/>
      <c r="D65" s="53">
        <v>2225</v>
      </c>
      <c r="E65" s="16">
        <f t="shared" si="5"/>
        <v>46674.349999999991</v>
      </c>
      <c r="F65" s="2" t="str">
        <f t="shared" si="2"/>
        <v/>
      </c>
      <c r="H65" s="16"/>
      <c r="I65" s="19">
        <f t="shared" si="3"/>
        <v>97022.150000000009</v>
      </c>
      <c r="J65" s="12"/>
    </row>
    <row r="66" spans="1:10" hidden="1" x14ac:dyDescent="0.25">
      <c r="A66" s="26">
        <v>36803</v>
      </c>
      <c r="B66" s="35">
        <f t="shared" si="4"/>
        <v>97022.150000000009</v>
      </c>
      <c r="C66" s="35"/>
      <c r="D66" s="53">
        <v>2225</v>
      </c>
      <c r="E66" s="16">
        <f t="shared" si="5"/>
        <v>48899.349999999991</v>
      </c>
      <c r="F66" s="2" t="str">
        <f t="shared" si="2"/>
        <v/>
      </c>
      <c r="H66" s="16"/>
      <c r="I66" s="19">
        <f t="shared" si="3"/>
        <v>94797.150000000009</v>
      </c>
      <c r="J66" s="12"/>
    </row>
    <row r="67" spans="1:10" hidden="1" x14ac:dyDescent="0.25">
      <c r="A67" s="26">
        <v>36804</v>
      </c>
      <c r="B67" s="35">
        <f t="shared" si="4"/>
        <v>94797.150000000009</v>
      </c>
      <c r="C67" s="35"/>
      <c r="D67" s="53">
        <v>2225</v>
      </c>
      <c r="E67" s="16">
        <f t="shared" si="5"/>
        <v>51124.349999999991</v>
      </c>
      <c r="F67" s="2" t="str">
        <f t="shared" si="2"/>
        <v/>
      </c>
      <c r="H67" s="16"/>
      <c r="I67" s="19">
        <f t="shared" si="3"/>
        <v>92572.150000000009</v>
      </c>
      <c r="J67" s="12"/>
    </row>
    <row r="68" spans="1:10" hidden="1" x14ac:dyDescent="0.25">
      <c r="A68" s="26">
        <v>36805</v>
      </c>
      <c r="B68" s="35">
        <f t="shared" si="4"/>
        <v>92572.150000000009</v>
      </c>
      <c r="C68" s="35"/>
      <c r="D68" s="53">
        <v>2225</v>
      </c>
      <c r="E68" s="16">
        <f t="shared" si="5"/>
        <v>53349.349999999991</v>
      </c>
      <c r="F68" s="2" t="str">
        <f t="shared" si="2"/>
        <v/>
      </c>
      <c r="H68" s="16"/>
      <c r="I68" s="19">
        <f t="shared" si="3"/>
        <v>90347.150000000009</v>
      </c>
      <c r="J68" s="12"/>
    </row>
    <row r="69" spans="1:10" hidden="1" x14ac:dyDescent="0.25">
      <c r="A69" s="26">
        <v>36806</v>
      </c>
      <c r="B69" s="35">
        <f t="shared" si="4"/>
        <v>90347.150000000009</v>
      </c>
      <c r="C69" s="35"/>
      <c r="D69" s="53">
        <v>2225</v>
      </c>
      <c r="E69" s="16">
        <f t="shared" si="5"/>
        <v>55574.349999999991</v>
      </c>
      <c r="F69" s="2" t="str">
        <f t="shared" si="2"/>
        <v/>
      </c>
      <c r="H69" s="16"/>
      <c r="I69" s="19">
        <f t="shared" si="3"/>
        <v>88122.150000000009</v>
      </c>
      <c r="J69" s="12"/>
    </row>
    <row r="70" spans="1:10" hidden="1" x14ac:dyDescent="0.25">
      <c r="A70" s="26">
        <v>36807</v>
      </c>
      <c r="B70" s="35">
        <f t="shared" si="4"/>
        <v>88122.150000000009</v>
      </c>
      <c r="C70" s="35"/>
      <c r="D70" s="53">
        <v>2225</v>
      </c>
      <c r="E70" s="16">
        <f t="shared" si="5"/>
        <v>57799.349999999991</v>
      </c>
      <c r="F70" s="2" t="str">
        <f t="shared" si="2"/>
        <v/>
      </c>
      <c r="H70" s="16"/>
      <c r="I70" s="19">
        <f t="shared" si="3"/>
        <v>85897.150000000009</v>
      </c>
      <c r="J70" s="12"/>
    </row>
    <row r="71" spans="1:10" hidden="1" x14ac:dyDescent="0.25">
      <c r="A71" s="26">
        <v>36808</v>
      </c>
      <c r="B71" s="35">
        <f t="shared" si="4"/>
        <v>85897.150000000009</v>
      </c>
      <c r="C71" s="35"/>
      <c r="D71" s="53">
        <v>2225</v>
      </c>
      <c r="E71" s="16">
        <f t="shared" si="5"/>
        <v>60024.349999999991</v>
      </c>
      <c r="F71" s="2" t="str">
        <f t="shared" si="2"/>
        <v/>
      </c>
      <c r="H71" s="16"/>
      <c r="I71" s="19">
        <f t="shared" si="3"/>
        <v>83672.150000000009</v>
      </c>
      <c r="J71" s="12"/>
    </row>
    <row r="72" spans="1:10" hidden="1" x14ac:dyDescent="0.25">
      <c r="A72" s="26">
        <v>36809</v>
      </c>
      <c r="B72" s="35">
        <f t="shared" si="4"/>
        <v>83672.150000000009</v>
      </c>
      <c r="C72" s="35"/>
      <c r="D72" s="53">
        <v>2225</v>
      </c>
      <c r="E72" s="16">
        <f t="shared" si="5"/>
        <v>62249.349999999991</v>
      </c>
      <c r="F72" s="2" t="str">
        <f t="shared" si="2"/>
        <v/>
      </c>
      <c r="H72" s="16"/>
      <c r="I72" s="19">
        <f t="shared" si="3"/>
        <v>81447.150000000009</v>
      </c>
      <c r="J72" s="12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5"/>
        <v>65575.5</v>
      </c>
      <c r="F73" s="2" t="str">
        <f t="shared" si="2"/>
        <v/>
      </c>
      <c r="H73" s="16"/>
      <c r="I73" s="19">
        <f t="shared" si="3"/>
        <v>78121</v>
      </c>
      <c r="J73" s="12"/>
    </row>
    <row r="74" spans="1:10" hidden="1" x14ac:dyDescent="0.25">
      <c r="A74" s="26">
        <v>36811</v>
      </c>
      <c r="B74" s="35">
        <f t="shared" si="4"/>
        <v>78121</v>
      </c>
      <c r="C74" s="35"/>
      <c r="D74" s="53">
        <v>2225</v>
      </c>
      <c r="E74" s="16">
        <f t="shared" ref="E74:E123" si="6">$D$3-B74</f>
        <v>67800.5</v>
      </c>
      <c r="F74" s="2" t="str">
        <f t="shared" ref="F74:F137" si="7">+IF(I74&gt;$D$3,"*","")</f>
        <v/>
      </c>
      <c r="H74" s="16"/>
      <c r="I74" s="19">
        <f t="shared" si="3"/>
        <v>75896</v>
      </c>
      <c r="J74" s="12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6"/>
        <v>69334.5</v>
      </c>
      <c r="F75" s="2" t="str">
        <f t="shared" si="7"/>
        <v/>
      </c>
      <c r="H75" s="16"/>
      <c r="I75" s="19">
        <f t="shared" ref="I75:I138" si="8">B75+H75-D75</f>
        <v>74362</v>
      </c>
      <c r="J75" s="12"/>
    </row>
    <row r="76" spans="1:10" hidden="1" x14ac:dyDescent="0.25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6"/>
        <v>71559.5</v>
      </c>
      <c r="F76" s="2" t="str">
        <f t="shared" si="7"/>
        <v/>
      </c>
      <c r="H76" s="16"/>
      <c r="I76" s="19">
        <f t="shared" si="8"/>
        <v>72137</v>
      </c>
      <c r="J76" s="12"/>
    </row>
    <row r="77" spans="1:10" hidden="1" x14ac:dyDescent="0.25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6"/>
        <v>73784.5</v>
      </c>
      <c r="F77" s="2" t="str">
        <f t="shared" si="7"/>
        <v/>
      </c>
      <c r="G77" s="23"/>
      <c r="H77" s="16"/>
      <c r="I77" s="19">
        <f t="shared" si="8"/>
        <v>69912</v>
      </c>
      <c r="J77" s="12"/>
    </row>
    <row r="78" spans="1:10" hidden="1" x14ac:dyDescent="0.25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6"/>
        <v>76009.5</v>
      </c>
      <c r="F78" s="2" t="str">
        <f t="shared" si="7"/>
        <v/>
      </c>
      <c r="G78" s="23"/>
      <c r="H78" s="16"/>
      <c r="I78" s="19">
        <f t="shared" si="8"/>
        <v>67687</v>
      </c>
      <c r="J78" s="12"/>
    </row>
    <row r="79" spans="1:10" hidden="1" x14ac:dyDescent="0.25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7"/>
        <v/>
      </c>
      <c r="G79" s="23"/>
      <c r="H79" s="16"/>
      <c r="I79" s="19">
        <f>B79+H79-D79</f>
        <v>65462</v>
      </c>
      <c r="J79" s="12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7"/>
        <v/>
      </c>
      <c r="G80" s="23"/>
      <c r="H80" s="16"/>
      <c r="I80" s="19">
        <f>B80+H80-D80</f>
        <v>63628</v>
      </c>
      <c r="J80" s="12"/>
    </row>
    <row r="81" spans="1:10" hidden="1" x14ac:dyDescent="0.25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6"/>
        <v>82293.5</v>
      </c>
      <c r="F81" s="2" t="str">
        <f t="shared" si="7"/>
        <v/>
      </c>
      <c r="G81" s="42"/>
      <c r="H81" s="15"/>
      <c r="I81" s="19">
        <f t="shared" si="8"/>
        <v>61403</v>
      </c>
      <c r="J81" s="12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6"/>
        <v>84527.5</v>
      </c>
      <c r="F82" s="2" t="str">
        <f t="shared" si="7"/>
        <v/>
      </c>
      <c r="G82" s="23"/>
      <c r="H82" s="16"/>
      <c r="I82" s="19">
        <f t="shared" si="8"/>
        <v>59169</v>
      </c>
      <c r="J82" s="12"/>
    </row>
    <row r="83" spans="1:10" hidden="1" x14ac:dyDescent="0.25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6"/>
        <v>86752.5</v>
      </c>
      <c r="F83" s="2" t="str">
        <f t="shared" si="7"/>
        <v/>
      </c>
      <c r="G83" s="23"/>
      <c r="H83" s="16"/>
      <c r="I83" s="19">
        <f t="shared" si="8"/>
        <v>56944</v>
      </c>
      <c r="J83" s="12"/>
    </row>
    <row r="84" spans="1:10" hidden="1" x14ac:dyDescent="0.25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6"/>
        <v>88977.5</v>
      </c>
      <c r="F84" s="2" t="str">
        <f t="shared" si="7"/>
        <v/>
      </c>
      <c r="G84" s="23"/>
      <c r="H84" s="16"/>
      <c r="I84" s="19">
        <f t="shared" si="8"/>
        <v>54719</v>
      </c>
      <c r="J84" s="12"/>
    </row>
    <row r="85" spans="1:10" hidden="1" x14ac:dyDescent="0.25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6"/>
        <v>91202.5</v>
      </c>
      <c r="F85" s="2" t="str">
        <f t="shared" si="7"/>
        <v/>
      </c>
      <c r="G85" s="23"/>
      <c r="H85" s="16"/>
      <c r="I85" s="19">
        <f t="shared" si="8"/>
        <v>52494</v>
      </c>
      <c r="J85" s="12"/>
    </row>
    <row r="86" spans="1:10" hidden="1" x14ac:dyDescent="0.25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6"/>
        <v>93427.5</v>
      </c>
      <c r="F86" s="2" t="str">
        <f t="shared" si="7"/>
        <v/>
      </c>
      <c r="G86" s="23"/>
      <c r="H86" s="16"/>
      <c r="I86" s="19">
        <f t="shared" si="8"/>
        <v>50269</v>
      </c>
      <c r="J86" s="12"/>
    </row>
    <row r="87" spans="1:10" hidden="1" x14ac:dyDescent="0.25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6"/>
        <v>95652.5</v>
      </c>
      <c r="F87" s="2" t="str">
        <f t="shared" si="7"/>
        <v/>
      </c>
      <c r="G87" s="23"/>
      <c r="H87" s="16"/>
      <c r="I87" s="19">
        <f t="shared" si="8"/>
        <v>48044</v>
      </c>
      <c r="J87" s="12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6"/>
        <v>97710.5</v>
      </c>
      <c r="F88" s="2" t="str">
        <f t="shared" si="7"/>
        <v/>
      </c>
      <c r="G88" s="23" t="s">
        <v>18</v>
      </c>
      <c r="H88" s="16">
        <v>30000</v>
      </c>
      <c r="I88" s="19">
        <f t="shared" si="8"/>
        <v>75986</v>
      </c>
      <c r="J88" s="12"/>
    </row>
    <row r="89" spans="1:10" hidden="1" x14ac:dyDescent="0.25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6"/>
        <v>69935.5</v>
      </c>
      <c r="F89" s="2" t="str">
        <f t="shared" si="7"/>
        <v/>
      </c>
      <c r="G89" s="23"/>
      <c r="H89" s="17"/>
      <c r="I89" s="19">
        <f t="shared" si="8"/>
        <v>73761</v>
      </c>
      <c r="J89" s="12"/>
    </row>
    <row r="90" spans="1:10" hidden="1" x14ac:dyDescent="0.25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6"/>
        <v>72160.5</v>
      </c>
      <c r="F90" s="2" t="str">
        <f t="shared" si="7"/>
        <v/>
      </c>
      <c r="G90" s="23"/>
      <c r="H90" s="16"/>
      <c r="I90" s="19">
        <f t="shared" si="8"/>
        <v>71536</v>
      </c>
      <c r="J90" s="12"/>
    </row>
    <row r="91" spans="1:10" hidden="1" x14ac:dyDescent="0.25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6"/>
        <v>74385.5</v>
      </c>
      <c r="F91" s="2" t="str">
        <f t="shared" si="7"/>
        <v/>
      </c>
      <c r="H91" s="16"/>
      <c r="I91" s="19">
        <f t="shared" si="8"/>
        <v>69311</v>
      </c>
      <c r="J91" s="12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6"/>
        <v>77998.5</v>
      </c>
      <c r="F92" s="2" t="str">
        <f t="shared" si="7"/>
        <v/>
      </c>
      <c r="H92" s="16"/>
      <c r="I92" s="19">
        <f t="shared" si="8"/>
        <v>65698</v>
      </c>
      <c r="J92" s="12"/>
    </row>
    <row r="93" spans="1:10" hidden="1" x14ac:dyDescent="0.25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6"/>
        <v>80223.5</v>
      </c>
      <c r="F93" s="2" t="str">
        <f t="shared" si="7"/>
        <v/>
      </c>
      <c r="H93" s="16"/>
      <c r="I93" s="19">
        <f t="shared" si="8"/>
        <v>63473</v>
      </c>
      <c r="J93" s="12"/>
    </row>
    <row r="94" spans="1:10" hidden="1" x14ac:dyDescent="0.25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6"/>
        <v>82448.5</v>
      </c>
      <c r="F94" s="2" t="str">
        <f t="shared" si="7"/>
        <v/>
      </c>
      <c r="H94" s="16"/>
      <c r="I94" s="19">
        <f t="shared" si="8"/>
        <v>61248</v>
      </c>
      <c r="J94" s="12"/>
    </row>
    <row r="95" spans="1:10" hidden="1" x14ac:dyDescent="0.25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6"/>
        <v>84673.5</v>
      </c>
      <c r="F95" s="2" t="str">
        <f t="shared" si="7"/>
        <v/>
      </c>
      <c r="H95" s="16"/>
      <c r="I95" s="19">
        <f t="shared" si="8"/>
        <v>59023</v>
      </c>
      <c r="J95" s="12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6"/>
        <v>85610.5</v>
      </c>
      <c r="F96" s="2" t="str">
        <f t="shared" si="7"/>
        <v/>
      </c>
      <c r="H96" s="16"/>
      <c r="I96" s="19">
        <f t="shared" si="8"/>
        <v>60311</v>
      </c>
      <c r="J96" s="12"/>
    </row>
    <row r="97" spans="1:10" s="24" customFormat="1" hidden="1" x14ac:dyDescent="0.25">
      <c r="A97" s="26">
        <v>36834</v>
      </c>
      <c r="B97" s="35">
        <f t="shared" ref="B97:B159" si="9">IF(I96&lt;0,"0",I96)</f>
        <v>60311</v>
      </c>
      <c r="C97" s="35"/>
      <c r="D97" s="53">
        <v>2225</v>
      </c>
      <c r="E97" s="16">
        <f t="shared" si="6"/>
        <v>85610.5</v>
      </c>
      <c r="F97" s="2" t="str">
        <f t="shared" si="7"/>
        <v/>
      </c>
      <c r="G97" s="21"/>
      <c r="H97" s="16"/>
      <c r="I97" s="19">
        <f t="shared" si="8"/>
        <v>58086</v>
      </c>
      <c r="J97" s="1"/>
    </row>
    <row r="98" spans="1:10" hidden="1" x14ac:dyDescent="0.25">
      <c r="A98" s="26">
        <v>36835</v>
      </c>
      <c r="B98" s="35">
        <f t="shared" si="9"/>
        <v>58086</v>
      </c>
      <c r="C98" s="35"/>
      <c r="D98" s="53">
        <v>2225</v>
      </c>
      <c r="E98" s="16">
        <f t="shared" si="6"/>
        <v>87835.5</v>
      </c>
      <c r="F98" s="2" t="str">
        <f t="shared" si="7"/>
        <v/>
      </c>
      <c r="H98" s="16"/>
      <c r="I98" s="19">
        <f t="shared" si="8"/>
        <v>55861</v>
      </c>
      <c r="J98" s="12"/>
    </row>
    <row r="99" spans="1:10" hidden="1" x14ac:dyDescent="0.25">
      <c r="A99" s="26">
        <v>36836</v>
      </c>
      <c r="B99" s="35">
        <f t="shared" si="9"/>
        <v>55861</v>
      </c>
      <c r="C99" s="35"/>
      <c r="D99" s="53">
        <v>2225</v>
      </c>
      <c r="E99" s="16">
        <f t="shared" si="6"/>
        <v>90060.5</v>
      </c>
      <c r="F99" s="2" t="str">
        <f t="shared" si="7"/>
        <v/>
      </c>
      <c r="H99" s="16"/>
      <c r="I99" s="19">
        <f t="shared" si="8"/>
        <v>53636</v>
      </c>
      <c r="J99" s="12"/>
    </row>
    <row r="100" spans="1:10" hidden="1" x14ac:dyDescent="0.25">
      <c r="A100" s="26">
        <v>36837</v>
      </c>
      <c r="B100" s="35">
        <f t="shared" si="9"/>
        <v>53636</v>
      </c>
      <c r="C100" s="35"/>
      <c r="D100" s="53">
        <v>2225</v>
      </c>
      <c r="E100" s="16">
        <f t="shared" si="6"/>
        <v>92285.5</v>
      </c>
      <c r="F100" s="2" t="str">
        <f t="shared" si="7"/>
        <v/>
      </c>
      <c r="H100" s="16"/>
      <c r="I100" s="19">
        <f t="shared" si="8"/>
        <v>51411</v>
      </c>
      <c r="J100" s="12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6"/>
        <v>95385.5</v>
      </c>
      <c r="F101" s="2" t="str">
        <f t="shared" si="7"/>
        <v/>
      </c>
      <c r="H101" s="16"/>
      <c r="I101" s="19">
        <f t="shared" si="8"/>
        <v>47499</v>
      </c>
      <c r="J101" s="12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6"/>
        <v>97988.9</v>
      </c>
      <c r="F102" s="2" t="str">
        <f t="shared" si="7"/>
        <v/>
      </c>
      <c r="H102" s="16"/>
      <c r="I102" s="19">
        <f t="shared" si="8"/>
        <v>44895.6</v>
      </c>
      <c r="J102" s="12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6"/>
        <v>101027.95</v>
      </c>
      <c r="F103" s="2" t="str">
        <f t="shared" si="7"/>
        <v/>
      </c>
      <c r="H103" s="16"/>
      <c r="I103" s="19">
        <f t="shared" si="8"/>
        <v>41856.550000000003</v>
      </c>
      <c r="J103" s="12"/>
    </row>
    <row r="104" spans="1:10" hidden="1" x14ac:dyDescent="0.25">
      <c r="A104" s="26">
        <v>36841</v>
      </c>
      <c r="B104" s="35">
        <f t="shared" si="9"/>
        <v>41856.550000000003</v>
      </c>
      <c r="C104" s="35"/>
      <c r="D104" s="53">
        <v>3037</v>
      </c>
      <c r="E104" s="16">
        <f t="shared" si="6"/>
        <v>104064.95</v>
      </c>
      <c r="F104" s="2" t="str">
        <f t="shared" si="7"/>
        <v/>
      </c>
      <c r="H104" s="16"/>
      <c r="I104" s="19">
        <f t="shared" si="8"/>
        <v>38819.550000000003</v>
      </c>
      <c r="J104" s="12"/>
    </row>
    <row r="105" spans="1:10" hidden="1" x14ac:dyDescent="0.25">
      <c r="A105" s="26">
        <v>36842</v>
      </c>
      <c r="B105" s="35">
        <f t="shared" si="9"/>
        <v>38819.550000000003</v>
      </c>
      <c r="C105" s="35"/>
      <c r="D105" s="53">
        <v>2225</v>
      </c>
      <c r="E105" s="16">
        <f t="shared" si="6"/>
        <v>107101.95</v>
      </c>
      <c r="F105" s="2" t="str">
        <f t="shared" si="7"/>
        <v/>
      </c>
      <c r="H105" s="16"/>
      <c r="I105" s="19">
        <f t="shared" si="8"/>
        <v>36594.550000000003</v>
      </c>
      <c r="J105" s="12"/>
    </row>
    <row r="106" spans="1:10" hidden="1" x14ac:dyDescent="0.25">
      <c r="A106" s="26">
        <v>36843</v>
      </c>
      <c r="B106" s="35">
        <f t="shared" si="9"/>
        <v>36594.550000000003</v>
      </c>
      <c r="C106" s="35"/>
      <c r="D106" s="53">
        <v>3037</v>
      </c>
      <c r="E106" s="16">
        <f t="shared" si="6"/>
        <v>109326.95</v>
      </c>
      <c r="F106" s="2" t="str">
        <f t="shared" si="7"/>
        <v/>
      </c>
      <c r="G106" s="21" t="s">
        <v>18</v>
      </c>
      <c r="H106" s="16">
        <v>112000</v>
      </c>
      <c r="I106" s="19">
        <f t="shared" si="8"/>
        <v>145557.54999999999</v>
      </c>
      <c r="J106" s="12"/>
    </row>
    <row r="107" spans="1:10" hidden="1" x14ac:dyDescent="0.25">
      <c r="A107" s="26">
        <v>36844</v>
      </c>
      <c r="B107" s="35">
        <f t="shared" si="9"/>
        <v>145557.54999999999</v>
      </c>
      <c r="C107" s="35"/>
      <c r="D107" s="53">
        <v>3396</v>
      </c>
      <c r="E107" s="16">
        <f t="shared" si="6"/>
        <v>363.95000000001164</v>
      </c>
      <c r="F107" s="2" t="str">
        <f t="shared" si="7"/>
        <v/>
      </c>
      <c r="H107" s="16"/>
      <c r="I107" s="19">
        <f t="shared" si="8"/>
        <v>142161.54999999999</v>
      </c>
      <c r="J107" s="12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6"/>
        <v>6712.5</v>
      </c>
      <c r="F108" s="2" t="str">
        <f t="shared" si="7"/>
        <v/>
      </c>
      <c r="H108" s="16"/>
      <c r="I108" s="19">
        <f t="shared" si="8"/>
        <v>136984</v>
      </c>
      <c r="J108" s="12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3">
        <v>3396</v>
      </c>
      <c r="E109" s="16">
        <f t="shared" si="6"/>
        <v>9201.5</v>
      </c>
      <c r="F109" s="2" t="str">
        <f t="shared" si="7"/>
        <v/>
      </c>
      <c r="H109" s="16"/>
      <c r="I109" s="19">
        <f t="shared" si="8"/>
        <v>133324</v>
      </c>
      <c r="J109" s="12"/>
    </row>
    <row r="110" spans="1:10" hidden="1" x14ac:dyDescent="0.25">
      <c r="A110" s="26">
        <v>36847</v>
      </c>
      <c r="B110" s="35">
        <f t="shared" si="9"/>
        <v>133324</v>
      </c>
      <c r="C110" s="35"/>
      <c r="D110" s="53">
        <v>3396</v>
      </c>
      <c r="E110" s="16">
        <f t="shared" si="6"/>
        <v>12597.5</v>
      </c>
      <c r="F110" s="2" t="str">
        <f t="shared" si="7"/>
        <v/>
      </c>
      <c r="H110" s="16"/>
      <c r="I110" s="19">
        <f t="shared" si="8"/>
        <v>129928</v>
      </c>
      <c r="J110" s="12"/>
    </row>
    <row r="111" spans="1:10" hidden="1" x14ac:dyDescent="0.25">
      <c r="A111" s="26">
        <v>36848</v>
      </c>
      <c r="B111" s="35">
        <f t="shared" si="9"/>
        <v>129928</v>
      </c>
      <c r="C111" s="35"/>
      <c r="D111" s="53">
        <v>3396</v>
      </c>
      <c r="E111" s="16">
        <f t="shared" si="6"/>
        <v>15993.5</v>
      </c>
      <c r="F111" s="2" t="str">
        <f t="shared" si="7"/>
        <v/>
      </c>
      <c r="H111" s="16"/>
      <c r="I111" s="19">
        <f t="shared" si="8"/>
        <v>126532</v>
      </c>
      <c r="J111" s="12"/>
    </row>
    <row r="112" spans="1:10" hidden="1" x14ac:dyDescent="0.25">
      <c r="A112" s="26">
        <v>36849</v>
      </c>
      <c r="B112" s="35">
        <f t="shared" si="9"/>
        <v>126532</v>
      </c>
      <c r="C112" s="35"/>
      <c r="D112" s="53">
        <v>3396</v>
      </c>
      <c r="E112" s="16">
        <f t="shared" si="6"/>
        <v>19389.5</v>
      </c>
      <c r="F112" s="2" t="str">
        <f t="shared" si="7"/>
        <v/>
      </c>
      <c r="H112" s="16"/>
      <c r="I112" s="19">
        <f t="shared" si="8"/>
        <v>123136</v>
      </c>
      <c r="J112" s="12"/>
    </row>
    <row r="113" spans="1:10" hidden="1" x14ac:dyDescent="0.25">
      <c r="A113" s="26">
        <v>36850</v>
      </c>
      <c r="B113" s="35">
        <f t="shared" si="9"/>
        <v>123136</v>
      </c>
      <c r="C113" s="35"/>
      <c r="D113" s="53">
        <v>3396</v>
      </c>
      <c r="E113" s="16">
        <f t="shared" si="6"/>
        <v>22785.5</v>
      </c>
      <c r="F113" s="2" t="str">
        <f t="shared" si="7"/>
        <v/>
      </c>
      <c r="G113" s="23"/>
      <c r="H113" s="16"/>
      <c r="I113" s="19">
        <f t="shared" si="8"/>
        <v>119740</v>
      </c>
      <c r="J113" s="12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3">
        <v>3396</v>
      </c>
      <c r="E114" s="16">
        <f t="shared" si="6"/>
        <v>21372.850000000006</v>
      </c>
      <c r="F114" s="2" t="str">
        <f t="shared" si="7"/>
        <v/>
      </c>
      <c r="G114" s="23"/>
      <c r="H114" s="16"/>
      <c r="I114" s="19">
        <f t="shared" si="8"/>
        <v>121152.65</v>
      </c>
      <c r="J114" s="12"/>
    </row>
    <row r="115" spans="1:10" hidden="1" x14ac:dyDescent="0.25">
      <c r="A115" s="26">
        <v>36852</v>
      </c>
      <c r="B115" s="35">
        <f t="shared" si="9"/>
        <v>121152.65</v>
      </c>
      <c r="C115" s="35"/>
      <c r="D115" s="53">
        <v>3396</v>
      </c>
      <c r="E115" s="16">
        <f t="shared" si="6"/>
        <v>24768.850000000006</v>
      </c>
      <c r="F115" s="2" t="str">
        <f t="shared" si="7"/>
        <v/>
      </c>
      <c r="G115" s="23"/>
      <c r="H115" s="16"/>
      <c r="I115" s="19">
        <f t="shared" si="8"/>
        <v>117756.65</v>
      </c>
      <c r="J115" s="12"/>
    </row>
    <row r="116" spans="1:10" hidden="1" x14ac:dyDescent="0.25">
      <c r="A116" s="26">
        <v>36853</v>
      </c>
      <c r="B116" s="35">
        <f t="shared" si="9"/>
        <v>117756.65</v>
      </c>
      <c r="C116" s="35"/>
      <c r="D116" s="53">
        <v>3396</v>
      </c>
      <c r="E116" s="16">
        <f t="shared" si="6"/>
        <v>28164.850000000006</v>
      </c>
      <c r="F116" s="2" t="str">
        <f t="shared" si="7"/>
        <v/>
      </c>
      <c r="G116" s="23"/>
      <c r="H116" s="16"/>
      <c r="I116" s="19">
        <f t="shared" si="8"/>
        <v>114360.65</v>
      </c>
      <c r="J116" s="12"/>
    </row>
    <row r="117" spans="1:10" hidden="1" x14ac:dyDescent="0.25">
      <c r="A117" s="26">
        <v>36854</v>
      </c>
      <c r="B117" s="35">
        <f t="shared" si="9"/>
        <v>114360.65</v>
      </c>
      <c r="C117" s="35"/>
      <c r="D117" s="53">
        <v>3396</v>
      </c>
      <c r="E117" s="16">
        <f t="shared" si="6"/>
        <v>31560.850000000006</v>
      </c>
      <c r="F117" s="2" t="str">
        <f t="shared" si="7"/>
        <v/>
      </c>
      <c r="G117" s="23"/>
      <c r="H117" s="16"/>
      <c r="I117" s="19">
        <f t="shared" si="8"/>
        <v>110964.65</v>
      </c>
      <c r="J117" s="12"/>
    </row>
    <row r="118" spans="1:10" hidden="1" x14ac:dyDescent="0.25">
      <c r="A118" s="26">
        <v>36855</v>
      </c>
      <c r="B118" s="35">
        <f t="shared" si="9"/>
        <v>110964.65</v>
      </c>
      <c r="C118" s="35"/>
      <c r="D118" s="53">
        <v>3396</v>
      </c>
      <c r="E118" s="16">
        <f t="shared" si="6"/>
        <v>34956.850000000006</v>
      </c>
      <c r="F118" s="2" t="str">
        <f t="shared" si="7"/>
        <v/>
      </c>
      <c r="G118" s="23"/>
      <c r="H118" s="16"/>
      <c r="I118" s="19">
        <f t="shared" si="8"/>
        <v>107568.65</v>
      </c>
      <c r="J118" s="12"/>
    </row>
    <row r="119" spans="1:10" hidden="1" x14ac:dyDescent="0.25">
      <c r="A119" s="26">
        <v>36856</v>
      </c>
      <c r="B119" s="35">
        <f t="shared" si="9"/>
        <v>107568.65</v>
      </c>
      <c r="C119" s="35"/>
      <c r="D119" s="53">
        <v>2225</v>
      </c>
      <c r="E119" s="16">
        <f t="shared" si="6"/>
        <v>38352.850000000006</v>
      </c>
      <c r="F119" s="2" t="str">
        <f t="shared" si="7"/>
        <v/>
      </c>
      <c r="G119" s="23"/>
      <c r="H119" s="16"/>
      <c r="I119" s="19">
        <f t="shared" si="8"/>
        <v>105343.65</v>
      </c>
      <c r="J119" s="12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6"/>
        <v>39250.5</v>
      </c>
      <c r="F120" s="2" t="str">
        <f t="shared" si="7"/>
        <v/>
      </c>
      <c r="G120" s="23"/>
      <c r="H120" s="16"/>
      <c r="I120" s="19">
        <f t="shared" si="8"/>
        <v>104446</v>
      </c>
      <c r="J120" s="12"/>
    </row>
    <row r="121" spans="1:10" hidden="1" x14ac:dyDescent="0.25">
      <c r="A121" s="26">
        <v>36858</v>
      </c>
      <c r="B121" s="35">
        <f t="shared" si="9"/>
        <v>104446</v>
      </c>
      <c r="C121" s="35"/>
      <c r="D121" s="53">
        <v>2225</v>
      </c>
      <c r="E121" s="16">
        <f t="shared" si="6"/>
        <v>41475.5</v>
      </c>
      <c r="F121" s="2" t="str">
        <f t="shared" si="7"/>
        <v/>
      </c>
      <c r="G121" s="23"/>
      <c r="H121" s="16"/>
      <c r="I121" s="19">
        <f t="shared" si="8"/>
        <v>102221</v>
      </c>
      <c r="J121" s="12"/>
    </row>
    <row r="122" spans="1:10" hidden="1" x14ac:dyDescent="0.25">
      <c r="A122" s="26">
        <v>36859</v>
      </c>
      <c r="B122" s="35">
        <f t="shared" si="9"/>
        <v>102221</v>
      </c>
      <c r="C122" s="35"/>
      <c r="D122" s="53">
        <v>2225</v>
      </c>
      <c r="E122" s="16">
        <f t="shared" si="6"/>
        <v>43700.5</v>
      </c>
      <c r="F122" s="2" t="str">
        <f t="shared" si="7"/>
        <v/>
      </c>
      <c r="G122" s="23"/>
      <c r="H122" s="16"/>
      <c r="I122" s="19">
        <f t="shared" si="8"/>
        <v>99996</v>
      </c>
      <c r="J122" s="12"/>
    </row>
    <row r="123" spans="1:10" hidden="1" x14ac:dyDescent="0.25">
      <c r="A123" s="26">
        <v>36860</v>
      </c>
      <c r="B123" s="35">
        <f t="shared" si="9"/>
        <v>99996</v>
      </c>
      <c r="C123" s="35"/>
      <c r="D123" s="53">
        <v>2225</v>
      </c>
      <c r="E123" s="16">
        <f t="shared" si="6"/>
        <v>45925.5</v>
      </c>
      <c r="F123" s="2" t="str">
        <f t="shared" si="7"/>
        <v/>
      </c>
      <c r="G123" s="23"/>
      <c r="H123" s="16"/>
      <c r="I123" s="19">
        <f t="shared" si="8"/>
        <v>97771</v>
      </c>
      <c r="J123" s="12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0">$D$3-B124</f>
        <v>46486.5</v>
      </c>
      <c r="F124" s="2" t="str">
        <f t="shared" si="7"/>
        <v/>
      </c>
      <c r="G124" s="23"/>
      <c r="H124" s="16"/>
      <c r="I124" s="19">
        <f t="shared" si="8"/>
        <v>97210</v>
      </c>
    </row>
    <row r="125" spans="1:10" hidden="1" x14ac:dyDescent="0.25">
      <c r="A125" s="26">
        <v>36862</v>
      </c>
      <c r="B125" s="35">
        <f t="shared" si="9"/>
        <v>97210</v>
      </c>
      <c r="C125" s="35"/>
      <c r="D125" s="53">
        <v>2225</v>
      </c>
      <c r="E125" s="16">
        <f t="shared" si="10"/>
        <v>48711.5</v>
      </c>
      <c r="F125" s="2" t="str">
        <f t="shared" si="7"/>
        <v/>
      </c>
      <c r="G125" s="23"/>
      <c r="H125" s="16"/>
      <c r="I125" s="19">
        <f t="shared" si="8"/>
        <v>94985</v>
      </c>
    </row>
    <row r="126" spans="1:10" hidden="1" x14ac:dyDescent="0.25">
      <c r="A126" s="26">
        <v>36863</v>
      </c>
      <c r="B126" s="35">
        <f t="shared" si="9"/>
        <v>94985</v>
      </c>
      <c r="C126" s="35"/>
      <c r="D126" s="53">
        <v>2225</v>
      </c>
      <c r="E126" s="16">
        <f t="shared" si="10"/>
        <v>50936.5</v>
      </c>
      <c r="F126" s="2" t="str">
        <f t="shared" si="7"/>
        <v/>
      </c>
      <c r="H126" s="16"/>
      <c r="I126" s="19">
        <f t="shared" si="8"/>
        <v>92760</v>
      </c>
    </row>
    <row r="127" spans="1:10" hidden="1" x14ac:dyDescent="0.25">
      <c r="A127" s="26">
        <v>36864</v>
      </c>
      <c r="B127" s="35">
        <f t="shared" si="9"/>
        <v>92760</v>
      </c>
      <c r="C127" s="35"/>
      <c r="D127" s="53">
        <v>2225</v>
      </c>
      <c r="E127" s="16">
        <f t="shared" si="10"/>
        <v>53161.5</v>
      </c>
      <c r="F127" s="2" t="str">
        <f t="shared" si="7"/>
        <v/>
      </c>
      <c r="H127" s="16"/>
      <c r="I127" s="19">
        <f t="shared" si="8"/>
        <v>90535</v>
      </c>
    </row>
    <row r="128" spans="1:10" hidden="1" x14ac:dyDescent="0.25">
      <c r="A128" s="26">
        <v>36865</v>
      </c>
      <c r="B128" s="35">
        <f t="shared" si="9"/>
        <v>90535</v>
      </c>
      <c r="C128" s="35"/>
      <c r="D128" s="53">
        <v>0</v>
      </c>
      <c r="E128" s="16">
        <f t="shared" si="10"/>
        <v>55386.5</v>
      </c>
      <c r="F128" s="2" t="str">
        <f t="shared" si="7"/>
        <v/>
      </c>
      <c r="H128" s="16"/>
      <c r="I128" s="19">
        <f t="shared" si="8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0"/>
        <v>55124.5</v>
      </c>
      <c r="F129" s="2" t="str">
        <f t="shared" si="7"/>
        <v/>
      </c>
      <c r="H129" s="16"/>
      <c r="I129" s="19">
        <f t="shared" si="8"/>
        <v>87997</v>
      </c>
    </row>
    <row r="130" spans="1:9" hidden="1" x14ac:dyDescent="0.25">
      <c r="A130" s="26">
        <v>36867</v>
      </c>
      <c r="B130" s="35">
        <f t="shared" si="9"/>
        <v>87997</v>
      </c>
      <c r="C130" s="35"/>
      <c r="D130" s="53">
        <v>3396</v>
      </c>
      <c r="E130" s="16">
        <f t="shared" si="10"/>
        <v>57924.5</v>
      </c>
      <c r="F130" s="2" t="str">
        <f t="shared" si="7"/>
        <v/>
      </c>
      <c r="H130" s="16"/>
      <c r="I130" s="19">
        <f t="shared" si="8"/>
        <v>84601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3">
        <v>3396</v>
      </c>
      <c r="E131" s="16">
        <f t="shared" si="10"/>
        <v>61815.5</v>
      </c>
      <c r="F131" s="2" t="str">
        <f t="shared" si="7"/>
        <v/>
      </c>
      <c r="H131" s="16"/>
      <c r="I131" s="19">
        <f t="shared" si="8"/>
        <v>80710</v>
      </c>
    </row>
    <row r="132" spans="1:9" hidden="1" x14ac:dyDescent="0.25">
      <c r="A132" s="26">
        <v>36869</v>
      </c>
      <c r="B132" s="35">
        <f t="shared" si="9"/>
        <v>80710</v>
      </c>
      <c r="C132" s="35"/>
      <c r="D132" s="53">
        <v>3396</v>
      </c>
      <c r="E132" s="16">
        <f t="shared" si="10"/>
        <v>65211.5</v>
      </c>
      <c r="F132" s="2" t="str">
        <f t="shared" si="7"/>
        <v/>
      </c>
      <c r="H132" s="16"/>
      <c r="I132" s="19">
        <f t="shared" si="8"/>
        <v>77314</v>
      </c>
    </row>
    <row r="133" spans="1:9" hidden="1" x14ac:dyDescent="0.25">
      <c r="A133" s="26">
        <v>36870</v>
      </c>
      <c r="B133" s="35">
        <f t="shared" si="9"/>
        <v>77314</v>
      </c>
      <c r="C133" s="35"/>
      <c r="D133" s="53">
        <v>3396</v>
      </c>
      <c r="E133" s="16">
        <f t="shared" si="10"/>
        <v>68607.5</v>
      </c>
      <c r="F133" s="2" t="str">
        <f t="shared" si="7"/>
        <v/>
      </c>
      <c r="H133" s="16"/>
      <c r="I133" s="19">
        <f t="shared" si="8"/>
        <v>73918</v>
      </c>
    </row>
    <row r="134" spans="1:9" hidden="1" x14ac:dyDescent="0.25">
      <c r="A134" s="26">
        <v>36871</v>
      </c>
      <c r="B134" s="35">
        <f t="shared" si="9"/>
        <v>73918</v>
      </c>
      <c r="C134" s="35"/>
      <c r="D134" s="53">
        <v>3396</v>
      </c>
      <c r="E134" s="16">
        <f t="shared" si="10"/>
        <v>72003.5</v>
      </c>
      <c r="F134" s="2" t="str">
        <f t="shared" si="7"/>
        <v/>
      </c>
      <c r="H134" s="16"/>
      <c r="I134" s="19">
        <f t="shared" si="8"/>
        <v>70522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3">
        <v>3396</v>
      </c>
      <c r="E135" s="16">
        <f t="shared" si="10"/>
        <v>74335.5</v>
      </c>
      <c r="F135" s="2" t="str">
        <f t="shared" si="7"/>
        <v/>
      </c>
      <c r="H135" s="16"/>
      <c r="I135" s="19">
        <f t="shared" si="8"/>
        <v>68190</v>
      </c>
    </row>
    <row r="136" spans="1:9" hidden="1" x14ac:dyDescent="0.25">
      <c r="A136" s="26">
        <v>36873</v>
      </c>
      <c r="B136" s="35">
        <f t="shared" si="9"/>
        <v>68190</v>
      </c>
      <c r="C136" s="35"/>
      <c r="D136" s="53">
        <v>3396</v>
      </c>
      <c r="E136" s="16">
        <f t="shared" si="10"/>
        <v>77731.5</v>
      </c>
      <c r="F136" s="2" t="str">
        <f t="shared" si="7"/>
        <v/>
      </c>
      <c r="H136" s="16"/>
      <c r="I136" s="19">
        <f t="shared" si="8"/>
        <v>64794</v>
      </c>
    </row>
    <row r="137" spans="1:9" hidden="1" x14ac:dyDescent="0.25">
      <c r="A137" s="26">
        <v>36874</v>
      </c>
      <c r="B137" s="35">
        <f t="shared" si="9"/>
        <v>64794</v>
      </c>
      <c r="C137" s="35"/>
      <c r="D137" s="53">
        <v>3396</v>
      </c>
      <c r="E137" s="16">
        <f t="shared" si="10"/>
        <v>81127.5</v>
      </c>
      <c r="F137" s="2" t="str">
        <f t="shared" si="7"/>
        <v/>
      </c>
      <c r="H137" s="16"/>
      <c r="I137" s="19">
        <f t="shared" si="8"/>
        <v>61398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3">
        <v>3396</v>
      </c>
      <c r="E138" s="16">
        <f t="shared" si="10"/>
        <v>84909.5</v>
      </c>
      <c r="F138" s="2" t="str">
        <f t="shared" ref="F138:F201" si="11">+IF(I138&gt;$D$3,"*","")</f>
        <v/>
      </c>
      <c r="H138" s="16"/>
      <c r="I138" s="19">
        <f t="shared" si="8"/>
        <v>57616</v>
      </c>
    </row>
    <row r="139" spans="1:9" hidden="1" x14ac:dyDescent="0.25">
      <c r="A139" s="26">
        <v>36876</v>
      </c>
      <c r="B139" s="35">
        <f t="shared" si="9"/>
        <v>57616</v>
      </c>
      <c r="C139" s="35"/>
      <c r="D139" s="53">
        <v>3396</v>
      </c>
      <c r="E139" s="16">
        <f t="shared" si="10"/>
        <v>88305.5</v>
      </c>
      <c r="F139" s="2" t="str">
        <f t="shared" si="11"/>
        <v/>
      </c>
      <c r="H139" s="16"/>
      <c r="I139" s="19">
        <f t="shared" ref="I139:I154" si="12">B139+H139-D139</f>
        <v>54220</v>
      </c>
    </row>
    <row r="140" spans="1:9" hidden="1" x14ac:dyDescent="0.25">
      <c r="A140" s="26">
        <v>36877</v>
      </c>
      <c r="B140" s="35">
        <f t="shared" si="9"/>
        <v>54220</v>
      </c>
      <c r="C140" s="35"/>
      <c r="D140" s="53">
        <v>3396</v>
      </c>
      <c r="E140" s="16">
        <f t="shared" si="10"/>
        <v>91701.5</v>
      </c>
      <c r="F140" s="2" t="str">
        <f t="shared" si="11"/>
        <v/>
      </c>
      <c r="H140" s="16"/>
      <c r="I140" s="19">
        <f t="shared" si="12"/>
        <v>50824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3">
        <v>3396</v>
      </c>
      <c r="E141" s="16">
        <f t="shared" si="10"/>
        <v>94490.15</v>
      </c>
      <c r="F141" s="2" t="str">
        <f t="shared" si="11"/>
        <v/>
      </c>
      <c r="H141" s="16"/>
      <c r="I141" s="19">
        <f t="shared" si="12"/>
        <v>48035.35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0"/>
        <v>97837.5</v>
      </c>
      <c r="F142" s="2" t="str">
        <f t="shared" si="11"/>
        <v/>
      </c>
      <c r="H142" s="16"/>
      <c r="I142" s="19">
        <f t="shared" si="12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0"/>
        <v>99768.5</v>
      </c>
      <c r="F143" s="2" t="str">
        <f t="shared" si="11"/>
        <v/>
      </c>
      <c r="H143" s="16"/>
      <c r="I143" s="19">
        <f t="shared" si="12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0"/>
        <v>101847.85</v>
      </c>
      <c r="F144" s="2" t="str">
        <f t="shared" si="11"/>
        <v/>
      </c>
      <c r="H144" s="16"/>
      <c r="I144" s="19">
        <f t="shared" si="12"/>
        <v>42073.65</v>
      </c>
    </row>
    <row r="145" spans="1:9" hidden="1" x14ac:dyDescent="0.25">
      <c r="A145" s="26">
        <v>36882</v>
      </c>
      <c r="B145" s="35">
        <f t="shared" si="9"/>
        <v>42073.65</v>
      </c>
      <c r="C145" s="35"/>
      <c r="D145" s="53">
        <v>2000</v>
      </c>
      <c r="E145" s="16">
        <f t="shared" si="10"/>
        <v>103847.85</v>
      </c>
      <c r="F145" s="2" t="str">
        <f t="shared" si="11"/>
        <v/>
      </c>
      <c r="H145" s="16"/>
      <c r="I145" s="19">
        <f t="shared" si="12"/>
        <v>40073.65</v>
      </c>
    </row>
    <row r="146" spans="1:9" hidden="1" x14ac:dyDescent="0.25">
      <c r="A146" s="26">
        <v>36883</v>
      </c>
      <c r="B146" s="35">
        <f t="shared" si="9"/>
        <v>40073.65</v>
      </c>
      <c r="C146" s="35"/>
      <c r="D146" s="53">
        <v>2000</v>
      </c>
      <c r="E146" s="16">
        <f t="shared" si="10"/>
        <v>105847.85</v>
      </c>
      <c r="F146" s="2" t="str">
        <f t="shared" si="11"/>
        <v/>
      </c>
      <c r="H146" s="16"/>
      <c r="I146" s="19">
        <f t="shared" si="12"/>
        <v>38073.65</v>
      </c>
    </row>
    <row r="147" spans="1:9" hidden="1" x14ac:dyDescent="0.25">
      <c r="A147" s="26">
        <v>36884</v>
      </c>
      <c r="B147" s="35">
        <f t="shared" si="9"/>
        <v>38073.65</v>
      </c>
      <c r="C147" s="35"/>
      <c r="D147" s="53">
        <v>2000</v>
      </c>
      <c r="E147" s="16">
        <f t="shared" si="10"/>
        <v>107847.85</v>
      </c>
      <c r="F147" s="2" t="str">
        <f t="shared" si="11"/>
        <v/>
      </c>
      <c r="G147" s="23"/>
      <c r="H147" s="16"/>
      <c r="I147" s="19">
        <f t="shared" si="12"/>
        <v>36073.65</v>
      </c>
    </row>
    <row r="148" spans="1:9" hidden="1" x14ac:dyDescent="0.25">
      <c r="A148" s="26">
        <v>36885</v>
      </c>
      <c r="B148" s="35">
        <f t="shared" si="9"/>
        <v>36073.65</v>
      </c>
      <c r="C148" s="35"/>
      <c r="D148" s="53">
        <v>3396</v>
      </c>
      <c r="E148" s="16">
        <f t="shared" si="10"/>
        <v>109847.85</v>
      </c>
      <c r="F148" s="2" t="str">
        <f t="shared" si="11"/>
        <v/>
      </c>
      <c r="G148" s="23"/>
      <c r="H148" s="16"/>
      <c r="I148" s="19">
        <f t="shared" si="12"/>
        <v>32677.65</v>
      </c>
    </row>
    <row r="149" spans="1:9" hidden="1" x14ac:dyDescent="0.25">
      <c r="A149" s="26">
        <v>36886</v>
      </c>
      <c r="B149" s="35">
        <f t="shared" si="9"/>
        <v>32677.65</v>
      </c>
      <c r="C149" s="35"/>
      <c r="D149" s="53">
        <v>3396</v>
      </c>
      <c r="E149" s="16">
        <f t="shared" si="10"/>
        <v>113243.85</v>
      </c>
      <c r="F149" s="2" t="str">
        <f t="shared" si="11"/>
        <v/>
      </c>
      <c r="G149" s="23"/>
      <c r="H149" s="16"/>
      <c r="I149" s="19">
        <f t="shared" si="12"/>
        <v>29281.65</v>
      </c>
    </row>
    <row r="150" spans="1:9" hidden="1" x14ac:dyDescent="0.25">
      <c r="A150" s="26">
        <v>36887</v>
      </c>
      <c r="B150" s="35">
        <f t="shared" si="9"/>
        <v>29281.65</v>
      </c>
      <c r="C150" s="35"/>
      <c r="D150" s="53">
        <v>3396</v>
      </c>
      <c r="E150" s="16">
        <f t="shared" si="10"/>
        <v>116639.85</v>
      </c>
      <c r="F150" s="2" t="str">
        <f t="shared" si="11"/>
        <v/>
      </c>
      <c r="G150" s="23"/>
      <c r="H150" s="16"/>
      <c r="I150" s="19">
        <f t="shared" si="12"/>
        <v>25885.65</v>
      </c>
    </row>
    <row r="151" spans="1:9" hidden="1" x14ac:dyDescent="0.25">
      <c r="A151" s="26">
        <v>36888</v>
      </c>
      <c r="B151" s="35">
        <f t="shared" si="9"/>
        <v>25885.65</v>
      </c>
      <c r="C151" s="35"/>
      <c r="D151" s="53">
        <v>3396</v>
      </c>
      <c r="E151" s="16">
        <f t="shared" si="10"/>
        <v>120035.85</v>
      </c>
      <c r="F151" s="2" t="str">
        <f t="shared" si="11"/>
        <v/>
      </c>
      <c r="G151" s="23"/>
      <c r="H151" s="16"/>
      <c r="I151" s="19">
        <f t="shared" si="12"/>
        <v>22489.65</v>
      </c>
    </row>
    <row r="152" spans="1:9" hidden="1" x14ac:dyDescent="0.25">
      <c r="A152" s="26">
        <v>36889</v>
      </c>
      <c r="B152" s="35">
        <f t="shared" si="9"/>
        <v>22489.65</v>
      </c>
      <c r="C152" s="35"/>
      <c r="D152" s="53">
        <v>3396</v>
      </c>
      <c r="E152" s="16">
        <f t="shared" si="10"/>
        <v>123431.85</v>
      </c>
      <c r="F152" s="2" t="str">
        <f t="shared" si="11"/>
        <v/>
      </c>
      <c r="G152" s="23" t="s">
        <v>18</v>
      </c>
      <c r="H152" s="16">
        <v>122089</v>
      </c>
      <c r="I152" s="19">
        <f t="shared" si="12"/>
        <v>141182.65</v>
      </c>
    </row>
    <row r="153" spans="1:9" hidden="1" x14ac:dyDescent="0.25">
      <c r="A153" s="26">
        <v>36890</v>
      </c>
      <c r="B153" s="35">
        <f t="shared" si="9"/>
        <v>141182.65</v>
      </c>
      <c r="C153" s="35"/>
      <c r="D153" s="53">
        <v>3396</v>
      </c>
      <c r="E153" s="16">
        <f t="shared" si="10"/>
        <v>4738.8500000000058</v>
      </c>
      <c r="F153" s="2" t="str">
        <f t="shared" si="11"/>
        <v/>
      </c>
      <c r="G153" s="23"/>
      <c r="H153" s="16"/>
      <c r="I153" s="19">
        <f t="shared" si="12"/>
        <v>137786.65</v>
      </c>
    </row>
    <row r="154" spans="1:9" hidden="1" x14ac:dyDescent="0.25">
      <c r="A154" s="26">
        <v>36891</v>
      </c>
      <c r="B154" s="35">
        <f t="shared" si="9"/>
        <v>137786.65</v>
      </c>
      <c r="C154" s="35"/>
      <c r="D154" s="53">
        <v>3396</v>
      </c>
      <c r="E154" s="16">
        <f t="shared" si="10"/>
        <v>8134.8500000000058</v>
      </c>
      <c r="F154" s="2" t="str">
        <f t="shared" si="11"/>
        <v/>
      </c>
      <c r="G154" s="23"/>
      <c r="H154" s="16"/>
      <c r="I154" s="19">
        <f t="shared" si="12"/>
        <v>134390.65</v>
      </c>
    </row>
    <row r="155" spans="1:9" hidden="1" x14ac:dyDescent="0.25">
      <c r="A155" s="26">
        <v>36892</v>
      </c>
      <c r="B155" s="35">
        <f t="shared" si="9"/>
        <v>134390.65</v>
      </c>
      <c r="C155" s="35"/>
      <c r="D155" s="53">
        <v>3396</v>
      </c>
      <c r="E155" s="58">
        <f t="shared" ref="E155:E218" si="13">$D$3-B155</f>
        <v>11530.850000000006</v>
      </c>
      <c r="F155" s="2" t="str">
        <f t="shared" si="11"/>
        <v/>
      </c>
      <c r="G155" s="23"/>
      <c r="H155" s="16"/>
      <c r="I155" s="19">
        <f t="shared" ref="I155:I218" si="14">B155+H155-D155</f>
        <v>130994.65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3">
        <v>3396</v>
      </c>
      <c r="E156" s="58">
        <f t="shared" si="13"/>
        <v>10510.5</v>
      </c>
      <c r="F156" s="2" t="str">
        <f t="shared" si="11"/>
        <v/>
      </c>
      <c r="G156" s="23"/>
      <c r="H156" s="16"/>
      <c r="I156" s="19">
        <f t="shared" si="14"/>
        <v>132015</v>
      </c>
    </row>
    <row r="157" spans="1:9" hidden="1" x14ac:dyDescent="0.25">
      <c r="A157" s="26">
        <v>36894</v>
      </c>
      <c r="B157" s="35">
        <f t="shared" si="9"/>
        <v>132015</v>
      </c>
      <c r="C157" s="35"/>
      <c r="D157" s="53">
        <v>3396</v>
      </c>
      <c r="E157" s="58">
        <f t="shared" si="13"/>
        <v>13906.5</v>
      </c>
      <c r="F157" s="2" t="str">
        <f t="shared" si="11"/>
        <v/>
      </c>
      <c r="G157" s="23"/>
      <c r="H157" s="16"/>
      <c r="I157" s="19">
        <f t="shared" si="14"/>
        <v>128619</v>
      </c>
    </row>
    <row r="158" spans="1:9" hidden="1" x14ac:dyDescent="0.25">
      <c r="A158" s="26">
        <v>36895</v>
      </c>
      <c r="B158" s="35">
        <f t="shared" si="9"/>
        <v>128619</v>
      </c>
      <c r="C158" s="35"/>
      <c r="D158" s="53">
        <v>3396</v>
      </c>
      <c r="E158" s="58">
        <f t="shared" si="13"/>
        <v>17302.5</v>
      </c>
      <c r="F158" s="2" t="str">
        <f t="shared" si="11"/>
        <v/>
      </c>
      <c r="G158" s="23"/>
      <c r="H158" s="16"/>
      <c r="I158" s="19">
        <f t="shared" si="14"/>
        <v>125223</v>
      </c>
    </row>
    <row r="159" spans="1:9" hidden="1" x14ac:dyDescent="0.25">
      <c r="A159" s="26">
        <v>36896</v>
      </c>
      <c r="B159" s="35">
        <f t="shared" si="9"/>
        <v>125223</v>
      </c>
      <c r="C159" s="35"/>
      <c r="D159" s="53">
        <v>3396</v>
      </c>
      <c r="E159" s="58">
        <f t="shared" si="13"/>
        <v>20698.5</v>
      </c>
      <c r="F159" s="2" t="str">
        <f t="shared" si="11"/>
        <v/>
      </c>
      <c r="G159" s="23"/>
      <c r="H159" s="16"/>
      <c r="I159" s="19">
        <f t="shared" si="14"/>
        <v>121827</v>
      </c>
    </row>
    <row r="160" spans="1:9" hidden="1" x14ac:dyDescent="0.25">
      <c r="A160" s="26">
        <v>36897</v>
      </c>
      <c r="B160" s="35">
        <f>IF(I159&lt;0,"0",I159)</f>
        <v>121827</v>
      </c>
      <c r="C160" s="35"/>
      <c r="D160" s="53">
        <v>3396</v>
      </c>
      <c r="E160" s="58">
        <f t="shared" si="13"/>
        <v>24094.5</v>
      </c>
      <c r="F160" s="2" t="str">
        <f t="shared" si="11"/>
        <v/>
      </c>
      <c r="G160" s="23"/>
      <c r="H160" s="16"/>
      <c r="I160" s="19">
        <f t="shared" si="14"/>
        <v>118431</v>
      </c>
    </row>
    <row r="161" spans="1:9" hidden="1" x14ac:dyDescent="0.25">
      <c r="A161" s="26">
        <v>36898</v>
      </c>
      <c r="B161" s="35">
        <f>IF(I160&lt;0,"0",I160)</f>
        <v>118431</v>
      </c>
      <c r="C161" s="35"/>
      <c r="D161" s="53">
        <v>3396</v>
      </c>
      <c r="E161" s="58">
        <f t="shared" si="13"/>
        <v>27490.5</v>
      </c>
      <c r="F161" s="2" t="str">
        <f t="shared" si="11"/>
        <v/>
      </c>
      <c r="G161" s="23"/>
      <c r="H161" s="16"/>
      <c r="I161" s="19">
        <f t="shared" si="14"/>
        <v>115035</v>
      </c>
    </row>
    <row r="162" spans="1:9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3">
        <v>3396</v>
      </c>
      <c r="E162" s="58">
        <f t="shared" si="13"/>
        <v>25231.799999999988</v>
      </c>
      <c r="F162" s="2" t="str">
        <f t="shared" si="11"/>
        <v/>
      </c>
      <c r="G162" s="23"/>
      <c r="H162" s="16"/>
      <c r="I162" s="19">
        <f t="shared" si="14"/>
        <v>117293.70000000001</v>
      </c>
    </row>
    <row r="163" spans="1:9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3">
        <v>3396</v>
      </c>
      <c r="E163" s="58">
        <f t="shared" si="13"/>
        <v>28430.800000000003</v>
      </c>
      <c r="F163" s="2" t="str">
        <f t="shared" si="11"/>
        <v/>
      </c>
      <c r="G163" s="23"/>
      <c r="H163" s="16"/>
      <c r="I163" s="19">
        <f t="shared" si="14"/>
        <v>114094.7</v>
      </c>
    </row>
    <row r="164" spans="1:9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3">
        <v>3396</v>
      </c>
      <c r="E164" s="58">
        <f t="shared" si="13"/>
        <v>31629.800000000003</v>
      </c>
      <c r="F164" s="2" t="str">
        <f t="shared" si="11"/>
        <v/>
      </c>
      <c r="G164" s="23"/>
      <c r="H164" s="16"/>
      <c r="I164" s="19">
        <f t="shared" si="14"/>
        <v>110895.7</v>
      </c>
    </row>
    <row r="165" spans="1:9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3">
        <v>3396</v>
      </c>
      <c r="E165" s="58">
        <f t="shared" si="13"/>
        <v>34348.949999999997</v>
      </c>
      <c r="F165" s="2" t="str">
        <f t="shared" si="11"/>
        <v/>
      </c>
      <c r="G165" s="23"/>
      <c r="H165" s="16"/>
      <c r="I165" s="19">
        <f t="shared" si="14"/>
        <v>108176.55</v>
      </c>
    </row>
    <row r="166" spans="1:9" hidden="1" x14ac:dyDescent="0.25">
      <c r="A166" s="26">
        <v>36903</v>
      </c>
      <c r="B166" s="20">
        <f>117495-$D$2</f>
        <v>108265</v>
      </c>
      <c r="C166" s="40" t="s">
        <v>19</v>
      </c>
      <c r="D166" s="53">
        <v>3396</v>
      </c>
      <c r="E166" s="58">
        <f t="shared" si="13"/>
        <v>37656.5</v>
      </c>
      <c r="F166" s="2" t="str">
        <f t="shared" si="11"/>
        <v/>
      </c>
      <c r="G166" s="23"/>
      <c r="H166" s="16"/>
      <c r="I166" s="19">
        <f t="shared" si="14"/>
        <v>104869</v>
      </c>
    </row>
    <row r="167" spans="1:9" hidden="1" x14ac:dyDescent="0.25">
      <c r="A167" s="26">
        <v>36904</v>
      </c>
      <c r="B167" s="35">
        <f>IF(I166&lt;0,"0",I166)</f>
        <v>104869</v>
      </c>
      <c r="C167" s="35"/>
      <c r="D167" s="53">
        <v>3396</v>
      </c>
      <c r="E167" s="58">
        <f t="shared" si="13"/>
        <v>41052.5</v>
      </c>
      <c r="F167" s="2" t="str">
        <f t="shared" si="11"/>
        <v/>
      </c>
      <c r="G167" s="23"/>
      <c r="H167" s="16"/>
      <c r="I167" s="19">
        <f t="shared" si="14"/>
        <v>101473</v>
      </c>
    </row>
    <row r="168" spans="1:9" hidden="1" x14ac:dyDescent="0.25">
      <c r="A168" s="26">
        <v>36905</v>
      </c>
      <c r="B168" s="35">
        <f>IF(I167&lt;0,"0",I167)</f>
        <v>101473</v>
      </c>
      <c r="C168" s="35"/>
      <c r="D168" s="53">
        <v>3396</v>
      </c>
      <c r="E168" s="58">
        <f t="shared" si="13"/>
        <v>44448.5</v>
      </c>
      <c r="F168" s="2" t="str">
        <f t="shared" si="11"/>
        <v/>
      </c>
      <c r="G168" s="23"/>
      <c r="H168" s="16"/>
      <c r="I168" s="19">
        <f t="shared" si="14"/>
        <v>98077</v>
      </c>
    </row>
    <row r="169" spans="1:9" hidden="1" x14ac:dyDescent="0.25">
      <c r="A169" s="26">
        <v>36906</v>
      </c>
      <c r="B169" s="35">
        <f>IF(I168&lt;0,"0",I168)</f>
        <v>98077</v>
      </c>
      <c r="C169" s="35"/>
      <c r="D169" s="53">
        <v>3396</v>
      </c>
      <c r="E169" s="58">
        <f t="shared" si="13"/>
        <v>47844.5</v>
      </c>
      <c r="F169" s="2" t="str">
        <f t="shared" si="11"/>
        <v/>
      </c>
      <c r="G169" s="23"/>
      <c r="H169" s="16"/>
      <c r="I169" s="19">
        <f t="shared" si="14"/>
        <v>94681</v>
      </c>
    </row>
    <row r="170" spans="1:9" hidden="1" x14ac:dyDescent="0.25">
      <c r="A170" s="26">
        <v>36907</v>
      </c>
      <c r="B170" s="20">
        <f>106306-$D$2</f>
        <v>97076</v>
      </c>
      <c r="C170" s="40" t="s">
        <v>19</v>
      </c>
      <c r="D170" s="53">
        <v>3396</v>
      </c>
      <c r="E170" s="58">
        <f t="shared" si="13"/>
        <v>48845.5</v>
      </c>
      <c r="F170" s="2" t="str">
        <f t="shared" si="11"/>
        <v/>
      </c>
      <c r="G170" s="23"/>
      <c r="H170" s="16"/>
      <c r="I170" s="19">
        <f t="shared" si="14"/>
        <v>93680</v>
      </c>
    </row>
    <row r="171" spans="1:9" hidden="1" x14ac:dyDescent="0.25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3"/>
        <v>51024.05</v>
      </c>
      <c r="F171" s="2" t="str">
        <f t="shared" si="11"/>
        <v/>
      </c>
      <c r="G171" s="23"/>
      <c r="H171" s="16"/>
      <c r="I171" s="19">
        <f t="shared" si="14"/>
        <v>92672.45</v>
      </c>
    </row>
    <row r="172" spans="1:9" hidden="1" x14ac:dyDescent="0.25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3"/>
        <v>53249.05</v>
      </c>
      <c r="F172" s="2" t="str">
        <f t="shared" si="11"/>
        <v/>
      </c>
      <c r="G172" s="23"/>
      <c r="H172" s="16"/>
      <c r="I172" s="19">
        <f t="shared" si="14"/>
        <v>90447.45</v>
      </c>
    </row>
    <row r="173" spans="1:9" hidden="1" x14ac:dyDescent="0.25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3"/>
        <v>55570.5</v>
      </c>
      <c r="F173" s="2" t="str">
        <f t="shared" si="11"/>
        <v/>
      </c>
      <c r="G173" s="23"/>
      <c r="H173" s="16"/>
      <c r="I173" s="19">
        <f t="shared" si="14"/>
        <v>88126</v>
      </c>
    </row>
    <row r="174" spans="1:9" hidden="1" x14ac:dyDescent="0.25">
      <c r="A174" s="26">
        <v>36911</v>
      </c>
      <c r="B174" s="35">
        <f>IF(I173&lt;0,"0",I173)</f>
        <v>88126</v>
      </c>
      <c r="C174" s="35"/>
      <c r="D174" s="53">
        <v>3396</v>
      </c>
      <c r="E174" s="58">
        <f t="shared" si="13"/>
        <v>57795.5</v>
      </c>
      <c r="F174" s="2" t="str">
        <f t="shared" si="11"/>
        <v/>
      </c>
      <c r="G174" s="23"/>
      <c r="H174" s="16"/>
      <c r="I174" s="19">
        <f t="shared" si="14"/>
        <v>84730</v>
      </c>
    </row>
    <row r="175" spans="1:9" hidden="1" x14ac:dyDescent="0.25">
      <c r="A175" s="26">
        <v>36912</v>
      </c>
      <c r="B175" s="35">
        <f>IF(I174&lt;0,"0",I174)</f>
        <v>84730</v>
      </c>
      <c r="C175" s="35"/>
      <c r="D175" s="53">
        <v>3396</v>
      </c>
      <c r="E175" s="58">
        <f t="shared" si="13"/>
        <v>61191.5</v>
      </c>
      <c r="F175" s="2" t="str">
        <f t="shared" si="11"/>
        <v/>
      </c>
      <c r="G175" s="23"/>
      <c r="H175" s="16"/>
      <c r="I175" s="19">
        <f t="shared" si="14"/>
        <v>81334</v>
      </c>
    </row>
    <row r="176" spans="1:9" hidden="1" x14ac:dyDescent="0.25">
      <c r="A176" s="26">
        <v>36913</v>
      </c>
      <c r="B176" s="35">
        <f>IF(I175&lt;0,"0",I175)</f>
        <v>81334</v>
      </c>
      <c r="C176" s="35"/>
      <c r="D176" s="53">
        <v>3396</v>
      </c>
      <c r="E176" s="58">
        <f t="shared" si="13"/>
        <v>64587.5</v>
      </c>
      <c r="F176" s="2" t="str">
        <f t="shared" si="11"/>
        <v/>
      </c>
      <c r="G176" s="23"/>
      <c r="H176" s="16"/>
      <c r="I176" s="19">
        <f t="shared" si="14"/>
        <v>77938</v>
      </c>
    </row>
    <row r="177" spans="1:9" hidden="1" x14ac:dyDescent="0.25">
      <c r="A177" s="26">
        <v>36914</v>
      </c>
      <c r="B177" s="20">
        <f>89321-$D$2</f>
        <v>80091</v>
      </c>
      <c r="C177" s="40" t="s">
        <v>19</v>
      </c>
      <c r="D177" s="53">
        <v>3396</v>
      </c>
      <c r="E177" s="58">
        <f t="shared" si="13"/>
        <v>65830.5</v>
      </c>
      <c r="F177" s="2" t="str">
        <f t="shared" si="11"/>
        <v/>
      </c>
      <c r="G177" s="23"/>
      <c r="H177" s="16"/>
      <c r="I177" s="19">
        <f t="shared" si="14"/>
        <v>76695</v>
      </c>
    </row>
    <row r="178" spans="1:9" hidden="1" x14ac:dyDescent="0.25">
      <c r="A178" s="26">
        <v>36915</v>
      </c>
      <c r="B178" s="35">
        <f>IF(I177&lt;0,"0",I177)</f>
        <v>76695</v>
      </c>
      <c r="C178" s="35"/>
      <c r="D178" s="53">
        <v>3396</v>
      </c>
      <c r="E178" s="58">
        <f t="shared" si="13"/>
        <v>69226.5</v>
      </c>
      <c r="F178" s="2" t="str">
        <f t="shared" si="11"/>
        <v/>
      </c>
      <c r="G178" s="23"/>
      <c r="H178" s="16"/>
      <c r="I178" s="19">
        <f t="shared" si="14"/>
        <v>73299</v>
      </c>
    </row>
    <row r="179" spans="1:9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3">
        <v>3396</v>
      </c>
      <c r="E179" s="58">
        <f t="shared" si="13"/>
        <v>70177.749999999985</v>
      </c>
      <c r="F179" s="2" t="str">
        <f t="shared" si="11"/>
        <v/>
      </c>
      <c r="G179" s="23"/>
      <c r="H179" s="16"/>
      <c r="I179" s="19">
        <f t="shared" si="14"/>
        <v>72347.750000000015</v>
      </c>
    </row>
    <row r="180" spans="1:9" hidden="1" x14ac:dyDescent="0.25">
      <c r="A180" s="26">
        <v>36917</v>
      </c>
      <c r="B180" s="35">
        <f>IF(I179&lt;0,"0",I179)</f>
        <v>72347.750000000015</v>
      </c>
      <c r="C180" s="35"/>
      <c r="D180" s="53">
        <v>3396</v>
      </c>
      <c r="E180" s="58">
        <f t="shared" si="13"/>
        <v>73573.749999999985</v>
      </c>
      <c r="F180" s="2" t="str">
        <f t="shared" si="11"/>
        <v/>
      </c>
      <c r="G180" s="23"/>
      <c r="H180" s="16"/>
      <c r="I180" s="19">
        <f t="shared" si="14"/>
        <v>68951.750000000015</v>
      </c>
    </row>
    <row r="181" spans="1:9" hidden="1" x14ac:dyDescent="0.25">
      <c r="A181" s="26">
        <v>36918</v>
      </c>
      <c r="B181" s="35">
        <f>IF(I180&lt;0,"0",I180)</f>
        <v>68951.750000000015</v>
      </c>
      <c r="C181" s="35"/>
      <c r="D181" s="53">
        <v>3396</v>
      </c>
      <c r="E181" s="58">
        <f t="shared" si="13"/>
        <v>76969.749999999985</v>
      </c>
      <c r="F181" s="2" t="str">
        <f t="shared" si="11"/>
        <v/>
      </c>
      <c r="G181" s="23"/>
      <c r="H181" s="16"/>
      <c r="I181" s="19">
        <f t="shared" si="14"/>
        <v>65555.750000000015</v>
      </c>
    </row>
    <row r="182" spans="1:9" hidden="1" x14ac:dyDescent="0.25">
      <c r="A182" s="26">
        <v>36919</v>
      </c>
      <c r="B182" s="35">
        <f>IF(I181&lt;0,"0",I181)</f>
        <v>65555.750000000015</v>
      </c>
      <c r="C182" s="35"/>
      <c r="D182" s="53">
        <v>3396</v>
      </c>
      <c r="E182" s="58">
        <f t="shared" si="13"/>
        <v>80365.749999999985</v>
      </c>
      <c r="F182" s="2" t="str">
        <f t="shared" si="11"/>
        <v/>
      </c>
      <c r="G182" s="23"/>
      <c r="H182" s="16"/>
      <c r="I182" s="19">
        <f t="shared" si="14"/>
        <v>62159.750000000015</v>
      </c>
    </row>
    <row r="183" spans="1:9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3">
        <v>3396</v>
      </c>
      <c r="E183" s="58">
        <f t="shared" si="13"/>
        <v>81374.25</v>
      </c>
      <c r="F183" s="2" t="str">
        <f t="shared" si="11"/>
        <v/>
      </c>
      <c r="G183" s="23"/>
      <c r="H183" s="16"/>
      <c r="I183" s="19">
        <f t="shared" si="14"/>
        <v>61151.25</v>
      </c>
    </row>
    <row r="184" spans="1:9" hidden="1" x14ac:dyDescent="0.25">
      <c r="A184" s="26">
        <v>36921</v>
      </c>
      <c r="B184" s="20">
        <f>69573-$D$2</f>
        <v>60343</v>
      </c>
      <c r="C184" s="40" t="s">
        <v>19</v>
      </c>
      <c r="D184" s="53">
        <v>3396</v>
      </c>
      <c r="E184" s="58">
        <f t="shared" si="13"/>
        <v>85578.5</v>
      </c>
      <c r="F184" s="2" t="str">
        <f t="shared" si="11"/>
        <v/>
      </c>
      <c r="G184" s="23"/>
      <c r="H184" s="16"/>
      <c r="I184" s="19">
        <f t="shared" si="14"/>
        <v>56947</v>
      </c>
    </row>
    <row r="185" spans="1:9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3">
        <v>3396</v>
      </c>
      <c r="E185" s="58">
        <f t="shared" si="13"/>
        <v>87932.2</v>
      </c>
      <c r="F185" s="2" t="str">
        <f t="shared" si="11"/>
        <v/>
      </c>
      <c r="G185" s="23"/>
      <c r="H185" s="16"/>
      <c r="I185" s="19">
        <f t="shared" si="14"/>
        <v>54593.3</v>
      </c>
    </row>
    <row r="186" spans="1:9" hidden="1" x14ac:dyDescent="0.25">
      <c r="A186" s="26">
        <v>36923</v>
      </c>
      <c r="B186" s="20">
        <f>64223-$D$2</f>
        <v>54993</v>
      </c>
      <c r="C186" s="40" t="s">
        <v>19</v>
      </c>
      <c r="D186" s="53">
        <v>3396</v>
      </c>
      <c r="E186" s="58">
        <f t="shared" si="13"/>
        <v>90928.5</v>
      </c>
      <c r="F186" s="2" t="str">
        <f t="shared" si="11"/>
        <v/>
      </c>
      <c r="G186" s="23"/>
      <c r="H186" s="16"/>
      <c r="I186" s="19">
        <f t="shared" si="14"/>
        <v>51597</v>
      </c>
    </row>
    <row r="187" spans="1:9" hidden="1" x14ac:dyDescent="0.25">
      <c r="A187" s="26">
        <v>36924</v>
      </c>
      <c r="B187" s="35">
        <f>IF(I186&lt;0,"0",I186)</f>
        <v>51597</v>
      </c>
      <c r="C187" s="35"/>
      <c r="D187" s="53">
        <v>3396</v>
      </c>
      <c r="E187" s="58">
        <f t="shared" si="13"/>
        <v>94324.5</v>
      </c>
      <c r="F187" s="2" t="str">
        <f t="shared" si="11"/>
        <v/>
      </c>
      <c r="G187" s="23"/>
      <c r="H187" s="16"/>
      <c r="I187" s="19">
        <f t="shared" si="14"/>
        <v>48201</v>
      </c>
    </row>
    <row r="188" spans="1:9" hidden="1" x14ac:dyDescent="0.25">
      <c r="A188" s="26">
        <v>36925</v>
      </c>
      <c r="B188" s="35">
        <f>IF(I187&lt;0,"0",I187)</f>
        <v>48201</v>
      </c>
      <c r="C188" s="35"/>
      <c r="D188" s="53">
        <v>3396</v>
      </c>
      <c r="E188" s="58">
        <f t="shared" si="13"/>
        <v>97720.5</v>
      </c>
      <c r="F188" s="2" t="str">
        <f t="shared" si="11"/>
        <v/>
      </c>
      <c r="G188" s="23"/>
      <c r="H188" s="16"/>
      <c r="I188" s="19">
        <f t="shared" si="14"/>
        <v>44805</v>
      </c>
    </row>
    <row r="189" spans="1:9" hidden="1" x14ac:dyDescent="0.25">
      <c r="A189" s="26">
        <v>36926</v>
      </c>
      <c r="B189" s="35">
        <f>IF(I188&lt;0,"0",I188)</f>
        <v>44805</v>
      </c>
      <c r="C189" s="35"/>
      <c r="D189" s="53">
        <v>3396</v>
      </c>
      <c r="E189" s="58">
        <f t="shared" si="13"/>
        <v>101116.5</v>
      </c>
      <c r="F189" s="2" t="str">
        <f t="shared" si="11"/>
        <v/>
      </c>
      <c r="G189" s="23"/>
      <c r="H189" s="16"/>
      <c r="I189" s="19">
        <f t="shared" si="14"/>
        <v>41409</v>
      </c>
    </row>
    <row r="190" spans="1:9" hidden="1" x14ac:dyDescent="0.25">
      <c r="A190" s="26">
        <v>36927</v>
      </c>
      <c r="B190" s="35">
        <f>IF(I189&lt;0,"0",I189)</f>
        <v>41409</v>
      </c>
      <c r="C190" s="35"/>
      <c r="D190" s="53">
        <v>3396</v>
      </c>
      <c r="E190" s="58">
        <f t="shared" si="13"/>
        <v>104512.5</v>
      </c>
      <c r="F190" s="2" t="str">
        <f t="shared" si="11"/>
        <v/>
      </c>
      <c r="G190" s="23" t="s">
        <v>17</v>
      </c>
      <c r="H190" s="16">
        <v>63000</v>
      </c>
      <c r="I190" s="19">
        <f t="shared" si="14"/>
        <v>101013</v>
      </c>
    </row>
    <row r="191" spans="1:9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3">
        <v>3396</v>
      </c>
      <c r="E191" s="58">
        <f t="shared" si="13"/>
        <v>41066.850000000006</v>
      </c>
      <c r="F191" s="2" t="str">
        <f t="shared" si="11"/>
        <v/>
      </c>
      <c r="G191" s="23"/>
      <c r="H191" s="16"/>
      <c r="I191" s="19">
        <f t="shared" si="14"/>
        <v>101458.65</v>
      </c>
    </row>
    <row r="192" spans="1:9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3">
        <v>3396</v>
      </c>
      <c r="E192" s="58">
        <f t="shared" si="13"/>
        <v>43786.000000000015</v>
      </c>
      <c r="F192" s="2" t="str">
        <f t="shared" si="11"/>
        <v/>
      </c>
      <c r="G192" s="23"/>
      <c r="H192" s="16"/>
      <c r="I192" s="19">
        <f t="shared" si="14"/>
        <v>98739.499999999985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3">
        <v>3396</v>
      </c>
      <c r="E193" s="58">
        <f t="shared" si="13"/>
        <v>47060.5</v>
      </c>
      <c r="F193" s="2" t="str">
        <f t="shared" si="11"/>
        <v/>
      </c>
      <c r="G193" s="23"/>
      <c r="H193" s="16"/>
      <c r="I193" s="19">
        <f t="shared" si="14"/>
        <v>95465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3">
        <v>3396</v>
      </c>
      <c r="E194" s="58">
        <f t="shared" si="13"/>
        <v>49769.5</v>
      </c>
      <c r="F194" s="2" t="str">
        <f t="shared" si="11"/>
        <v/>
      </c>
      <c r="G194" s="23"/>
      <c r="H194" s="16"/>
      <c r="I194" s="19">
        <f t="shared" si="14"/>
        <v>92756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3">
        <v>3396</v>
      </c>
      <c r="E195" s="58">
        <f t="shared" si="13"/>
        <v>52574.5</v>
      </c>
      <c r="F195" s="2" t="str">
        <f t="shared" si="11"/>
        <v/>
      </c>
      <c r="G195" s="23"/>
      <c r="H195" s="16"/>
      <c r="I195" s="19">
        <f t="shared" si="14"/>
        <v>89951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3">
        <v>3396</v>
      </c>
      <c r="E196" s="58">
        <f t="shared" si="13"/>
        <v>55124.5</v>
      </c>
      <c r="F196" s="2" t="str">
        <f t="shared" si="11"/>
        <v/>
      </c>
      <c r="G196" s="23"/>
      <c r="H196" s="16"/>
      <c r="I196" s="19">
        <f t="shared" si="14"/>
        <v>87401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3">
        <v>3396</v>
      </c>
      <c r="E197" s="58">
        <f t="shared" si="13"/>
        <v>57673.5</v>
      </c>
      <c r="F197" s="2" t="str">
        <f t="shared" si="11"/>
        <v>*</v>
      </c>
      <c r="G197" s="23" t="s">
        <v>17</v>
      </c>
      <c r="H197" s="16">
        <v>62000</v>
      </c>
      <c r="I197" s="19">
        <f t="shared" si="14"/>
        <v>146852</v>
      </c>
    </row>
    <row r="198" spans="1:9" hidden="1" x14ac:dyDescent="0.25">
      <c r="A198" s="26">
        <v>36935</v>
      </c>
      <c r="B198" s="35">
        <f>IF(I197&lt;0,"0",I197)</f>
        <v>146852</v>
      </c>
      <c r="C198" s="35"/>
      <c r="D198" s="53">
        <v>3396</v>
      </c>
      <c r="E198" s="58">
        <f t="shared" si="13"/>
        <v>-930.5</v>
      </c>
      <c r="F198" s="2" t="str">
        <f t="shared" si="11"/>
        <v/>
      </c>
      <c r="G198" s="23"/>
      <c r="H198" s="16"/>
      <c r="I198" s="19">
        <f t="shared" si="14"/>
        <v>143456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3">
        <v>3396</v>
      </c>
      <c r="E199" s="58">
        <f t="shared" si="13"/>
        <v>838.5</v>
      </c>
      <c r="F199" s="2" t="str">
        <f t="shared" si="11"/>
        <v/>
      </c>
      <c r="G199" s="23"/>
      <c r="H199" s="16"/>
      <c r="I199" s="19">
        <f t="shared" si="14"/>
        <v>141687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3">
        <v>3396</v>
      </c>
      <c r="E200" s="58">
        <f t="shared" si="13"/>
        <v>3583.5</v>
      </c>
      <c r="F200" s="2" t="str">
        <f t="shared" si="11"/>
        <v/>
      </c>
      <c r="G200" s="23"/>
      <c r="H200" s="16"/>
      <c r="I200" s="19">
        <f t="shared" si="14"/>
        <v>138942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3">
        <v>3396</v>
      </c>
      <c r="E201" s="58">
        <f t="shared" si="13"/>
        <v>5717.8999999999942</v>
      </c>
      <c r="F201" s="2" t="str">
        <f t="shared" si="11"/>
        <v/>
      </c>
      <c r="G201" s="23"/>
      <c r="H201" s="16"/>
      <c r="I201" s="19">
        <f t="shared" si="14"/>
        <v>136807.6</v>
      </c>
    </row>
    <row r="202" spans="1:9" hidden="1" x14ac:dyDescent="0.25">
      <c r="A202" s="26">
        <v>36939</v>
      </c>
      <c r="B202" s="35">
        <f>IF(I201&lt;0,"0",I201)</f>
        <v>136807.6</v>
      </c>
      <c r="C202" s="35"/>
      <c r="D202" s="53">
        <v>3396</v>
      </c>
      <c r="E202" s="58">
        <f t="shared" si="13"/>
        <v>9113.8999999999942</v>
      </c>
      <c r="F202" s="2" t="str">
        <f t="shared" ref="F202:F244" si="15">+IF(I202&gt;$D$3,"*","")</f>
        <v/>
      </c>
      <c r="G202" s="23"/>
      <c r="H202" s="16"/>
      <c r="I202" s="19">
        <f t="shared" si="14"/>
        <v>133411.6</v>
      </c>
    </row>
    <row r="203" spans="1:9" hidden="1" x14ac:dyDescent="0.25">
      <c r="A203" s="26">
        <v>36940</v>
      </c>
      <c r="B203" s="35">
        <f>IF(I202&lt;0,"0",I202)</f>
        <v>133411.6</v>
      </c>
      <c r="C203" s="35"/>
      <c r="D203" s="53">
        <v>3396</v>
      </c>
      <c r="E203" s="58">
        <f t="shared" si="13"/>
        <v>12509.899999999994</v>
      </c>
      <c r="F203" s="2" t="str">
        <f t="shared" si="15"/>
        <v/>
      </c>
      <c r="G203" s="23"/>
      <c r="H203" s="16"/>
      <c r="I203" s="19">
        <f t="shared" si="14"/>
        <v>130015.6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3">
        <v>3396</v>
      </c>
      <c r="E204" s="58">
        <f t="shared" si="13"/>
        <v>14499.5</v>
      </c>
      <c r="F204" s="2" t="str">
        <f t="shared" si="15"/>
        <v/>
      </c>
      <c r="G204" s="23"/>
      <c r="H204" s="16"/>
      <c r="I204" s="19">
        <f t="shared" si="14"/>
        <v>128026</v>
      </c>
    </row>
    <row r="205" spans="1:9" hidden="1" x14ac:dyDescent="0.25">
      <c r="A205" s="26">
        <v>36942</v>
      </c>
      <c r="B205" s="35">
        <f>IF(I204&lt;0,"0",I204)</f>
        <v>128026</v>
      </c>
      <c r="C205" s="35"/>
      <c r="D205" s="53">
        <v>3396</v>
      </c>
      <c r="E205" s="58">
        <f t="shared" si="13"/>
        <v>17895.5</v>
      </c>
      <c r="F205" s="2" t="str">
        <f t="shared" si="15"/>
        <v/>
      </c>
      <c r="G205" s="23"/>
      <c r="H205" s="16"/>
      <c r="I205" s="19">
        <f t="shared" si="14"/>
        <v>124630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3">
        <v>3396</v>
      </c>
      <c r="E206" s="58">
        <f t="shared" si="13"/>
        <v>19923.5</v>
      </c>
      <c r="F206" s="2" t="str">
        <f t="shared" si="15"/>
        <v/>
      </c>
      <c r="G206" s="23"/>
      <c r="H206" s="16"/>
      <c r="I206" s="19">
        <f t="shared" si="14"/>
        <v>122602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3">
        <v>3396</v>
      </c>
      <c r="E207" s="58">
        <f t="shared" si="13"/>
        <v>22826.5</v>
      </c>
      <c r="F207" s="2" t="str">
        <f t="shared" si="15"/>
        <v/>
      </c>
      <c r="G207" s="23"/>
      <c r="H207" s="16"/>
      <c r="I207" s="19">
        <f t="shared" si="14"/>
        <v>119699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3">
        <v>3396</v>
      </c>
      <c r="E208" s="58">
        <f t="shared" si="13"/>
        <v>25059.5</v>
      </c>
      <c r="F208" s="2" t="str">
        <f t="shared" si="15"/>
        <v/>
      </c>
      <c r="G208" s="23"/>
      <c r="H208" s="16"/>
      <c r="I208" s="19">
        <f t="shared" si="14"/>
        <v>117466</v>
      </c>
    </row>
    <row r="209" spans="1:9" hidden="1" x14ac:dyDescent="0.25">
      <c r="A209" s="26">
        <v>36946</v>
      </c>
      <c r="B209" s="35">
        <f>IF(I208&lt;0,"0",I208)</f>
        <v>117466</v>
      </c>
      <c r="C209" s="35"/>
      <c r="D209" s="53">
        <v>2225</v>
      </c>
      <c r="E209" s="58">
        <f t="shared" si="13"/>
        <v>28455.5</v>
      </c>
      <c r="F209" s="2" t="str">
        <f t="shared" si="15"/>
        <v/>
      </c>
      <c r="G209" s="23"/>
      <c r="H209" s="16"/>
      <c r="I209" s="19">
        <f t="shared" si="14"/>
        <v>115241</v>
      </c>
    </row>
    <row r="210" spans="1:9" hidden="1" x14ac:dyDescent="0.25">
      <c r="A210" s="26">
        <v>36947</v>
      </c>
      <c r="B210" s="35">
        <f>IF(I209&lt;0,"0",I209)</f>
        <v>115241</v>
      </c>
      <c r="C210" s="35"/>
      <c r="D210" s="53">
        <v>2225</v>
      </c>
      <c r="E210" s="58">
        <f t="shared" si="13"/>
        <v>30680.5</v>
      </c>
      <c r="F210" s="2" t="str">
        <f t="shared" si="15"/>
        <v/>
      </c>
      <c r="G210" s="23"/>
      <c r="H210" s="16"/>
      <c r="I210" s="19">
        <f t="shared" si="14"/>
        <v>113016</v>
      </c>
    </row>
    <row r="211" spans="1:9" hidden="1" x14ac:dyDescent="0.25">
      <c r="A211" s="26">
        <v>36948</v>
      </c>
      <c r="B211" s="35">
        <f>IF(I210&lt;0,"0",I210)</f>
        <v>113016</v>
      </c>
      <c r="C211" s="35"/>
      <c r="D211" s="53">
        <v>2225</v>
      </c>
      <c r="E211" s="58">
        <f t="shared" si="13"/>
        <v>32905.5</v>
      </c>
      <c r="F211" s="2" t="str">
        <f t="shared" si="15"/>
        <v/>
      </c>
      <c r="G211" s="23"/>
      <c r="H211" s="16"/>
      <c r="I211" s="19">
        <f t="shared" si="14"/>
        <v>110791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3"/>
        <v>33893.5</v>
      </c>
      <c r="F212" s="2" t="str">
        <f t="shared" si="15"/>
        <v/>
      </c>
      <c r="G212" s="23"/>
      <c r="H212" s="16"/>
      <c r="I212" s="19">
        <f t="shared" si="14"/>
        <v>109803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3"/>
        <v>35775.5</v>
      </c>
      <c r="F213" s="2" t="str">
        <f t="shared" si="15"/>
        <v/>
      </c>
      <c r="G213" s="23"/>
      <c r="H213" s="16"/>
      <c r="I213" s="19">
        <f t="shared" si="14"/>
        <v>107921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3"/>
        <v>37815.5</v>
      </c>
      <c r="F214" s="2" t="str">
        <f t="shared" si="15"/>
        <v/>
      </c>
      <c r="G214" s="23"/>
      <c r="H214" s="16"/>
      <c r="I214" s="19">
        <f t="shared" si="14"/>
        <v>105881</v>
      </c>
    </row>
    <row r="215" spans="1:9" hidden="1" x14ac:dyDescent="0.25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3"/>
        <v>40040.5</v>
      </c>
      <c r="F215" s="2" t="str">
        <f t="shared" si="15"/>
        <v/>
      </c>
      <c r="G215" s="23"/>
      <c r="H215" s="16"/>
      <c r="I215" s="19">
        <f t="shared" si="14"/>
        <v>103656</v>
      </c>
    </row>
    <row r="216" spans="1:9" hidden="1" x14ac:dyDescent="0.25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3"/>
        <v>42265.5</v>
      </c>
      <c r="F216" s="2" t="str">
        <f t="shared" si="15"/>
        <v/>
      </c>
      <c r="G216" s="23"/>
      <c r="H216" s="16"/>
      <c r="I216" s="19">
        <f t="shared" si="14"/>
        <v>101431</v>
      </c>
    </row>
    <row r="217" spans="1:9" hidden="1" x14ac:dyDescent="0.25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3"/>
        <v>44490.5</v>
      </c>
      <c r="F217" s="2" t="str">
        <f t="shared" si="15"/>
        <v/>
      </c>
      <c r="G217" s="23"/>
      <c r="H217" s="16"/>
      <c r="I217" s="19">
        <f t="shared" si="14"/>
        <v>99206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3"/>
        <v>45225.549999999988</v>
      </c>
      <c r="F218" s="2" t="str">
        <f t="shared" si="15"/>
        <v/>
      </c>
      <c r="G218" s="23"/>
      <c r="H218" s="16"/>
      <c r="I218" s="19">
        <f t="shared" si="14"/>
        <v>98470.950000000012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6">$D$3-B219</f>
        <v>47144.949999999983</v>
      </c>
      <c r="F219" s="2" t="str">
        <f t="shared" si="15"/>
        <v/>
      </c>
      <c r="G219" s="23"/>
      <c r="H219" s="16"/>
      <c r="I219" s="19">
        <f t="shared" ref="I219:I244" si="17">B219+H219-D219</f>
        <v>96551.550000000017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6"/>
        <v>49384.25</v>
      </c>
      <c r="F220" s="2" t="str">
        <f t="shared" si="15"/>
        <v/>
      </c>
      <c r="G220" s="23"/>
      <c r="H220" s="16"/>
      <c r="I220" s="19">
        <f t="shared" si="17"/>
        <v>94312.25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6"/>
        <v>51463.599999999991</v>
      </c>
      <c r="F221" s="2" t="str">
        <f t="shared" si="15"/>
        <v/>
      </c>
      <c r="G221" s="23"/>
      <c r="H221" s="16"/>
      <c r="I221" s="19">
        <f t="shared" si="17"/>
        <v>92232.900000000009</v>
      </c>
    </row>
    <row r="222" spans="1:9" hidden="1" x14ac:dyDescent="0.25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6"/>
        <v>53688.599999999991</v>
      </c>
      <c r="F222" s="2" t="str">
        <f t="shared" si="15"/>
        <v/>
      </c>
      <c r="G222" s="23"/>
      <c r="H222" s="16"/>
      <c r="I222" s="19">
        <f t="shared" si="17"/>
        <v>90007.900000000009</v>
      </c>
    </row>
    <row r="223" spans="1:9" hidden="1" x14ac:dyDescent="0.25">
      <c r="A223" s="26">
        <v>36960</v>
      </c>
      <c r="B223" s="35">
        <f>IF(I222&lt;0,"0",I222)</f>
        <v>90007.900000000009</v>
      </c>
      <c r="C223" s="35"/>
      <c r="D223" s="53">
        <v>3396</v>
      </c>
      <c r="E223" s="58">
        <f t="shared" si="16"/>
        <v>55913.599999999991</v>
      </c>
      <c r="F223" s="2" t="str">
        <f t="shared" si="15"/>
        <v/>
      </c>
      <c r="G223" s="23"/>
      <c r="H223" s="16"/>
      <c r="I223" s="19">
        <f t="shared" si="17"/>
        <v>86611.900000000009</v>
      </c>
    </row>
    <row r="224" spans="1:9" hidden="1" x14ac:dyDescent="0.25">
      <c r="A224" s="26">
        <v>36961</v>
      </c>
      <c r="B224" s="35">
        <f t="shared" ref="B224:B244" si="18">IF(I223&lt;0,"0",I223)</f>
        <v>86611.900000000009</v>
      </c>
      <c r="C224" s="35"/>
      <c r="D224" s="53">
        <v>3396</v>
      </c>
      <c r="E224" s="58">
        <f t="shared" si="16"/>
        <v>59309.599999999991</v>
      </c>
      <c r="F224" s="2" t="str">
        <f t="shared" si="15"/>
        <v/>
      </c>
      <c r="G224" s="23"/>
      <c r="H224" s="16"/>
      <c r="I224" s="19">
        <f t="shared" si="17"/>
        <v>83215.900000000009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3">
        <v>3396</v>
      </c>
      <c r="E225" s="58">
        <f t="shared" si="16"/>
        <v>61114.5</v>
      </c>
      <c r="F225" s="2" t="str">
        <f t="shared" si="15"/>
        <v/>
      </c>
      <c r="G225" s="23"/>
      <c r="H225" s="16"/>
      <c r="I225" s="19">
        <f t="shared" si="17"/>
        <v>81411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3">
        <v>3396</v>
      </c>
      <c r="E226" s="58">
        <f t="shared" si="16"/>
        <v>63854.5</v>
      </c>
      <c r="F226" s="2" t="str">
        <f t="shared" si="15"/>
        <v/>
      </c>
      <c r="G226" s="23"/>
      <c r="H226" s="16"/>
      <c r="I226" s="19">
        <f t="shared" si="17"/>
        <v>78671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3">
        <v>3396</v>
      </c>
      <c r="E227" s="58">
        <f t="shared" si="16"/>
        <v>65830.5</v>
      </c>
      <c r="F227" s="2" t="str">
        <f t="shared" si="15"/>
        <v/>
      </c>
      <c r="G227" s="23"/>
      <c r="H227" s="16"/>
      <c r="I227" s="19">
        <f t="shared" si="17"/>
        <v>76695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3">
        <v>3396</v>
      </c>
      <c r="E228" s="58">
        <f t="shared" si="16"/>
        <v>69175.5</v>
      </c>
      <c r="F228" s="2" t="str">
        <f t="shared" si="15"/>
        <v/>
      </c>
      <c r="G228" s="23"/>
      <c r="H228" s="16"/>
      <c r="I228" s="19">
        <f t="shared" si="17"/>
        <v>73350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3">
        <v>3396</v>
      </c>
      <c r="E229" s="58">
        <f t="shared" si="16"/>
        <v>72049.5</v>
      </c>
      <c r="F229" s="2" t="str">
        <f t="shared" si="15"/>
        <v/>
      </c>
      <c r="G229" s="23"/>
      <c r="H229" s="16"/>
      <c r="I229" s="19">
        <f t="shared" si="17"/>
        <v>70476</v>
      </c>
    </row>
    <row r="230" spans="1:9" hidden="1" x14ac:dyDescent="0.25">
      <c r="A230" s="26">
        <v>36967</v>
      </c>
      <c r="B230" s="35">
        <f t="shared" si="18"/>
        <v>70476</v>
      </c>
      <c r="C230" s="35"/>
      <c r="D230" s="53">
        <v>3396</v>
      </c>
      <c r="E230" s="58">
        <f t="shared" si="16"/>
        <v>75445.5</v>
      </c>
      <c r="F230" s="2" t="str">
        <f t="shared" si="15"/>
        <v/>
      </c>
      <c r="G230" s="23"/>
      <c r="H230" s="16"/>
      <c r="I230" s="19">
        <f t="shared" si="17"/>
        <v>67080</v>
      </c>
    </row>
    <row r="231" spans="1:9" hidden="1" x14ac:dyDescent="0.25">
      <c r="A231" s="26">
        <v>36968</v>
      </c>
      <c r="B231" s="35">
        <f t="shared" si="18"/>
        <v>67080</v>
      </c>
      <c r="C231" s="35"/>
      <c r="D231" s="53">
        <v>3396</v>
      </c>
      <c r="E231" s="58">
        <f t="shared" si="16"/>
        <v>78841.5</v>
      </c>
      <c r="F231" s="2" t="str">
        <f t="shared" si="15"/>
        <v/>
      </c>
      <c r="G231" s="23"/>
      <c r="H231" s="16"/>
      <c r="I231" s="19">
        <f t="shared" si="17"/>
        <v>63684</v>
      </c>
    </row>
    <row r="232" spans="1:9" hidden="1" x14ac:dyDescent="0.25">
      <c r="A232" s="26">
        <v>36969</v>
      </c>
      <c r="B232" s="35">
        <f t="shared" si="18"/>
        <v>63684</v>
      </c>
      <c r="C232" s="35"/>
      <c r="D232" s="53">
        <v>3396</v>
      </c>
      <c r="E232" s="58">
        <f t="shared" si="16"/>
        <v>82237.5</v>
      </c>
      <c r="F232" s="2" t="str">
        <f t="shared" si="15"/>
        <v/>
      </c>
      <c r="G232" s="23"/>
      <c r="H232" s="16"/>
      <c r="I232" s="19">
        <f t="shared" si="17"/>
        <v>60288</v>
      </c>
    </row>
    <row r="233" spans="1:9" hidden="1" x14ac:dyDescent="0.25">
      <c r="A233" s="26">
        <v>36970</v>
      </c>
      <c r="B233" s="35">
        <f t="shared" si="18"/>
        <v>60288</v>
      </c>
      <c r="C233" s="35"/>
      <c r="D233" s="53">
        <v>3396</v>
      </c>
      <c r="E233" s="58">
        <f t="shared" si="16"/>
        <v>85633.5</v>
      </c>
      <c r="F233" s="2" t="str">
        <f t="shared" si="15"/>
        <v/>
      </c>
      <c r="G233" s="23"/>
      <c r="H233" s="16"/>
      <c r="I233" s="19">
        <f t="shared" si="17"/>
        <v>56892</v>
      </c>
    </row>
    <row r="234" spans="1:9" hidden="1" x14ac:dyDescent="0.25">
      <c r="A234" s="26">
        <v>36971</v>
      </c>
      <c r="B234" s="35">
        <f t="shared" si="18"/>
        <v>56892</v>
      </c>
      <c r="C234" s="35"/>
      <c r="D234" s="53">
        <v>3396</v>
      </c>
      <c r="E234" s="58">
        <f t="shared" si="16"/>
        <v>89029.5</v>
      </c>
      <c r="F234" s="2" t="str">
        <f t="shared" si="15"/>
        <v/>
      </c>
      <c r="G234" s="23"/>
      <c r="H234" s="16"/>
      <c r="I234" s="19">
        <f t="shared" si="17"/>
        <v>53496</v>
      </c>
    </row>
    <row r="235" spans="1:9" hidden="1" x14ac:dyDescent="0.25">
      <c r="A235" s="26">
        <v>36972</v>
      </c>
      <c r="B235" s="35">
        <f t="shared" si="18"/>
        <v>53496</v>
      </c>
      <c r="C235" s="35"/>
      <c r="D235" s="53">
        <v>3396</v>
      </c>
      <c r="E235" s="58">
        <f t="shared" si="16"/>
        <v>92425.5</v>
      </c>
      <c r="F235" s="2" t="str">
        <f t="shared" si="15"/>
        <v/>
      </c>
      <c r="G235" s="23"/>
      <c r="H235" s="16"/>
      <c r="I235" s="19">
        <f t="shared" si="17"/>
        <v>50100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3">
        <v>3396</v>
      </c>
      <c r="E236" s="58">
        <f t="shared" si="16"/>
        <v>90036.5</v>
      </c>
      <c r="F236" s="2" t="str">
        <f t="shared" si="15"/>
        <v/>
      </c>
      <c r="G236" s="23"/>
      <c r="H236" s="16"/>
      <c r="I236" s="19">
        <f t="shared" si="17"/>
        <v>52489</v>
      </c>
    </row>
    <row r="237" spans="1:9" hidden="1" x14ac:dyDescent="0.25">
      <c r="A237" s="26">
        <v>36974</v>
      </c>
      <c r="B237" s="35">
        <f t="shared" si="18"/>
        <v>52489</v>
      </c>
      <c r="C237" s="35"/>
      <c r="D237" s="53">
        <v>3396</v>
      </c>
      <c r="E237" s="58">
        <f t="shared" si="16"/>
        <v>93432.5</v>
      </c>
      <c r="F237" s="2" t="str">
        <f t="shared" si="15"/>
        <v/>
      </c>
      <c r="G237" s="23"/>
      <c r="H237" s="16"/>
      <c r="I237" s="19">
        <f t="shared" si="17"/>
        <v>49093</v>
      </c>
    </row>
    <row r="238" spans="1:9" hidden="1" x14ac:dyDescent="0.25">
      <c r="A238" s="26">
        <v>36975</v>
      </c>
      <c r="B238" s="35">
        <f t="shared" si="18"/>
        <v>49093</v>
      </c>
      <c r="C238" s="35"/>
      <c r="D238" s="53">
        <v>3396</v>
      </c>
      <c r="E238" s="58">
        <f t="shared" si="16"/>
        <v>96828.5</v>
      </c>
      <c r="F238" s="2" t="str">
        <f t="shared" si="15"/>
        <v/>
      </c>
      <c r="G238" s="23"/>
      <c r="H238" s="16"/>
      <c r="I238" s="19">
        <f t="shared" si="17"/>
        <v>45697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3">
        <v>3396</v>
      </c>
      <c r="E239" s="58">
        <f t="shared" si="16"/>
        <v>98633.5</v>
      </c>
      <c r="F239" s="2" t="str">
        <f t="shared" si="15"/>
        <v/>
      </c>
      <c r="G239" s="23"/>
      <c r="H239" s="16"/>
      <c r="I239" s="19">
        <f t="shared" si="17"/>
        <v>43892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3">
        <v>3396</v>
      </c>
      <c r="E240" s="58">
        <f t="shared" si="16"/>
        <v>102008.5</v>
      </c>
      <c r="F240" s="2" t="str">
        <f t="shared" si="15"/>
        <v/>
      </c>
      <c r="G240" s="23"/>
      <c r="H240" s="16"/>
      <c r="I240" s="19">
        <f t="shared" si="17"/>
        <v>40517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3">
        <v>3396</v>
      </c>
      <c r="E241" s="58">
        <f t="shared" si="16"/>
        <v>105032.5</v>
      </c>
      <c r="F241" s="2" t="str">
        <f t="shared" si="15"/>
        <v/>
      </c>
      <c r="G241" s="23"/>
      <c r="H241" s="16"/>
      <c r="I241" s="19">
        <f t="shared" si="17"/>
        <v>37493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3">
        <v>3396</v>
      </c>
      <c r="E242" s="58">
        <f t="shared" si="16"/>
        <v>107865.5</v>
      </c>
      <c r="F242" s="2" t="str">
        <f t="shared" si="15"/>
        <v/>
      </c>
      <c r="G242" s="23"/>
      <c r="H242" s="16"/>
      <c r="I242" s="19">
        <f t="shared" si="17"/>
        <v>34660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3">
        <v>3396</v>
      </c>
      <c r="E243" s="58">
        <f t="shared" si="16"/>
        <v>110825.5</v>
      </c>
      <c r="F243" s="2" t="str">
        <f t="shared" si="15"/>
        <v/>
      </c>
      <c r="G243" s="23"/>
      <c r="H243" s="16"/>
      <c r="I243" s="19">
        <f t="shared" si="17"/>
        <v>31700</v>
      </c>
    </row>
    <row r="244" spans="1:9" hidden="1" x14ac:dyDescent="0.25">
      <c r="A244" s="26">
        <v>36981</v>
      </c>
      <c r="B244" s="35">
        <f t="shared" si="18"/>
        <v>31700</v>
      </c>
      <c r="C244" s="35"/>
      <c r="D244" s="53">
        <v>3396</v>
      </c>
      <c r="E244" s="58">
        <f t="shared" si="16"/>
        <v>114221.5</v>
      </c>
      <c r="F244" s="2" t="str">
        <f t="shared" si="15"/>
        <v/>
      </c>
      <c r="G244" s="23"/>
      <c r="H244" s="16"/>
      <c r="I244" s="19">
        <f t="shared" si="17"/>
        <v>28304</v>
      </c>
    </row>
    <row r="245" spans="1:9" x14ac:dyDescent="0.25">
      <c r="A245" s="26">
        <v>36982</v>
      </c>
      <c r="B245" s="35">
        <f>IF(I244&lt;0,"0",I244)</f>
        <v>28304</v>
      </c>
      <c r="C245" s="35"/>
      <c r="D245" s="53">
        <v>3037</v>
      </c>
      <c r="E245" s="58">
        <f>$D$3-B245</f>
        <v>117617.5</v>
      </c>
      <c r="F245" s="2" t="str">
        <f>+IF(I245&gt;$D$3,"*","")</f>
        <v/>
      </c>
      <c r="G245" s="23"/>
      <c r="H245" s="16"/>
      <c r="I245" s="19">
        <f>B245+H245-D245</f>
        <v>25267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3">
        <v>3396</v>
      </c>
      <c r="E246" s="58">
        <f>$D$3-B246</f>
        <v>119419.5</v>
      </c>
      <c r="F246" s="2" t="str">
        <f>+IF(I246&gt;$D$3,"*","")</f>
        <v/>
      </c>
      <c r="G246" s="23"/>
      <c r="H246" s="16"/>
      <c r="I246" s="19">
        <f>B246+H246-D246</f>
        <v>23106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3">
        <v>3396</v>
      </c>
      <c r="E247" s="58">
        <f>$D$3-B247</f>
        <v>122315.5</v>
      </c>
      <c r="F247" s="2" t="str">
        <f>+IF(I247&gt;$D$3,"*","")</f>
        <v/>
      </c>
      <c r="G247" s="23"/>
      <c r="H247" s="16"/>
      <c r="I247" s="19">
        <f>B247+H247-D247</f>
        <v>20210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3">
        <v>3396</v>
      </c>
      <c r="E248" s="58">
        <f t="shared" ref="E248:E311" si="19">$D$3-B248</f>
        <v>125307.5</v>
      </c>
      <c r="F248" s="2" t="str">
        <f t="shared" ref="F248:F311" si="20">+IF(I248&gt;$D$3,"*","")</f>
        <v/>
      </c>
      <c r="G248" s="23"/>
      <c r="H248" s="16"/>
      <c r="I248" s="19">
        <f t="shared" ref="I248:I311" si="21">B248+H248-D248</f>
        <v>17218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3">
        <v>3396</v>
      </c>
      <c r="E249" s="58">
        <f t="shared" si="19"/>
        <v>128362.5</v>
      </c>
      <c r="F249" s="2" t="str">
        <f t="shared" si="20"/>
        <v/>
      </c>
      <c r="G249" s="23" t="s">
        <v>18</v>
      </c>
      <c r="H249" s="16">
        <v>122000</v>
      </c>
      <c r="I249" s="19">
        <f t="shared" si="21"/>
        <v>136163</v>
      </c>
    </row>
    <row r="250" spans="1:9" x14ac:dyDescent="0.25">
      <c r="A250" s="26">
        <v>36987</v>
      </c>
      <c r="B250" s="35">
        <f t="shared" ref="B250:B311" si="22">IF(I249&lt;0,"0",I249)</f>
        <v>136163</v>
      </c>
      <c r="C250" s="35"/>
      <c r="D250" s="53">
        <v>3396</v>
      </c>
      <c r="E250" s="58">
        <f t="shared" si="19"/>
        <v>9758.5</v>
      </c>
      <c r="F250" s="2" t="str">
        <f t="shared" si="20"/>
        <v/>
      </c>
      <c r="G250" s="23"/>
      <c r="H250" s="16"/>
      <c r="I250" s="19">
        <f t="shared" si="21"/>
        <v>132767</v>
      </c>
    </row>
    <row r="251" spans="1:9" x14ac:dyDescent="0.25">
      <c r="A251" s="26">
        <v>36988</v>
      </c>
      <c r="B251" s="35">
        <f t="shared" si="22"/>
        <v>132767</v>
      </c>
      <c r="C251" s="35"/>
      <c r="D251" s="53">
        <v>3396</v>
      </c>
      <c r="E251" s="58">
        <f t="shared" si="19"/>
        <v>13154.5</v>
      </c>
      <c r="F251" s="2" t="str">
        <f t="shared" si="20"/>
        <v/>
      </c>
      <c r="G251" s="23"/>
      <c r="H251" s="16"/>
      <c r="I251" s="19">
        <f t="shared" si="21"/>
        <v>129371</v>
      </c>
    </row>
    <row r="252" spans="1:9" x14ac:dyDescent="0.25">
      <c r="A252" s="26">
        <v>36989</v>
      </c>
      <c r="B252" s="35">
        <f t="shared" si="22"/>
        <v>129371</v>
      </c>
      <c r="C252" s="35"/>
      <c r="D252" s="53">
        <v>3396</v>
      </c>
      <c r="E252" s="58">
        <f t="shared" si="19"/>
        <v>16550.5</v>
      </c>
      <c r="F252" s="2" t="str">
        <f t="shared" si="20"/>
        <v/>
      </c>
      <c r="G252" s="23"/>
      <c r="H252" s="16"/>
      <c r="I252" s="19">
        <f t="shared" si="21"/>
        <v>125975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3">
        <v>3396</v>
      </c>
      <c r="E253" s="58">
        <f t="shared" si="19"/>
        <v>17339.5</v>
      </c>
      <c r="F253" s="2" t="str">
        <f t="shared" si="20"/>
        <v/>
      </c>
      <c r="G253" s="23"/>
      <c r="H253" s="16"/>
      <c r="I253" s="19">
        <f t="shared" si="21"/>
        <v>125186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3">
        <v>3396</v>
      </c>
      <c r="E254" s="58">
        <f t="shared" si="19"/>
        <v>20242.5</v>
      </c>
      <c r="F254" s="2" t="str">
        <f t="shared" si="20"/>
        <v/>
      </c>
      <c r="G254" s="23"/>
      <c r="H254" s="16"/>
      <c r="I254" s="19">
        <f t="shared" si="21"/>
        <v>122283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3">
        <v>3396</v>
      </c>
      <c r="E255" s="58">
        <f t="shared" si="19"/>
        <v>23368.5</v>
      </c>
      <c r="F255" s="2" t="str">
        <f t="shared" si="20"/>
        <v/>
      </c>
      <c r="G255" s="23"/>
      <c r="H255" s="16"/>
      <c r="I255" s="19">
        <f t="shared" si="21"/>
        <v>119157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3">
        <v>3396</v>
      </c>
      <c r="E256" s="58">
        <f t="shared" si="19"/>
        <v>26622.5</v>
      </c>
      <c r="F256" s="2" t="str">
        <f t="shared" si="20"/>
        <v/>
      </c>
      <c r="G256" s="23"/>
      <c r="H256" s="16"/>
      <c r="I256" s="19">
        <f t="shared" si="21"/>
        <v>115903</v>
      </c>
    </row>
    <row r="257" spans="1:9" x14ac:dyDescent="0.25">
      <c r="A257" s="26">
        <v>36994</v>
      </c>
      <c r="B257" s="35">
        <f t="shared" si="22"/>
        <v>115903</v>
      </c>
      <c r="C257" s="35"/>
      <c r="D257" s="53">
        <v>3396</v>
      </c>
      <c r="E257" s="58">
        <f t="shared" si="19"/>
        <v>30018.5</v>
      </c>
      <c r="F257" s="2" t="str">
        <f t="shared" si="20"/>
        <v/>
      </c>
      <c r="G257" s="23"/>
      <c r="H257" s="16"/>
      <c r="I257" s="19">
        <f t="shared" si="21"/>
        <v>112507</v>
      </c>
    </row>
    <row r="258" spans="1:9" x14ac:dyDescent="0.25">
      <c r="A258" s="26">
        <v>36995</v>
      </c>
      <c r="B258" s="35">
        <f t="shared" si="22"/>
        <v>112507</v>
      </c>
      <c r="C258" s="35"/>
      <c r="D258" s="53">
        <v>3396</v>
      </c>
      <c r="E258" s="58">
        <f t="shared" si="19"/>
        <v>33414.5</v>
      </c>
      <c r="F258" s="2" t="str">
        <f t="shared" si="20"/>
        <v/>
      </c>
      <c r="G258" s="23"/>
      <c r="H258" s="16"/>
      <c r="I258" s="19">
        <f t="shared" si="21"/>
        <v>109111</v>
      </c>
    </row>
    <row r="259" spans="1:9" x14ac:dyDescent="0.25">
      <c r="A259" s="26">
        <v>36996</v>
      </c>
      <c r="B259" s="35">
        <f t="shared" si="22"/>
        <v>109111</v>
      </c>
      <c r="C259" s="35"/>
      <c r="D259" s="53">
        <v>3396</v>
      </c>
      <c r="E259" s="58">
        <f t="shared" si="19"/>
        <v>36810.5</v>
      </c>
      <c r="F259" s="2" t="str">
        <f t="shared" si="20"/>
        <v/>
      </c>
      <c r="G259" s="23"/>
      <c r="H259" s="16"/>
      <c r="I259" s="19">
        <f t="shared" si="21"/>
        <v>105715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3">
        <v>3396</v>
      </c>
      <c r="E260" s="58">
        <f t="shared" si="19"/>
        <v>37337.5</v>
      </c>
      <c r="F260" s="2" t="str">
        <f t="shared" si="20"/>
        <v/>
      </c>
      <c r="G260" s="23"/>
      <c r="H260" s="16"/>
      <c r="I260" s="19">
        <f t="shared" si="21"/>
        <v>105188</v>
      </c>
    </row>
    <row r="261" spans="1:9" x14ac:dyDescent="0.25">
      <c r="A261" s="26">
        <v>36998</v>
      </c>
      <c r="B261" s="35">
        <f t="shared" si="22"/>
        <v>105188</v>
      </c>
      <c r="C261" s="35"/>
      <c r="D261" s="53">
        <v>3396</v>
      </c>
      <c r="E261" s="58">
        <f t="shared" si="19"/>
        <v>40733.5</v>
      </c>
      <c r="F261" s="2" t="str">
        <f t="shared" si="20"/>
        <v/>
      </c>
      <c r="G261" s="23"/>
      <c r="H261" s="16"/>
      <c r="I261" s="19">
        <f t="shared" si="21"/>
        <v>101792</v>
      </c>
    </row>
    <row r="262" spans="1:9" x14ac:dyDescent="0.25">
      <c r="A262" s="26">
        <v>36999</v>
      </c>
      <c r="B262" s="35">
        <f t="shared" si="22"/>
        <v>101792</v>
      </c>
      <c r="C262" s="35"/>
      <c r="D262" s="53">
        <v>3396</v>
      </c>
      <c r="E262" s="58">
        <f t="shared" si="19"/>
        <v>44129.5</v>
      </c>
      <c r="F262" s="2" t="str">
        <f t="shared" si="20"/>
        <v/>
      </c>
      <c r="G262" s="23"/>
      <c r="H262" s="16"/>
      <c r="I262" s="19">
        <f t="shared" si="21"/>
        <v>98396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3">
        <v>3396</v>
      </c>
      <c r="E263" s="58">
        <f t="shared" si="19"/>
        <v>45817.5</v>
      </c>
      <c r="F263" s="2" t="str">
        <f t="shared" si="20"/>
        <v/>
      </c>
      <c r="G263" s="23"/>
      <c r="H263" s="16"/>
      <c r="I263" s="19">
        <f t="shared" si="21"/>
        <v>96708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3">
        <v>3396</v>
      </c>
      <c r="E264" s="58">
        <f t="shared" si="19"/>
        <v>48941.5</v>
      </c>
      <c r="F264" s="2" t="str">
        <f t="shared" si="20"/>
        <v/>
      </c>
      <c r="G264" s="23"/>
      <c r="H264" s="16"/>
      <c r="I264" s="19">
        <f t="shared" si="21"/>
        <v>93584</v>
      </c>
    </row>
    <row r="265" spans="1:9" x14ac:dyDescent="0.25">
      <c r="A265" s="26">
        <v>37002</v>
      </c>
      <c r="B265" s="35">
        <f t="shared" si="22"/>
        <v>93584</v>
      </c>
      <c r="C265" s="35"/>
      <c r="D265" s="53">
        <v>3396</v>
      </c>
      <c r="E265" s="58">
        <f t="shared" si="19"/>
        <v>52337.5</v>
      </c>
      <c r="F265" s="2" t="str">
        <f t="shared" si="20"/>
        <v/>
      </c>
      <c r="G265" s="23"/>
      <c r="H265" s="16"/>
      <c r="I265" s="19">
        <f t="shared" si="21"/>
        <v>90188</v>
      </c>
    </row>
    <row r="266" spans="1:9" x14ac:dyDescent="0.25">
      <c r="A266" s="26">
        <v>37003</v>
      </c>
      <c r="B266" s="35">
        <f t="shared" si="22"/>
        <v>90188</v>
      </c>
      <c r="C266" s="35"/>
      <c r="D266" s="53">
        <v>3396</v>
      </c>
      <c r="E266" s="58">
        <f t="shared" si="19"/>
        <v>55733.5</v>
      </c>
      <c r="F266" s="2" t="str">
        <f t="shared" si="20"/>
        <v/>
      </c>
      <c r="G266" s="23"/>
      <c r="H266" s="16"/>
      <c r="I266" s="19">
        <f t="shared" si="21"/>
        <v>86792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3">
        <v>3396</v>
      </c>
      <c r="E267" s="58">
        <f t="shared" si="19"/>
        <v>57705.5</v>
      </c>
      <c r="F267" s="2" t="str">
        <f t="shared" si="20"/>
        <v/>
      </c>
      <c r="G267" s="23"/>
      <c r="H267" s="16"/>
      <c r="I267" s="19">
        <f t="shared" si="21"/>
        <v>84820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3">
        <v>3396</v>
      </c>
      <c r="E268" s="58">
        <f t="shared" si="19"/>
        <v>60636.5</v>
      </c>
      <c r="F268" s="2" t="str">
        <f t="shared" si="20"/>
        <v/>
      </c>
      <c r="G268" s="23"/>
      <c r="H268" s="16"/>
      <c r="I268" s="19">
        <f t="shared" si="21"/>
        <v>81889</v>
      </c>
    </row>
    <row r="269" spans="1:9" x14ac:dyDescent="0.25">
      <c r="A269" s="26">
        <v>37006</v>
      </c>
      <c r="B269" s="35">
        <f t="shared" si="22"/>
        <v>81889</v>
      </c>
      <c r="C269" s="35"/>
      <c r="D269" s="53">
        <v>3396</v>
      </c>
      <c r="E269" s="58">
        <f t="shared" si="19"/>
        <v>64032.5</v>
      </c>
      <c r="F269" s="2" t="str">
        <f t="shared" si="20"/>
        <v/>
      </c>
      <c r="G269" s="23"/>
      <c r="H269" s="16"/>
      <c r="I269" s="19">
        <f t="shared" si="21"/>
        <v>78493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3">
        <v>3396</v>
      </c>
      <c r="E270" s="58">
        <f t="shared" si="19"/>
        <v>66467.5</v>
      </c>
      <c r="F270" s="2" t="str">
        <f t="shared" si="20"/>
        <v/>
      </c>
      <c r="G270" s="23"/>
      <c r="H270" s="16"/>
      <c r="I270" s="19">
        <f t="shared" si="21"/>
        <v>76058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3">
        <v>3396</v>
      </c>
      <c r="E271" s="58">
        <f t="shared" si="19"/>
        <v>69557.5</v>
      </c>
      <c r="F271" s="2" t="str">
        <f t="shared" si="20"/>
        <v/>
      </c>
      <c r="G271" s="23"/>
      <c r="H271" s="16"/>
      <c r="I271" s="19">
        <f t="shared" si="21"/>
        <v>72968</v>
      </c>
    </row>
    <row r="272" spans="1:9" x14ac:dyDescent="0.25">
      <c r="A272" s="26">
        <v>37009</v>
      </c>
      <c r="B272" s="35">
        <f t="shared" si="22"/>
        <v>72968</v>
      </c>
      <c r="C272" s="35"/>
      <c r="D272" s="53">
        <v>3396</v>
      </c>
      <c r="E272" s="58">
        <f t="shared" si="19"/>
        <v>72953.5</v>
      </c>
      <c r="F272" s="2" t="str">
        <f t="shared" si="20"/>
        <v/>
      </c>
      <c r="G272" s="23"/>
      <c r="H272" s="16"/>
      <c r="I272" s="19">
        <f t="shared" si="21"/>
        <v>69572</v>
      </c>
    </row>
    <row r="273" spans="1:9" x14ac:dyDescent="0.25">
      <c r="A273" s="26">
        <v>37010</v>
      </c>
      <c r="B273" s="35">
        <f t="shared" si="22"/>
        <v>69572</v>
      </c>
      <c r="C273" s="35"/>
      <c r="D273" s="53">
        <v>3396</v>
      </c>
      <c r="E273" s="58">
        <f t="shared" si="19"/>
        <v>76349.5</v>
      </c>
      <c r="F273" s="2" t="str">
        <f t="shared" si="20"/>
        <v/>
      </c>
      <c r="G273" s="23"/>
      <c r="H273" s="16"/>
      <c r="I273" s="19">
        <f t="shared" si="21"/>
        <v>66176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3">
        <v>3396</v>
      </c>
      <c r="E274" s="58">
        <f t="shared" si="19"/>
        <v>78189.5</v>
      </c>
      <c r="F274" s="2" t="str">
        <f t="shared" si="20"/>
        <v/>
      </c>
      <c r="G274" s="23"/>
      <c r="H274" s="16"/>
      <c r="I274" s="19">
        <f t="shared" si="21"/>
        <v>64336</v>
      </c>
    </row>
    <row r="275" spans="1:9" x14ac:dyDescent="0.25">
      <c r="A275" s="26">
        <v>37012</v>
      </c>
      <c r="B275" s="35">
        <f t="shared" si="22"/>
        <v>64336</v>
      </c>
      <c r="C275" s="35"/>
      <c r="D275" s="53">
        <v>3396</v>
      </c>
      <c r="E275" s="58">
        <f t="shared" si="19"/>
        <v>81585.5</v>
      </c>
      <c r="F275" s="2" t="str">
        <f t="shared" si="20"/>
        <v/>
      </c>
      <c r="G275" s="23"/>
      <c r="H275" s="16"/>
      <c r="I275" s="19">
        <f t="shared" si="21"/>
        <v>60940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3">
        <v>3396</v>
      </c>
      <c r="E276" s="58">
        <f t="shared" si="19"/>
        <v>84018.5</v>
      </c>
      <c r="F276" s="2" t="str">
        <f t="shared" si="20"/>
        <v/>
      </c>
      <c r="G276" s="23"/>
      <c r="H276" s="16"/>
      <c r="I276" s="19">
        <f t="shared" si="21"/>
        <v>58507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3">
        <v>3396</v>
      </c>
      <c r="E277" s="58">
        <f t="shared" si="19"/>
        <v>87138.5</v>
      </c>
      <c r="F277" s="2" t="str">
        <f t="shared" si="20"/>
        <v/>
      </c>
      <c r="G277" s="23"/>
      <c r="H277" s="16"/>
      <c r="I277" s="19">
        <f t="shared" si="21"/>
        <v>55387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3">
        <v>3396</v>
      </c>
      <c r="E278" s="58">
        <f t="shared" si="19"/>
        <v>90164.5</v>
      </c>
      <c r="F278" s="2" t="str">
        <f t="shared" si="20"/>
        <v/>
      </c>
      <c r="G278" s="23"/>
      <c r="H278" s="16"/>
      <c r="I278" s="19">
        <f t="shared" si="21"/>
        <v>52361</v>
      </c>
    </row>
    <row r="279" spans="1:9" x14ac:dyDescent="0.25">
      <c r="A279" s="26">
        <v>37016</v>
      </c>
      <c r="B279" s="35">
        <f t="shared" si="22"/>
        <v>52361</v>
      </c>
      <c r="C279" s="35"/>
      <c r="D279" s="53">
        <v>3396</v>
      </c>
      <c r="E279" s="58">
        <f t="shared" si="19"/>
        <v>93560.5</v>
      </c>
      <c r="F279" s="2" t="str">
        <f t="shared" si="20"/>
        <v/>
      </c>
      <c r="G279" s="23"/>
      <c r="H279" s="16"/>
      <c r="I279" s="19">
        <f t="shared" si="21"/>
        <v>48965</v>
      </c>
    </row>
    <row r="280" spans="1:9" x14ac:dyDescent="0.25">
      <c r="A280" s="26">
        <v>37017</v>
      </c>
      <c r="B280" s="35">
        <f t="shared" si="22"/>
        <v>48965</v>
      </c>
      <c r="C280" s="35"/>
      <c r="D280" s="53">
        <v>3396</v>
      </c>
      <c r="E280" s="58">
        <f t="shared" si="19"/>
        <v>96956.5</v>
      </c>
      <c r="F280" s="2" t="str">
        <f t="shared" si="20"/>
        <v/>
      </c>
      <c r="G280" s="23"/>
      <c r="H280" s="16"/>
      <c r="I280" s="19">
        <f t="shared" si="21"/>
        <v>45569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3">
        <v>3396</v>
      </c>
      <c r="E281" s="58">
        <f t="shared" si="19"/>
        <v>99079.5</v>
      </c>
      <c r="F281" s="2" t="str">
        <f t="shared" si="20"/>
        <v/>
      </c>
      <c r="G281" s="23"/>
      <c r="H281" s="16"/>
      <c r="I281" s="19">
        <f t="shared" si="21"/>
        <v>43446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3">
        <v>3396</v>
      </c>
      <c r="E282" s="58">
        <f t="shared" si="19"/>
        <v>102135.5</v>
      </c>
      <c r="F282" s="2" t="str">
        <f t="shared" si="20"/>
        <v/>
      </c>
      <c r="G282" s="23"/>
      <c r="H282" s="16"/>
      <c r="I282" s="19">
        <f t="shared" si="21"/>
        <v>40390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3">
        <v>3396</v>
      </c>
      <c r="E283" s="58">
        <f t="shared" si="19"/>
        <v>104968.5</v>
      </c>
      <c r="F283" s="2" t="str">
        <f t="shared" si="20"/>
        <v/>
      </c>
      <c r="G283" s="23"/>
      <c r="H283" s="16"/>
      <c r="I283" s="19">
        <f t="shared" si="21"/>
        <v>37557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3">
        <v>3396</v>
      </c>
      <c r="E284" s="58">
        <f t="shared" si="19"/>
        <v>108056.5</v>
      </c>
      <c r="F284" s="2" t="str">
        <f t="shared" si="20"/>
        <v/>
      </c>
      <c r="G284" s="23"/>
      <c r="H284" s="16"/>
      <c r="I284" s="19">
        <f t="shared" si="21"/>
        <v>34469</v>
      </c>
    </row>
    <row r="285" spans="1:9" x14ac:dyDescent="0.25">
      <c r="A285" s="26">
        <v>37022</v>
      </c>
      <c r="B285" s="20">
        <f>44039-$D$2</f>
        <v>34809</v>
      </c>
      <c r="C285" s="40" t="s">
        <v>19</v>
      </c>
      <c r="D285" s="53">
        <v>3396</v>
      </c>
      <c r="E285" s="58">
        <f t="shared" si="19"/>
        <v>111112.5</v>
      </c>
      <c r="F285" s="2" t="str">
        <f t="shared" si="20"/>
        <v/>
      </c>
      <c r="G285" s="23"/>
      <c r="H285" s="16"/>
      <c r="I285" s="19">
        <f t="shared" si="21"/>
        <v>31413</v>
      </c>
    </row>
    <row r="286" spans="1:9" x14ac:dyDescent="0.25">
      <c r="A286" s="26">
        <v>37023</v>
      </c>
      <c r="B286" s="35">
        <f t="shared" si="22"/>
        <v>31413</v>
      </c>
      <c r="C286" s="35"/>
      <c r="D286" s="53">
        <v>3396</v>
      </c>
      <c r="E286" s="16">
        <f t="shared" si="19"/>
        <v>114508.5</v>
      </c>
      <c r="F286" s="2" t="str">
        <f t="shared" si="20"/>
        <v/>
      </c>
      <c r="G286" s="23"/>
      <c r="H286" s="16"/>
      <c r="I286" s="19">
        <f t="shared" si="21"/>
        <v>28017</v>
      </c>
    </row>
    <row r="287" spans="1:9" x14ac:dyDescent="0.25">
      <c r="A287" s="26">
        <v>37024</v>
      </c>
      <c r="B287" s="35">
        <f t="shared" si="22"/>
        <v>28017</v>
      </c>
      <c r="C287" s="35"/>
      <c r="D287" s="53">
        <v>2225</v>
      </c>
      <c r="E287" s="16">
        <f t="shared" si="19"/>
        <v>117904.5</v>
      </c>
      <c r="F287" s="2" t="str">
        <f t="shared" si="20"/>
        <v/>
      </c>
      <c r="G287" s="23"/>
      <c r="H287" s="16"/>
      <c r="I287" s="19">
        <f t="shared" si="21"/>
        <v>25792</v>
      </c>
    </row>
    <row r="288" spans="1:9" x14ac:dyDescent="0.25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19"/>
        <v>119419.5</v>
      </c>
      <c r="F288" s="2" t="str">
        <f t="shared" si="20"/>
        <v/>
      </c>
      <c r="G288" s="23"/>
      <c r="H288" s="16"/>
      <c r="I288" s="19">
        <f t="shared" si="21"/>
        <v>24277</v>
      </c>
    </row>
    <row r="289" spans="1:9" x14ac:dyDescent="0.25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19"/>
        <v>121679.5</v>
      </c>
      <c r="F289" s="2" t="str">
        <f t="shared" si="20"/>
        <v/>
      </c>
      <c r="G289" s="23"/>
      <c r="H289" s="16"/>
      <c r="I289" s="19">
        <f t="shared" si="21"/>
        <v>22078</v>
      </c>
    </row>
    <row r="290" spans="1:9" x14ac:dyDescent="0.25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19"/>
        <v>123843.5</v>
      </c>
      <c r="F290" s="2" t="str">
        <f t="shared" si="20"/>
        <v/>
      </c>
      <c r="G290" s="23" t="s">
        <v>24</v>
      </c>
      <c r="H290" s="16">
        <v>122434</v>
      </c>
      <c r="I290" s="19">
        <f t="shared" si="21"/>
        <v>141969</v>
      </c>
    </row>
    <row r="291" spans="1:9" x14ac:dyDescent="0.25">
      <c r="A291" s="26">
        <v>37028</v>
      </c>
      <c r="B291" s="35">
        <f t="shared" si="22"/>
        <v>141969</v>
      </c>
      <c r="C291" s="35"/>
      <c r="D291" s="53">
        <v>2505</v>
      </c>
      <c r="E291" s="16">
        <f t="shared" si="19"/>
        <v>3952.5</v>
      </c>
      <c r="F291" s="2" t="str">
        <f t="shared" si="20"/>
        <v/>
      </c>
      <c r="G291" s="23"/>
      <c r="H291" s="16"/>
      <c r="I291" s="19">
        <f t="shared" si="21"/>
        <v>139464</v>
      </c>
    </row>
    <row r="292" spans="1:9" x14ac:dyDescent="0.25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19"/>
        <v>6456.5</v>
      </c>
      <c r="F292" s="2" t="str">
        <f t="shared" si="20"/>
        <v/>
      </c>
      <c r="G292" s="23"/>
      <c r="H292" s="16"/>
      <c r="I292" s="19">
        <f t="shared" si="21"/>
        <v>137240</v>
      </c>
    </row>
    <row r="293" spans="1:9" x14ac:dyDescent="0.25">
      <c r="A293" s="26">
        <v>37030</v>
      </c>
      <c r="B293" s="35">
        <f t="shared" si="22"/>
        <v>137240</v>
      </c>
      <c r="C293" s="35"/>
      <c r="D293" s="53">
        <v>2225</v>
      </c>
      <c r="E293" s="16">
        <f t="shared" si="19"/>
        <v>8681.5</v>
      </c>
      <c r="F293" s="2" t="str">
        <f t="shared" si="20"/>
        <v/>
      </c>
      <c r="G293" s="23"/>
      <c r="H293" s="16"/>
      <c r="I293" s="19">
        <f t="shared" si="21"/>
        <v>135015</v>
      </c>
    </row>
    <row r="294" spans="1:9" x14ac:dyDescent="0.25">
      <c r="A294" s="26">
        <v>37031</v>
      </c>
      <c r="B294" s="35">
        <f t="shared" si="22"/>
        <v>135015</v>
      </c>
      <c r="C294" s="35"/>
      <c r="D294" s="53">
        <v>2225</v>
      </c>
      <c r="E294" s="16">
        <f t="shared" si="19"/>
        <v>10906.5</v>
      </c>
      <c r="F294" s="2" t="str">
        <f t="shared" si="20"/>
        <v/>
      </c>
      <c r="G294" s="23"/>
      <c r="H294" s="16"/>
      <c r="I294" s="19">
        <f t="shared" si="21"/>
        <v>132790</v>
      </c>
    </row>
    <row r="295" spans="1:9" x14ac:dyDescent="0.25">
      <c r="A295" s="26">
        <v>37032</v>
      </c>
      <c r="B295" s="35">
        <f t="shared" si="22"/>
        <v>132790</v>
      </c>
      <c r="C295" s="35"/>
      <c r="D295" s="53">
        <v>2225</v>
      </c>
      <c r="E295" s="16">
        <f t="shared" si="19"/>
        <v>13131.5</v>
      </c>
      <c r="F295" s="2" t="str">
        <f t="shared" si="20"/>
        <v/>
      </c>
      <c r="G295" s="23"/>
      <c r="H295" s="16"/>
      <c r="I295" s="19">
        <f t="shared" si="21"/>
        <v>130565</v>
      </c>
    </row>
    <row r="296" spans="1:9" x14ac:dyDescent="0.25">
      <c r="A296" s="26">
        <v>37033</v>
      </c>
      <c r="B296" s="35">
        <f t="shared" si="22"/>
        <v>130565</v>
      </c>
      <c r="C296" s="35"/>
      <c r="D296" s="53">
        <v>2225</v>
      </c>
      <c r="E296" s="16">
        <f t="shared" si="19"/>
        <v>15356.5</v>
      </c>
      <c r="F296" s="2" t="str">
        <f t="shared" si="20"/>
        <v/>
      </c>
      <c r="G296" s="23"/>
      <c r="H296" s="16"/>
      <c r="I296" s="19">
        <f t="shared" si="21"/>
        <v>128340</v>
      </c>
    </row>
    <row r="297" spans="1:9" x14ac:dyDescent="0.25">
      <c r="A297" s="26">
        <v>37034</v>
      </c>
      <c r="B297" s="35">
        <f t="shared" si="22"/>
        <v>128340</v>
      </c>
      <c r="C297" s="35"/>
      <c r="D297" s="53">
        <v>2225</v>
      </c>
      <c r="E297" s="16">
        <f t="shared" si="19"/>
        <v>17581.5</v>
      </c>
      <c r="F297" s="2" t="str">
        <f t="shared" si="20"/>
        <v/>
      </c>
      <c r="G297" s="23"/>
      <c r="H297" s="16"/>
      <c r="I297" s="19">
        <f t="shared" si="21"/>
        <v>126115</v>
      </c>
    </row>
    <row r="298" spans="1:9" x14ac:dyDescent="0.25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19"/>
        <v>19604.5</v>
      </c>
      <c r="F298" s="2" t="str">
        <f t="shared" si="20"/>
        <v/>
      </c>
      <c r="G298" s="23"/>
      <c r="H298" s="16"/>
      <c r="I298" s="19">
        <f t="shared" si="21"/>
        <v>124092</v>
      </c>
    </row>
    <row r="299" spans="1:9" x14ac:dyDescent="0.25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19"/>
        <v>21773.5</v>
      </c>
      <c r="F299" s="2" t="str">
        <f t="shared" si="20"/>
        <v/>
      </c>
      <c r="G299" s="23"/>
      <c r="H299" s="16"/>
      <c r="I299" s="19">
        <f t="shared" si="21"/>
        <v>121923</v>
      </c>
    </row>
    <row r="300" spans="1:9" x14ac:dyDescent="0.25">
      <c r="A300" s="26">
        <v>37037</v>
      </c>
      <c r="B300" s="35">
        <f t="shared" si="22"/>
        <v>121923</v>
      </c>
      <c r="C300" s="35"/>
      <c r="D300" s="53">
        <v>2225</v>
      </c>
      <c r="E300" s="16">
        <f t="shared" si="19"/>
        <v>23998.5</v>
      </c>
      <c r="F300" s="2" t="str">
        <f t="shared" si="20"/>
        <v/>
      </c>
      <c r="G300" s="23"/>
      <c r="H300" s="16"/>
      <c r="I300" s="19">
        <f t="shared" si="21"/>
        <v>119698</v>
      </c>
    </row>
    <row r="301" spans="1:9" x14ac:dyDescent="0.25">
      <c r="A301" s="26">
        <v>37038</v>
      </c>
      <c r="B301" s="35">
        <f t="shared" si="22"/>
        <v>119698</v>
      </c>
      <c r="C301" s="35"/>
      <c r="D301" s="53">
        <v>2225</v>
      </c>
      <c r="E301" s="16">
        <f t="shared" si="19"/>
        <v>26223.5</v>
      </c>
      <c r="F301" s="2" t="str">
        <f t="shared" si="20"/>
        <v/>
      </c>
      <c r="G301" s="23"/>
      <c r="H301" s="16"/>
      <c r="I301" s="19">
        <f t="shared" si="21"/>
        <v>117473</v>
      </c>
    </row>
    <row r="302" spans="1:9" x14ac:dyDescent="0.25">
      <c r="A302" s="26">
        <v>37039</v>
      </c>
      <c r="B302" s="35">
        <f t="shared" si="22"/>
        <v>117473</v>
      </c>
      <c r="C302" s="35"/>
      <c r="D302" s="53">
        <v>2225</v>
      </c>
      <c r="E302" s="16">
        <f t="shared" si="19"/>
        <v>28448.5</v>
      </c>
      <c r="F302" s="2" t="str">
        <f t="shared" si="20"/>
        <v/>
      </c>
      <c r="G302" s="23"/>
      <c r="H302" s="16"/>
      <c r="I302" s="19">
        <f t="shared" si="21"/>
        <v>115248</v>
      </c>
    </row>
    <row r="303" spans="1:9" x14ac:dyDescent="0.25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19"/>
        <v>30290.5</v>
      </c>
      <c r="F303" s="2" t="str">
        <f t="shared" si="20"/>
        <v/>
      </c>
      <c r="G303" s="23"/>
      <c r="H303" s="16"/>
      <c r="I303" s="19">
        <f t="shared" si="21"/>
        <v>113406</v>
      </c>
    </row>
    <row r="304" spans="1:9" x14ac:dyDescent="0.25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19"/>
        <v>32426.5</v>
      </c>
      <c r="F304" s="2" t="str">
        <f t="shared" si="20"/>
        <v/>
      </c>
      <c r="G304" s="23"/>
      <c r="H304" s="16"/>
      <c r="I304" s="19">
        <f t="shared" si="21"/>
        <v>111270</v>
      </c>
    </row>
    <row r="305" spans="1:9" x14ac:dyDescent="0.25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19"/>
        <v>34627.5</v>
      </c>
      <c r="F305" s="2" t="str">
        <f t="shared" si="20"/>
        <v/>
      </c>
      <c r="G305" s="23"/>
      <c r="H305" s="16"/>
      <c r="I305" s="19">
        <f t="shared" si="21"/>
        <v>109069</v>
      </c>
    </row>
    <row r="306" spans="1:9" x14ac:dyDescent="0.25">
      <c r="A306" s="26">
        <v>37043</v>
      </c>
      <c r="B306" s="35">
        <f t="shared" si="22"/>
        <v>109069</v>
      </c>
      <c r="C306" s="35"/>
      <c r="D306" s="53">
        <v>2225</v>
      </c>
      <c r="E306" s="16">
        <f t="shared" si="19"/>
        <v>36852.5</v>
      </c>
      <c r="F306" s="2" t="str">
        <f t="shared" si="20"/>
        <v/>
      </c>
      <c r="G306" s="23"/>
      <c r="H306" s="16"/>
      <c r="I306" s="19">
        <f t="shared" si="21"/>
        <v>106844</v>
      </c>
    </row>
    <row r="307" spans="1:9" x14ac:dyDescent="0.25">
      <c r="A307" s="26">
        <v>37044</v>
      </c>
      <c r="B307" s="35">
        <f t="shared" si="22"/>
        <v>106844</v>
      </c>
      <c r="C307" s="35"/>
      <c r="D307" s="53">
        <v>2225</v>
      </c>
      <c r="E307" s="16">
        <f t="shared" si="19"/>
        <v>39077.5</v>
      </c>
      <c r="F307" s="2" t="str">
        <f t="shared" si="20"/>
        <v/>
      </c>
      <c r="G307" s="23"/>
      <c r="H307" s="16"/>
      <c r="I307" s="19">
        <f t="shared" si="21"/>
        <v>104619</v>
      </c>
    </row>
    <row r="308" spans="1:9" x14ac:dyDescent="0.25">
      <c r="A308" s="26">
        <v>37045</v>
      </c>
      <c r="B308" s="35">
        <f t="shared" si="22"/>
        <v>104619</v>
      </c>
      <c r="C308" s="35"/>
      <c r="D308" s="53">
        <v>2225</v>
      </c>
      <c r="E308" s="16">
        <f t="shared" si="19"/>
        <v>41302.5</v>
      </c>
      <c r="F308" s="2" t="str">
        <f t="shared" si="20"/>
        <v/>
      </c>
      <c r="G308" s="23"/>
      <c r="H308" s="16"/>
      <c r="I308" s="19">
        <f t="shared" si="21"/>
        <v>102394</v>
      </c>
    </row>
    <row r="309" spans="1:9" x14ac:dyDescent="0.25">
      <c r="A309" s="26">
        <v>37046</v>
      </c>
      <c r="B309" s="35">
        <f t="shared" si="22"/>
        <v>102394</v>
      </c>
      <c r="C309" s="35"/>
      <c r="D309" s="53">
        <v>2225</v>
      </c>
      <c r="E309" s="16">
        <f t="shared" si="19"/>
        <v>43527.5</v>
      </c>
      <c r="F309" s="2" t="str">
        <f t="shared" si="20"/>
        <v/>
      </c>
      <c r="G309" s="23"/>
      <c r="H309" s="16"/>
      <c r="I309" s="19">
        <f t="shared" si="21"/>
        <v>100169</v>
      </c>
    </row>
    <row r="310" spans="1:9" x14ac:dyDescent="0.25">
      <c r="A310" s="26">
        <v>37047</v>
      </c>
      <c r="B310" s="35">
        <f t="shared" si="22"/>
        <v>100169</v>
      </c>
      <c r="C310" s="35"/>
      <c r="D310" s="53">
        <v>2225</v>
      </c>
      <c r="E310" s="16">
        <f t="shared" si="19"/>
        <v>45752.5</v>
      </c>
      <c r="F310" s="2" t="str">
        <f t="shared" si="20"/>
        <v/>
      </c>
      <c r="G310" s="23"/>
      <c r="H310" s="16"/>
      <c r="I310" s="19">
        <f t="shared" si="21"/>
        <v>97944</v>
      </c>
    </row>
    <row r="311" spans="1:9" x14ac:dyDescent="0.25">
      <c r="A311" s="26">
        <v>37048</v>
      </c>
      <c r="B311" s="35">
        <f t="shared" si="22"/>
        <v>97944</v>
      </c>
      <c r="C311" s="35"/>
      <c r="D311" s="53">
        <v>2225</v>
      </c>
      <c r="E311" s="16">
        <f t="shared" si="19"/>
        <v>47977.5</v>
      </c>
      <c r="F311" s="2" t="str">
        <f t="shared" si="20"/>
        <v/>
      </c>
      <c r="G311" s="23"/>
      <c r="H311" s="16"/>
      <c r="I311" s="19">
        <f t="shared" si="21"/>
        <v>95719</v>
      </c>
    </row>
    <row r="312" spans="1:9" x14ac:dyDescent="0.25">
      <c r="A312" s="26">
        <v>37049</v>
      </c>
      <c r="B312" s="35">
        <f t="shared" ref="B312:B375" si="23">IF(I311&lt;0,"0",I311)</f>
        <v>95719</v>
      </c>
      <c r="C312" s="35"/>
      <c r="D312" s="53">
        <v>3396</v>
      </c>
      <c r="E312" s="16">
        <f t="shared" ref="E312:E375" si="24">$D$3-B312</f>
        <v>50202.5</v>
      </c>
      <c r="F312" s="2" t="str">
        <f t="shared" ref="F312:F375" si="25">+IF(I312&gt;$D$3,"*","")</f>
        <v/>
      </c>
      <c r="G312" s="23"/>
      <c r="H312" s="16"/>
      <c r="I312" s="19">
        <f t="shared" ref="I312:I375" si="26">B312+H312-D312</f>
        <v>92323</v>
      </c>
    </row>
    <row r="313" spans="1:9" x14ac:dyDescent="0.25">
      <c r="A313" s="26">
        <v>37050</v>
      </c>
      <c r="B313" s="35">
        <f t="shared" si="23"/>
        <v>92323</v>
      </c>
      <c r="C313" s="35"/>
      <c r="D313" s="53">
        <v>3396</v>
      </c>
      <c r="E313" s="16">
        <f t="shared" si="24"/>
        <v>53598.5</v>
      </c>
      <c r="F313" s="2" t="str">
        <f t="shared" si="25"/>
        <v/>
      </c>
      <c r="G313" s="23"/>
      <c r="H313" s="16"/>
      <c r="I313" s="19">
        <f t="shared" si="26"/>
        <v>88927</v>
      </c>
    </row>
    <row r="314" spans="1:9" x14ac:dyDescent="0.25">
      <c r="A314" s="26">
        <v>37051</v>
      </c>
      <c r="B314" s="35">
        <f t="shared" si="23"/>
        <v>88927</v>
      </c>
      <c r="C314" s="35"/>
      <c r="D314" s="53">
        <v>3396</v>
      </c>
      <c r="E314" s="16">
        <f t="shared" si="24"/>
        <v>56994.5</v>
      </c>
      <c r="F314" s="2" t="str">
        <f t="shared" si="25"/>
        <v/>
      </c>
      <c r="G314" s="23"/>
      <c r="H314" s="16"/>
      <c r="I314" s="19">
        <f t="shared" si="26"/>
        <v>85531</v>
      </c>
    </row>
    <row r="315" spans="1:9" x14ac:dyDescent="0.25">
      <c r="A315" s="26">
        <v>37052</v>
      </c>
      <c r="B315" s="35">
        <f t="shared" si="23"/>
        <v>85531</v>
      </c>
      <c r="C315" s="35"/>
      <c r="D315" s="53">
        <v>3396</v>
      </c>
      <c r="E315" s="16">
        <f t="shared" si="24"/>
        <v>60390.5</v>
      </c>
      <c r="F315" s="2" t="str">
        <f t="shared" si="25"/>
        <v/>
      </c>
      <c r="G315" s="23"/>
      <c r="H315" s="16"/>
      <c r="I315" s="19">
        <f t="shared" si="26"/>
        <v>82135</v>
      </c>
    </row>
    <row r="316" spans="1:9" x14ac:dyDescent="0.25">
      <c r="A316" s="26">
        <v>37053</v>
      </c>
      <c r="B316" s="35">
        <f t="shared" si="23"/>
        <v>82135</v>
      </c>
      <c r="C316" s="35"/>
      <c r="D316" s="53">
        <v>3396</v>
      </c>
      <c r="E316" s="16">
        <f t="shared" si="24"/>
        <v>63786.5</v>
      </c>
      <c r="F316" s="2" t="str">
        <f t="shared" si="25"/>
        <v/>
      </c>
      <c r="G316" s="23"/>
      <c r="H316" s="16"/>
      <c r="I316" s="19">
        <f t="shared" si="26"/>
        <v>78739</v>
      </c>
    </row>
    <row r="317" spans="1:9" x14ac:dyDescent="0.25">
      <c r="A317" s="26">
        <v>37054</v>
      </c>
      <c r="B317" s="35">
        <f t="shared" si="23"/>
        <v>78739</v>
      </c>
      <c r="C317" s="35"/>
      <c r="D317" s="53">
        <v>3396</v>
      </c>
      <c r="E317" s="16">
        <f t="shared" si="24"/>
        <v>67182.5</v>
      </c>
      <c r="F317" s="2" t="str">
        <f t="shared" si="25"/>
        <v/>
      </c>
      <c r="G317" s="23"/>
      <c r="H317" s="16"/>
      <c r="I317" s="19">
        <f t="shared" si="26"/>
        <v>75343</v>
      </c>
    </row>
    <row r="318" spans="1:9" x14ac:dyDescent="0.25">
      <c r="A318" s="26">
        <v>37055</v>
      </c>
      <c r="B318" s="35">
        <f t="shared" si="23"/>
        <v>75343</v>
      </c>
      <c r="C318" s="35"/>
      <c r="D318" s="53">
        <v>3396</v>
      </c>
      <c r="E318" s="16">
        <f t="shared" si="24"/>
        <v>70578.5</v>
      </c>
      <c r="F318" s="2" t="str">
        <f t="shared" si="25"/>
        <v/>
      </c>
      <c r="G318" s="23"/>
      <c r="H318" s="16"/>
      <c r="I318" s="19">
        <f t="shared" si="26"/>
        <v>71947</v>
      </c>
    </row>
    <row r="319" spans="1:9" x14ac:dyDescent="0.25">
      <c r="A319" s="26">
        <v>37056</v>
      </c>
      <c r="B319" s="35">
        <f t="shared" si="23"/>
        <v>71947</v>
      </c>
      <c r="C319" s="35"/>
      <c r="D319" s="53">
        <v>3396</v>
      </c>
      <c r="E319" s="16">
        <f t="shared" si="24"/>
        <v>73974.5</v>
      </c>
      <c r="F319" s="2" t="str">
        <f t="shared" si="25"/>
        <v/>
      </c>
      <c r="G319" s="23"/>
      <c r="H319" s="16"/>
      <c r="I319" s="19">
        <f t="shared" si="26"/>
        <v>68551</v>
      </c>
    </row>
    <row r="320" spans="1:9" x14ac:dyDescent="0.25">
      <c r="A320" s="26">
        <v>37057</v>
      </c>
      <c r="B320" s="35">
        <f t="shared" si="23"/>
        <v>68551</v>
      </c>
      <c r="C320" s="35"/>
      <c r="D320" s="53">
        <v>3396</v>
      </c>
      <c r="E320" s="16">
        <f t="shared" si="24"/>
        <v>77370.5</v>
      </c>
      <c r="F320" s="2" t="str">
        <f t="shared" si="25"/>
        <v/>
      </c>
      <c r="G320" s="23"/>
      <c r="H320" s="16"/>
      <c r="I320" s="19">
        <f t="shared" si="26"/>
        <v>65155</v>
      </c>
    </row>
    <row r="321" spans="1:9" x14ac:dyDescent="0.25">
      <c r="A321" s="26">
        <v>37058</v>
      </c>
      <c r="B321" s="35">
        <f t="shared" si="23"/>
        <v>65155</v>
      </c>
      <c r="C321" s="35"/>
      <c r="D321" s="53">
        <v>3396</v>
      </c>
      <c r="E321" s="16">
        <f t="shared" si="24"/>
        <v>80766.5</v>
      </c>
      <c r="F321" s="2" t="str">
        <f t="shared" si="25"/>
        <v/>
      </c>
      <c r="G321" s="23"/>
      <c r="H321" s="16"/>
      <c r="I321" s="19">
        <f t="shared" si="26"/>
        <v>61759</v>
      </c>
    </row>
    <row r="322" spans="1:9" x14ac:dyDescent="0.25">
      <c r="A322" s="26">
        <v>37059</v>
      </c>
      <c r="B322" s="35">
        <f t="shared" si="23"/>
        <v>61759</v>
      </c>
      <c r="C322" s="35"/>
      <c r="D322" s="53">
        <v>3396</v>
      </c>
      <c r="E322" s="16">
        <f t="shared" si="24"/>
        <v>84162.5</v>
      </c>
      <c r="F322" s="2" t="str">
        <f t="shared" si="25"/>
        <v/>
      </c>
      <c r="G322" s="23"/>
      <c r="H322" s="16"/>
      <c r="I322" s="19">
        <f t="shared" si="26"/>
        <v>58363</v>
      </c>
    </row>
    <row r="323" spans="1:9" x14ac:dyDescent="0.25">
      <c r="A323" s="26">
        <v>37060</v>
      </c>
      <c r="B323" s="35">
        <f t="shared" si="23"/>
        <v>58363</v>
      </c>
      <c r="C323" s="35"/>
      <c r="D323" s="53">
        <v>3396</v>
      </c>
      <c r="E323" s="16">
        <f t="shared" si="24"/>
        <v>87558.5</v>
      </c>
      <c r="F323" s="2" t="str">
        <f t="shared" si="25"/>
        <v/>
      </c>
      <c r="G323" s="23"/>
      <c r="H323" s="16"/>
      <c r="I323" s="19">
        <f t="shared" si="26"/>
        <v>54967</v>
      </c>
    </row>
    <row r="324" spans="1:9" x14ac:dyDescent="0.25">
      <c r="A324" s="26">
        <v>37061</v>
      </c>
      <c r="B324" s="35">
        <f t="shared" si="23"/>
        <v>54967</v>
      </c>
      <c r="C324" s="35"/>
      <c r="D324" s="53">
        <v>3396</v>
      </c>
      <c r="E324" s="16">
        <f t="shared" si="24"/>
        <v>90954.5</v>
      </c>
      <c r="F324" s="2" t="str">
        <f t="shared" si="25"/>
        <v/>
      </c>
      <c r="G324" s="23"/>
      <c r="H324" s="16"/>
      <c r="I324" s="19">
        <f t="shared" si="26"/>
        <v>51571</v>
      </c>
    </row>
    <row r="325" spans="1:9" x14ac:dyDescent="0.25">
      <c r="A325" s="26">
        <v>37062</v>
      </c>
      <c r="B325" s="35">
        <f t="shared" si="23"/>
        <v>51571</v>
      </c>
      <c r="C325" s="35"/>
      <c r="D325" s="53">
        <v>3396</v>
      </c>
      <c r="E325" s="16">
        <f t="shared" si="24"/>
        <v>94350.5</v>
      </c>
      <c r="F325" s="2" t="str">
        <f t="shared" si="25"/>
        <v/>
      </c>
      <c r="G325" s="23"/>
      <c r="H325" s="16"/>
      <c r="I325" s="19">
        <f t="shared" si="26"/>
        <v>48175</v>
      </c>
    </row>
    <row r="326" spans="1:9" x14ac:dyDescent="0.25">
      <c r="A326" s="26">
        <v>37063</v>
      </c>
      <c r="B326" s="35">
        <f t="shared" si="23"/>
        <v>48175</v>
      </c>
      <c r="C326" s="35"/>
      <c r="D326" s="53">
        <v>3396</v>
      </c>
      <c r="E326" s="16">
        <f t="shared" si="24"/>
        <v>97746.5</v>
      </c>
      <c r="F326" s="2" t="str">
        <f t="shared" si="25"/>
        <v/>
      </c>
      <c r="G326" s="23"/>
      <c r="H326" s="16"/>
      <c r="I326" s="19">
        <f t="shared" si="26"/>
        <v>44779</v>
      </c>
    </row>
    <row r="327" spans="1:9" x14ac:dyDescent="0.25">
      <c r="A327" s="26">
        <v>37064</v>
      </c>
      <c r="B327" s="35">
        <f t="shared" si="23"/>
        <v>44779</v>
      </c>
      <c r="C327" s="35"/>
      <c r="D327" s="53">
        <v>3396</v>
      </c>
      <c r="E327" s="16">
        <f t="shared" si="24"/>
        <v>101142.5</v>
      </c>
      <c r="F327" s="2" t="str">
        <f t="shared" si="25"/>
        <v/>
      </c>
      <c r="G327" s="23"/>
      <c r="H327" s="16"/>
      <c r="I327" s="19">
        <f t="shared" si="26"/>
        <v>41383</v>
      </c>
    </row>
    <row r="328" spans="1:9" x14ac:dyDescent="0.25">
      <c r="A328" s="26">
        <v>37065</v>
      </c>
      <c r="B328" s="35">
        <f t="shared" si="23"/>
        <v>41383</v>
      </c>
      <c r="C328" s="35"/>
      <c r="D328" s="53">
        <v>3396</v>
      </c>
      <c r="E328" s="16">
        <f t="shared" si="24"/>
        <v>104538.5</v>
      </c>
      <c r="F328" s="2" t="str">
        <f t="shared" si="25"/>
        <v/>
      </c>
      <c r="G328" s="23"/>
      <c r="H328" s="16"/>
      <c r="I328" s="19">
        <f t="shared" si="26"/>
        <v>37987</v>
      </c>
    </row>
    <row r="329" spans="1:9" x14ac:dyDescent="0.25">
      <c r="A329" s="26">
        <v>37066</v>
      </c>
      <c r="B329" s="35">
        <f t="shared" si="23"/>
        <v>37987</v>
      </c>
      <c r="C329" s="35"/>
      <c r="D329" s="53">
        <v>3396</v>
      </c>
      <c r="E329" s="16">
        <f t="shared" si="24"/>
        <v>107934.5</v>
      </c>
      <c r="F329" s="2" t="str">
        <f t="shared" si="25"/>
        <v/>
      </c>
      <c r="G329" s="23"/>
      <c r="H329" s="16"/>
      <c r="I329" s="19">
        <f t="shared" si="26"/>
        <v>34591</v>
      </c>
    </row>
    <row r="330" spans="1:9" x14ac:dyDescent="0.25">
      <c r="A330" s="26">
        <v>37067</v>
      </c>
      <c r="B330" s="35">
        <f t="shared" si="23"/>
        <v>34591</v>
      </c>
      <c r="C330" s="35"/>
      <c r="D330" s="53">
        <v>3396</v>
      </c>
      <c r="E330" s="16">
        <f t="shared" si="24"/>
        <v>111330.5</v>
      </c>
      <c r="F330" s="2" t="str">
        <f t="shared" si="25"/>
        <v/>
      </c>
      <c r="G330" s="23"/>
      <c r="H330" s="16"/>
      <c r="I330" s="19">
        <f t="shared" si="26"/>
        <v>31195</v>
      </c>
    </row>
    <row r="331" spans="1:9" x14ac:dyDescent="0.25">
      <c r="A331" s="26">
        <v>37068</v>
      </c>
      <c r="B331" s="35">
        <f t="shared" si="23"/>
        <v>31195</v>
      </c>
      <c r="C331" s="35"/>
      <c r="D331" s="53">
        <v>3396</v>
      </c>
      <c r="E331" s="16">
        <f t="shared" si="24"/>
        <v>114726.5</v>
      </c>
      <c r="F331" s="2" t="str">
        <f t="shared" si="25"/>
        <v/>
      </c>
      <c r="G331" s="23"/>
      <c r="H331" s="16"/>
      <c r="I331" s="19">
        <f t="shared" si="26"/>
        <v>27799</v>
      </c>
    </row>
    <row r="332" spans="1:9" x14ac:dyDescent="0.25">
      <c r="A332" s="26">
        <v>37069</v>
      </c>
      <c r="B332" s="35">
        <f t="shared" si="23"/>
        <v>27799</v>
      </c>
      <c r="C332" s="35"/>
      <c r="D332" s="53">
        <v>3396</v>
      </c>
      <c r="E332" s="16">
        <f t="shared" si="24"/>
        <v>118122.5</v>
      </c>
      <c r="F332" s="2" t="str">
        <f t="shared" si="25"/>
        <v/>
      </c>
      <c r="G332" s="23"/>
      <c r="H332" s="16"/>
      <c r="I332" s="19">
        <f t="shared" si="26"/>
        <v>24403</v>
      </c>
    </row>
    <row r="333" spans="1:9" x14ac:dyDescent="0.25">
      <c r="A333" s="26">
        <v>37070</v>
      </c>
      <c r="B333" s="35">
        <f t="shared" si="23"/>
        <v>24403</v>
      </c>
      <c r="C333" s="35"/>
      <c r="D333" s="53">
        <v>3396</v>
      </c>
      <c r="E333" s="16">
        <f t="shared" si="24"/>
        <v>121518.5</v>
      </c>
      <c r="F333" s="2" t="str">
        <f t="shared" si="25"/>
        <v/>
      </c>
      <c r="G333" s="23"/>
      <c r="H333" s="16"/>
      <c r="I333" s="19">
        <f t="shared" si="26"/>
        <v>21007</v>
      </c>
    </row>
    <row r="334" spans="1:9" x14ac:dyDescent="0.25">
      <c r="A334" s="26">
        <v>37071</v>
      </c>
      <c r="B334" s="35">
        <f t="shared" si="23"/>
        <v>21007</v>
      </c>
      <c r="C334" s="35"/>
      <c r="D334" s="53">
        <v>3396</v>
      </c>
      <c r="E334" s="16">
        <f t="shared" si="24"/>
        <v>124914.5</v>
      </c>
      <c r="F334" s="2" t="str">
        <f t="shared" si="25"/>
        <v/>
      </c>
      <c r="G334" s="23"/>
      <c r="H334" s="16"/>
      <c r="I334" s="19">
        <f t="shared" si="26"/>
        <v>17611</v>
      </c>
    </row>
    <row r="335" spans="1:9" x14ac:dyDescent="0.25">
      <c r="A335" s="26">
        <v>37072</v>
      </c>
      <c r="B335" s="35">
        <f t="shared" si="23"/>
        <v>17611</v>
      </c>
      <c r="C335" s="35"/>
      <c r="D335" s="53">
        <v>3396</v>
      </c>
      <c r="E335" s="16">
        <f t="shared" si="24"/>
        <v>128310.5</v>
      </c>
      <c r="F335" s="2" t="str">
        <f t="shared" si="25"/>
        <v/>
      </c>
      <c r="G335" s="23"/>
      <c r="H335" s="16"/>
      <c r="I335" s="19">
        <f t="shared" si="26"/>
        <v>14215</v>
      </c>
    </row>
    <row r="336" spans="1:9" x14ac:dyDescent="0.25">
      <c r="A336" s="26">
        <v>37073</v>
      </c>
      <c r="B336" s="35">
        <f t="shared" si="23"/>
        <v>14215</v>
      </c>
      <c r="C336" s="35"/>
      <c r="D336" s="53">
        <v>3396</v>
      </c>
      <c r="E336" s="16">
        <f t="shared" si="24"/>
        <v>131706.5</v>
      </c>
      <c r="F336" s="2" t="str">
        <f t="shared" si="25"/>
        <v/>
      </c>
      <c r="G336" s="23"/>
      <c r="H336" s="16"/>
      <c r="I336" s="19">
        <f t="shared" si="26"/>
        <v>10819</v>
      </c>
    </row>
    <row r="337" spans="1:9" x14ac:dyDescent="0.25">
      <c r="A337" s="26">
        <v>37074</v>
      </c>
      <c r="B337" s="35">
        <f t="shared" si="23"/>
        <v>10819</v>
      </c>
      <c r="C337" s="35"/>
      <c r="D337" s="53">
        <v>3396</v>
      </c>
      <c r="E337" s="16">
        <f t="shared" si="24"/>
        <v>135102.5</v>
      </c>
      <c r="F337" s="2" t="str">
        <f t="shared" si="25"/>
        <v/>
      </c>
      <c r="G337" s="23" t="s">
        <v>25</v>
      </c>
      <c r="H337" s="16">
        <v>122000</v>
      </c>
      <c r="I337" s="19">
        <f t="shared" si="26"/>
        <v>129423</v>
      </c>
    </row>
    <row r="338" spans="1:9" x14ac:dyDescent="0.25">
      <c r="A338" s="26">
        <v>37075</v>
      </c>
      <c r="B338" s="35">
        <f t="shared" si="23"/>
        <v>129423</v>
      </c>
      <c r="C338" s="35"/>
      <c r="D338" s="53">
        <v>3396</v>
      </c>
      <c r="E338" s="16">
        <f t="shared" si="24"/>
        <v>16498.5</v>
      </c>
      <c r="F338" s="2" t="str">
        <f t="shared" si="25"/>
        <v/>
      </c>
      <c r="G338" s="23"/>
      <c r="H338" s="16"/>
      <c r="I338" s="19">
        <f t="shared" si="26"/>
        <v>126027</v>
      </c>
    </row>
    <row r="339" spans="1:9" x14ac:dyDescent="0.25">
      <c r="A339" s="26">
        <v>37076</v>
      </c>
      <c r="B339" s="35">
        <f t="shared" si="23"/>
        <v>126027</v>
      </c>
      <c r="C339" s="35"/>
      <c r="D339" s="53">
        <v>3396</v>
      </c>
      <c r="E339" s="16">
        <f t="shared" si="24"/>
        <v>19894.5</v>
      </c>
      <c r="F339" s="2" t="str">
        <f t="shared" si="25"/>
        <v/>
      </c>
      <c r="G339" s="23"/>
      <c r="H339" s="16"/>
      <c r="I339" s="19">
        <f t="shared" si="26"/>
        <v>122631</v>
      </c>
    </row>
    <row r="340" spans="1:9" x14ac:dyDescent="0.25">
      <c r="A340" s="26">
        <v>37077</v>
      </c>
      <c r="B340" s="35">
        <f t="shared" si="23"/>
        <v>122631</v>
      </c>
      <c r="C340" s="35"/>
      <c r="D340" s="53">
        <v>3396</v>
      </c>
      <c r="E340" s="16">
        <f t="shared" si="24"/>
        <v>23290.5</v>
      </c>
      <c r="F340" s="2" t="str">
        <f t="shared" si="25"/>
        <v/>
      </c>
      <c r="G340" s="23"/>
      <c r="H340" s="16"/>
      <c r="I340" s="19">
        <f t="shared" si="26"/>
        <v>119235</v>
      </c>
    </row>
    <row r="341" spans="1:9" x14ac:dyDescent="0.25">
      <c r="A341" s="26">
        <v>37078</v>
      </c>
      <c r="B341" s="35">
        <f t="shared" si="23"/>
        <v>119235</v>
      </c>
      <c r="C341" s="35"/>
      <c r="D341" s="53">
        <v>3396</v>
      </c>
      <c r="E341" s="16">
        <f t="shared" si="24"/>
        <v>26686.5</v>
      </c>
      <c r="F341" s="2" t="str">
        <f t="shared" si="25"/>
        <v/>
      </c>
      <c r="G341" s="23"/>
      <c r="H341" s="16"/>
      <c r="I341" s="19">
        <f t="shared" si="26"/>
        <v>115839</v>
      </c>
    </row>
    <row r="342" spans="1:9" x14ac:dyDescent="0.25">
      <c r="A342" s="26">
        <v>37079</v>
      </c>
      <c r="B342" s="35">
        <f t="shared" si="23"/>
        <v>115839</v>
      </c>
      <c r="C342" s="35"/>
      <c r="D342" s="53">
        <v>3396</v>
      </c>
      <c r="E342" s="16">
        <f t="shared" si="24"/>
        <v>30082.5</v>
      </c>
      <c r="F342" s="2" t="str">
        <f t="shared" si="25"/>
        <v/>
      </c>
      <c r="G342" s="23"/>
      <c r="H342" s="16"/>
      <c r="I342" s="19">
        <f t="shared" si="26"/>
        <v>112443</v>
      </c>
    </row>
    <row r="343" spans="1:9" x14ac:dyDescent="0.25">
      <c r="A343" s="26">
        <v>37080</v>
      </c>
      <c r="B343" s="35">
        <f t="shared" si="23"/>
        <v>112443</v>
      </c>
      <c r="C343" s="35"/>
      <c r="D343" s="53">
        <v>3396</v>
      </c>
      <c r="E343" s="16">
        <f t="shared" si="24"/>
        <v>33478.5</v>
      </c>
      <c r="F343" s="2" t="str">
        <f t="shared" si="25"/>
        <v/>
      </c>
      <c r="G343" s="23"/>
      <c r="H343" s="16"/>
      <c r="I343" s="19">
        <f t="shared" si="26"/>
        <v>109047</v>
      </c>
    </row>
    <row r="344" spans="1:9" x14ac:dyDescent="0.25">
      <c r="A344" s="26">
        <v>37081</v>
      </c>
      <c r="B344" s="35">
        <f t="shared" si="23"/>
        <v>109047</v>
      </c>
      <c r="C344" s="35"/>
      <c r="D344" s="53">
        <v>3396</v>
      </c>
      <c r="E344" s="16">
        <f t="shared" si="24"/>
        <v>36874.5</v>
      </c>
      <c r="F344" s="2" t="str">
        <f t="shared" si="25"/>
        <v/>
      </c>
      <c r="G344" s="23"/>
      <c r="H344" s="16"/>
      <c r="I344" s="19">
        <f t="shared" si="26"/>
        <v>105651</v>
      </c>
    </row>
    <row r="345" spans="1:9" x14ac:dyDescent="0.25">
      <c r="A345" s="26">
        <v>37082</v>
      </c>
      <c r="B345" s="35">
        <f t="shared" si="23"/>
        <v>105651</v>
      </c>
      <c r="C345" s="35"/>
      <c r="D345" s="53">
        <v>3396</v>
      </c>
      <c r="E345" s="16">
        <f t="shared" si="24"/>
        <v>40270.5</v>
      </c>
      <c r="F345" s="2" t="str">
        <f t="shared" si="25"/>
        <v/>
      </c>
      <c r="G345" s="23"/>
      <c r="H345" s="16"/>
      <c r="I345" s="19">
        <f t="shared" si="26"/>
        <v>102255</v>
      </c>
    </row>
    <row r="346" spans="1:9" x14ac:dyDescent="0.25">
      <c r="A346" s="26">
        <v>37083</v>
      </c>
      <c r="B346" s="35">
        <f t="shared" si="23"/>
        <v>102255</v>
      </c>
      <c r="C346" s="35"/>
      <c r="D346" s="53">
        <v>3396</v>
      </c>
      <c r="E346" s="16">
        <f t="shared" si="24"/>
        <v>43666.5</v>
      </c>
      <c r="F346" s="2" t="str">
        <f t="shared" si="25"/>
        <v/>
      </c>
      <c r="G346" s="23"/>
      <c r="H346" s="16"/>
      <c r="I346" s="19">
        <f t="shared" si="26"/>
        <v>98859</v>
      </c>
    </row>
    <row r="347" spans="1:9" x14ac:dyDescent="0.25">
      <c r="A347" s="26">
        <v>37084</v>
      </c>
      <c r="B347" s="35">
        <f t="shared" si="23"/>
        <v>98859</v>
      </c>
      <c r="C347" s="35"/>
      <c r="D347" s="53">
        <v>3396</v>
      </c>
      <c r="E347" s="16">
        <f t="shared" si="24"/>
        <v>47062.5</v>
      </c>
      <c r="F347" s="2" t="str">
        <f t="shared" si="25"/>
        <v/>
      </c>
      <c r="G347" s="23"/>
      <c r="H347" s="16"/>
      <c r="I347" s="19">
        <f t="shared" si="26"/>
        <v>95463</v>
      </c>
    </row>
    <row r="348" spans="1:9" x14ac:dyDescent="0.25">
      <c r="A348" s="26">
        <v>37085</v>
      </c>
      <c r="B348" s="35">
        <f t="shared" si="23"/>
        <v>95463</v>
      </c>
      <c r="C348" s="35"/>
      <c r="D348" s="53">
        <v>3396</v>
      </c>
      <c r="E348" s="16">
        <f t="shared" si="24"/>
        <v>50458.5</v>
      </c>
      <c r="F348" s="2" t="str">
        <f t="shared" si="25"/>
        <v/>
      </c>
      <c r="G348" s="23"/>
      <c r="H348" s="16"/>
      <c r="I348" s="19">
        <f t="shared" si="26"/>
        <v>92067</v>
      </c>
    </row>
    <row r="349" spans="1:9" x14ac:dyDescent="0.25">
      <c r="A349" s="26">
        <v>37086</v>
      </c>
      <c r="B349" s="35">
        <f t="shared" si="23"/>
        <v>92067</v>
      </c>
      <c r="C349" s="35"/>
      <c r="D349" s="53">
        <v>3396</v>
      </c>
      <c r="E349" s="16">
        <f t="shared" si="24"/>
        <v>53854.5</v>
      </c>
      <c r="F349" s="2" t="str">
        <f t="shared" si="25"/>
        <v/>
      </c>
      <c r="G349" s="23"/>
      <c r="H349" s="16"/>
      <c r="I349" s="19">
        <f t="shared" si="26"/>
        <v>88671</v>
      </c>
    </row>
    <row r="350" spans="1:9" x14ac:dyDescent="0.25">
      <c r="A350" s="26">
        <v>37087</v>
      </c>
      <c r="B350" s="35">
        <f t="shared" si="23"/>
        <v>88671</v>
      </c>
      <c r="C350" s="35"/>
      <c r="D350" s="53">
        <v>3396</v>
      </c>
      <c r="E350" s="16">
        <f t="shared" si="24"/>
        <v>57250.5</v>
      </c>
      <c r="F350" s="2" t="str">
        <f t="shared" si="25"/>
        <v/>
      </c>
      <c r="G350" s="23"/>
      <c r="H350" s="16"/>
      <c r="I350" s="19">
        <f t="shared" si="26"/>
        <v>85275</v>
      </c>
    </row>
    <row r="351" spans="1:9" x14ac:dyDescent="0.25">
      <c r="A351" s="26">
        <v>37088</v>
      </c>
      <c r="B351" s="35">
        <f t="shared" si="23"/>
        <v>85275</v>
      </c>
      <c r="C351" s="35"/>
      <c r="D351" s="53">
        <v>3396</v>
      </c>
      <c r="E351" s="16">
        <f t="shared" si="24"/>
        <v>60646.5</v>
      </c>
      <c r="F351" s="2" t="str">
        <f t="shared" si="25"/>
        <v/>
      </c>
      <c r="G351" s="23"/>
      <c r="H351" s="16"/>
      <c r="I351" s="19">
        <f t="shared" si="26"/>
        <v>81879</v>
      </c>
    </row>
    <row r="352" spans="1:9" x14ac:dyDescent="0.25">
      <c r="A352" s="26">
        <v>37089</v>
      </c>
      <c r="B352" s="35">
        <f t="shared" si="23"/>
        <v>81879</v>
      </c>
      <c r="C352" s="35"/>
      <c r="D352" s="53">
        <v>3396</v>
      </c>
      <c r="E352" s="16">
        <f t="shared" si="24"/>
        <v>64042.5</v>
      </c>
      <c r="F352" s="2" t="str">
        <f t="shared" si="25"/>
        <v/>
      </c>
      <c r="G352" s="23"/>
      <c r="H352" s="16"/>
      <c r="I352" s="19">
        <f t="shared" si="26"/>
        <v>78483</v>
      </c>
    </row>
    <row r="353" spans="1:9" x14ac:dyDescent="0.25">
      <c r="A353" s="26">
        <v>37090</v>
      </c>
      <c r="B353" s="35">
        <f t="shared" si="23"/>
        <v>78483</v>
      </c>
      <c r="C353" s="35"/>
      <c r="D353" s="53">
        <v>3396</v>
      </c>
      <c r="E353" s="16">
        <f t="shared" si="24"/>
        <v>67438.5</v>
      </c>
      <c r="F353" s="2" t="str">
        <f t="shared" si="25"/>
        <v/>
      </c>
      <c r="G353" s="23"/>
      <c r="H353" s="16"/>
      <c r="I353" s="19">
        <f t="shared" si="26"/>
        <v>75087</v>
      </c>
    </row>
    <row r="354" spans="1:9" x14ac:dyDescent="0.25">
      <c r="A354" s="26">
        <v>37091</v>
      </c>
      <c r="B354" s="35">
        <f t="shared" si="23"/>
        <v>75087</v>
      </c>
      <c r="C354" s="35"/>
      <c r="D354" s="53">
        <v>3396</v>
      </c>
      <c r="E354" s="16">
        <f t="shared" si="24"/>
        <v>70834.5</v>
      </c>
      <c r="F354" s="2" t="str">
        <f t="shared" si="25"/>
        <v/>
      </c>
      <c r="G354" s="23"/>
      <c r="H354" s="16"/>
      <c r="I354" s="19">
        <f t="shared" si="26"/>
        <v>71691</v>
      </c>
    </row>
    <row r="355" spans="1:9" x14ac:dyDescent="0.25">
      <c r="A355" s="26">
        <v>37092</v>
      </c>
      <c r="B355" s="35">
        <f t="shared" si="23"/>
        <v>71691</v>
      </c>
      <c r="C355" s="35"/>
      <c r="D355" s="53">
        <v>3396</v>
      </c>
      <c r="E355" s="16">
        <f t="shared" si="24"/>
        <v>74230.5</v>
      </c>
      <c r="F355" s="2" t="str">
        <f t="shared" si="25"/>
        <v/>
      </c>
      <c r="G355" s="23"/>
      <c r="H355" s="16"/>
      <c r="I355" s="19">
        <f t="shared" si="26"/>
        <v>68295</v>
      </c>
    </row>
    <row r="356" spans="1:9" x14ac:dyDescent="0.25">
      <c r="A356" s="26">
        <v>37093</v>
      </c>
      <c r="B356" s="35">
        <f t="shared" si="23"/>
        <v>68295</v>
      </c>
      <c r="C356" s="35"/>
      <c r="D356" s="53">
        <v>3396</v>
      </c>
      <c r="E356" s="16">
        <f t="shared" si="24"/>
        <v>77626.5</v>
      </c>
      <c r="F356" s="2" t="str">
        <f t="shared" si="25"/>
        <v/>
      </c>
      <c r="G356" s="23"/>
      <c r="H356" s="16"/>
      <c r="I356" s="19">
        <f t="shared" si="26"/>
        <v>64899</v>
      </c>
    </row>
    <row r="357" spans="1:9" x14ac:dyDescent="0.25">
      <c r="A357" s="26">
        <v>37094</v>
      </c>
      <c r="B357" s="35">
        <f t="shared" si="23"/>
        <v>64899</v>
      </c>
      <c r="C357" s="35"/>
      <c r="D357" s="53">
        <v>3396</v>
      </c>
      <c r="E357" s="16">
        <f t="shared" si="24"/>
        <v>81022.5</v>
      </c>
      <c r="F357" s="2" t="str">
        <f t="shared" si="25"/>
        <v/>
      </c>
      <c r="G357" s="23"/>
      <c r="H357" s="16"/>
      <c r="I357" s="19">
        <f t="shared" si="26"/>
        <v>61503</v>
      </c>
    </row>
    <row r="358" spans="1:9" x14ac:dyDescent="0.25">
      <c r="A358" s="26">
        <v>37095</v>
      </c>
      <c r="B358" s="35">
        <f t="shared" si="23"/>
        <v>61503</v>
      </c>
      <c r="C358" s="35"/>
      <c r="D358" s="53">
        <v>3396</v>
      </c>
      <c r="E358" s="16">
        <f t="shared" si="24"/>
        <v>84418.5</v>
      </c>
      <c r="F358" s="2" t="str">
        <f t="shared" si="25"/>
        <v/>
      </c>
      <c r="G358" s="23"/>
      <c r="H358" s="16"/>
      <c r="I358" s="19">
        <f t="shared" si="26"/>
        <v>58107</v>
      </c>
    </row>
    <row r="359" spans="1:9" x14ac:dyDescent="0.25">
      <c r="A359" s="26">
        <v>37096</v>
      </c>
      <c r="B359" s="35">
        <f t="shared" si="23"/>
        <v>58107</v>
      </c>
      <c r="C359" s="35"/>
      <c r="D359" s="53">
        <v>3396</v>
      </c>
      <c r="E359" s="16">
        <f t="shared" si="24"/>
        <v>87814.5</v>
      </c>
      <c r="F359" s="2" t="str">
        <f t="shared" si="25"/>
        <v/>
      </c>
      <c r="G359" s="23"/>
      <c r="H359" s="16"/>
      <c r="I359" s="19">
        <f t="shared" si="26"/>
        <v>54711</v>
      </c>
    </row>
    <row r="360" spans="1:9" x14ac:dyDescent="0.25">
      <c r="A360" s="26">
        <v>37097</v>
      </c>
      <c r="B360" s="35">
        <f t="shared" si="23"/>
        <v>54711</v>
      </c>
      <c r="C360" s="35"/>
      <c r="D360" s="53">
        <v>3396</v>
      </c>
      <c r="E360" s="16">
        <f t="shared" si="24"/>
        <v>91210.5</v>
      </c>
      <c r="F360" s="2" t="str">
        <f t="shared" si="25"/>
        <v/>
      </c>
      <c r="G360" s="23"/>
      <c r="H360" s="16"/>
      <c r="I360" s="19">
        <f t="shared" si="26"/>
        <v>51315</v>
      </c>
    </row>
    <row r="361" spans="1:9" x14ac:dyDescent="0.25">
      <c r="A361" s="26">
        <v>37098</v>
      </c>
      <c r="B361" s="35">
        <f t="shared" si="23"/>
        <v>51315</v>
      </c>
      <c r="C361" s="35"/>
      <c r="D361" s="53">
        <v>3396</v>
      </c>
      <c r="E361" s="16">
        <f t="shared" si="24"/>
        <v>94606.5</v>
      </c>
      <c r="F361" s="2" t="str">
        <f t="shared" si="25"/>
        <v/>
      </c>
      <c r="G361" s="23"/>
      <c r="H361" s="16"/>
      <c r="I361" s="19">
        <f t="shared" si="26"/>
        <v>47919</v>
      </c>
    </row>
    <row r="362" spans="1:9" x14ac:dyDescent="0.25">
      <c r="A362" s="26">
        <v>37099</v>
      </c>
      <c r="B362" s="35">
        <f t="shared" si="23"/>
        <v>47919</v>
      </c>
      <c r="C362" s="35"/>
      <c r="D362" s="53">
        <v>3396</v>
      </c>
      <c r="E362" s="16">
        <f t="shared" si="24"/>
        <v>98002.5</v>
      </c>
      <c r="F362" s="2" t="str">
        <f t="shared" si="25"/>
        <v/>
      </c>
      <c r="G362" s="23"/>
      <c r="H362" s="16"/>
      <c r="I362" s="19">
        <f t="shared" si="26"/>
        <v>44523</v>
      </c>
    </row>
    <row r="363" spans="1:9" x14ac:dyDescent="0.25">
      <c r="A363" s="26">
        <v>37100</v>
      </c>
      <c r="B363" s="35">
        <f t="shared" si="23"/>
        <v>44523</v>
      </c>
      <c r="C363" s="35"/>
      <c r="D363" s="53">
        <v>3396</v>
      </c>
      <c r="E363" s="16">
        <f t="shared" si="24"/>
        <v>101398.5</v>
      </c>
      <c r="F363" s="2" t="str">
        <f t="shared" si="25"/>
        <v/>
      </c>
      <c r="G363" s="23"/>
      <c r="H363" s="16"/>
      <c r="I363" s="19">
        <f t="shared" si="26"/>
        <v>41127</v>
      </c>
    </row>
    <row r="364" spans="1:9" x14ac:dyDescent="0.25">
      <c r="A364" s="26">
        <v>37101</v>
      </c>
      <c r="B364" s="35">
        <f t="shared" si="23"/>
        <v>41127</v>
      </c>
      <c r="C364" s="35"/>
      <c r="D364" s="53">
        <v>3396</v>
      </c>
      <c r="E364" s="16">
        <f t="shared" si="24"/>
        <v>104794.5</v>
      </c>
      <c r="F364" s="2" t="str">
        <f t="shared" si="25"/>
        <v/>
      </c>
      <c r="G364" s="23"/>
      <c r="H364" s="16"/>
      <c r="I364" s="19">
        <f t="shared" si="26"/>
        <v>37731</v>
      </c>
    </row>
    <row r="365" spans="1:9" x14ac:dyDescent="0.25">
      <c r="A365" s="26">
        <v>37102</v>
      </c>
      <c r="B365" s="35">
        <f t="shared" si="23"/>
        <v>37731</v>
      </c>
      <c r="C365" s="35"/>
      <c r="D365" s="53">
        <v>3396</v>
      </c>
      <c r="E365" s="16">
        <f t="shared" si="24"/>
        <v>108190.5</v>
      </c>
      <c r="F365" s="2" t="str">
        <f t="shared" si="25"/>
        <v/>
      </c>
      <c r="G365" s="23"/>
      <c r="H365" s="16"/>
      <c r="I365" s="19">
        <f t="shared" si="26"/>
        <v>34335</v>
      </c>
    </row>
    <row r="366" spans="1:9" x14ac:dyDescent="0.25">
      <c r="A366" s="26">
        <v>37103</v>
      </c>
      <c r="B366" s="35">
        <f t="shared" si="23"/>
        <v>34335</v>
      </c>
      <c r="C366" s="35"/>
      <c r="D366" s="53">
        <v>3396</v>
      </c>
      <c r="E366" s="16">
        <f t="shared" si="24"/>
        <v>111586.5</v>
      </c>
      <c r="F366" s="2" t="str">
        <f t="shared" si="25"/>
        <v/>
      </c>
      <c r="G366" s="23"/>
      <c r="H366" s="16"/>
      <c r="I366" s="19">
        <f t="shared" si="26"/>
        <v>30939</v>
      </c>
    </row>
    <row r="367" spans="1:9" x14ac:dyDescent="0.25">
      <c r="A367" s="26">
        <v>37104</v>
      </c>
      <c r="B367" s="35">
        <f t="shared" si="23"/>
        <v>30939</v>
      </c>
      <c r="C367" s="35"/>
      <c r="D367" s="53">
        <v>3396</v>
      </c>
      <c r="E367" s="16">
        <f t="shared" si="24"/>
        <v>114982.5</v>
      </c>
      <c r="F367" s="2" t="str">
        <f t="shared" si="25"/>
        <v/>
      </c>
      <c r="G367" s="23"/>
      <c r="H367" s="16"/>
      <c r="I367" s="19">
        <f t="shared" si="26"/>
        <v>27543</v>
      </c>
    </row>
    <row r="368" spans="1:9" x14ac:dyDescent="0.25">
      <c r="A368" s="26">
        <v>37105</v>
      </c>
      <c r="B368" s="35">
        <f t="shared" si="23"/>
        <v>27543</v>
      </c>
      <c r="C368" s="35"/>
      <c r="D368" s="53">
        <v>3396</v>
      </c>
      <c r="E368" s="16">
        <f t="shared" si="24"/>
        <v>118378.5</v>
      </c>
      <c r="F368" s="2" t="str">
        <f t="shared" si="25"/>
        <v/>
      </c>
      <c r="G368" s="23"/>
      <c r="H368" s="16"/>
      <c r="I368" s="19">
        <f t="shared" si="26"/>
        <v>24147</v>
      </c>
    </row>
    <row r="369" spans="1:9" x14ac:dyDescent="0.25">
      <c r="A369" s="26">
        <v>37106</v>
      </c>
      <c r="B369" s="35">
        <f t="shared" si="23"/>
        <v>24147</v>
      </c>
      <c r="C369" s="35"/>
      <c r="D369" s="53">
        <v>3396</v>
      </c>
      <c r="E369" s="16">
        <f t="shared" si="24"/>
        <v>121774.5</v>
      </c>
      <c r="F369" s="2" t="str">
        <f t="shared" si="25"/>
        <v/>
      </c>
      <c r="G369" s="23"/>
      <c r="H369" s="16"/>
      <c r="I369" s="19">
        <f t="shared" si="26"/>
        <v>20751</v>
      </c>
    </row>
    <row r="370" spans="1:9" x14ac:dyDescent="0.25">
      <c r="A370" s="26">
        <v>37107</v>
      </c>
      <c r="B370" s="35">
        <f t="shared" si="23"/>
        <v>20751</v>
      </c>
      <c r="C370" s="35"/>
      <c r="D370" s="53">
        <v>3396</v>
      </c>
      <c r="E370" s="16">
        <f t="shared" si="24"/>
        <v>125170.5</v>
      </c>
      <c r="F370" s="2" t="str">
        <f t="shared" si="25"/>
        <v/>
      </c>
      <c r="G370" s="23"/>
      <c r="H370" s="16"/>
      <c r="I370" s="19">
        <f t="shared" si="26"/>
        <v>17355</v>
      </c>
    </row>
    <row r="371" spans="1:9" x14ac:dyDescent="0.25">
      <c r="A371" s="26">
        <v>37108</v>
      </c>
      <c r="B371" s="35">
        <f t="shared" si="23"/>
        <v>17355</v>
      </c>
      <c r="C371" s="35"/>
      <c r="D371" s="53">
        <v>3396</v>
      </c>
      <c r="E371" s="16">
        <f t="shared" si="24"/>
        <v>128566.5</v>
      </c>
      <c r="F371" s="2" t="str">
        <f t="shared" si="25"/>
        <v/>
      </c>
      <c r="G371" s="23"/>
      <c r="H371" s="16"/>
      <c r="I371" s="19">
        <f t="shared" si="26"/>
        <v>13959</v>
      </c>
    </row>
    <row r="372" spans="1:9" x14ac:dyDescent="0.25">
      <c r="A372" s="26">
        <v>37109</v>
      </c>
      <c r="B372" s="35">
        <f t="shared" si="23"/>
        <v>13959</v>
      </c>
      <c r="C372" s="35"/>
      <c r="D372" s="53">
        <v>3396</v>
      </c>
      <c r="E372" s="16">
        <f t="shared" si="24"/>
        <v>131962.5</v>
      </c>
      <c r="F372" s="2" t="str">
        <f t="shared" si="25"/>
        <v/>
      </c>
      <c r="G372" s="23"/>
      <c r="H372" s="16"/>
      <c r="I372" s="19">
        <f t="shared" si="26"/>
        <v>10563</v>
      </c>
    </row>
    <row r="373" spans="1:9" x14ac:dyDescent="0.25">
      <c r="A373" s="26">
        <v>37110</v>
      </c>
      <c r="B373" s="35">
        <f t="shared" si="23"/>
        <v>10563</v>
      </c>
      <c r="C373" s="35"/>
      <c r="D373" s="53">
        <v>3396</v>
      </c>
      <c r="E373" s="16">
        <f t="shared" si="24"/>
        <v>135358.5</v>
      </c>
      <c r="F373" s="2" t="str">
        <f t="shared" si="25"/>
        <v/>
      </c>
      <c r="G373" s="23"/>
      <c r="H373" s="16"/>
      <c r="I373" s="19">
        <f t="shared" si="26"/>
        <v>7167</v>
      </c>
    </row>
    <row r="374" spans="1:9" x14ac:dyDescent="0.25">
      <c r="A374" s="26">
        <v>37111</v>
      </c>
      <c r="B374" s="35">
        <f t="shared" si="23"/>
        <v>7167</v>
      </c>
      <c r="C374" s="35"/>
      <c r="D374" s="53">
        <v>3396</v>
      </c>
      <c r="E374" s="16">
        <f t="shared" si="24"/>
        <v>138754.5</v>
      </c>
      <c r="F374" s="2" t="str">
        <f t="shared" si="25"/>
        <v/>
      </c>
      <c r="G374" s="23"/>
      <c r="H374" s="16"/>
      <c r="I374" s="19">
        <f t="shared" si="26"/>
        <v>3771</v>
      </c>
    </row>
    <row r="375" spans="1:9" x14ac:dyDescent="0.25">
      <c r="A375" s="26">
        <v>37112</v>
      </c>
      <c r="B375" s="35">
        <f t="shared" si="23"/>
        <v>3771</v>
      </c>
      <c r="C375" s="35"/>
      <c r="D375" s="53">
        <v>3396</v>
      </c>
      <c r="E375" s="16">
        <f t="shared" si="24"/>
        <v>142150.5</v>
      </c>
      <c r="F375" s="2" t="str">
        <f t="shared" si="25"/>
        <v/>
      </c>
      <c r="G375" s="23"/>
      <c r="H375" s="16"/>
      <c r="I375" s="19">
        <f t="shared" si="26"/>
        <v>375</v>
      </c>
    </row>
    <row r="376" spans="1:9" x14ac:dyDescent="0.25">
      <c r="A376" s="26">
        <v>37113</v>
      </c>
      <c r="B376" s="35">
        <f t="shared" ref="B376:B439" si="27">IF(I375&lt;0,"0",I375)</f>
        <v>375</v>
      </c>
      <c r="C376" s="35"/>
      <c r="D376" s="53">
        <v>3396</v>
      </c>
      <c r="E376" s="16">
        <f t="shared" ref="E376:E439" si="28">$D$3-B376</f>
        <v>145546.5</v>
      </c>
      <c r="F376" s="2" t="str">
        <f t="shared" ref="F376:F439" si="29">+IF(I376&gt;$D$3,"*","")</f>
        <v/>
      </c>
      <c r="G376" s="23"/>
      <c r="H376" s="16"/>
      <c r="I376" s="19">
        <f t="shared" ref="I376:I439" si="30">B376+H376-D376</f>
        <v>-3021</v>
      </c>
    </row>
    <row r="377" spans="1:9" x14ac:dyDescent="0.25">
      <c r="A377" s="26">
        <v>37114</v>
      </c>
      <c r="B377" s="35" t="str">
        <f t="shared" si="27"/>
        <v>0</v>
      </c>
      <c r="C377" s="35"/>
      <c r="D377" s="53">
        <v>3396</v>
      </c>
      <c r="E377" s="16">
        <f t="shared" si="28"/>
        <v>145921.5</v>
      </c>
      <c r="F377" s="2" t="str">
        <f t="shared" si="29"/>
        <v/>
      </c>
      <c r="G377" s="23" t="s">
        <v>26</v>
      </c>
      <c r="H377" s="16">
        <v>122000</v>
      </c>
      <c r="I377" s="19">
        <f t="shared" si="30"/>
        <v>118604</v>
      </c>
    </row>
    <row r="378" spans="1:9" x14ac:dyDescent="0.25">
      <c r="A378" s="26">
        <v>37115</v>
      </c>
      <c r="B378" s="35">
        <f t="shared" si="27"/>
        <v>118604</v>
      </c>
      <c r="C378" s="35"/>
      <c r="D378" s="53">
        <v>3396</v>
      </c>
      <c r="E378" s="16">
        <f t="shared" si="28"/>
        <v>27317.5</v>
      </c>
      <c r="F378" s="2" t="str">
        <f t="shared" si="29"/>
        <v/>
      </c>
      <c r="G378" s="23"/>
      <c r="H378" s="16"/>
      <c r="I378" s="19">
        <f t="shared" si="30"/>
        <v>115208</v>
      </c>
    </row>
    <row r="379" spans="1:9" x14ac:dyDescent="0.25">
      <c r="A379" s="26">
        <v>37116</v>
      </c>
      <c r="B379" s="35">
        <f t="shared" si="27"/>
        <v>115208</v>
      </c>
      <c r="C379" s="35"/>
      <c r="D379" s="53">
        <v>3396</v>
      </c>
      <c r="E379" s="16">
        <f t="shared" si="28"/>
        <v>30713.5</v>
      </c>
      <c r="F379" s="2" t="str">
        <f t="shared" si="29"/>
        <v/>
      </c>
      <c r="G379" s="23"/>
      <c r="H379" s="16"/>
      <c r="I379" s="19">
        <f t="shared" si="30"/>
        <v>111812</v>
      </c>
    </row>
    <row r="380" spans="1:9" x14ac:dyDescent="0.25">
      <c r="A380" s="26">
        <v>37117</v>
      </c>
      <c r="B380" s="35">
        <f t="shared" si="27"/>
        <v>111812</v>
      </c>
      <c r="C380" s="35"/>
      <c r="D380" s="53">
        <v>3396</v>
      </c>
      <c r="E380" s="16">
        <f t="shared" si="28"/>
        <v>34109.5</v>
      </c>
      <c r="F380" s="2" t="str">
        <f t="shared" si="29"/>
        <v/>
      </c>
      <c r="G380" s="23"/>
      <c r="H380" s="16"/>
      <c r="I380" s="19">
        <f t="shared" si="30"/>
        <v>108416</v>
      </c>
    </row>
    <row r="381" spans="1:9" x14ac:dyDescent="0.25">
      <c r="A381" s="26">
        <v>37118</v>
      </c>
      <c r="B381" s="35">
        <f t="shared" si="27"/>
        <v>108416</v>
      </c>
      <c r="C381" s="35"/>
      <c r="D381" s="53">
        <v>3396</v>
      </c>
      <c r="E381" s="16">
        <f t="shared" si="28"/>
        <v>37505.5</v>
      </c>
      <c r="F381" s="2" t="str">
        <f t="shared" si="29"/>
        <v/>
      </c>
      <c r="G381" s="23"/>
      <c r="H381" s="16"/>
      <c r="I381" s="19">
        <f t="shared" si="30"/>
        <v>105020</v>
      </c>
    </row>
    <row r="382" spans="1:9" x14ac:dyDescent="0.25">
      <c r="A382" s="26">
        <v>37119</v>
      </c>
      <c r="B382" s="35">
        <f t="shared" si="27"/>
        <v>105020</v>
      </c>
      <c r="C382" s="35"/>
      <c r="D382" s="53">
        <v>3396</v>
      </c>
      <c r="E382" s="16">
        <f t="shared" si="28"/>
        <v>40901.5</v>
      </c>
      <c r="F382" s="2" t="str">
        <f t="shared" si="29"/>
        <v/>
      </c>
      <c r="G382" s="23"/>
      <c r="H382" s="16"/>
      <c r="I382" s="19">
        <f t="shared" si="30"/>
        <v>101624</v>
      </c>
    </row>
    <row r="383" spans="1:9" x14ac:dyDescent="0.25">
      <c r="A383" s="26">
        <v>37120</v>
      </c>
      <c r="B383" s="35">
        <f t="shared" si="27"/>
        <v>101624</v>
      </c>
      <c r="C383" s="35"/>
      <c r="D383" s="53">
        <v>3396</v>
      </c>
      <c r="E383" s="16">
        <f t="shared" si="28"/>
        <v>44297.5</v>
      </c>
      <c r="F383" s="2" t="str">
        <f t="shared" si="29"/>
        <v/>
      </c>
      <c r="G383" s="23"/>
      <c r="H383" s="16"/>
      <c r="I383" s="19">
        <f t="shared" si="30"/>
        <v>98228</v>
      </c>
    </row>
    <row r="384" spans="1:9" x14ac:dyDescent="0.25">
      <c r="A384" s="26">
        <v>37121</v>
      </c>
      <c r="B384" s="35">
        <f t="shared" si="27"/>
        <v>98228</v>
      </c>
      <c r="C384" s="35"/>
      <c r="D384" s="53">
        <v>3396</v>
      </c>
      <c r="E384" s="16">
        <f t="shared" si="28"/>
        <v>47693.5</v>
      </c>
      <c r="F384" s="2" t="str">
        <f t="shared" si="29"/>
        <v/>
      </c>
      <c r="G384" s="23"/>
      <c r="H384" s="16"/>
      <c r="I384" s="19">
        <f t="shared" si="30"/>
        <v>94832</v>
      </c>
    </row>
    <row r="385" spans="1:9" x14ac:dyDescent="0.25">
      <c r="A385" s="26">
        <v>37122</v>
      </c>
      <c r="B385" s="35">
        <f t="shared" si="27"/>
        <v>94832</v>
      </c>
      <c r="C385" s="35"/>
      <c r="D385" s="53">
        <v>3396</v>
      </c>
      <c r="E385" s="16">
        <f t="shared" si="28"/>
        <v>51089.5</v>
      </c>
      <c r="F385" s="2" t="str">
        <f t="shared" si="29"/>
        <v/>
      </c>
      <c r="G385" s="23"/>
      <c r="H385" s="16"/>
      <c r="I385" s="19">
        <f t="shared" si="30"/>
        <v>91436</v>
      </c>
    </row>
    <row r="386" spans="1:9" x14ac:dyDescent="0.25">
      <c r="A386" s="26">
        <v>37123</v>
      </c>
      <c r="B386" s="35">
        <f t="shared" si="27"/>
        <v>91436</v>
      </c>
      <c r="C386" s="35"/>
      <c r="D386" s="53">
        <v>3396</v>
      </c>
      <c r="E386" s="16">
        <f t="shared" si="28"/>
        <v>54485.5</v>
      </c>
      <c r="F386" s="2" t="str">
        <f t="shared" si="29"/>
        <v/>
      </c>
      <c r="G386" s="23"/>
      <c r="H386" s="16"/>
      <c r="I386" s="19">
        <f t="shared" si="30"/>
        <v>88040</v>
      </c>
    </row>
    <row r="387" spans="1:9" x14ac:dyDescent="0.25">
      <c r="A387" s="26">
        <v>37124</v>
      </c>
      <c r="B387" s="35">
        <f t="shared" si="27"/>
        <v>88040</v>
      </c>
      <c r="C387" s="35"/>
      <c r="D387" s="53">
        <v>3396</v>
      </c>
      <c r="E387" s="16">
        <f t="shared" si="28"/>
        <v>57881.5</v>
      </c>
      <c r="F387" s="2" t="str">
        <f t="shared" si="29"/>
        <v/>
      </c>
      <c r="G387" s="23"/>
      <c r="H387" s="16"/>
      <c r="I387" s="19">
        <f t="shared" si="30"/>
        <v>84644</v>
      </c>
    </row>
    <row r="388" spans="1:9" x14ac:dyDescent="0.25">
      <c r="A388" s="26">
        <v>37125</v>
      </c>
      <c r="B388" s="35">
        <f t="shared" si="27"/>
        <v>84644</v>
      </c>
      <c r="C388" s="35"/>
      <c r="D388" s="53">
        <v>3396</v>
      </c>
      <c r="E388" s="16">
        <f t="shared" si="28"/>
        <v>61277.5</v>
      </c>
      <c r="F388" s="2" t="str">
        <f t="shared" si="29"/>
        <v/>
      </c>
      <c r="G388" s="23"/>
      <c r="H388" s="16"/>
      <c r="I388" s="19">
        <f t="shared" si="30"/>
        <v>81248</v>
      </c>
    </row>
    <row r="389" spans="1:9" x14ac:dyDescent="0.25">
      <c r="A389" s="26">
        <v>37126</v>
      </c>
      <c r="B389" s="35">
        <f t="shared" si="27"/>
        <v>81248</v>
      </c>
      <c r="C389" s="35"/>
      <c r="D389" s="53">
        <v>3396</v>
      </c>
      <c r="E389" s="16">
        <f t="shared" si="28"/>
        <v>64673.5</v>
      </c>
      <c r="F389" s="2" t="str">
        <f t="shared" si="29"/>
        <v/>
      </c>
      <c r="G389" s="23"/>
      <c r="H389" s="16"/>
      <c r="I389" s="19">
        <f t="shared" si="30"/>
        <v>77852</v>
      </c>
    </row>
    <row r="390" spans="1:9" x14ac:dyDescent="0.25">
      <c r="A390" s="26">
        <v>37127</v>
      </c>
      <c r="B390" s="35">
        <f t="shared" si="27"/>
        <v>77852</v>
      </c>
      <c r="C390" s="35"/>
      <c r="D390" s="53">
        <v>3396</v>
      </c>
      <c r="E390" s="16">
        <f t="shared" si="28"/>
        <v>68069.5</v>
      </c>
      <c r="F390" s="2" t="str">
        <f t="shared" si="29"/>
        <v/>
      </c>
      <c r="G390" s="23"/>
      <c r="H390" s="16"/>
      <c r="I390" s="19">
        <f t="shared" si="30"/>
        <v>74456</v>
      </c>
    </row>
    <row r="391" spans="1:9" x14ac:dyDescent="0.25">
      <c r="A391" s="26">
        <v>37128</v>
      </c>
      <c r="B391" s="35">
        <f t="shared" si="27"/>
        <v>74456</v>
      </c>
      <c r="C391" s="35"/>
      <c r="D391" s="53">
        <v>3396</v>
      </c>
      <c r="E391" s="16">
        <f t="shared" si="28"/>
        <v>71465.5</v>
      </c>
      <c r="F391" s="2" t="str">
        <f t="shared" si="29"/>
        <v/>
      </c>
      <c r="G391" s="23"/>
      <c r="H391" s="16"/>
      <c r="I391" s="19">
        <f t="shared" si="30"/>
        <v>71060</v>
      </c>
    </row>
    <row r="392" spans="1:9" x14ac:dyDescent="0.25">
      <c r="A392" s="26">
        <v>37129</v>
      </c>
      <c r="B392" s="35">
        <f t="shared" si="27"/>
        <v>71060</v>
      </c>
      <c r="C392" s="35"/>
      <c r="D392" s="53">
        <v>3396</v>
      </c>
      <c r="E392" s="16">
        <f t="shared" si="28"/>
        <v>74861.5</v>
      </c>
      <c r="F392" s="2" t="str">
        <f t="shared" si="29"/>
        <v/>
      </c>
      <c r="G392" s="23"/>
      <c r="H392" s="16"/>
      <c r="I392" s="19">
        <f t="shared" si="30"/>
        <v>67664</v>
      </c>
    </row>
    <row r="393" spans="1:9" x14ac:dyDescent="0.25">
      <c r="A393" s="26">
        <v>37130</v>
      </c>
      <c r="B393" s="35">
        <f t="shared" si="27"/>
        <v>67664</v>
      </c>
      <c r="C393" s="35"/>
      <c r="D393" s="53">
        <v>3396</v>
      </c>
      <c r="E393" s="16">
        <f t="shared" si="28"/>
        <v>78257.5</v>
      </c>
      <c r="F393" s="2" t="str">
        <f t="shared" si="29"/>
        <v/>
      </c>
      <c r="G393" s="23"/>
      <c r="H393" s="16"/>
      <c r="I393" s="19">
        <f t="shared" si="30"/>
        <v>64268</v>
      </c>
    </row>
    <row r="394" spans="1:9" x14ac:dyDescent="0.25">
      <c r="A394" s="26">
        <v>37131</v>
      </c>
      <c r="B394" s="35">
        <f t="shared" si="27"/>
        <v>64268</v>
      </c>
      <c r="C394" s="35"/>
      <c r="D394" s="53">
        <v>3396</v>
      </c>
      <c r="E394" s="16">
        <f t="shared" si="28"/>
        <v>81653.5</v>
      </c>
      <c r="F394" s="2" t="str">
        <f t="shared" si="29"/>
        <v/>
      </c>
      <c r="G394" s="23"/>
      <c r="H394" s="16"/>
      <c r="I394" s="19">
        <f t="shared" si="30"/>
        <v>60872</v>
      </c>
    </row>
    <row r="395" spans="1:9" x14ac:dyDescent="0.25">
      <c r="A395" s="26">
        <v>37132</v>
      </c>
      <c r="B395" s="35">
        <f t="shared" si="27"/>
        <v>60872</v>
      </c>
      <c r="C395" s="35"/>
      <c r="D395" s="53">
        <v>3396</v>
      </c>
      <c r="E395" s="16">
        <f t="shared" si="28"/>
        <v>85049.5</v>
      </c>
      <c r="F395" s="2" t="str">
        <f t="shared" si="29"/>
        <v/>
      </c>
      <c r="G395" s="23"/>
      <c r="H395" s="16"/>
      <c r="I395" s="19">
        <f t="shared" si="30"/>
        <v>57476</v>
      </c>
    </row>
    <row r="396" spans="1:9" x14ac:dyDescent="0.25">
      <c r="A396" s="26">
        <v>37133</v>
      </c>
      <c r="B396" s="35">
        <f t="shared" si="27"/>
        <v>57476</v>
      </c>
      <c r="C396" s="35"/>
      <c r="D396" s="53">
        <v>3396</v>
      </c>
      <c r="E396" s="16">
        <f t="shared" si="28"/>
        <v>88445.5</v>
      </c>
      <c r="F396" s="2" t="str">
        <f t="shared" si="29"/>
        <v/>
      </c>
      <c r="G396" s="23"/>
      <c r="H396" s="16"/>
      <c r="I396" s="19">
        <f t="shared" si="30"/>
        <v>54080</v>
      </c>
    </row>
    <row r="397" spans="1:9" x14ac:dyDescent="0.25">
      <c r="A397" s="26">
        <v>37134</v>
      </c>
      <c r="B397" s="35">
        <f t="shared" si="27"/>
        <v>54080</v>
      </c>
      <c r="C397" s="35"/>
      <c r="D397" s="53">
        <v>3396</v>
      </c>
      <c r="E397" s="16">
        <f t="shared" si="28"/>
        <v>91841.5</v>
      </c>
      <c r="F397" s="2" t="str">
        <f t="shared" si="29"/>
        <v/>
      </c>
      <c r="G397" s="23"/>
      <c r="H397" s="16"/>
      <c r="I397" s="19">
        <f t="shared" si="30"/>
        <v>50684</v>
      </c>
    </row>
    <row r="398" spans="1:9" x14ac:dyDescent="0.25">
      <c r="A398" s="26">
        <v>37135</v>
      </c>
      <c r="B398" s="35">
        <f t="shared" si="27"/>
        <v>50684</v>
      </c>
      <c r="C398" s="35"/>
      <c r="D398" s="53">
        <v>3396</v>
      </c>
      <c r="E398" s="16">
        <f t="shared" si="28"/>
        <v>95237.5</v>
      </c>
      <c r="F398" s="2" t="str">
        <f t="shared" si="29"/>
        <v/>
      </c>
      <c r="G398" s="23"/>
      <c r="H398" s="16"/>
      <c r="I398" s="19">
        <f t="shared" si="30"/>
        <v>47288</v>
      </c>
    </row>
    <row r="399" spans="1:9" x14ac:dyDescent="0.25">
      <c r="A399" s="26">
        <v>37136</v>
      </c>
      <c r="B399" s="35">
        <f t="shared" si="27"/>
        <v>47288</v>
      </c>
      <c r="C399" s="35"/>
      <c r="D399" s="53">
        <v>3396</v>
      </c>
      <c r="E399" s="16">
        <f t="shared" si="28"/>
        <v>98633.5</v>
      </c>
      <c r="F399" s="2" t="str">
        <f t="shared" si="29"/>
        <v/>
      </c>
      <c r="G399" s="23"/>
      <c r="H399" s="16"/>
      <c r="I399" s="19">
        <f t="shared" si="30"/>
        <v>43892</v>
      </c>
    </row>
    <row r="400" spans="1:9" x14ac:dyDescent="0.25">
      <c r="A400" s="26">
        <v>37137</v>
      </c>
      <c r="B400" s="35">
        <f t="shared" si="27"/>
        <v>43892</v>
      </c>
      <c r="C400" s="35"/>
      <c r="D400" s="53">
        <v>3396</v>
      </c>
      <c r="E400" s="16">
        <f t="shared" si="28"/>
        <v>102029.5</v>
      </c>
      <c r="F400" s="2" t="str">
        <f t="shared" si="29"/>
        <v/>
      </c>
      <c r="G400" s="23"/>
      <c r="H400" s="16"/>
      <c r="I400" s="19">
        <f t="shared" si="30"/>
        <v>40496</v>
      </c>
    </row>
    <row r="401" spans="1:9" x14ac:dyDescent="0.25">
      <c r="A401" s="26">
        <v>37138</v>
      </c>
      <c r="B401" s="35">
        <f t="shared" si="27"/>
        <v>40496</v>
      </c>
      <c r="C401" s="35"/>
      <c r="D401" s="53">
        <v>3396</v>
      </c>
      <c r="E401" s="16">
        <f t="shared" si="28"/>
        <v>105425.5</v>
      </c>
      <c r="F401" s="2" t="str">
        <f t="shared" si="29"/>
        <v/>
      </c>
      <c r="G401" s="23"/>
      <c r="H401" s="16"/>
      <c r="I401" s="19">
        <f t="shared" si="30"/>
        <v>37100</v>
      </c>
    </row>
    <row r="402" spans="1:9" x14ac:dyDescent="0.25">
      <c r="A402" s="26">
        <v>37139</v>
      </c>
      <c r="B402" s="35">
        <f t="shared" si="27"/>
        <v>37100</v>
      </c>
      <c r="C402" s="35"/>
      <c r="D402" s="53">
        <v>3396</v>
      </c>
      <c r="E402" s="16">
        <f t="shared" si="28"/>
        <v>108821.5</v>
      </c>
      <c r="F402" s="2" t="str">
        <f t="shared" si="29"/>
        <v/>
      </c>
      <c r="G402" s="23"/>
      <c r="H402" s="16"/>
      <c r="I402" s="19">
        <f t="shared" si="30"/>
        <v>33704</v>
      </c>
    </row>
    <row r="403" spans="1:9" x14ac:dyDescent="0.25">
      <c r="A403" s="26">
        <v>37140</v>
      </c>
      <c r="B403" s="35">
        <f t="shared" si="27"/>
        <v>33704</v>
      </c>
      <c r="C403" s="35"/>
      <c r="D403" s="53">
        <v>3396</v>
      </c>
      <c r="E403" s="16">
        <f t="shared" si="28"/>
        <v>112217.5</v>
      </c>
      <c r="F403" s="2" t="str">
        <f t="shared" si="29"/>
        <v/>
      </c>
      <c r="G403" s="23"/>
      <c r="H403" s="16"/>
      <c r="I403" s="19">
        <f t="shared" si="30"/>
        <v>30308</v>
      </c>
    </row>
    <row r="404" spans="1:9" x14ac:dyDescent="0.25">
      <c r="A404" s="26">
        <v>37141</v>
      </c>
      <c r="B404" s="35">
        <f t="shared" si="27"/>
        <v>30308</v>
      </c>
      <c r="C404" s="35"/>
      <c r="D404" s="53">
        <v>3396</v>
      </c>
      <c r="E404" s="16">
        <f t="shared" si="28"/>
        <v>115613.5</v>
      </c>
      <c r="F404" s="2" t="str">
        <f t="shared" si="29"/>
        <v/>
      </c>
      <c r="G404" s="23"/>
      <c r="H404" s="16"/>
      <c r="I404" s="19">
        <f t="shared" si="30"/>
        <v>26912</v>
      </c>
    </row>
    <row r="405" spans="1:9" x14ac:dyDescent="0.25">
      <c r="A405" s="26">
        <v>37142</v>
      </c>
      <c r="B405" s="35">
        <f t="shared" si="27"/>
        <v>26912</v>
      </c>
      <c r="C405" s="35"/>
      <c r="D405" s="53">
        <v>3396</v>
      </c>
      <c r="E405" s="16">
        <f t="shared" si="28"/>
        <v>119009.5</v>
      </c>
      <c r="F405" s="2" t="str">
        <f t="shared" si="29"/>
        <v/>
      </c>
      <c r="G405" s="23"/>
      <c r="H405" s="16"/>
      <c r="I405" s="19">
        <f t="shared" si="30"/>
        <v>23516</v>
      </c>
    </row>
    <row r="406" spans="1:9" x14ac:dyDescent="0.25">
      <c r="A406" s="26">
        <v>37143</v>
      </c>
      <c r="B406" s="35">
        <f t="shared" si="27"/>
        <v>23516</v>
      </c>
      <c r="C406" s="35"/>
      <c r="D406" s="53">
        <v>3396</v>
      </c>
      <c r="E406" s="16">
        <f t="shared" si="28"/>
        <v>122405.5</v>
      </c>
      <c r="F406" s="2" t="str">
        <f t="shared" si="29"/>
        <v/>
      </c>
      <c r="G406" s="23"/>
      <c r="H406" s="16"/>
      <c r="I406" s="19">
        <f t="shared" si="30"/>
        <v>20120</v>
      </c>
    </row>
    <row r="407" spans="1:9" x14ac:dyDescent="0.25">
      <c r="A407" s="26">
        <v>37144</v>
      </c>
      <c r="B407" s="35">
        <f t="shared" si="27"/>
        <v>20120</v>
      </c>
      <c r="C407" s="35"/>
      <c r="D407" s="53">
        <v>3396</v>
      </c>
      <c r="E407" s="16">
        <f t="shared" si="28"/>
        <v>125801.5</v>
      </c>
      <c r="F407" s="2" t="str">
        <f t="shared" si="29"/>
        <v/>
      </c>
      <c r="G407" s="23"/>
      <c r="H407" s="16"/>
      <c r="I407" s="19">
        <f t="shared" si="30"/>
        <v>16724</v>
      </c>
    </row>
    <row r="408" spans="1:9" x14ac:dyDescent="0.25">
      <c r="A408" s="26">
        <v>37145</v>
      </c>
      <c r="B408" s="35">
        <f t="shared" si="27"/>
        <v>16724</v>
      </c>
      <c r="C408" s="35"/>
      <c r="D408" s="53">
        <v>3396</v>
      </c>
      <c r="E408" s="16">
        <f t="shared" si="28"/>
        <v>129197.5</v>
      </c>
      <c r="F408" s="2" t="str">
        <f t="shared" si="29"/>
        <v/>
      </c>
      <c r="G408" s="23"/>
      <c r="H408" s="16"/>
      <c r="I408" s="19">
        <f t="shared" si="30"/>
        <v>13328</v>
      </c>
    </row>
    <row r="409" spans="1:9" x14ac:dyDescent="0.25">
      <c r="A409" s="26">
        <v>37146</v>
      </c>
      <c r="B409" s="35">
        <f t="shared" si="27"/>
        <v>13328</v>
      </c>
      <c r="C409" s="35"/>
      <c r="D409" s="53">
        <v>3396</v>
      </c>
      <c r="E409" s="16">
        <f t="shared" si="28"/>
        <v>132593.5</v>
      </c>
      <c r="F409" s="2" t="str">
        <f t="shared" si="29"/>
        <v/>
      </c>
      <c r="G409" s="23"/>
      <c r="H409" s="16"/>
      <c r="I409" s="19">
        <f t="shared" si="30"/>
        <v>9932</v>
      </c>
    </row>
    <row r="410" spans="1:9" x14ac:dyDescent="0.25">
      <c r="A410" s="26">
        <v>37147</v>
      </c>
      <c r="B410" s="35">
        <f t="shared" si="27"/>
        <v>9932</v>
      </c>
      <c r="C410" s="35"/>
      <c r="D410" s="53">
        <v>3396</v>
      </c>
      <c r="E410" s="16">
        <f t="shared" si="28"/>
        <v>135989.5</v>
      </c>
      <c r="F410" s="2" t="str">
        <f t="shared" si="29"/>
        <v/>
      </c>
      <c r="G410" s="23"/>
      <c r="H410" s="16"/>
      <c r="I410" s="19">
        <f t="shared" si="30"/>
        <v>6536</v>
      </c>
    </row>
    <row r="411" spans="1:9" x14ac:dyDescent="0.25">
      <c r="A411" s="26">
        <v>37148</v>
      </c>
      <c r="B411" s="35">
        <f t="shared" si="27"/>
        <v>6536</v>
      </c>
      <c r="C411" s="35"/>
      <c r="D411" s="53">
        <v>3396</v>
      </c>
      <c r="E411" s="16">
        <f t="shared" si="28"/>
        <v>139385.5</v>
      </c>
      <c r="F411" s="2" t="str">
        <f t="shared" si="29"/>
        <v/>
      </c>
      <c r="G411" s="23"/>
      <c r="H411" s="16"/>
      <c r="I411" s="19">
        <f t="shared" si="30"/>
        <v>3140</v>
      </c>
    </row>
    <row r="412" spans="1:9" x14ac:dyDescent="0.25">
      <c r="A412" s="26">
        <v>37149</v>
      </c>
      <c r="B412" s="35">
        <f t="shared" si="27"/>
        <v>3140</v>
      </c>
      <c r="C412" s="35"/>
      <c r="D412" s="53">
        <v>3396</v>
      </c>
      <c r="E412" s="16">
        <f t="shared" si="28"/>
        <v>142781.5</v>
      </c>
      <c r="F412" s="2" t="str">
        <f t="shared" si="29"/>
        <v/>
      </c>
      <c r="G412" s="23"/>
      <c r="H412" s="16"/>
      <c r="I412" s="19">
        <f t="shared" si="30"/>
        <v>-256</v>
      </c>
    </row>
    <row r="413" spans="1:9" x14ac:dyDescent="0.25">
      <c r="A413" s="26">
        <v>37150</v>
      </c>
      <c r="B413" s="35" t="str">
        <f t="shared" si="27"/>
        <v>0</v>
      </c>
      <c r="C413" s="35"/>
      <c r="D413" s="53">
        <v>3396</v>
      </c>
      <c r="E413" s="16">
        <f t="shared" si="28"/>
        <v>145921.5</v>
      </c>
      <c r="F413" s="2" t="str">
        <f t="shared" si="29"/>
        <v/>
      </c>
      <c r="G413" s="23"/>
      <c r="H413" s="16"/>
      <c r="I413" s="19">
        <f t="shared" si="30"/>
        <v>-3396</v>
      </c>
    </row>
    <row r="414" spans="1:9" x14ac:dyDescent="0.25">
      <c r="A414" s="26">
        <v>37151</v>
      </c>
      <c r="B414" s="35" t="str">
        <f t="shared" si="27"/>
        <v>0</v>
      </c>
      <c r="C414" s="35"/>
      <c r="D414" s="53">
        <v>3396</v>
      </c>
      <c r="E414" s="16">
        <f t="shared" si="28"/>
        <v>145921.5</v>
      </c>
      <c r="F414" s="2" t="str">
        <f t="shared" si="29"/>
        <v/>
      </c>
      <c r="G414" s="23"/>
      <c r="H414" s="16"/>
      <c r="I414" s="19">
        <f t="shared" si="30"/>
        <v>-3396</v>
      </c>
    </row>
    <row r="415" spans="1:9" x14ac:dyDescent="0.25">
      <c r="A415" s="26">
        <v>37152</v>
      </c>
      <c r="B415" s="35" t="str">
        <f t="shared" si="27"/>
        <v>0</v>
      </c>
      <c r="C415" s="35"/>
      <c r="D415" s="53">
        <v>3396</v>
      </c>
      <c r="E415" s="16">
        <f t="shared" si="28"/>
        <v>145921.5</v>
      </c>
      <c r="F415" s="2" t="str">
        <f t="shared" si="29"/>
        <v/>
      </c>
      <c r="G415" s="23"/>
      <c r="H415" s="16"/>
      <c r="I415" s="19">
        <f t="shared" si="30"/>
        <v>-3396</v>
      </c>
    </row>
    <row r="416" spans="1:9" x14ac:dyDescent="0.25">
      <c r="A416" s="26">
        <v>37153</v>
      </c>
      <c r="B416" s="35" t="str">
        <f t="shared" si="27"/>
        <v>0</v>
      </c>
      <c r="C416" s="35"/>
      <c r="D416" s="53">
        <v>3396</v>
      </c>
      <c r="E416" s="16">
        <f t="shared" si="28"/>
        <v>145921.5</v>
      </c>
      <c r="F416" s="2" t="str">
        <f t="shared" si="29"/>
        <v/>
      </c>
      <c r="G416" s="23"/>
      <c r="H416" s="16"/>
      <c r="I416" s="19">
        <f t="shared" si="30"/>
        <v>-3396</v>
      </c>
    </row>
    <row r="417" spans="1:9" x14ac:dyDescent="0.25">
      <c r="A417" s="26">
        <v>37154</v>
      </c>
      <c r="B417" s="35" t="str">
        <f t="shared" si="27"/>
        <v>0</v>
      </c>
      <c r="C417" s="35"/>
      <c r="D417" s="53">
        <v>3396</v>
      </c>
      <c r="E417" s="16">
        <f t="shared" si="28"/>
        <v>145921.5</v>
      </c>
      <c r="F417" s="2" t="str">
        <f t="shared" si="29"/>
        <v/>
      </c>
      <c r="G417" s="23" t="s">
        <v>27</v>
      </c>
      <c r="H417" s="16">
        <v>122000</v>
      </c>
      <c r="I417" s="19">
        <f t="shared" si="30"/>
        <v>118604</v>
      </c>
    </row>
    <row r="418" spans="1:9" x14ac:dyDescent="0.25">
      <c r="A418" s="26">
        <v>37155</v>
      </c>
      <c r="B418" s="35">
        <f t="shared" si="27"/>
        <v>118604</v>
      </c>
      <c r="C418" s="35"/>
      <c r="D418" s="53">
        <v>3396</v>
      </c>
      <c r="E418" s="16">
        <f t="shared" si="28"/>
        <v>27317.5</v>
      </c>
      <c r="F418" s="2" t="str">
        <f t="shared" si="29"/>
        <v/>
      </c>
      <c r="G418" s="23"/>
      <c r="H418" s="16"/>
      <c r="I418" s="19">
        <f t="shared" si="30"/>
        <v>115208</v>
      </c>
    </row>
    <row r="419" spans="1:9" x14ac:dyDescent="0.25">
      <c r="A419" s="26">
        <v>37156</v>
      </c>
      <c r="B419" s="35">
        <f t="shared" si="27"/>
        <v>115208</v>
      </c>
      <c r="C419" s="35"/>
      <c r="D419" s="53">
        <v>3396</v>
      </c>
      <c r="E419" s="16">
        <f t="shared" si="28"/>
        <v>30713.5</v>
      </c>
      <c r="F419" s="2" t="str">
        <f t="shared" si="29"/>
        <v/>
      </c>
      <c r="G419" s="23"/>
      <c r="H419" s="16"/>
      <c r="I419" s="19">
        <f t="shared" si="30"/>
        <v>111812</v>
      </c>
    </row>
    <row r="420" spans="1:9" x14ac:dyDescent="0.25">
      <c r="A420" s="26">
        <v>37157</v>
      </c>
      <c r="B420" s="35">
        <f t="shared" si="27"/>
        <v>111812</v>
      </c>
      <c r="C420" s="35"/>
      <c r="D420" s="53">
        <v>3396</v>
      </c>
      <c r="E420" s="16">
        <f t="shared" si="28"/>
        <v>34109.5</v>
      </c>
      <c r="F420" s="2" t="str">
        <f t="shared" si="29"/>
        <v/>
      </c>
      <c r="G420" s="23"/>
      <c r="H420" s="16"/>
      <c r="I420" s="19">
        <f t="shared" si="30"/>
        <v>108416</v>
      </c>
    </row>
    <row r="421" spans="1:9" x14ac:dyDescent="0.25">
      <c r="A421" s="26">
        <v>37158</v>
      </c>
      <c r="B421" s="35">
        <f t="shared" si="27"/>
        <v>108416</v>
      </c>
      <c r="C421" s="35"/>
      <c r="D421" s="53">
        <v>2225</v>
      </c>
      <c r="E421" s="16">
        <f t="shared" si="28"/>
        <v>37505.5</v>
      </c>
      <c r="F421" s="2" t="str">
        <f t="shared" si="29"/>
        <v/>
      </c>
      <c r="G421" s="23"/>
      <c r="H421" s="16"/>
      <c r="I421" s="19">
        <f t="shared" si="30"/>
        <v>106191</v>
      </c>
    </row>
    <row r="422" spans="1:9" x14ac:dyDescent="0.25">
      <c r="A422" s="26">
        <v>37159</v>
      </c>
      <c r="B422" s="35">
        <f t="shared" si="27"/>
        <v>106191</v>
      </c>
      <c r="C422" s="35"/>
      <c r="D422" s="53">
        <v>2225</v>
      </c>
      <c r="E422" s="16">
        <f t="shared" si="28"/>
        <v>39730.5</v>
      </c>
      <c r="F422" s="2" t="str">
        <f t="shared" si="29"/>
        <v/>
      </c>
      <c r="G422" s="23"/>
      <c r="H422" s="16"/>
      <c r="I422" s="19">
        <f t="shared" si="30"/>
        <v>103966</v>
      </c>
    </row>
    <row r="423" spans="1:9" x14ac:dyDescent="0.25">
      <c r="A423" s="26">
        <v>37160</v>
      </c>
      <c r="B423" s="35">
        <f t="shared" si="27"/>
        <v>103966</v>
      </c>
      <c r="C423" s="35"/>
      <c r="D423" s="53">
        <v>2225</v>
      </c>
      <c r="E423" s="16">
        <f t="shared" si="28"/>
        <v>41955.5</v>
      </c>
      <c r="F423" s="2" t="str">
        <f t="shared" si="29"/>
        <v/>
      </c>
      <c r="G423" s="23"/>
      <c r="H423" s="16"/>
      <c r="I423" s="19">
        <f t="shared" si="30"/>
        <v>101741</v>
      </c>
    </row>
    <row r="424" spans="1:9" x14ac:dyDescent="0.25">
      <c r="A424" s="26">
        <v>37161</v>
      </c>
      <c r="B424" s="35">
        <f t="shared" si="27"/>
        <v>101741</v>
      </c>
      <c r="C424" s="35"/>
      <c r="D424" s="53">
        <v>2225</v>
      </c>
      <c r="E424" s="16">
        <f t="shared" si="28"/>
        <v>44180.5</v>
      </c>
      <c r="F424" s="2" t="str">
        <f t="shared" si="29"/>
        <v/>
      </c>
      <c r="G424" s="23"/>
      <c r="H424" s="16"/>
      <c r="I424" s="19">
        <f t="shared" si="30"/>
        <v>99516</v>
      </c>
    </row>
    <row r="425" spans="1:9" x14ac:dyDescent="0.25">
      <c r="A425" s="26">
        <v>37162</v>
      </c>
      <c r="B425" s="35">
        <f t="shared" si="27"/>
        <v>99516</v>
      </c>
      <c r="C425" s="35"/>
      <c r="D425" s="53">
        <v>2225</v>
      </c>
      <c r="E425" s="16">
        <f t="shared" si="28"/>
        <v>46405.5</v>
      </c>
      <c r="F425" s="2" t="str">
        <f t="shared" si="29"/>
        <v/>
      </c>
      <c r="G425" s="23"/>
      <c r="H425" s="16"/>
      <c r="I425" s="19">
        <f t="shared" si="30"/>
        <v>97291</v>
      </c>
    </row>
    <row r="426" spans="1:9" x14ac:dyDescent="0.25">
      <c r="A426" s="26">
        <v>37163</v>
      </c>
      <c r="B426" s="35">
        <f t="shared" si="27"/>
        <v>97291</v>
      </c>
      <c r="C426" s="35"/>
      <c r="D426" s="53">
        <v>2225</v>
      </c>
      <c r="E426" s="16">
        <f t="shared" si="28"/>
        <v>48630.5</v>
      </c>
      <c r="F426" s="2" t="str">
        <f t="shared" si="29"/>
        <v/>
      </c>
      <c r="G426" s="23"/>
      <c r="H426" s="16"/>
      <c r="I426" s="19">
        <f t="shared" si="30"/>
        <v>95066</v>
      </c>
    </row>
    <row r="427" spans="1:9" x14ac:dyDescent="0.25">
      <c r="A427" s="26">
        <v>37164</v>
      </c>
      <c r="B427" s="35">
        <f t="shared" si="27"/>
        <v>95066</v>
      </c>
      <c r="C427" s="35"/>
      <c r="D427" s="53">
        <v>2225</v>
      </c>
      <c r="E427" s="16">
        <f t="shared" si="28"/>
        <v>50855.5</v>
      </c>
      <c r="F427" s="2" t="str">
        <f t="shared" si="29"/>
        <v/>
      </c>
      <c r="G427" s="23"/>
      <c r="H427" s="16"/>
      <c r="I427" s="19">
        <f t="shared" si="30"/>
        <v>92841</v>
      </c>
    </row>
    <row r="428" spans="1:9" x14ac:dyDescent="0.25">
      <c r="A428" s="26">
        <v>37165</v>
      </c>
      <c r="B428" s="35">
        <f t="shared" si="27"/>
        <v>92841</v>
      </c>
      <c r="C428" s="35"/>
      <c r="D428" s="53">
        <v>3396</v>
      </c>
      <c r="E428" s="16">
        <f t="shared" si="28"/>
        <v>53080.5</v>
      </c>
      <c r="F428" s="2" t="str">
        <f t="shared" si="29"/>
        <v/>
      </c>
      <c r="G428" s="23"/>
      <c r="H428" s="16"/>
      <c r="I428" s="19">
        <f t="shared" si="30"/>
        <v>89445</v>
      </c>
    </row>
    <row r="429" spans="1:9" x14ac:dyDescent="0.25">
      <c r="A429" s="26">
        <v>37166</v>
      </c>
      <c r="B429" s="35">
        <f t="shared" si="27"/>
        <v>89445</v>
      </c>
      <c r="C429" s="35"/>
      <c r="D429" s="53">
        <v>3396</v>
      </c>
      <c r="E429" s="16">
        <f t="shared" si="28"/>
        <v>56476.5</v>
      </c>
      <c r="F429" s="2" t="str">
        <f t="shared" si="29"/>
        <v/>
      </c>
      <c r="G429" s="23"/>
      <c r="H429" s="16"/>
      <c r="I429" s="19">
        <f t="shared" si="30"/>
        <v>86049</v>
      </c>
    </row>
    <row r="430" spans="1:9" x14ac:dyDescent="0.25">
      <c r="A430" s="26">
        <v>37167</v>
      </c>
      <c r="B430" s="35">
        <f t="shared" si="27"/>
        <v>86049</v>
      </c>
      <c r="C430" s="35"/>
      <c r="D430" s="53">
        <v>3396</v>
      </c>
      <c r="E430" s="16">
        <f t="shared" si="28"/>
        <v>59872.5</v>
      </c>
      <c r="F430" s="2" t="str">
        <f t="shared" si="29"/>
        <v/>
      </c>
      <c r="G430" s="23"/>
      <c r="H430" s="16"/>
      <c r="I430" s="19">
        <f t="shared" si="30"/>
        <v>82653</v>
      </c>
    </row>
    <row r="431" spans="1:9" x14ac:dyDescent="0.25">
      <c r="A431" s="26">
        <v>37168</v>
      </c>
      <c r="B431" s="35">
        <f t="shared" si="27"/>
        <v>82653</v>
      </c>
      <c r="C431" s="35"/>
      <c r="D431" s="53">
        <v>3396</v>
      </c>
      <c r="E431" s="16">
        <f t="shared" si="28"/>
        <v>63268.5</v>
      </c>
      <c r="F431" s="2" t="str">
        <f t="shared" si="29"/>
        <v/>
      </c>
      <c r="G431" s="23"/>
      <c r="H431" s="16"/>
      <c r="I431" s="19">
        <f t="shared" si="30"/>
        <v>79257</v>
      </c>
    </row>
    <row r="432" spans="1:9" x14ac:dyDescent="0.25">
      <c r="A432" s="26">
        <v>37169</v>
      </c>
      <c r="B432" s="35">
        <f t="shared" si="27"/>
        <v>79257</v>
      </c>
      <c r="C432" s="35"/>
      <c r="D432" s="53">
        <v>3396</v>
      </c>
      <c r="E432" s="16">
        <f t="shared" si="28"/>
        <v>66664.5</v>
      </c>
      <c r="F432" s="2" t="str">
        <f t="shared" si="29"/>
        <v/>
      </c>
      <c r="G432" s="23"/>
      <c r="H432" s="16"/>
      <c r="I432" s="19">
        <f t="shared" si="30"/>
        <v>75861</v>
      </c>
    </row>
    <row r="433" spans="1:9" x14ac:dyDescent="0.25">
      <c r="A433" s="26">
        <v>37170</v>
      </c>
      <c r="B433" s="35">
        <f t="shared" si="27"/>
        <v>75861</v>
      </c>
      <c r="C433" s="35"/>
      <c r="D433" s="53">
        <v>3396</v>
      </c>
      <c r="E433" s="16">
        <f t="shared" si="28"/>
        <v>70060.5</v>
      </c>
      <c r="F433" s="2" t="str">
        <f t="shared" si="29"/>
        <v/>
      </c>
      <c r="G433" s="23"/>
      <c r="H433" s="16"/>
      <c r="I433" s="19">
        <f t="shared" si="30"/>
        <v>72465</v>
      </c>
    </row>
    <row r="434" spans="1:9" x14ac:dyDescent="0.25">
      <c r="A434" s="26">
        <v>37171</v>
      </c>
      <c r="B434" s="35">
        <f t="shared" si="27"/>
        <v>72465</v>
      </c>
      <c r="C434" s="35"/>
      <c r="D434" s="53">
        <v>3396</v>
      </c>
      <c r="E434" s="16">
        <f t="shared" si="28"/>
        <v>73456.5</v>
      </c>
      <c r="F434" s="2" t="str">
        <f t="shared" si="29"/>
        <v/>
      </c>
      <c r="G434" s="23"/>
      <c r="H434" s="16"/>
      <c r="I434" s="19">
        <f t="shared" si="30"/>
        <v>69069</v>
      </c>
    </row>
    <row r="435" spans="1:9" x14ac:dyDescent="0.25">
      <c r="A435" s="26">
        <v>37172</v>
      </c>
      <c r="B435" s="35">
        <f t="shared" si="27"/>
        <v>69069</v>
      </c>
      <c r="C435" s="35"/>
      <c r="D435" s="53">
        <v>3396</v>
      </c>
      <c r="E435" s="16">
        <f t="shared" si="28"/>
        <v>76852.5</v>
      </c>
      <c r="F435" s="2" t="str">
        <f t="shared" si="29"/>
        <v/>
      </c>
      <c r="G435" s="23"/>
      <c r="H435" s="16"/>
      <c r="I435" s="19">
        <f t="shared" si="30"/>
        <v>65673</v>
      </c>
    </row>
    <row r="436" spans="1:9" x14ac:dyDescent="0.25">
      <c r="A436" s="26">
        <v>37173</v>
      </c>
      <c r="B436" s="35">
        <f t="shared" si="27"/>
        <v>65673</v>
      </c>
      <c r="C436" s="35"/>
      <c r="D436" s="53">
        <v>3396</v>
      </c>
      <c r="E436" s="16">
        <f t="shared" si="28"/>
        <v>80248.5</v>
      </c>
      <c r="F436" s="2" t="str">
        <f t="shared" si="29"/>
        <v/>
      </c>
      <c r="G436" s="23"/>
      <c r="H436" s="16"/>
      <c r="I436" s="19">
        <f t="shared" si="30"/>
        <v>62277</v>
      </c>
    </row>
    <row r="437" spans="1:9" x14ac:dyDescent="0.25">
      <c r="A437" s="26">
        <v>37174</v>
      </c>
      <c r="B437" s="35">
        <f t="shared" si="27"/>
        <v>62277</v>
      </c>
      <c r="C437" s="35"/>
      <c r="D437" s="53">
        <v>3396</v>
      </c>
      <c r="E437" s="16">
        <f t="shared" si="28"/>
        <v>83644.5</v>
      </c>
      <c r="F437" s="2" t="str">
        <f t="shared" si="29"/>
        <v/>
      </c>
      <c r="G437" s="23"/>
      <c r="H437" s="16"/>
      <c r="I437" s="19">
        <f t="shared" si="30"/>
        <v>58881</v>
      </c>
    </row>
    <row r="438" spans="1:9" x14ac:dyDescent="0.25">
      <c r="A438" s="26">
        <v>37175</v>
      </c>
      <c r="B438" s="35">
        <f t="shared" si="27"/>
        <v>58881</v>
      </c>
      <c r="C438" s="35"/>
      <c r="D438" s="53">
        <v>3396</v>
      </c>
      <c r="E438" s="16">
        <f t="shared" si="28"/>
        <v>87040.5</v>
      </c>
      <c r="F438" s="2" t="str">
        <f t="shared" si="29"/>
        <v/>
      </c>
      <c r="G438" s="23"/>
      <c r="H438" s="16"/>
      <c r="I438" s="19">
        <f t="shared" si="30"/>
        <v>55485</v>
      </c>
    </row>
    <row r="439" spans="1:9" x14ac:dyDescent="0.25">
      <c r="A439" s="26">
        <v>37176</v>
      </c>
      <c r="B439" s="35">
        <f t="shared" si="27"/>
        <v>55485</v>
      </c>
      <c r="C439" s="35"/>
      <c r="D439" s="53">
        <v>3396</v>
      </c>
      <c r="E439" s="16">
        <f t="shared" si="28"/>
        <v>90436.5</v>
      </c>
      <c r="F439" s="2" t="str">
        <f t="shared" si="29"/>
        <v/>
      </c>
      <c r="G439" s="23"/>
      <c r="H439" s="16"/>
      <c r="I439" s="19">
        <f t="shared" si="30"/>
        <v>52089</v>
      </c>
    </row>
    <row r="440" spans="1:9" x14ac:dyDescent="0.25">
      <c r="A440" s="26">
        <v>37177</v>
      </c>
      <c r="B440" s="35">
        <f t="shared" ref="B440:B503" si="31">IF(I439&lt;0,"0",I439)</f>
        <v>52089</v>
      </c>
      <c r="C440" s="35"/>
      <c r="D440" s="53">
        <v>3396</v>
      </c>
      <c r="E440" s="16">
        <f t="shared" ref="E440:E503" si="32">$D$3-B440</f>
        <v>93832.5</v>
      </c>
      <c r="F440" s="2" t="str">
        <f t="shared" ref="F440:F503" si="33">+IF(I440&gt;$D$3,"*","")</f>
        <v/>
      </c>
      <c r="G440" s="23"/>
      <c r="H440" s="16"/>
      <c r="I440" s="19">
        <f t="shared" ref="I440:I503" si="34">B440+H440-D440</f>
        <v>48693</v>
      </c>
    </row>
    <row r="441" spans="1:9" x14ac:dyDescent="0.25">
      <c r="A441" s="26">
        <v>37178</v>
      </c>
      <c r="B441" s="35">
        <f t="shared" si="31"/>
        <v>48693</v>
      </c>
      <c r="C441" s="35"/>
      <c r="D441" s="53">
        <v>3396</v>
      </c>
      <c r="E441" s="16">
        <f t="shared" si="32"/>
        <v>97228.5</v>
      </c>
      <c r="F441" s="2" t="str">
        <f t="shared" si="33"/>
        <v/>
      </c>
      <c r="G441" s="23"/>
      <c r="H441" s="16"/>
      <c r="I441" s="19">
        <f t="shared" si="34"/>
        <v>45297</v>
      </c>
    </row>
    <row r="442" spans="1:9" x14ac:dyDescent="0.25">
      <c r="A442" s="26">
        <v>37179</v>
      </c>
      <c r="B442" s="35">
        <f t="shared" si="31"/>
        <v>45297</v>
      </c>
      <c r="C442" s="35"/>
      <c r="D442" s="53">
        <v>3396</v>
      </c>
      <c r="E442" s="16">
        <f t="shared" si="32"/>
        <v>100624.5</v>
      </c>
      <c r="F442" s="2" t="str">
        <f t="shared" si="33"/>
        <v/>
      </c>
      <c r="G442" s="23"/>
      <c r="H442" s="16"/>
      <c r="I442" s="19">
        <f t="shared" si="34"/>
        <v>41901</v>
      </c>
    </row>
    <row r="443" spans="1:9" x14ac:dyDescent="0.25">
      <c r="A443" s="26">
        <v>37180</v>
      </c>
      <c r="B443" s="35">
        <f t="shared" si="31"/>
        <v>41901</v>
      </c>
      <c r="C443" s="35"/>
      <c r="D443" s="53">
        <v>3396</v>
      </c>
      <c r="E443" s="16">
        <f t="shared" si="32"/>
        <v>104020.5</v>
      </c>
      <c r="F443" s="2" t="str">
        <f t="shared" si="33"/>
        <v/>
      </c>
      <c r="G443" s="23"/>
      <c r="H443" s="16"/>
      <c r="I443" s="19">
        <f t="shared" si="34"/>
        <v>38505</v>
      </c>
    </row>
    <row r="444" spans="1:9" x14ac:dyDescent="0.25">
      <c r="A444" s="26">
        <v>37181</v>
      </c>
      <c r="B444" s="35">
        <f t="shared" si="31"/>
        <v>38505</v>
      </c>
      <c r="C444" s="35"/>
      <c r="D444" s="53">
        <v>3396</v>
      </c>
      <c r="E444" s="16">
        <f t="shared" si="32"/>
        <v>107416.5</v>
      </c>
      <c r="F444" s="2" t="str">
        <f t="shared" si="33"/>
        <v/>
      </c>
      <c r="G444" s="23"/>
      <c r="H444" s="16"/>
      <c r="I444" s="19">
        <f t="shared" si="34"/>
        <v>35109</v>
      </c>
    </row>
    <row r="445" spans="1:9" x14ac:dyDescent="0.25">
      <c r="A445" s="26">
        <v>37182</v>
      </c>
      <c r="B445" s="35">
        <f t="shared" si="31"/>
        <v>35109</v>
      </c>
      <c r="C445" s="35"/>
      <c r="D445" s="53">
        <v>3396</v>
      </c>
      <c r="E445" s="16">
        <f t="shared" si="32"/>
        <v>110812.5</v>
      </c>
      <c r="F445" s="2" t="str">
        <f t="shared" si="33"/>
        <v/>
      </c>
      <c r="G445" s="23"/>
      <c r="H445" s="16"/>
      <c r="I445" s="19">
        <f t="shared" si="34"/>
        <v>31713</v>
      </c>
    </row>
    <row r="446" spans="1:9" x14ac:dyDescent="0.25">
      <c r="A446" s="26">
        <v>37183</v>
      </c>
      <c r="B446" s="35">
        <f t="shared" si="31"/>
        <v>31713</v>
      </c>
      <c r="C446" s="35"/>
      <c r="D446" s="53">
        <v>3396</v>
      </c>
      <c r="E446" s="16">
        <f t="shared" si="32"/>
        <v>114208.5</v>
      </c>
      <c r="F446" s="2" t="str">
        <f t="shared" si="33"/>
        <v/>
      </c>
      <c r="G446" s="23"/>
      <c r="H446" s="16"/>
      <c r="I446" s="19">
        <f t="shared" si="34"/>
        <v>28317</v>
      </c>
    </row>
    <row r="447" spans="1:9" x14ac:dyDescent="0.25">
      <c r="A447" s="26">
        <v>37184</v>
      </c>
      <c r="B447" s="35">
        <f t="shared" si="31"/>
        <v>28317</v>
      </c>
      <c r="C447" s="35"/>
      <c r="D447" s="53">
        <v>3396</v>
      </c>
      <c r="E447" s="16">
        <f t="shared" si="32"/>
        <v>117604.5</v>
      </c>
      <c r="F447" s="2" t="str">
        <f t="shared" si="33"/>
        <v/>
      </c>
      <c r="G447" s="23"/>
      <c r="H447" s="16"/>
      <c r="I447" s="19">
        <f t="shared" si="34"/>
        <v>24921</v>
      </c>
    </row>
    <row r="448" spans="1:9" x14ac:dyDescent="0.25">
      <c r="A448" s="26">
        <v>37185</v>
      </c>
      <c r="B448" s="35">
        <f t="shared" si="31"/>
        <v>24921</v>
      </c>
      <c r="C448" s="35"/>
      <c r="D448" s="53">
        <v>3396</v>
      </c>
      <c r="E448" s="16">
        <f t="shared" si="32"/>
        <v>121000.5</v>
      </c>
      <c r="F448" s="2" t="str">
        <f t="shared" si="33"/>
        <v/>
      </c>
      <c r="G448" s="23"/>
      <c r="H448" s="16"/>
      <c r="I448" s="19">
        <f t="shared" si="34"/>
        <v>21525</v>
      </c>
    </row>
    <row r="449" spans="1:9" x14ac:dyDescent="0.25">
      <c r="A449" s="26">
        <v>37186</v>
      </c>
      <c r="B449" s="35">
        <f t="shared" si="31"/>
        <v>21525</v>
      </c>
      <c r="C449" s="35"/>
      <c r="D449" s="53">
        <v>3396</v>
      </c>
      <c r="E449" s="16">
        <f t="shared" si="32"/>
        <v>124396.5</v>
      </c>
      <c r="F449" s="2" t="str">
        <f t="shared" si="33"/>
        <v/>
      </c>
      <c r="G449" s="23"/>
      <c r="H449" s="16"/>
      <c r="I449" s="19">
        <f t="shared" si="34"/>
        <v>18129</v>
      </c>
    </row>
    <row r="450" spans="1:9" x14ac:dyDescent="0.25">
      <c r="A450" s="26">
        <v>37187</v>
      </c>
      <c r="B450" s="35">
        <f t="shared" si="31"/>
        <v>18129</v>
      </c>
      <c r="C450" s="35"/>
      <c r="D450" s="53">
        <v>3396</v>
      </c>
      <c r="E450" s="16">
        <f t="shared" si="32"/>
        <v>127792.5</v>
      </c>
      <c r="F450" s="2" t="str">
        <f t="shared" si="33"/>
        <v/>
      </c>
      <c r="G450" s="23"/>
      <c r="H450" s="16"/>
      <c r="I450" s="19">
        <f t="shared" si="34"/>
        <v>14733</v>
      </c>
    </row>
    <row r="451" spans="1:9" x14ac:dyDescent="0.25">
      <c r="A451" s="26">
        <v>37188</v>
      </c>
      <c r="B451" s="35">
        <f t="shared" si="31"/>
        <v>14733</v>
      </c>
      <c r="C451" s="35"/>
      <c r="D451" s="53">
        <v>3396</v>
      </c>
      <c r="E451" s="16">
        <f t="shared" si="32"/>
        <v>131188.5</v>
      </c>
      <c r="F451" s="2" t="str">
        <f t="shared" si="33"/>
        <v/>
      </c>
      <c r="G451" s="23"/>
      <c r="H451" s="16"/>
      <c r="I451" s="19">
        <f t="shared" si="34"/>
        <v>11337</v>
      </c>
    </row>
    <row r="452" spans="1:9" x14ac:dyDescent="0.25">
      <c r="A452" s="26">
        <v>37189</v>
      </c>
      <c r="B452" s="35">
        <f t="shared" si="31"/>
        <v>11337</v>
      </c>
      <c r="C452" s="35"/>
      <c r="D452" s="53">
        <v>3396</v>
      </c>
      <c r="E452" s="16">
        <f t="shared" si="32"/>
        <v>134584.5</v>
      </c>
      <c r="F452" s="2" t="str">
        <f t="shared" si="33"/>
        <v/>
      </c>
      <c r="G452" s="23"/>
      <c r="H452" s="16"/>
      <c r="I452" s="19">
        <f t="shared" si="34"/>
        <v>7941</v>
      </c>
    </row>
    <row r="453" spans="1:9" x14ac:dyDescent="0.25">
      <c r="A453" s="26">
        <v>37190</v>
      </c>
      <c r="B453" s="35">
        <f t="shared" si="31"/>
        <v>7941</v>
      </c>
      <c r="C453" s="35"/>
      <c r="D453" s="53">
        <v>3396</v>
      </c>
      <c r="E453" s="16">
        <f t="shared" si="32"/>
        <v>137980.5</v>
      </c>
      <c r="F453" s="2" t="str">
        <f t="shared" si="33"/>
        <v/>
      </c>
      <c r="G453" s="23"/>
      <c r="H453" s="16"/>
      <c r="I453" s="19">
        <f t="shared" si="34"/>
        <v>4545</v>
      </c>
    </row>
    <row r="454" spans="1:9" x14ac:dyDescent="0.25">
      <c r="A454" s="26">
        <v>37191</v>
      </c>
      <c r="B454" s="35">
        <f t="shared" si="31"/>
        <v>4545</v>
      </c>
      <c r="C454" s="35"/>
      <c r="D454" s="53">
        <v>3396</v>
      </c>
      <c r="E454" s="16">
        <f t="shared" si="32"/>
        <v>141376.5</v>
      </c>
      <c r="F454" s="2" t="str">
        <f t="shared" si="33"/>
        <v/>
      </c>
      <c r="G454" s="23"/>
      <c r="H454" s="16"/>
      <c r="I454" s="19">
        <f t="shared" si="34"/>
        <v>1149</v>
      </c>
    </row>
    <row r="455" spans="1:9" x14ac:dyDescent="0.25">
      <c r="A455" s="26">
        <v>37192</v>
      </c>
      <c r="B455" s="35">
        <f t="shared" si="31"/>
        <v>1149</v>
      </c>
      <c r="C455" s="35"/>
      <c r="D455" s="53">
        <v>3396</v>
      </c>
      <c r="E455" s="16">
        <f t="shared" si="32"/>
        <v>144772.5</v>
      </c>
      <c r="F455" s="2" t="str">
        <f t="shared" si="33"/>
        <v/>
      </c>
      <c r="G455" s="23"/>
      <c r="H455" s="16"/>
      <c r="I455" s="19">
        <f t="shared" si="34"/>
        <v>-2247</v>
      </c>
    </row>
    <row r="456" spans="1:9" x14ac:dyDescent="0.25">
      <c r="A456" s="26">
        <v>37193</v>
      </c>
      <c r="B456" s="35" t="str">
        <f t="shared" si="31"/>
        <v>0</v>
      </c>
      <c r="C456" s="35"/>
      <c r="D456" s="53">
        <v>3396</v>
      </c>
      <c r="E456" s="16">
        <f t="shared" si="32"/>
        <v>145921.5</v>
      </c>
      <c r="F456" s="2" t="str">
        <f t="shared" si="33"/>
        <v/>
      </c>
      <c r="G456" s="23"/>
      <c r="H456" s="16"/>
      <c r="I456" s="19">
        <f t="shared" si="34"/>
        <v>-3396</v>
      </c>
    </row>
    <row r="457" spans="1:9" x14ac:dyDescent="0.25">
      <c r="A457" s="26">
        <v>37194</v>
      </c>
      <c r="B457" s="35" t="str">
        <f t="shared" si="31"/>
        <v>0</v>
      </c>
      <c r="C457" s="35"/>
      <c r="D457" s="53">
        <v>3396</v>
      </c>
      <c r="E457" s="16">
        <f t="shared" si="32"/>
        <v>145921.5</v>
      </c>
      <c r="F457" s="2" t="str">
        <f t="shared" si="33"/>
        <v/>
      </c>
      <c r="G457" s="23"/>
      <c r="H457" s="16"/>
      <c r="I457" s="19">
        <f t="shared" si="34"/>
        <v>-3396</v>
      </c>
    </row>
    <row r="458" spans="1:9" x14ac:dyDescent="0.25">
      <c r="A458" s="26">
        <v>37195</v>
      </c>
      <c r="B458" s="35" t="str">
        <f t="shared" si="31"/>
        <v>0</v>
      </c>
      <c r="C458" s="35"/>
      <c r="D458" s="53">
        <v>3396</v>
      </c>
      <c r="E458" s="16">
        <f t="shared" si="32"/>
        <v>145921.5</v>
      </c>
      <c r="F458" s="2" t="str">
        <f t="shared" si="33"/>
        <v/>
      </c>
      <c r="G458" s="23"/>
      <c r="H458" s="16"/>
      <c r="I458" s="19">
        <f t="shared" si="34"/>
        <v>-3396</v>
      </c>
    </row>
    <row r="459" spans="1:9" x14ac:dyDescent="0.25">
      <c r="A459" s="26">
        <v>37196</v>
      </c>
      <c r="B459" s="35" t="str">
        <f t="shared" si="31"/>
        <v>0</v>
      </c>
      <c r="C459" s="35"/>
      <c r="D459" s="53">
        <v>3396</v>
      </c>
      <c r="E459" s="16">
        <f t="shared" si="32"/>
        <v>145921.5</v>
      </c>
      <c r="F459" s="2" t="str">
        <f t="shared" si="33"/>
        <v/>
      </c>
      <c r="G459" s="23"/>
      <c r="H459" s="16"/>
      <c r="I459" s="19">
        <f t="shared" si="34"/>
        <v>-3396</v>
      </c>
    </row>
    <row r="460" spans="1:9" x14ac:dyDescent="0.25">
      <c r="A460" s="26">
        <v>37197</v>
      </c>
      <c r="B460" s="35" t="str">
        <f t="shared" si="31"/>
        <v>0</v>
      </c>
      <c r="C460" s="35"/>
      <c r="D460" s="53">
        <v>3396</v>
      </c>
      <c r="E460" s="16">
        <f t="shared" si="32"/>
        <v>145921.5</v>
      </c>
      <c r="F460" s="2" t="str">
        <f t="shared" si="33"/>
        <v/>
      </c>
      <c r="G460" s="23" t="s">
        <v>28</v>
      </c>
      <c r="H460" s="16">
        <v>122000</v>
      </c>
      <c r="I460" s="19">
        <f t="shared" si="34"/>
        <v>118604</v>
      </c>
    </row>
    <row r="461" spans="1:9" x14ac:dyDescent="0.25">
      <c r="A461" s="26">
        <v>37198</v>
      </c>
      <c r="B461" s="35">
        <f t="shared" si="31"/>
        <v>118604</v>
      </c>
      <c r="C461" s="35"/>
      <c r="D461" s="53">
        <v>3396</v>
      </c>
      <c r="E461" s="16">
        <f t="shared" si="32"/>
        <v>27317.5</v>
      </c>
      <c r="F461" s="2" t="str">
        <f t="shared" si="33"/>
        <v/>
      </c>
      <c r="G461" s="23"/>
      <c r="H461" s="16"/>
      <c r="I461" s="19">
        <f t="shared" si="34"/>
        <v>115208</v>
      </c>
    </row>
    <row r="462" spans="1:9" x14ac:dyDescent="0.25">
      <c r="A462" s="26">
        <v>37199</v>
      </c>
      <c r="B462" s="35">
        <f t="shared" si="31"/>
        <v>115208</v>
      </c>
      <c r="C462" s="35"/>
      <c r="D462" s="53">
        <v>3396</v>
      </c>
      <c r="E462" s="16">
        <f t="shared" si="32"/>
        <v>30713.5</v>
      </c>
      <c r="F462" s="2" t="str">
        <f t="shared" si="33"/>
        <v/>
      </c>
      <c r="G462" s="23"/>
      <c r="H462" s="16"/>
      <c r="I462" s="19">
        <f t="shared" si="34"/>
        <v>111812</v>
      </c>
    </row>
    <row r="463" spans="1:9" x14ac:dyDescent="0.25">
      <c r="A463" s="26">
        <v>37200</v>
      </c>
      <c r="B463" s="35">
        <f t="shared" si="31"/>
        <v>111812</v>
      </c>
      <c r="C463" s="35"/>
      <c r="D463" s="53">
        <v>3396</v>
      </c>
      <c r="E463" s="16">
        <f t="shared" si="32"/>
        <v>34109.5</v>
      </c>
      <c r="F463" s="2" t="str">
        <f t="shared" si="33"/>
        <v/>
      </c>
      <c r="G463" s="23"/>
      <c r="H463" s="16"/>
      <c r="I463" s="19">
        <f t="shared" si="34"/>
        <v>108416</v>
      </c>
    </row>
    <row r="464" spans="1:9" x14ac:dyDescent="0.25">
      <c r="A464" s="26">
        <v>37201</v>
      </c>
      <c r="B464" s="35">
        <f t="shared" si="31"/>
        <v>108416</v>
      </c>
      <c r="C464" s="35"/>
      <c r="D464" s="53">
        <v>3396</v>
      </c>
      <c r="E464" s="16">
        <f t="shared" si="32"/>
        <v>37505.5</v>
      </c>
      <c r="F464" s="2" t="str">
        <f t="shared" si="33"/>
        <v/>
      </c>
      <c r="G464" s="23"/>
      <c r="H464" s="16"/>
      <c r="I464" s="19">
        <f t="shared" si="34"/>
        <v>105020</v>
      </c>
    </row>
    <row r="465" spans="1:9" x14ac:dyDescent="0.25">
      <c r="A465" s="26">
        <v>37202</v>
      </c>
      <c r="B465" s="35">
        <f t="shared" si="31"/>
        <v>105020</v>
      </c>
      <c r="C465" s="35"/>
      <c r="D465" s="53">
        <v>3396</v>
      </c>
      <c r="E465" s="16">
        <f t="shared" si="32"/>
        <v>40901.5</v>
      </c>
      <c r="F465" s="2" t="str">
        <f t="shared" si="33"/>
        <v/>
      </c>
      <c r="G465" s="23"/>
      <c r="H465" s="16"/>
      <c r="I465" s="19">
        <f t="shared" si="34"/>
        <v>101624</v>
      </c>
    </row>
    <row r="466" spans="1:9" x14ac:dyDescent="0.25">
      <c r="A466" s="26">
        <v>37203</v>
      </c>
      <c r="B466" s="35">
        <f t="shared" si="31"/>
        <v>101624</v>
      </c>
      <c r="C466" s="35"/>
      <c r="D466" s="53">
        <v>3396</v>
      </c>
      <c r="E466" s="16">
        <f t="shared" si="32"/>
        <v>44297.5</v>
      </c>
      <c r="F466" s="2" t="str">
        <f t="shared" si="33"/>
        <v/>
      </c>
      <c r="G466" s="23"/>
      <c r="H466" s="16"/>
      <c r="I466" s="19">
        <f t="shared" si="34"/>
        <v>98228</v>
      </c>
    </row>
    <row r="467" spans="1:9" x14ac:dyDescent="0.25">
      <c r="A467" s="26">
        <v>37204</v>
      </c>
      <c r="B467" s="35">
        <f t="shared" si="31"/>
        <v>98228</v>
      </c>
      <c r="C467" s="35"/>
      <c r="D467" s="53">
        <v>3396</v>
      </c>
      <c r="E467" s="16">
        <f t="shared" si="32"/>
        <v>47693.5</v>
      </c>
      <c r="F467" s="2" t="str">
        <f t="shared" si="33"/>
        <v/>
      </c>
      <c r="G467" s="23"/>
      <c r="H467" s="16"/>
      <c r="I467" s="19">
        <f t="shared" si="34"/>
        <v>94832</v>
      </c>
    </row>
    <row r="468" spans="1:9" x14ac:dyDescent="0.25">
      <c r="A468" s="26">
        <v>37205</v>
      </c>
      <c r="B468" s="35">
        <f t="shared" si="31"/>
        <v>94832</v>
      </c>
      <c r="C468" s="35"/>
      <c r="D468" s="53">
        <v>3396</v>
      </c>
      <c r="E468" s="16">
        <f t="shared" si="32"/>
        <v>51089.5</v>
      </c>
      <c r="F468" s="2" t="str">
        <f t="shared" si="33"/>
        <v/>
      </c>
      <c r="G468" s="23"/>
      <c r="H468" s="16"/>
      <c r="I468" s="19">
        <f t="shared" si="34"/>
        <v>91436</v>
      </c>
    </row>
    <row r="469" spans="1:9" x14ac:dyDescent="0.25">
      <c r="A469" s="26">
        <v>37206</v>
      </c>
      <c r="B469" s="35">
        <f t="shared" si="31"/>
        <v>91436</v>
      </c>
      <c r="C469" s="35"/>
      <c r="D469" s="53">
        <v>3396</v>
      </c>
      <c r="E469" s="16">
        <f t="shared" si="32"/>
        <v>54485.5</v>
      </c>
      <c r="F469" s="2" t="str">
        <f t="shared" si="33"/>
        <v/>
      </c>
      <c r="G469" s="23"/>
      <c r="H469" s="16"/>
      <c r="I469" s="19">
        <f t="shared" si="34"/>
        <v>88040</v>
      </c>
    </row>
    <row r="470" spans="1:9" x14ac:dyDescent="0.25">
      <c r="A470" s="26">
        <v>37207</v>
      </c>
      <c r="B470" s="35">
        <f t="shared" si="31"/>
        <v>88040</v>
      </c>
      <c r="C470" s="35"/>
      <c r="D470" s="53">
        <v>3396</v>
      </c>
      <c r="E470" s="16">
        <f t="shared" si="32"/>
        <v>57881.5</v>
      </c>
      <c r="F470" s="2" t="str">
        <f t="shared" si="33"/>
        <v/>
      </c>
      <c r="G470" s="23"/>
      <c r="H470" s="16"/>
      <c r="I470" s="19">
        <f t="shared" si="34"/>
        <v>84644</v>
      </c>
    </row>
    <row r="471" spans="1:9" x14ac:dyDescent="0.25">
      <c r="A471" s="26">
        <v>37208</v>
      </c>
      <c r="B471" s="35">
        <f t="shared" si="31"/>
        <v>84644</v>
      </c>
      <c r="C471" s="35"/>
      <c r="D471" s="53">
        <v>3396</v>
      </c>
      <c r="E471" s="16">
        <f t="shared" si="32"/>
        <v>61277.5</v>
      </c>
      <c r="F471" s="2" t="str">
        <f t="shared" si="33"/>
        <v/>
      </c>
      <c r="G471" s="23"/>
      <c r="H471" s="16"/>
      <c r="I471" s="19">
        <f t="shared" si="34"/>
        <v>81248</v>
      </c>
    </row>
    <row r="472" spans="1:9" x14ac:dyDescent="0.25">
      <c r="A472" s="26">
        <v>37209</v>
      </c>
      <c r="B472" s="35">
        <f t="shared" si="31"/>
        <v>81248</v>
      </c>
      <c r="C472" s="35"/>
      <c r="D472" s="53">
        <v>3396</v>
      </c>
      <c r="E472" s="16">
        <f t="shared" si="32"/>
        <v>64673.5</v>
      </c>
      <c r="F472" s="2" t="str">
        <f t="shared" si="33"/>
        <v/>
      </c>
      <c r="G472" s="23"/>
      <c r="H472" s="16"/>
      <c r="I472" s="19">
        <f t="shared" si="34"/>
        <v>77852</v>
      </c>
    </row>
    <row r="473" spans="1:9" x14ac:dyDescent="0.25">
      <c r="A473" s="26">
        <v>37210</v>
      </c>
      <c r="B473" s="35">
        <f t="shared" si="31"/>
        <v>77852</v>
      </c>
      <c r="C473" s="35"/>
      <c r="D473" s="53">
        <v>3396</v>
      </c>
      <c r="E473" s="16">
        <f t="shared" si="32"/>
        <v>68069.5</v>
      </c>
      <c r="F473" s="2" t="str">
        <f t="shared" si="33"/>
        <v/>
      </c>
      <c r="G473" s="23"/>
      <c r="H473" s="16"/>
      <c r="I473" s="19">
        <f t="shared" si="34"/>
        <v>74456</v>
      </c>
    </row>
    <row r="474" spans="1:9" x14ac:dyDescent="0.25">
      <c r="A474" s="26">
        <v>37211</v>
      </c>
      <c r="B474" s="35">
        <f t="shared" si="31"/>
        <v>74456</v>
      </c>
      <c r="C474" s="35"/>
      <c r="D474" s="53">
        <v>3396</v>
      </c>
      <c r="E474" s="16">
        <f t="shared" si="32"/>
        <v>71465.5</v>
      </c>
      <c r="F474" s="2" t="str">
        <f t="shared" si="33"/>
        <v/>
      </c>
      <c r="G474" s="23"/>
      <c r="H474" s="16"/>
      <c r="I474" s="19">
        <f t="shared" si="34"/>
        <v>71060</v>
      </c>
    </row>
    <row r="475" spans="1:9" x14ac:dyDescent="0.25">
      <c r="A475" s="26">
        <v>37212</v>
      </c>
      <c r="B475" s="35">
        <f t="shared" si="31"/>
        <v>71060</v>
      </c>
      <c r="C475" s="35"/>
      <c r="D475" s="53">
        <v>3396</v>
      </c>
      <c r="E475" s="16">
        <f t="shared" si="32"/>
        <v>74861.5</v>
      </c>
      <c r="F475" s="2" t="str">
        <f t="shared" si="33"/>
        <v/>
      </c>
      <c r="G475" s="23"/>
      <c r="H475" s="16"/>
      <c r="I475" s="19">
        <f t="shared" si="34"/>
        <v>67664</v>
      </c>
    </row>
    <row r="476" spans="1:9" x14ac:dyDescent="0.25">
      <c r="A476" s="26">
        <v>37213</v>
      </c>
      <c r="B476" s="35">
        <f t="shared" si="31"/>
        <v>67664</v>
      </c>
      <c r="C476" s="35"/>
      <c r="D476" s="53">
        <v>3396</v>
      </c>
      <c r="E476" s="16">
        <f t="shared" si="32"/>
        <v>78257.5</v>
      </c>
      <c r="F476" s="2" t="str">
        <f t="shared" si="33"/>
        <v/>
      </c>
      <c r="G476" s="23"/>
      <c r="H476" s="16"/>
      <c r="I476" s="19">
        <f t="shared" si="34"/>
        <v>64268</v>
      </c>
    </row>
    <row r="477" spans="1:9" x14ac:dyDescent="0.25">
      <c r="A477" s="26">
        <v>37214</v>
      </c>
      <c r="B477" s="35">
        <f t="shared" si="31"/>
        <v>64268</v>
      </c>
      <c r="C477" s="35"/>
      <c r="D477" s="53">
        <v>3396</v>
      </c>
      <c r="E477" s="16">
        <f t="shared" si="32"/>
        <v>81653.5</v>
      </c>
      <c r="F477" s="2" t="str">
        <f t="shared" si="33"/>
        <v/>
      </c>
      <c r="G477" s="23"/>
      <c r="H477" s="16"/>
      <c r="I477" s="19">
        <f t="shared" si="34"/>
        <v>60872</v>
      </c>
    </row>
    <row r="478" spans="1:9" x14ac:dyDescent="0.25">
      <c r="A478" s="26">
        <v>37215</v>
      </c>
      <c r="B478" s="35">
        <f t="shared" si="31"/>
        <v>60872</v>
      </c>
      <c r="C478" s="35"/>
      <c r="D478" s="53">
        <v>3396</v>
      </c>
      <c r="E478" s="16">
        <f t="shared" si="32"/>
        <v>85049.5</v>
      </c>
      <c r="F478" s="2" t="str">
        <f t="shared" si="33"/>
        <v/>
      </c>
      <c r="G478" s="23"/>
      <c r="H478" s="16"/>
      <c r="I478" s="19">
        <f t="shared" si="34"/>
        <v>57476</v>
      </c>
    </row>
    <row r="479" spans="1:9" x14ac:dyDescent="0.25">
      <c r="A479" s="26">
        <v>37216</v>
      </c>
      <c r="B479" s="35">
        <f t="shared" si="31"/>
        <v>57476</v>
      </c>
      <c r="C479" s="35"/>
      <c r="D479" s="53">
        <v>3396</v>
      </c>
      <c r="E479" s="16">
        <f t="shared" si="32"/>
        <v>88445.5</v>
      </c>
      <c r="F479" s="2" t="str">
        <f t="shared" si="33"/>
        <v/>
      </c>
      <c r="G479" s="23"/>
      <c r="H479" s="16"/>
      <c r="I479" s="19">
        <f t="shared" si="34"/>
        <v>54080</v>
      </c>
    </row>
    <row r="480" spans="1:9" x14ac:dyDescent="0.25">
      <c r="A480" s="26">
        <v>37217</v>
      </c>
      <c r="B480" s="35">
        <f t="shared" si="31"/>
        <v>54080</v>
      </c>
      <c r="C480" s="35"/>
      <c r="D480" s="53">
        <v>3396</v>
      </c>
      <c r="E480" s="16">
        <f t="shared" si="32"/>
        <v>91841.5</v>
      </c>
      <c r="F480" s="2" t="str">
        <f t="shared" si="33"/>
        <v/>
      </c>
      <c r="G480" s="23"/>
      <c r="H480" s="16"/>
      <c r="I480" s="19">
        <f t="shared" si="34"/>
        <v>50684</v>
      </c>
    </row>
    <row r="481" spans="1:9" x14ac:dyDescent="0.25">
      <c r="A481" s="26">
        <v>37218</v>
      </c>
      <c r="B481" s="35">
        <f t="shared" si="31"/>
        <v>50684</v>
      </c>
      <c r="C481" s="35"/>
      <c r="D481" s="53">
        <v>3396</v>
      </c>
      <c r="E481" s="16">
        <f t="shared" si="32"/>
        <v>95237.5</v>
      </c>
      <c r="F481" s="2" t="str">
        <f t="shared" si="33"/>
        <v/>
      </c>
      <c r="G481" s="23"/>
      <c r="H481" s="16"/>
      <c r="I481" s="19">
        <f t="shared" si="34"/>
        <v>47288</v>
      </c>
    </row>
    <row r="482" spans="1:9" x14ac:dyDescent="0.25">
      <c r="A482" s="26">
        <v>37219</v>
      </c>
      <c r="B482" s="35">
        <f t="shared" si="31"/>
        <v>47288</v>
      </c>
      <c r="C482" s="35"/>
      <c r="D482" s="53">
        <v>3396</v>
      </c>
      <c r="E482" s="16">
        <f t="shared" si="32"/>
        <v>98633.5</v>
      </c>
      <c r="F482" s="2" t="str">
        <f t="shared" si="33"/>
        <v/>
      </c>
      <c r="G482" s="23"/>
      <c r="H482" s="16"/>
      <c r="I482" s="19">
        <f t="shared" si="34"/>
        <v>43892</v>
      </c>
    </row>
    <row r="483" spans="1:9" x14ac:dyDescent="0.25">
      <c r="A483" s="26">
        <v>37220</v>
      </c>
      <c r="B483" s="35">
        <f t="shared" si="31"/>
        <v>43892</v>
      </c>
      <c r="C483" s="35"/>
      <c r="D483" s="53">
        <v>3396</v>
      </c>
      <c r="E483" s="16">
        <f t="shared" si="32"/>
        <v>102029.5</v>
      </c>
      <c r="F483" s="2" t="str">
        <f t="shared" si="33"/>
        <v/>
      </c>
      <c r="G483" s="23"/>
      <c r="H483" s="16"/>
      <c r="I483" s="19">
        <f t="shared" si="34"/>
        <v>40496</v>
      </c>
    </row>
    <row r="484" spans="1:9" x14ac:dyDescent="0.25">
      <c r="A484" s="26">
        <v>37221</v>
      </c>
      <c r="B484" s="35">
        <f t="shared" si="31"/>
        <v>40496</v>
      </c>
      <c r="C484" s="35"/>
      <c r="D484" s="53">
        <v>3396</v>
      </c>
      <c r="E484" s="16">
        <f t="shared" si="32"/>
        <v>105425.5</v>
      </c>
      <c r="F484" s="2" t="str">
        <f t="shared" si="33"/>
        <v/>
      </c>
      <c r="G484" s="23"/>
      <c r="H484" s="16"/>
      <c r="I484" s="19">
        <f t="shared" si="34"/>
        <v>37100</v>
      </c>
    </row>
    <row r="485" spans="1:9" x14ac:dyDescent="0.25">
      <c r="A485" s="26">
        <v>37222</v>
      </c>
      <c r="B485" s="35">
        <f t="shared" si="31"/>
        <v>37100</v>
      </c>
      <c r="C485" s="35"/>
      <c r="D485" s="53">
        <v>3396</v>
      </c>
      <c r="E485" s="16">
        <f t="shared" si="32"/>
        <v>108821.5</v>
      </c>
      <c r="F485" s="2" t="str">
        <f t="shared" si="33"/>
        <v/>
      </c>
      <c r="G485" s="23"/>
      <c r="H485" s="16"/>
      <c r="I485" s="19">
        <f t="shared" si="34"/>
        <v>33704</v>
      </c>
    </row>
    <row r="486" spans="1:9" x14ac:dyDescent="0.25">
      <c r="A486" s="26">
        <v>37223</v>
      </c>
      <c r="B486" s="35">
        <f t="shared" si="31"/>
        <v>33704</v>
      </c>
      <c r="C486" s="35"/>
      <c r="D486" s="53">
        <v>3396</v>
      </c>
      <c r="E486" s="16">
        <f t="shared" si="32"/>
        <v>112217.5</v>
      </c>
      <c r="F486" s="2" t="str">
        <f t="shared" si="33"/>
        <v/>
      </c>
      <c r="G486" s="23"/>
      <c r="H486" s="16"/>
      <c r="I486" s="19">
        <f t="shared" si="34"/>
        <v>30308</v>
      </c>
    </row>
    <row r="487" spans="1:9" x14ac:dyDescent="0.25">
      <c r="A487" s="26">
        <v>37224</v>
      </c>
      <c r="B487" s="35">
        <f t="shared" si="31"/>
        <v>30308</v>
      </c>
      <c r="C487" s="35"/>
      <c r="D487" s="53">
        <v>3396</v>
      </c>
      <c r="E487" s="16">
        <f t="shared" si="32"/>
        <v>115613.5</v>
      </c>
      <c r="F487" s="2" t="str">
        <f t="shared" si="33"/>
        <v/>
      </c>
      <c r="G487" s="23"/>
      <c r="H487" s="16"/>
      <c r="I487" s="19">
        <f t="shared" si="34"/>
        <v>26912</v>
      </c>
    </row>
    <row r="488" spans="1:9" x14ac:dyDescent="0.25">
      <c r="A488" s="26">
        <v>37225</v>
      </c>
      <c r="B488" s="35">
        <f t="shared" si="31"/>
        <v>26912</v>
      </c>
      <c r="C488" s="35"/>
      <c r="D488" s="53">
        <v>3396</v>
      </c>
      <c r="E488" s="16">
        <f t="shared" si="32"/>
        <v>119009.5</v>
      </c>
      <c r="F488" s="2" t="str">
        <f t="shared" si="33"/>
        <v/>
      </c>
      <c r="G488" s="23"/>
      <c r="H488" s="16"/>
      <c r="I488" s="19">
        <f t="shared" si="34"/>
        <v>23516</v>
      </c>
    </row>
    <row r="489" spans="1:9" x14ac:dyDescent="0.25">
      <c r="A489" s="26">
        <v>37226</v>
      </c>
      <c r="B489" s="35">
        <f t="shared" si="31"/>
        <v>23516</v>
      </c>
      <c r="C489" s="35"/>
      <c r="D489" s="53">
        <v>3396</v>
      </c>
      <c r="E489" s="16">
        <f t="shared" si="32"/>
        <v>122405.5</v>
      </c>
      <c r="F489" s="2" t="str">
        <f t="shared" si="33"/>
        <v/>
      </c>
      <c r="G489" s="23"/>
      <c r="H489" s="16"/>
      <c r="I489" s="19">
        <f t="shared" si="34"/>
        <v>20120</v>
      </c>
    </row>
    <row r="490" spans="1:9" x14ac:dyDescent="0.25">
      <c r="A490" s="26">
        <v>37227</v>
      </c>
      <c r="B490" s="35">
        <f t="shared" si="31"/>
        <v>20120</v>
      </c>
      <c r="C490" s="35"/>
      <c r="D490" s="53">
        <v>3396</v>
      </c>
      <c r="E490" s="16">
        <f t="shared" si="32"/>
        <v>125801.5</v>
      </c>
      <c r="F490" s="2" t="str">
        <f t="shared" si="33"/>
        <v/>
      </c>
      <c r="G490" s="23"/>
      <c r="H490" s="16"/>
      <c r="I490" s="19">
        <f t="shared" si="34"/>
        <v>16724</v>
      </c>
    </row>
    <row r="491" spans="1:9" x14ac:dyDescent="0.25">
      <c r="A491" s="26">
        <v>37228</v>
      </c>
      <c r="B491" s="35">
        <f t="shared" si="31"/>
        <v>16724</v>
      </c>
      <c r="C491" s="35"/>
      <c r="D491" s="53">
        <v>3396</v>
      </c>
      <c r="E491" s="16">
        <f t="shared" si="32"/>
        <v>129197.5</v>
      </c>
      <c r="F491" s="2" t="str">
        <f t="shared" si="33"/>
        <v/>
      </c>
      <c r="G491" s="23"/>
      <c r="H491" s="16"/>
      <c r="I491" s="19">
        <f t="shared" si="34"/>
        <v>13328</v>
      </c>
    </row>
    <row r="492" spans="1:9" x14ac:dyDescent="0.25">
      <c r="A492" s="26">
        <v>37229</v>
      </c>
      <c r="B492" s="35">
        <f t="shared" si="31"/>
        <v>13328</v>
      </c>
      <c r="C492" s="35"/>
      <c r="D492" s="53">
        <v>3396</v>
      </c>
      <c r="E492" s="16">
        <f t="shared" si="32"/>
        <v>132593.5</v>
      </c>
      <c r="F492" s="2" t="str">
        <f t="shared" si="33"/>
        <v/>
      </c>
      <c r="G492" s="23"/>
      <c r="H492" s="16"/>
      <c r="I492" s="19">
        <f t="shared" si="34"/>
        <v>9932</v>
      </c>
    </row>
    <row r="493" spans="1:9" x14ac:dyDescent="0.25">
      <c r="A493" s="26">
        <v>37230</v>
      </c>
      <c r="B493" s="35">
        <f t="shared" si="31"/>
        <v>9932</v>
      </c>
      <c r="C493" s="35"/>
      <c r="D493" s="53">
        <v>3396</v>
      </c>
      <c r="E493" s="16">
        <f t="shared" si="32"/>
        <v>135989.5</v>
      </c>
      <c r="F493" s="2" t="str">
        <f t="shared" si="33"/>
        <v/>
      </c>
      <c r="G493" s="23"/>
      <c r="H493" s="16"/>
      <c r="I493" s="19">
        <f t="shared" si="34"/>
        <v>6536</v>
      </c>
    </row>
    <row r="494" spans="1:9" x14ac:dyDescent="0.25">
      <c r="A494" s="26">
        <v>37231</v>
      </c>
      <c r="B494" s="35">
        <f t="shared" si="31"/>
        <v>6536</v>
      </c>
      <c r="C494" s="35"/>
      <c r="D494" s="53">
        <v>3396</v>
      </c>
      <c r="E494" s="16">
        <f t="shared" si="32"/>
        <v>139385.5</v>
      </c>
      <c r="F494" s="2" t="str">
        <f t="shared" si="33"/>
        <v/>
      </c>
      <c r="G494" s="23"/>
      <c r="H494" s="16"/>
      <c r="I494" s="19">
        <f t="shared" si="34"/>
        <v>3140</v>
      </c>
    </row>
    <row r="495" spans="1:9" x14ac:dyDescent="0.25">
      <c r="A495" s="26">
        <v>37232</v>
      </c>
      <c r="B495" s="35">
        <f t="shared" si="31"/>
        <v>3140</v>
      </c>
      <c r="C495" s="35"/>
      <c r="D495" s="53">
        <v>3396</v>
      </c>
      <c r="E495" s="16">
        <f t="shared" si="32"/>
        <v>142781.5</v>
      </c>
      <c r="F495" s="2" t="str">
        <f t="shared" si="33"/>
        <v/>
      </c>
      <c r="G495" s="23"/>
      <c r="H495" s="16"/>
      <c r="I495" s="19">
        <f t="shared" si="34"/>
        <v>-256</v>
      </c>
    </row>
    <row r="496" spans="1:9" x14ac:dyDescent="0.25">
      <c r="A496" s="26">
        <v>37233</v>
      </c>
      <c r="B496" s="35" t="str">
        <f t="shared" si="31"/>
        <v>0</v>
      </c>
      <c r="C496" s="35"/>
      <c r="D496" s="53">
        <v>3396</v>
      </c>
      <c r="E496" s="16">
        <f t="shared" si="32"/>
        <v>145921.5</v>
      </c>
      <c r="F496" s="2" t="str">
        <f t="shared" si="33"/>
        <v/>
      </c>
      <c r="G496" s="23"/>
      <c r="H496" s="16"/>
      <c r="I496" s="19">
        <f t="shared" si="34"/>
        <v>-3396</v>
      </c>
    </row>
    <row r="497" spans="1:9" x14ac:dyDescent="0.25">
      <c r="A497" s="26">
        <v>37234</v>
      </c>
      <c r="B497" s="35" t="str">
        <f t="shared" si="31"/>
        <v>0</v>
      </c>
      <c r="C497" s="35"/>
      <c r="D497" s="53">
        <v>3396</v>
      </c>
      <c r="E497" s="16">
        <f t="shared" si="32"/>
        <v>145921.5</v>
      </c>
      <c r="F497" s="2" t="str">
        <f t="shared" si="33"/>
        <v/>
      </c>
      <c r="G497" s="23"/>
      <c r="H497" s="16"/>
      <c r="I497" s="19">
        <f t="shared" si="34"/>
        <v>-3396</v>
      </c>
    </row>
    <row r="498" spans="1:9" x14ac:dyDescent="0.25">
      <c r="A498" s="26">
        <v>37235</v>
      </c>
      <c r="B498" s="35" t="str">
        <f t="shared" si="31"/>
        <v>0</v>
      </c>
      <c r="C498" s="35"/>
      <c r="D498" s="53">
        <v>3396</v>
      </c>
      <c r="E498" s="16">
        <f t="shared" si="32"/>
        <v>145921.5</v>
      </c>
      <c r="F498" s="2" t="str">
        <f t="shared" si="33"/>
        <v/>
      </c>
      <c r="G498" s="23"/>
      <c r="H498" s="16"/>
      <c r="I498" s="19">
        <f t="shared" si="34"/>
        <v>-3396</v>
      </c>
    </row>
    <row r="499" spans="1:9" x14ac:dyDescent="0.25">
      <c r="A499" s="26">
        <v>37236</v>
      </c>
      <c r="B499" s="35" t="str">
        <f t="shared" si="31"/>
        <v>0</v>
      </c>
      <c r="C499" s="35"/>
      <c r="D499" s="53">
        <v>3396</v>
      </c>
      <c r="E499" s="16">
        <f t="shared" si="32"/>
        <v>145921.5</v>
      </c>
      <c r="F499" s="2" t="str">
        <f t="shared" si="33"/>
        <v/>
      </c>
      <c r="G499" s="23"/>
      <c r="H499" s="16"/>
      <c r="I499" s="19">
        <f t="shared" si="34"/>
        <v>-3396</v>
      </c>
    </row>
    <row r="500" spans="1:9" x14ac:dyDescent="0.25">
      <c r="A500" s="26">
        <v>37237</v>
      </c>
      <c r="B500" s="35" t="str">
        <f t="shared" si="31"/>
        <v>0</v>
      </c>
      <c r="C500" s="35"/>
      <c r="D500" s="53">
        <v>3396</v>
      </c>
      <c r="E500" s="16">
        <f t="shared" si="32"/>
        <v>145921.5</v>
      </c>
      <c r="F500" s="2" t="str">
        <f t="shared" si="33"/>
        <v/>
      </c>
      <c r="G500" s="23" t="s">
        <v>29</v>
      </c>
      <c r="H500" s="16">
        <v>122000</v>
      </c>
      <c r="I500" s="19">
        <f t="shared" si="34"/>
        <v>118604</v>
      </c>
    </row>
    <row r="501" spans="1:9" x14ac:dyDescent="0.25">
      <c r="A501" s="26">
        <v>37238</v>
      </c>
      <c r="B501" s="35">
        <f t="shared" si="31"/>
        <v>118604</v>
      </c>
      <c r="C501" s="35"/>
      <c r="D501" s="53">
        <v>3396</v>
      </c>
      <c r="E501" s="16">
        <f t="shared" si="32"/>
        <v>27317.5</v>
      </c>
      <c r="F501" s="2" t="str">
        <f t="shared" si="33"/>
        <v/>
      </c>
      <c r="G501" s="23"/>
      <c r="H501" s="16"/>
      <c r="I501" s="19">
        <f t="shared" si="34"/>
        <v>115208</v>
      </c>
    </row>
    <row r="502" spans="1:9" x14ac:dyDescent="0.25">
      <c r="A502" s="26">
        <v>37239</v>
      </c>
      <c r="B502" s="35">
        <f t="shared" si="31"/>
        <v>115208</v>
      </c>
      <c r="C502" s="35"/>
      <c r="D502" s="53">
        <v>3396</v>
      </c>
      <c r="E502" s="16">
        <f t="shared" si="32"/>
        <v>30713.5</v>
      </c>
      <c r="F502" s="2" t="str">
        <f t="shared" si="33"/>
        <v/>
      </c>
      <c r="G502" s="23"/>
      <c r="H502" s="16"/>
      <c r="I502" s="19">
        <f t="shared" si="34"/>
        <v>111812</v>
      </c>
    </row>
    <row r="503" spans="1:9" x14ac:dyDescent="0.25">
      <c r="A503" s="26">
        <v>37240</v>
      </c>
      <c r="B503" s="35">
        <f t="shared" si="31"/>
        <v>111812</v>
      </c>
      <c r="C503" s="35"/>
      <c r="D503" s="53">
        <v>3396</v>
      </c>
      <c r="E503" s="16">
        <f t="shared" si="32"/>
        <v>34109.5</v>
      </c>
      <c r="F503" s="2" t="str">
        <f t="shared" si="33"/>
        <v/>
      </c>
      <c r="G503" s="23"/>
      <c r="H503" s="16"/>
      <c r="I503" s="19">
        <f t="shared" si="34"/>
        <v>108416</v>
      </c>
    </row>
    <row r="504" spans="1:9" x14ac:dyDescent="0.25">
      <c r="A504" s="26">
        <v>37241</v>
      </c>
      <c r="B504" s="35">
        <f t="shared" ref="B504:B519" si="35">IF(I503&lt;0,"0",I503)</f>
        <v>108416</v>
      </c>
      <c r="C504" s="35"/>
      <c r="D504" s="53">
        <v>3396</v>
      </c>
      <c r="E504" s="16">
        <f t="shared" ref="E504:E519" si="36">$D$3-B504</f>
        <v>37505.5</v>
      </c>
      <c r="F504" s="2" t="str">
        <f t="shared" ref="F504:F519" si="37">+IF(I504&gt;$D$3,"*","")</f>
        <v/>
      </c>
      <c r="G504" s="23"/>
      <c r="H504" s="16"/>
      <c r="I504" s="19">
        <f t="shared" ref="I504:I519" si="38">B504+H504-D504</f>
        <v>105020</v>
      </c>
    </row>
    <row r="505" spans="1:9" x14ac:dyDescent="0.25">
      <c r="A505" s="26">
        <v>37242</v>
      </c>
      <c r="B505" s="35">
        <f t="shared" si="35"/>
        <v>105020</v>
      </c>
      <c r="C505" s="35"/>
      <c r="D505" s="53">
        <v>3396</v>
      </c>
      <c r="E505" s="16">
        <f t="shared" si="36"/>
        <v>40901.5</v>
      </c>
      <c r="F505" s="2" t="str">
        <f t="shared" si="37"/>
        <v/>
      </c>
      <c r="G505" s="23"/>
      <c r="H505" s="16"/>
      <c r="I505" s="19">
        <f t="shared" si="38"/>
        <v>101624</v>
      </c>
    </row>
    <row r="506" spans="1:9" x14ac:dyDescent="0.25">
      <c r="A506" s="26">
        <v>37243</v>
      </c>
      <c r="B506" s="35">
        <f t="shared" si="35"/>
        <v>101624</v>
      </c>
      <c r="C506" s="35"/>
      <c r="D506" s="53">
        <v>3396</v>
      </c>
      <c r="E506" s="16">
        <f t="shared" si="36"/>
        <v>44297.5</v>
      </c>
      <c r="F506" s="2" t="str">
        <f t="shared" si="37"/>
        <v/>
      </c>
      <c r="G506" s="23"/>
      <c r="H506" s="16"/>
      <c r="I506" s="19">
        <f t="shared" si="38"/>
        <v>98228</v>
      </c>
    </row>
    <row r="507" spans="1:9" x14ac:dyDescent="0.25">
      <c r="A507" s="26">
        <v>37244</v>
      </c>
      <c r="B507" s="35">
        <f t="shared" si="35"/>
        <v>98228</v>
      </c>
      <c r="C507" s="35"/>
      <c r="D507" s="53">
        <v>3396</v>
      </c>
      <c r="E507" s="16">
        <f t="shared" si="36"/>
        <v>47693.5</v>
      </c>
      <c r="F507" s="2" t="str">
        <f t="shared" si="37"/>
        <v/>
      </c>
      <c r="G507" s="23"/>
      <c r="H507" s="16"/>
      <c r="I507" s="19">
        <f t="shared" si="38"/>
        <v>94832</v>
      </c>
    </row>
    <row r="508" spans="1:9" x14ac:dyDescent="0.25">
      <c r="A508" s="26">
        <v>37245</v>
      </c>
      <c r="B508" s="35">
        <f t="shared" si="35"/>
        <v>94832</v>
      </c>
      <c r="C508" s="35"/>
      <c r="D508" s="53">
        <v>3396</v>
      </c>
      <c r="E508" s="16">
        <f t="shared" si="36"/>
        <v>51089.5</v>
      </c>
      <c r="F508" s="2" t="str">
        <f t="shared" si="37"/>
        <v/>
      </c>
      <c r="G508" s="23"/>
      <c r="H508" s="16"/>
      <c r="I508" s="19">
        <f t="shared" si="38"/>
        <v>91436</v>
      </c>
    </row>
    <row r="509" spans="1:9" x14ac:dyDescent="0.25">
      <c r="A509" s="26">
        <v>37246</v>
      </c>
      <c r="B509" s="35">
        <f t="shared" si="35"/>
        <v>91436</v>
      </c>
      <c r="C509" s="35"/>
      <c r="D509" s="53">
        <v>3396</v>
      </c>
      <c r="E509" s="16">
        <f t="shared" si="36"/>
        <v>54485.5</v>
      </c>
      <c r="F509" s="2" t="str">
        <f t="shared" si="37"/>
        <v/>
      </c>
      <c r="G509" s="23"/>
      <c r="H509" s="16"/>
      <c r="I509" s="19">
        <f t="shared" si="38"/>
        <v>88040</v>
      </c>
    </row>
    <row r="510" spans="1:9" x14ac:dyDescent="0.25">
      <c r="A510" s="26">
        <v>37247</v>
      </c>
      <c r="B510" s="35">
        <f t="shared" si="35"/>
        <v>88040</v>
      </c>
      <c r="C510" s="35"/>
      <c r="D510" s="53">
        <v>3396</v>
      </c>
      <c r="E510" s="16">
        <f t="shared" si="36"/>
        <v>57881.5</v>
      </c>
      <c r="F510" s="2" t="str">
        <f t="shared" si="37"/>
        <v/>
      </c>
      <c r="G510" s="23"/>
      <c r="H510" s="16"/>
      <c r="I510" s="19">
        <f t="shared" si="38"/>
        <v>84644</v>
      </c>
    </row>
    <row r="511" spans="1:9" x14ac:dyDescent="0.25">
      <c r="A511" s="26">
        <v>37248</v>
      </c>
      <c r="B511" s="35">
        <f t="shared" si="35"/>
        <v>84644</v>
      </c>
      <c r="C511" s="35"/>
      <c r="D511" s="53">
        <v>3396</v>
      </c>
      <c r="E511" s="16">
        <f t="shared" si="36"/>
        <v>61277.5</v>
      </c>
      <c r="F511" s="2" t="str">
        <f t="shared" si="37"/>
        <v/>
      </c>
      <c r="G511" s="23"/>
      <c r="H511" s="16"/>
      <c r="I511" s="19">
        <f t="shared" si="38"/>
        <v>81248</v>
      </c>
    </row>
    <row r="512" spans="1:9" x14ac:dyDescent="0.25">
      <c r="A512" s="26">
        <v>37249</v>
      </c>
      <c r="B512" s="35">
        <f t="shared" si="35"/>
        <v>81248</v>
      </c>
      <c r="C512" s="35"/>
      <c r="D512" s="53">
        <v>3396</v>
      </c>
      <c r="E512" s="16">
        <f t="shared" si="36"/>
        <v>64673.5</v>
      </c>
      <c r="F512" s="2" t="str">
        <f t="shared" si="37"/>
        <v/>
      </c>
      <c r="G512" s="23"/>
      <c r="H512" s="16"/>
      <c r="I512" s="19">
        <f t="shared" si="38"/>
        <v>77852</v>
      </c>
    </row>
    <row r="513" spans="1:9" x14ac:dyDescent="0.25">
      <c r="A513" s="26">
        <v>37250</v>
      </c>
      <c r="B513" s="35">
        <f t="shared" si="35"/>
        <v>77852</v>
      </c>
      <c r="C513" s="35"/>
      <c r="D513" s="53">
        <v>3396</v>
      </c>
      <c r="E513" s="16">
        <f t="shared" si="36"/>
        <v>68069.5</v>
      </c>
      <c r="F513" s="2" t="str">
        <f t="shared" si="37"/>
        <v/>
      </c>
      <c r="G513" s="23"/>
      <c r="H513" s="16"/>
      <c r="I513" s="19">
        <f t="shared" si="38"/>
        <v>74456</v>
      </c>
    </row>
    <row r="514" spans="1:9" x14ac:dyDescent="0.25">
      <c r="A514" s="26">
        <v>37251</v>
      </c>
      <c r="B514" s="35">
        <f t="shared" si="35"/>
        <v>74456</v>
      </c>
      <c r="C514" s="35"/>
      <c r="D514" s="53">
        <v>3396</v>
      </c>
      <c r="E514" s="16">
        <f t="shared" si="36"/>
        <v>71465.5</v>
      </c>
      <c r="F514" s="2" t="str">
        <f t="shared" si="37"/>
        <v/>
      </c>
      <c r="G514" s="23"/>
      <c r="H514" s="16"/>
      <c r="I514" s="19">
        <f t="shared" si="38"/>
        <v>71060</v>
      </c>
    </row>
    <row r="515" spans="1:9" x14ac:dyDescent="0.25">
      <c r="A515" s="26">
        <v>37252</v>
      </c>
      <c r="B515" s="35">
        <f t="shared" si="35"/>
        <v>71060</v>
      </c>
      <c r="C515" s="35"/>
      <c r="D515" s="53">
        <v>3396</v>
      </c>
      <c r="E515" s="16">
        <f t="shared" si="36"/>
        <v>74861.5</v>
      </c>
      <c r="F515" s="2" t="str">
        <f t="shared" si="37"/>
        <v/>
      </c>
      <c r="G515" s="23"/>
      <c r="H515" s="16"/>
      <c r="I515" s="19">
        <f t="shared" si="38"/>
        <v>67664</v>
      </c>
    </row>
    <row r="516" spans="1:9" x14ac:dyDescent="0.25">
      <c r="A516" s="26">
        <v>37253</v>
      </c>
      <c r="B516" s="35">
        <f t="shared" si="35"/>
        <v>67664</v>
      </c>
      <c r="C516" s="35"/>
      <c r="D516" s="53">
        <v>3396</v>
      </c>
      <c r="E516" s="16">
        <f t="shared" si="36"/>
        <v>78257.5</v>
      </c>
      <c r="F516" s="2" t="str">
        <f t="shared" si="37"/>
        <v/>
      </c>
      <c r="G516" s="23"/>
      <c r="H516" s="16"/>
      <c r="I516" s="19">
        <f t="shared" si="38"/>
        <v>64268</v>
      </c>
    </row>
    <row r="517" spans="1:9" x14ac:dyDescent="0.25">
      <c r="A517" s="26">
        <v>37254</v>
      </c>
      <c r="B517" s="35">
        <f t="shared" si="35"/>
        <v>64268</v>
      </c>
      <c r="C517" s="35"/>
      <c r="D517" s="53">
        <v>3396</v>
      </c>
      <c r="E517" s="16">
        <f t="shared" si="36"/>
        <v>81653.5</v>
      </c>
      <c r="F517" s="2" t="str">
        <f t="shared" si="37"/>
        <v/>
      </c>
      <c r="G517" s="23"/>
      <c r="H517" s="16"/>
      <c r="I517" s="19">
        <f t="shared" si="38"/>
        <v>60872</v>
      </c>
    </row>
    <row r="518" spans="1:9" x14ac:dyDescent="0.25">
      <c r="A518" s="26">
        <v>37255</v>
      </c>
      <c r="B518" s="35">
        <f t="shared" si="35"/>
        <v>60872</v>
      </c>
      <c r="C518" s="35"/>
      <c r="D518" s="53">
        <v>3396</v>
      </c>
      <c r="E518" s="16">
        <f t="shared" si="36"/>
        <v>85049.5</v>
      </c>
      <c r="F518" s="2" t="str">
        <f t="shared" si="37"/>
        <v/>
      </c>
      <c r="G518" s="23"/>
      <c r="H518" s="16"/>
      <c r="I518" s="19">
        <f t="shared" si="38"/>
        <v>57476</v>
      </c>
    </row>
    <row r="519" spans="1:9" x14ac:dyDescent="0.25">
      <c r="A519" s="26">
        <v>37256</v>
      </c>
      <c r="B519" s="35">
        <f t="shared" si="35"/>
        <v>57476</v>
      </c>
      <c r="C519" s="35"/>
      <c r="D519" s="53">
        <v>3396</v>
      </c>
      <c r="E519" s="16">
        <f t="shared" si="36"/>
        <v>88445.5</v>
      </c>
      <c r="F519" s="2" t="str">
        <f t="shared" si="37"/>
        <v/>
      </c>
      <c r="G519" s="23"/>
      <c r="H519" s="16"/>
      <c r="I519" s="19">
        <f t="shared" si="38"/>
        <v>54080</v>
      </c>
    </row>
  </sheetData>
  <phoneticPr fontId="0" type="noConversion"/>
  <pageMargins left="0.32" right="0.49" top="1" bottom="0.75" header="0.5" footer="0.5"/>
  <pageSetup fitToHeight="0"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zoomScaleNormal="100" workbookViewId="0">
      <pane xSplit="1" ySplit="7" topLeftCell="B284" activePane="bottomRight" state="frozenSplit"/>
      <selection activeCell="B307" sqref="B307"/>
      <selection pane="topRight" activeCell="B307" sqref="B307"/>
      <selection pane="bottomLeft" activeCell="B307" sqref="B307"/>
      <selection pane="bottomRight" activeCell="B307" sqref="B307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9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5">
      <c r="H4" s="24"/>
      <c r="I4" s="24"/>
    </row>
    <row r="5" spans="1:9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5">
      <c r="B8" s="39"/>
      <c r="C8" s="39"/>
      <c r="D8" s="52"/>
      <c r="E8" s="38"/>
      <c r="F8" s="38"/>
      <c r="G8" s="23"/>
      <c r="H8" s="38"/>
      <c r="I8" s="37"/>
    </row>
    <row r="9" spans="1:9" hidden="1" x14ac:dyDescent="0.25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5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5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5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5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5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5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5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5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5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5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5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5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5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5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5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5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5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5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5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5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5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5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5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5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5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5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5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5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5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5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5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5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5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5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5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5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5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5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5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5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5">
      <c r="A55" s="26">
        <v>36792</v>
      </c>
      <c r="B55" s="35">
        <f t="shared" ref="B55:B86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5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5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5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5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5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5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5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5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5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5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5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5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5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5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5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5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5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5">
      <c r="A74" s="26">
        <v>36811</v>
      </c>
      <c r="B74" s="35">
        <f t="shared" si="7"/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5">
      <c r="A76" s="26">
        <v>36813</v>
      </c>
      <c r="B76" s="35">
        <f t="shared" si="7"/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5">
      <c r="A77" s="26">
        <v>36814</v>
      </c>
      <c r="B77" s="35">
        <f t="shared" si="7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5">
      <c r="A78" s="26">
        <v>36815</v>
      </c>
      <c r="B78" s="35">
        <f t="shared" si="7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5">
      <c r="A79" s="26">
        <v>36816</v>
      </c>
      <c r="B79" s="35">
        <f t="shared" si="7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5">
      <c r="A81" s="26">
        <v>36818</v>
      </c>
      <c r="B81" s="35">
        <f t="shared" si="7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5">
      <c r="A83" s="26">
        <v>36820</v>
      </c>
      <c r="B83" s="35">
        <f t="shared" si="7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5">
      <c r="A84" s="26">
        <v>36821</v>
      </c>
      <c r="B84" s="35">
        <f t="shared" si="7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5">
      <c r="A85" s="26">
        <v>36822</v>
      </c>
      <c r="B85" s="35">
        <f t="shared" si="7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5">
      <c r="A86" s="26">
        <v>36823</v>
      </c>
      <c r="B86" s="35">
        <f t="shared" si="7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5">
      <c r="A87" s="26">
        <v>36824</v>
      </c>
      <c r="B87" s="35">
        <f t="shared" ref="B87:B118" si="12">IF(I86&lt;0,"0",I86)</f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5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5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5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5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5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5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5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5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5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5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5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5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5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5">
      <c r="A107" s="26">
        <v>36844</v>
      </c>
      <c r="B107" s="35">
        <f t="shared" si="12"/>
        <v>145557.54999999999</v>
      </c>
      <c r="C107" s="35"/>
      <c r="D107" s="56">
        <v>3600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141957.54999999999</v>
      </c>
      <c r="J107" s="16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6">
        <v>3600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135609</v>
      </c>
      <c r="J108" s="16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6">
        <v>3600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133120</v>
      </c>
      <c r="J109" s="16"/>
    </row>
    <row r="110" spans="1:10" hidden="1" x14ac:dyDescent="0.25">
      <c r="A110" s="26">
        <v>36847</v>
      </c>
      <c r="B110" s="35">
        <f t="shared" si="12"/>
        <v>133120</v>
      </c>
      <c r="C110" s="35"/>
      <c r="D110" s="56">
        <v>3600</v>
      </c>
      <c r="E110" s="16">
        <f t="shared" si="9"/>
        <v>12801.5</v>
      </c>
      <c r="F110" s="2" t="str">
        <f t="shared" si="10"/>
        <v/>
      </c>
      <c r="G110" s="23"/>
      <c r="H110" s="16"/>
      <c r="I110" s="19">
        <f t="shared" si="11"/>
        <v>129520</v>
      </c>
      <c r="J110" s="16"/>
    </row>
    <row r="111" spans="1:10" hidden="1" x14ac:dyDescent="0.25">
      <c r="A111" s="26">
        <v>36848</v>
      </c>
      <c r="B111" s="35">
        <f t="shared" si="12"/>
        <v>129520</v>
      </c>
      <c r="C111" s="35"/>
      <c r="D111" s="56">
        <v>3600</v>
      </c>
      <c r="E111" s="16">
        <f t="shared" si="9"/>
        <v>16401.5</v>
      </c>
      <c r="F111" s="2" t="str">
        <f t="shared" si="10"/>
        <v/>
      </c>
      <c r="G111" s="23"/>
      <c r="H111" s="16"/>
      <c r="I111" s="19">
        <f t="shared" si="11"/>
        <v>125920</v>
      </c>
      <c r="J111" s="16"/>
    </row>
    <row r="112" spans="1:10" hidden="1" x14ac:dyDescent="0.25">
      <c r="A112" s="26">
        <v>36849</v>
      </c>
      <c r="B112" s="35">
        <f t="shared" si="12"/>
        <v>125920</v>
      </c>
      <c r="C112" s="35"/>
      <c r="D112" s="56">
        <v>3600</v>
      </c>
      <c r="E112" s="16">
        <f t="shared" si="9"/>
        <v>20001.5</v>
      </c>
      <c r="F112" s="2" t="str">
        <f t="shared" si="10"/>
        <v/>
      </c>
      <c r="G112" s="23"/>
      <c r="H112" s="16"/>
      <c r="I112" s="19">
        <f t="shared" si="11"/>
        <v>122320</v>
      </c>
      <c r="J112" s="16"/>
    </row>
    <row r="113" spans="1:10" hidden="1" x14ac:dyDescent="0.25">
      <c r="A113" s="26">
        <v>36850</v>
      </c>
      <c r="B113" s="35">
        <f t="shared" si="12"/>
        <v>122320</v>
      </c>
      <c r="C113" s="35"/>
      <c r="D113" s="56">
        <v>3600</v>
      </c>
      <c r="E113" s="16">
        <f t="shared" si="9"/>
        <v>23601.5</v>
      </c>
      <c r="F113" s="2" t="str">
        <f t="shared" si="10"/>
        <v/>
      </c>
      <c r="G113" s="23"/>
      <c r="H113" s="16"/>
      <c r="I113" s="19">
        <f t="shared" si="11"/>
        <v>118720</v>
      </c>
      <c r="J113" s="16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6">
        <v>3600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120948.65</v>
      </c>
      <c r="J114" s="16"/>
    </row>
    <row r="115" spans="1:10" hidden="1" x14ac:dyDescent="0.25">
      <c r="A115" s="26">
        <v>36852</v>
      </c>
      <c r="B115" s="35">
        <f t="shared" si="12"/>
        <v>120948.65</v>
      </c>
      <c r="C115" s="35"/>
      <c r="D115" s="56">
        <v>3600</v>
      </c>
      <c r="E115" s="16">
        <f t="shared" si="9"/>
        <v>24972.850000000006</v>
      </c>
      <c r="F115" s="2" t="str">
        <f t="shared" si="10"/>
        <v/>
      </c>
      <c r="G115" s="23"/>
      <c r="H115" s="16"/>
      <c r="I115" s="19">
        <f t="shared" si="11"/>
        <v>117348.65</v>
      </c>
      <c r="J115" s="16"/>
    </row>
    <row r="116" spans="1:10" hidden="1" x14ac:dyDescent="0.25">
      <c r="A116" s="26">
        <v>36853</v>
      </c>
      <c r="B116" s="35">
        <f t="shared" si="12"/>
        <v>117348.65</v>
      </c>
      <c r="C116" s="35"/>
      <c r="D116" s="56">
        <v>3600</v>
      </c>
      <c r="E116" s="16">
        <f t="shared" si="9"/>
        <v>28572.850000000006</v>
      </c>
      <c r="F116" s="2" t="str">
        <f t="shared" si="10"/>
        <v/>
      </c>
      <c r="H116" s="16"/>
      <c r="I116" s="19">
        <f t="shared" si="11"/>
        <v>113748.65</v>
      </c>
      <c r="J116" s="16"/>
    </row>
    <row r="117" spans="1:10" hidden="1" x14ac:dyDescent="0.25">
      <c r="A117" s="26">
        <v>36854</v>
      </c>
      <c r="B117" s="35">
        <f t="shared" si="12"/>
        <v>113748.65</v>
      </c>
      <c r="C117" s="35"/>
      <c r="D117" s="56">
        <v>3600</v>
      </c>
      <c r="E117" s="16">
        <f t="shared" si="9"/>
        <v>32172.850000000006</v>
      </c>
      <c r="F117" s="2" t="str">
        <f t="shared" si="10"/>
        <v/>
      </c>
      <c r="H117" s="16"/>
      <c r="I117" s="19">
        <f t="shared" si="11"/>
        <v>110148.65</v>
      </c>
      <c r="J117" s="16"/>
    </row>
    <row r="118" spans="1:10" hidden="1" x14ac:dyDescent="0.25">
      <c r="A118" s="26">
        <v>36855</v>
      </c>
      <c r="B118" s="35">
        <f t="shared" si="12"/>
        <v>110148.65</v>
      </c>
      <c r="C118" s="35"/>
      <c r="D118" s="56">
        <v>3600</v>
      </c>
      <c r="E118" s="16">
        <f t="shared" si="9"/>
        <v>35772.850000000006</v>
      </c>
      <c r="F118" s="2" t="str">
        <f t="shared" si="10"/>
        <v/>
      </c>
      <c r="H118" s="16"/>
      <c r="I118" s="19">
        <f t="shared" si="11"/>
        <v>106548.65</v>
      </c>
      <c r="J118" s="16"/>
    </row>
    <row r="119" spans="1:10" hidden="1" x14ac:dyDescent="0.25">
      <c r="A119" s="26">
        <v>36856</v>
      </c>
      <c r="B119" s="35">
        <f t="shared" ref="B119:B150" si="13">IF(I118&lt;0,"0",I118)</f>
        <v>106548.65</v>
      </c>
      <c r="C119" s="35"/>
      <c r="D119" s="56">
        <v>2225</v>
      </c>
      <c r="E119" s="16">
        <f t="shared" si="9"/>
        <v>39372.850000000006</v>
      </c>
      <c r="F119" s="2" t="str">
        <f t="shared" si="10"/>
        <v/>
      </c>
      <c r="H119" s="16"/>
      <c r="I119" s="19">
        <f t="shared" si="11"/>
        <v>104323.65</v>
      </c>
      <c r="J119" s="16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5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5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5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5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5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5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5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5">
      <c r="A130" s="26">
        <v>36867</v>
      </c>
      <c r="B130" s="35">
        <f t="shared" si="13"/>
        <v>87997</v>
      </c>
      <c r="C130" s="35"/>
      <c r="D130" s="56">
        <v>3600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84397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6">
        <v>3600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80506</v>
      </c>
    </row>
    <row r="132" spans="1:9" hidden="1" x14ac:dyDescent="0.25">
      <c r="A132" s="26">
        <v>36869</v>
      </c>
      <c r="B132" s="35">
        <f t="shared" si="13"/>
        <v>80506</v>
      </c>
      <c r="C132" s="35"/>
      <c r="D132" s="56">
        <v>3600</v>
      </c>
      <c r="E132" s="16">
        <f t="shared" si="9"/>
        <v>65415.5</v>
      </c>
      <c r="F132" s="2" t="str">
        <f t="shared" si="10"/>
        <v/>
      </c>
      <c r="H132" s="16"/>
      <c r="I132" s="19">
        <f t="shared" si="11"/>
        <v>76906</v>
      </c>
    </row>
    <row r="133" spans="1:9" hidden="1" x14ac:dyDescent="0.25">
      <c r="A133" s="26">
        <v>36870</v>
      </c>
      <c r="B133" s="35">
        <f t="shared" si="13"/>
        <v>76906</v>
      </c>
      <c r="C133" s="35"/>
      <c r="D133" s="56">
        <v>3600</v>
      </c>
      <c r="E133" s="16">
        <f t="shared" si="9"/>
        <v>69015.5</v>
      </c>
      <c r="F133" s="2" t="str">
        <f t="shared" si="10"/>
        <v/>
      </c>
      <c r="G133" s="23"/>
      <c r="H133" s="16"/>
      <c r="I133" s="19">
        <f t="shared" si="11"/>
        <v>73306</v>
      </c>
    </row>
    <row r="134" spans="1:9" hidden="1" x14ac:dyDescent="0.25">
      <c r="A134" s="26">
        <v>36871</v>
      </c>
      <c r="B134" s="35">
        <f t="shared" si="13"/>
        <v>73306</v>
      </c>
      <c r="C134" s="35"/>
      <c r="D134" s="56">
        <v>3600</v>
      </c>
      <c r="E134" s="16">
        <f t="shared" si="9"/>
        <v>72615.5</v>
      </c>
      <c r="F134" s="2" t="str">
        <f t="shared" si="10"/>
        <v/>
      </c>
      <c r="G134" s="23"/>
      <c r="H134" s="16"/>
      <c r="I134" s="19">
        <f t="shared" si="11"/>
        <v>69706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6">
        <v>3600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67986</v>
      </c>
    </row>
    <row r="136" spans="1:9" hidden="1" x14ac:dyDescent="0.25">
      <c r="A136" s="26">
        <v>36873</v>
      </c>
      <c r="B136" s="35">
        <f t="shared" si="13"/>
        <v>67986</v>
      </c>
      <c r="C136" s="35"/>
      <c r="D136" s="56">
        <v>3600</v>
      </c>
      <c r="E136" s="16">
        <f t="shared" si="9"/>
        <v>77935.5</v>
      </c>
      <c r="F136" s="2" t="str">
        <f t="shared" si="10"/>
        <v/>
      </c>
      <c r="G136" s="23"/>
      <c r="H136" s="16"/>
      <c r="I136" s="19">
        <f t="shared" si="11"/>
        <v>64386</v>
      </c>
    </row>
    <row r="137" spans="1:9" hidden="1" x14ac:dyDescent="0.25">
      <c r="A137" s="26">
        <v>36874</v>
      </c>
      <c r="B137" s="35">
        <f t="shared" si="13"/>
        <v>64386</v>
      </c>
      <c r="C137" s="35"/>
      <c r="D137" s="56">
        <v>3600</v>
      </c>
      <c r="E137" s="16">
        <f t="shared" ref="E137:E200" si="14">$D$3-B137</f>
        <v>81535.5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60786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6">
        <v>3600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57412</v>
      </c>
    </row>
    <row r="139" spans="1:9" hidden="1" x14ac:dyDescent="0.25">
      <c r="A139" s="26">
        <v>36876</v>
      </c>
      <c r="B139" s="35">
        <f t="shared" si="13"/>
        <v>57412</v>
      </c>
      <c r="C139" s="35"/>
      <c r="D139" s="56">
        <v>3600</v>
      </c>
      <c r="E139" s="16">
        <f t="shared" si="14"/>
        <v>88509.5</v>
      </c>
      <c r="F139" s="2" t="str">
        <f t="shared" si="15"/>
        <v/>
      </c>
      <c r="H139" s="16"/>
      <c r="I139" s="19">
        <f t="shared" si="16"/>
        <v>53812</v>
      </c>
    </row>
    <row r="140" spans="1:9" hidden="1" x14ac:dyDescent="0.25">
      <c r="A140" s="26">
        <v>36877</v>
      </c>
      <c r="B140" s="35">
        <f t="shared" si="13"/>
        <v>53812</v>
      </c>
      <c r="C140" s="35"/>
      <c r="D140" s="56">
        <v>3600</v>
      </c>
      <c r="E140" s="16">
        <f t="shared" si="14"/>
        <v>92109.5</v>
      </c>
      <c r="F140" s="2" t="str">
        <f t="shared" si="15"/>
        <v/>
      </c>
      <c r="H140" s="16"/>
      <c r="I140" s="19">
        <f t="shared" si="16"/>
        <v>50212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6">
        <v>3600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47831.35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5">
      <c r="A145" s="26">
        <v>36882</v>
      </c>
      <c r="B145" s="35">
        <f t="shared" si="13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5">
      <c r="A146" s="26">
        <v>36883</v>
      </c>
      <c r="B146" s="35">
        <f t="shared" si="13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5">
      <c r="A147" s="26">
        <v>36884</v>
      </c>
      <c r="B147" s="35">
        <f t="shared" si="13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5">
      <c r="A148" s="26">
        <v>36885</v>
      </c>
      <c r="B148" s="35">
        <f t="shared" si="13"/>
        <v>36073.65</v>
      </c>
      <c r="C148" s="35"/>
      <c r="D148" s="56">
        <v>3600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32473.65</v>
      </c>
    </row>
    <row r="149" spans="1:9" hidden="1" x14ac:dyDescent="0.25">
      <c r="A149" s="26">
        <v>36886</v>
      </c>
      <c r="B149" s="35">
        <f t="shared" si="13"/>
        <v>32473.65</v>
      </c>
      <c r="C149" s="35"/>
      <c r="D149" s="56">
        <v>3600</v>
      </c>
      <c r="E149" s="16">
        <f t="shared" si="14"/>
        <v>113447.85</v>
      </c>
      <c r="F149" s="2" t="str">
        <f t="shared" si="15"/>
        <v/>
      </c>
      <c r="H149" s="16"/>
      <c r="I149" s="19">
        <f t="shared" si="16"/>
        <v>28873.65</v>
      </c>
    </row>
    <row r="150" spans="1:9" hidden="1" x14ac:dyDescent="0.25">
      <c r="A150" s="26">
        <v>36887</v>
      </c>
      <c r="B150" s="35">
        <f t="shared" si="13"/>
        <v>28873.65</v>
      </c>
      <c r="C150" s="35"/>
      <c r="D150" s="56">
        <v>3600</v>
      </c>
      <c r="E150" s="16">
        <f t="shared" si="14"/>
        <v>117047.85</v>
      </c>
      <c r="F150" s="2" t="str">
        <f t="shared" si="15"/>
        <v/>
      </c>
      <c r="H150" s="16"/>
      <c r="I150" s="19">
        <f t="shared" si="16"/>
        <v>25273.65</v>
      </c>
    </row>
    <row r="151" spans="1:9" hidden="1" x14ac:dyDescent="0.25">
      <c r="A151" s="26">
        <v>36888</v>
      </c>
      <c r="B151" s="35">
        <f t="shared" ref="B151:B182" si="17">IF(I150&lt;0,"0",I150)</f>
        <v>25273.65</v>
      </c>
      <c r="C151" s="35"/>
      <c r="D151" s="56">
        <v>3600</v>
      </c>
      <c r="E151" s="16">
        <f t="shared" si="14"/>
        <v>120647.85</v>
      </c>
      <c r="F151" s="2" t="str">
        <f t="shared" si="15"/>
        <v/>
      </c>
      <c r="H151" s="16"/>
      <c r="I151" s="19">
        <f t="shared" si="16"/>
        <v>21673.65</v>
      </c>
    </row>
    <row r="152" spans="1:9" hidden="1" x14ac:dyDescent="0.25">
      <c r="A152" s="26">
        <v>36889</v>
      </c>
      <c r="B152" s="35">
        <f t="shared" si="17"/>
        <v>21673.65</v>
      </c>
      <c r="C152" s="35"/>
      <c r="D152" s="56">
        <v>3600</v>
      </c>
      <c r="E152" s="16">
        <f t="shared" si="14"/>
        <v>124247.85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140162.65</v>
      </c>
    </row>
    <row r="153" spans="1:9" hidden="1" x14ac:dyDescent="0.25">
      <c r="A153" s="26">
        <v>36890</v>
      </c>
      <c r="B153" s="35">
        <f t="shared" si="17"/>
        <v>140162.65</v>
      </c>
      <c r="C153" s="35"/>
      <c r="D153" s="56">
        <v>3600</v>
      </c>
      <c r="E153" s="16">
        <f t="shared" si="14"/>
        <v>5758.8500000000058</v>
      </c>
      <c r="F153" s="2" t="str">
        <f t="shared" si="15"/>
        <v/>
      </c>
      <c r="H153" s="16"/>
      <c r="I153" s="19">
        <f t="shared" si="16"/>
        <v>136562.65</v>
      </c>
    </row>
    <row r="154" spans="1:9" hidden="1" x14ac:dyDescent="0.25">
      <c r="A154" s="26">
        <v>36891</v>
      </c>
      <c r="B154" s="35">
        <f t="shared" si="17"/>
        <v>136562.65</v>
      </c>
      <c r="C154" s="35"/>
      <c r="D154" s="56">
        <v>3600</v>
      </c>
      <c r="E154" s="16">
        <f t="shared" si="14"/>
        <v>9358.8500000000058</v>
      </c>
      <c r="F154" s="2" t="str">
        <f t="shared" si="15"/>
        <v/>
      </c>
      <c r="H154" s="16"/>
      <c r="I154" s="19">
        <f t="shared" si="16"/>
        <v>132962.65</v>
      </c>
    </row>
    <row r="155" spans="1:9" hidden="1" x14ac:dyDescent="0.25">
      <c r="A155" s="26">
        <v>36892</v>
      </c>
      <c r="B155" s="35">
        <f t="shared" si="17"/>
        <v>132962.65</v>
      </c>
      <c r="C155" s="35"/>
      <c r="D155" s="56">
        <v>3600</v>
      </c>
      <c r="E155" s="58">
        <f t="shared" si="14"/>
        <v>12958.850000000006</v>
      </c>
      <c r="F155" s="2" t="str">
        <f t="shared" si="15"/>
        <v/>
      </c>
      <c r="H155" s="16"/>
      <c r="I155" s="19">
        <f t="shared" si="16"/>
        <v>129362.65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6">
        <v>3600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131811</v>
      </c>
    </row>
    <row r="157" spans="1:9" hidden="1" x14ac:dyDescent="0.25">
      <c r="A157" s="26">
        <v>36894</v>
      </c>
      <c r="B157" s="35">
        <f t="shared" si="17"/>
        <v>131811</v>
      </c>
      <c r="C157" s="35"/>
      <c r="D157" s="56">
        <v>3600</v>
      </c>
      <c r="E157" s="58">
        <f t="shared" si="14"/>
        <v>14110.5</v>
      </c>
      <c r="F157" s="2" t="str">
        <f t="shared" si="15"/>
        <v/>
      </c>
      <c r="H157" s="16"/>
      <c r="I157" s="19">
        <f t="shared" si="16"/>
        <v>128211</v>
      </c>
    </row>
    <row r="158" spans="1:9" hidden="1" x14ac:dyDescent="0.25">
      <c r="A158" s="26">
        <v>36895</v>
      </c>
      <c r="B158" s="35">
        <f t="shared" si="17"/>
        <v>128211</v>
      </c>
      <c r="C158" s="35"/>
      <c r="D158" s="56">
        <v>3600</v>
      </c>
      <c r="E158" s="58">
        <f t="shared" si="14"/>
        <v>17710.5</v>
      </c>
      <c r="F158" s="2" t="str">
        <f t="shared" si="15"/>
        <v/>
      </c>
      <c r="H158" s="16"/>
      <c r="I158" s="19">
        <f t="shared" si="16"/>
        <v>124611</v>
      </c>
    </row>
    <row r="159" spans="1:9" hidden="1" x14ac:dyDescent="0.25">
      <c r="A159" s="26">
        <v>36896</v>
      </c>
      <c r="B159" s="35">
        <f t="shared" si="17"/>
        <v>124611</v>
      </c>
      <c r="C159" s="35"/>
      <c r="D159" s="56">
        <v>3600</v>
      </c>
      <c r="E159" s="58">
        <f t="shared" si="14"/>
        <v>21310.5</v>
      </c>
      <c r="F159" s="2" t="str">
        <f t="shared" si="15"/>
        <v/>
      </c>
      <c r="H159" s="16"/>
      <c r="I159" s="19">
        <f t="shared" si="16"/>
        <v>121011</v>
      </c>
    </row>
    <row r="160" spans="1:9" hidden="1" x14ac:dyDescent="0.25">
      <c r="A160" s="26">
        <v>36897</v>
      </c>
      <c r="B160" s="35">
        <f t="shared" si="17"/>
        <v>121011</v>
      </c>
      <c r="C160" s="35"/>
      <c r="D160" s="56">
        <v>3600</v>
      </c>
      <c r="E160" s="58">
        <f t="shared" si="14"/>
        <v>24910.5</v>
      </c>
      <c r="F160" s="2" t="str">
        <f t="shared" si="15"/>
        <v/>
      </c>
      <c r="H160" s="16"/>
      <c r="I160" s="19">
        <f t="shared" si="16"/>
        <v>117411</v>
      </c>
    </row>
    <row r="161" spans="1:9" hidden="1" x14ac:dyDescent="0.25">
      <c r="A161" s="26">
        <v>36898</v>
      </c>
      <c r="B161" s="35">
        <f t="shared" si="17"/>
        <v>117411</v>
      </c>
      <c r="C161" s="35"/>
      <c r="D161" s="56">
        <v>3600</v>
      </c>
      <c r="E161" s="58">
        <f t="shared" si="14"/>
        <v>28510.5</v>
      </c>
      <c r="F161" s="2" t="str">
        <f t="shared" si="15"/>
        <v/>
      </c>
      <c r="H161" s="16"/>
      <c r="I161" s="19">
        <f t="shared" si="16"/>
        <v>113811</v>
      </c>
    </row>
    <row r="162" spans="1:9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6">
        <v>3600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117089.70000000001</v>
      </c>
    </row>
    <row r="163" spans="1:9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6">
        <v>3600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113890.7</v>
      </c>
    </row>
    <row r="164" spans="1:9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6">
        <v>3600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110691.7</v>
      </c>
    </row>
    <row r="165" spans="1:9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6">
        <v>3600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107972.55</v>
      </c>
    </row>
    <row r="166" spans="1:9" hidden="1" x14ac:dyDescent="0.25">
      <c r="A166" s="26">
        <v>36903</v>
      </c>
      <c r="B166" s="20">
        <f>117495-$D$2</f>
        <v>108265</v>
      </c>
      <c r="C166" s="40" t="s">
        <v>19</v>
      </c>
      <c r="D166" s="56">
        <v>3600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104665</v>
      </c>
    </row>
    <row r="167" spans="1:9" hidden="1" x14ac:dyDescent="0.25">
      <c r="A167" s="26">
        <v>36904</v>
      </c>
      <c r="B167" s="35">
        <f t="shared" si="17"/>
        <v>104665</v>
      </c>
      <c r="C167" s="35"/>
      <c r="D167" s="56">
        <v>3600</v>
      </c>
      <c r="E167" s="58">
        <f t="shared" si="14"/>
        <v>41256.5</v>
      </c>
      <c r="F167" s="2" t="str">
        <f t="shared" si="15"/>
        <v/>
      </c>
      <c r="H167" s="16"/>
      <c r="I167" s="19">
        <f t="shared" si="16"/>
        <v>101065</v>
      </c>
    </row>
    <row r="168" spans="1:9" hidden="1" x14ac:dyDescent="0.25">
      <c r="A168" s="26">
        <v>36905</v>
      </c>
      <c r="B168" s="35">
        <f t="shared" si="17"/>
        <v>101065</v>
      </c>
      <c r="C168" s="35"/>
      <c r="D168" s="56">
        <v>3600</v>
      </c>
      <c r="E168" s="58">
        <f t="shared" si="14"/>
        <v>44856.5</v>
      </c>
      <c r="F168" s="2" t="str">
        <f t="shared" si="15"/>
        <v/>
      </c>
      <c r="H168" s="16"/>
      <c r="I168" s="19">
        <f t="shared" si="16"/>
        <v>97465</v>
      </c>
    </row>
    <row r="169" spans="1:9" hidden="1" x14ac:dyDescent="0.25">
      <c r="A169" s="26">
        <v>36906</v>
      </c>
      <c r="B169" s="35">
        <f t="shared" si="17"/>
        <v>97465</v>
      </c>
      <c r="C169" s="35"/>
      <c r="D169" s="56">
        <v>3600</v>
      </c>
      <c r="E169" s="58">
        <f t="shared" si="14"/>
        <v>48456.5</v>
      </c>
      <c r="F169" s="2" t="str">
        <f t="shared" si="15"/>
        <v/>
      </c>
      <c r="H169" s="16"/>
      <c r="I169" s="19">
        <f t="shared" si="16"/>
        <v>93865</v>
      </c>
    </row>
    <row r="170" spans="1:9" hidden="1" x14ac:dyDescent="0.25">
      <c r="A170" s="26">
        <v>36907</v>
      </c>
      <c r="B170" s="20">
        <f>106306-$D$2</f>
        <v>97076</v>
      </c>
      <c r="C170" s="40" t="s">
        <v>19</v>
      </c>
      <c r="D170" s="56">
        <v>3600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93476</v>
      </c>
    </row>
    <row r="171" spans="1:9" hidden="1" x14ac:dyDescent="0.25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</row>
    <row r="172" spans="1:9" hidden="1" x14ac:dyDescent="0.25">
      <c r="A172" s="26">
        <v>36909</v>
      </c>
      <c r="B172" s="35">
        <f t="shared" si="17"/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</row>
    <row r="173" spans="1:9" hidden="1" x14ac:dyDescent="0.25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</row>
    <row r="174" spans="1:9" hidden="1" x14ac:dyDescent="0.25">
      <c r="A174" s="26">
        <v>36911</v>
      </c>
      <c r="B174" s="35">
        <f t="shared" si="17"/>
        <v>88126</v>
      </c>
      <c r="C174" s="35"/>
      <c r="D174" s="56">
        <v>3600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84526</v>
      </c>
    </row>
    <row r="175" spans="1:9" hidden="1" x14ac:dyDescent="0.25">
      <c r="A175" s="26">
        <v>36912</v>
      </c>
      <c r="B175" s="35">
        <f t="shared" si="17"/>
        <v>84526</v>
      </c>
      <c r="C175" s="35"/>
      <c r="D175" s="56">
        <v>3600</v>
      </c>
      <c r="E175" s="58">
        <f t="shared" si="14"/>
        <v>61395.5</v>
      </c>
      <c r="F175" s="2" t="str">
        <f t="shared" si="15"/>
        <v/>
      </c>
      <c r="H175" s="16"/>
      <c r="I175" s="19">
        <f t="shared" si="16"/>
        <v>80926</v>
      </c>
    </row>
    <row r="176" spans="1:9" hidden="1" x14ac:dyDescent="0.25">
      <c r="A176" s="26">
        <v>36913</v>
      </c>
      <c r="B176" s="35">
        <f t="shared" si="17"/>
        <v>80926</v>
      </c>
      <c r="C176" s="35"/>
      <c r="D176" s="56">
        <v>3600</v>
      </c>
      <c r="E176" s="58">
        <f t="shared" si="14"/>
        <v>64995.5</v>
      </c>
      <c r="F176" s="2" t="str">
        <f t="shared" si="15"/>
        <v/>
      </c>
      <c r="H176" s="16"/>
      <c r="I176" s="19">
        <f t="shared" si="16"/>
        <v>77326</v>
      </c>
    </row>
    <row r="177" spans="1:9" hidden="1" x14ac:dyDescent="0.25">
      <c r="A177" s="26">
        <v>36914</v>
      </c>
      <c r="B177" s="20">
        <f>89321-$D$2</f>
        <v>80091</v>
      </c>
      <c r="C177" s="40" t="s">
        <v>19</v>
      </c>
      <c r="D177" s="56">
        <v>3600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76491</v>
      </c>
    </row>
    <row r="178" spans="1:9" hidden="1" x14ac:dyDescent="0.25">
      <c r="A178" s="26">
        <v>36915</v>
      </c>
      <c r="B178" s="35">
        <f t="shared" si="17"/>
        <v>76491</v>
      </c>
      <c r="C178" s="35"/>
      <c r="D178" s="56">
        <v>3600</v>
      </c>
      <c r="E178" s="58">
        <f t="shared" si="14"/>
        <v>69430.5</v>
      </c>
      <c r="F178" s="2" t="str">
        <f t="shared" si="15"/>
        <v/>
      </c>
      <c r="H178" s="16"/>
      <c r="I178" s="19">
        <f t="shared" si="16"/>
        <v>72891</v>
      </c>
    </row>
    <row r="179" spans="1:9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6">
        <v>3600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72143.750000000015</v>
      </c>
    </row>
    <row r="180" spans="1:9" hidden="1" x14ac:dyDescent="0.25">
      <c r="A180" s="26">
        <v>36917</v>
      </c>
      <c r="B180" s="35">
        <f t="shared" si="17"/>
        <v>72143.750000000015</v>
      </c>
      <c r="C180" s="35"/>
      <c r="D180" s="56">
        <v>3600</v>
      </c>
      <c r="E180" s="58">
        <f t="shared" si="14"/>
        <v>73777.749999999985</v>
      </c>
      <c r="F180" s="2" t="str">
        <f t="shared" si="15"/>
        <v/>
      </c>
      <c r="H180" s="16"/>
      <c r="I180" s="19">
        <f t="shared" si="16"/>
        <v>68543.750000000015</v>
      </c>
    </row>
    <row r="181" spans="1:9" hidden="1" x14ac:dyDescent="0.25">
      <c r="A181" s="26">
        <v>36918</v>
      </c>
      <c r="B181" s="35">
        <f t="shared" si="17"/>
        <v>68543.750000000015</v>
      </c>
      <c r="C181" s="35"/>
      <c r="D181" s="56">
        <v>3600</v>
      </c>
      <c r="E181" s="58">
        <f t="shared" si="14"/>
        <v>77377.749999999985</v>
      </c>
      <c r="F181" s="2" t="str">
        <f t="shared" si="15"/>
        <v/>
      </c>
      <c r="H181" s="16"/>
      <c r="I181" s="19">
        <f t="shared" si="16"/>
        <v>64943.750000000015</v>
      </c>
    </row>
    <row r="182" spans="1:9" hidden="1" x14ac:dyDescent="0.25">
      <c r="A182" s="26">
        <v>36919</v>
      </c>
      <c r="B182" s="35">
        <f t="shared" si="17"/>
        <v>64943.750000000015</v>
      </c>
      <c r="C182" s="35"/>
      <c r="D182" s="56">
        <v>3600</v>
      </c>
      <c r="E182" s="58">
        <f t="shared" si="14"/>
        <v>80977.749999999985</v>
      </c>
      <c r="F182" s="2" t="str">
        <f t="shared" si="15"/>
        <v/>
      </c>
      <c r="H182" s="16"/>
      <c r="I182" s="19">
        <f t="shared" si="16"/>
        <v>61343.750000000015</v>
      </c>
    </row>
    <row r="183" spans="1:9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6">
        <v>3600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60947.25</v>
      </c>
    </row>
    <row r="184" spans="1:9" hidden="1" x14ac:dyDescent="0.25">
      <c r="A184" s="26">
        <v>36921</v>
      </c>
      <c r="B184" s="20">
        <f>69573-$D$2</f>
        <v>60343</v>
      </c>
      <c r="C184" s="40" t="s">
        <v>19</v>
      </c>
      <c r="D184" s="56">
        <v>3600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56743</v>
      </c>
    </row>
    <row r="185" spans="1:9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6">
        <v>3600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54389.3</v>
      </c>
    </row>
    <row r="186" spans="1:9" hidden="1" x14ac:dyDescent="0.25">
      <c r="A186" s="26">
        <v>36923</v>
      </c>
      <c r="B186" s="20">
        <f>64223-$D$2</f>
        <v>54993</v>
      </c>
      <c r="C186" s="40" t="s">
        <v>19</v>
      </c>
      <c r="D186" s="56">
        <v>3600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51393</v>
      </c>
    </row>
    <row r="187" spans="1:9" hidden="1" x14ac:dyDescent="0.25">
      <c r="A187" s="26">
        <v>36924</v>
      </c>
      <c r="B187" s="35">
        <f>IF(I186&lt;0,"0",I186)</f>
        <v>51393</v>
      </c>
      <c r="C187" s="35"/>
      <c r="D187" s="56">
        <v>3600</v>
      </c>
      <c r="E187" s="58">
        <f t="shared" si="14"/>
        <v>94528.5</v>
      </c>
      <c r="F187" s="2" t="str">
        <f t="shared" si="15"/>
        <v/>
      </c>
      <c r="H187" s="16"/>
      <c r="I187" s="19">
        <f t="shared" si="16"/>
        <v>47793</v>
      </c>
    </row>
    <row r="188" spans="1:9" hidden="1" x14ac:dyDescent="0.25">
      <c r="A188" s="26">
        <v>36925</v>
      </c>
      <c r="B188" s="35">
        <f>IF(I187&lt;0,"0",I187)</f>
        <v>47793</v>
      </c>
      <c r="C188" s="35"/>
      <c r="D188" s="56">
        <v>3600</v>
      </c>
      <c r="E188" s="58">
        <f t="shared" si="14"/>
        <v>98128.5</v>
      </c>
      <c r="F188" s="2" t="str">
        <f t="shared" si="15"/>
        <v/>
      </c>
      <c r="H188" s="16"/>
      <c r="I188" s="19">
        <f t="shared" si="16"/>
        <v>44193</v>
      </c>
    </row>
    <row r="189" spans="1:9" hidden="1" x14ac:dyDescent="0.25">
      <c r="A189" s="26">
        <v>36926</v>
      </c>
      <c r="B189" s="35">
        <f>IF(I188&lt;0,"0",I188)</f>
        <v>44193</v>
      </c>
      <c r="C189" s="35"/>
      <c r="D189" s="56">
        <v>3600</v>
      </c>
      <c r="E189" s="58">
        <f t="shared" si="14"/>
        <v>101728.5</v>
      </c>
      <c r="F189" s="2" t="str">
        <f t="shared" si="15"/>
        <v/>
      </c>
      <c r="H189" s="16"/>
      <c r="I189" s="19">
        <f t="shared" si="16"/>
        <v>40593</v>
      </c>
    </row>
    <row r="190" spans="1:9" hidden="1" x14ac:dyDescent="0.25">
      <c r="A190" s="26">
        <v>36927</v>
      </c>
      <c r="B190" s="35">
        <f>IF(I189&lt;0,"0",I189)</f>
        <v>40593</v>
      </c>
      <c r="C190" s="35"/>
      <c r="D190" s="56">
        <v>3600</v>
      </c>
      <c r="E190" s="58">
        <f t="shared" si="14"/>
        <v>105328.5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99993</v>
      </c>
    </row>
    <row r="191" spans="1:9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6">
        <v>3600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101254.65</v>
      </c>
    </row>
    <row r="192" spans="1:9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6">
        <v>3600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98535.499999999985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6">
        <v>3600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95261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6">
        <v>3600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92552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6">
        <v>3600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89747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6">
        <v>3600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87197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6">
        <v>3600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146648</v>
      </c>
    </row>
    <row r="198" spans="1:9" hidden="1" x14ac:dyDescent="0.25">
      <c r="A198" s="26">
        <v>36935</v>
      </c>
      <c r="B198" s="35">
        <f>IF(I197&lt;0,"0",I197)</f>
        <v>146648</v>
      </c>
      <c r="C198" s="35"/>
      <c r="D198" s="56">
        <v>3600</v>
      </c>
      <c r="E198" s="58">
        <f t="shared" si="14"/>
        <v>-726.5</v>
      </c>
      <c r="F198" s="2" t="str">
        <f t="shared" si="15"/>
        <v/>
      </c>
      <c r="H198" s="16"/>
      <c r="I198" s="19">
        <f t="shared" si="16"/>
        <v>143048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6">
        <v>3600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141483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6">
        <v>3600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138738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6">
        <v>3600</v>
      </c>
      <c r="E201" s="58">
        <f t="shared" ref="E201:E244" si="18">$D$3-B201</f>
        <v>5717.8999999999942</v>
      </c>
      <c r="F201" s="2" t="str">
        <f t="shared" ref="F201:F244" si="19">+IF(I201&gt;$D$3,"*","")</f>
        <v/>
      </c>
      <c r="H201" s="16"/>
      <c r="I201" s="19">
        <f t="shared" ref="I201:I244" si="20">B201+H201-D201</f>
        <v>136603.6</v>
      </c>
    </row>
    <row r="202" spans="1:9" hidden="1" x14ac:dyDescent="0.25">
      <c r="A202" s="26">
        <v>36939</v>
      </c>
      <c r="B202" s="35">
        <f>IF(I201&lt;0,"0",I201)</f>
        <v>136603.6</v>
      </c>
      <c r="C202" s="35"/>
      <c r="D202" s="56">
        <v>3600</v>
      </c>
      <c r="E202" s="58">
        <f t="shared" si="18"/>
        <v>9317.8999999999942</v>
      </c>
      <c r="F202" s="2" t="str">
        <f t="shared" si="19"/>
        <v/>
      </c>
      <c r="H202" s="16"/>
      <c r="I202" s="19">
        <f t="shared" si="20"/>
        <v>133003.6</v>
      </c>
    </row>
    <row r="203" spans="1:9" hidden="1" x14ac:dyDescent="0.25">
      <c r="A203" s="26">
        <v>36940</v>
      </c>
      <c r="B203" s="35">
        <f>IF(I202&lt;0,"0",I202)</f>
        <v>133003.6</v>
      </c>
      <c r="C203" s="35"/>
      <c r="D203" s="56">
        <v>3600</v>
      </c>
      <c r="E203" s="58">
        <f t="shared" si="18"/>
        <v>12917.899999999994</v>
      </c>
      <c r="F203" s="2" t="str">
        <f t="shared" si="19"/>
        <v/>
      </c>
      <c r="H203" s="16"/>
      <c r="I203" s="19">
        <f t="shared" si="20"/>
        <v>129403.6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6">
        <v>3600</v>
      </c>
      <c r="E204" s="58">
        <f t="shared" si="18"/>
        <v>14499.5</v>
      </c>
      <c r="F204" s="2" t="str">
        <f t="shared" si="19"/>
        <v/>
      </c>
      <c r="H204" s="16"/>
      <c r="I204" s="19">
        <f t="shared" si="20"/>
        <v>127822</v>
      </c>
    </row>
    <row r="205" spans="1:9" hidden="1" x14ac:dyDescent="0.25">
      <c r="A205" s="26">
        <v>36942</v>
      </c>
      <c r="B205" s="35">
        <f>IF(I204&lt;0,"0",I204)</f>
        <v>127822</v>
      </c>
      <c r="C205" s="35"/>
      <c r="D205" s="56">
        <v>3600</v>
      </c>
      <c r="E205" s="58">
        <f t="shared" si="18"/>
        <v>18099.5</v>
      </c>
      <c r="F205" s="2" t="str">
        <f t="shared" si="19"/>
        <v/>
      </c>
      <c r="H205" s="16"/>
      <c r="I205" s="19">
        <f t="shared" si="20"/>
        <v>124222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6">
        <v>3600</v>
      </c>
      <c r="E206" s="58">
        <f t="shared" si="18"/>
        <v>19923.5</v>
      </c>
      <c r="F206" s="2" t="str">
        <f t="shared" si="19"/>
        <v/>
      </c>
      <c r="H206" s="16"/>
      <c r="I206" s="19">
        <f t="shared" si="20"/>
        <v>122398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6">
        <v>3600</v>
      </c>
      <c r="E207" s="58">
        <f t="shared" si="18"/>
        <v>22826.5</v>
      </c>
      <c r="F207" s="2" t="str">
        <f t="shared" si="19"/>
        <v/>
      </c>
      <c r="H207" s="16"/>
      <c r="I207" s="19">
        <f t="shared" si="20"/>
        <v>119495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6">
        <v>3600</v>
      </c>
      <c r="E208" s="58">
        <f t="shared" si="18"/>
        <v>25059.5</v>
      </c>
      <c r="F208" s="2" t="str">
        <f t="shared" si="19"/>
        <v/>
      </c>
      <c r="H208" s="16"/>
      <c r="I208" s="19">
        <f t="shared" si="20"/>
        <v>117262</v>
      </c>
    </row>
    <row r="209" spans="1:9" hidden="1" x14ac:dyDescent="0.25">
      <c r="A209" s="26">
        <v>36946</v>
      </c>
      <c r="B209" s="35">
        <f>IF(I208&lt;0,"0",I208)</f>
        <v>117262</v>
      </c>
      <c r="C209" s="35"/>
      <c r="D209" s="56">
        <v>2225</v>
      </c>
      <c r="E209" s="58">
        <f t="shared" si="18"/>
        <v>28659.5</v>
      </c>
      <c r="F209" s="2" t="str">
        <f t="shared" si="19"/>
        <v/>
      </c>
      <c r="H209" s="16"/>
      <c r="I209" s="19">
        <f t="shared" si="20"/>
        <v>115037</v>
      </c>
    </row>
    <row r="210" spans="1:9" hidden="1" x14ac:dyDescent="0.25">
      <c r="A210" s="26">
        <v>36947</v>
      </c>
      <c r="B210" s="35">
        <f>IF(I209&lt;0,"0",I209)</f>
        <v>115037</v>
      </c>
      <c r="C210" s="35"/>
      <c r="D210" s="56">
        <v>2225</v>
      </c>
      <c r="E210" s="58">
        <f t="shared" si="18"/>
        <v>30884.5</v>
      </c>
      <c r="F210" s="2" t="str">
        <f t="shared" si="19"/>
        <v/>
      </c>
      <c r="H210" s="16"/>
      <c r="I210" s="19">
        <f t="shared" si="20"/>
        <v>112812</v>
      </c>
    </row>
    <row r="211" spans="1:9" hidden="1" x14ac:dyDescent="0.25">
      <c r="A211" s="26">
        <v>36948</v>
      </c>
      <c r="B211" s="35">
        <f>IF(I210&lt;0,"0",I210)</f>
        <v>112812</v>
      </c>
      <c r="C211" s="35"/>
      <c r="D211" s="56">
        <v>2225</v>
      </c>
      <c r="E211" s="58">
        <f t="shared" si="18"/>
        <v>33109.5</v>
      </c>
      <c r="F211" s="2" t="str">
        <f t="shared" si="19"/>
        <v/>
      </c>
      <c r="H211" s="16"/>
      <c r="I211" s="19">
        <f t="shared" si="20"/>
        <v>110587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6">
        <v>2225</v>
      </c>
      <c r="E212" s="58">
        <f t="shared" si="18"/>
        <v>33893.5</v>
      </c>
      <c r="F212" s="2" t="str">
        <f t="shared" si="19"/>
        <v/>
      </c>
      <c r="H212" s="16"/>
      <c r="I212" s="19">
        <f t="shared" si="20"/>
        <v>109803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6">
        <v>2225</v>
      </c>
      <c r="E213" s="58">
        <f t="shared" si="18"/>
        <v>35775.5</v>
      </c>
      <c r="F213" s="2" t="str">
        <f t="shared" si="19"/>
        <v/>
      </c>
      <c r="H213" s="16"/>
      <c r="I213" s="19">
        <f t="shared" si="20"/>
        <v>107921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6">
        <v>2225</v>
      </c>
      <c r="E214" s="58">
        <f t="shared" si="18"/>
        <v>37815.5</v>
      </c>
      <c r="F214" s="2" t="str">
        <f t="shared" si="19"/>
        <v/>
      </c>
      <c r="H214" s="16"/>
      <c r="I214" s="19">
        <f t="shared" si="20"/>
        <v>105881</v>
      </c>
    </row>
    <row r="215" spans="1:9" hidden="1" x14ac:dyDescent="0.25">
      <c r="A215" s="26">
        <v>36952</v>
      </c>
      <c r="B215" s="35">
        <f t="shared" ref="B215:B244" si="21">IF(I214&lt;0,"0",I214)</f>
        <v>105881</v>
      </c>
      <c r="C215" s="35"/>
      <c r="D215" s="56">
        <v>2225</v>
      </c>
      <c r="E215" s="58">
        <f t="shared" si="18"/>
        <v>40040.5</v>
      </c>
      <c r="F215" s="2" t="str">
        <f t="shared" si="19"/>
        <v/>
      </c>
      <c r="H215" s="16"/>
      <c r="I215" s="19">
        <f t="shared" si="20"/>
        <v>103656</v>
      </c>
    </row>
    <row r="216" spans="1:9" hidden="1" x14ac:dyDescent="0.25">
      <c r="A216" s="26">
        <v>36953</v>
      </c>
      <c r="B216" s="35">
        <f t="shared" si="21"/>
        <v>103656</v>
      </c>
      <c r="C216" s="35"/>
      <c r="D216" s="56">
        <v>2225</v>
      </c>
      <c r="E216" s="58">
        <f t="shared" si="18"/>
        <v>42265.5</v>
      </c>
      <c r="F216" s="2" t="str">
        <f t="shared" si="19"/>
        <v/>
      </c>
      <c r="H216" s="16"/>
      <c r="I216" s="19">
        <f t="shared" si="20"/>
        <v>101431</v>
      </c>
    </row>
    <row r="217" spans="1:9" hidden="1" x14ac:dyDescent="0.25">
      <c r="A217" s="26">
        <v>36954</v>
      </c>
      <c r="B217" s="35">
        <f t="shared" si="21"/>
        <v>101431</v>
      </c>
      <c r="C217" s="35"/>
      <c r="D217" s="56">
        <v>2225</v>
      </c>
      <c r="E217" s="58">
        <f t="shared" si="18"/>
        <v>44490.5</v>
      </c>
      <c r="F217" s="2" t="str">
        <f t="shared" si="19"/>
        <v/>
      </c>
      <c r="H217" s="16"/>
      <c r="I217" s="19">
        <f t="shared" si="20"/>
        <v>99206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6">
        <v>2225</v>
      </c>
      <c r="E218" s="58">
        <f t="shared" si="18"/>
        <v>45225.549999999988</v>
      </c>
      <c r="F218" s="2" t="str">
        <f t="shared" si="19"/>
        <v/>
      </c>
      <c r="H218" s="16"/>
      <c r="I218" s="19">
        <f t="shared" si="20"/>
        <v>98470.950000000012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6">
        <v>2225</v>
      </c>
      <c r="E219" s="58">
        <f t="shared" si="18"/>
        <v>47144.949999999983</v>
      </c>
      <c r="F219" s="2" t="str">
        <f t="shared" si="19"/>
        <v/>
      </c>
      <c r="H219" s="16"/>
      <c r="I219" s="19">
        <f t="shared" si="20"/>
        <v>96551.550000000017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6">
        <v>2225</v>
      </c>
      <c r="E220" s="58">
        <f t="shared" si="18"/>
        <v>49384.25</v>
      </c>
      <c r="F220" s="2" t="str">
        <f t="shared" si="19"/>
        <v/>
      </c>
      <c r="H220" s="16"/>
      <c r="I220" s="19">
        <f t="shared" si="20"/>
        <v>94312.25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6">
        <v>2225</v>
      </c>
      <c r="E221" s="58">
        <f t="shared" si="18"/>
        <v>51463.599999999991</v>
      </c>
      <c r="F221" s="2" t="str">
        <f t="shared" si="19"/>
        <v/>
      </c>
      <c r="H221" s="16"/>
      <c r="I221" s="19">
        <f t="shared" si="20"/>
        <v>92232.900000000009</v>
      </c>
    </row>
    <row r="222" spans="1:9" hidden="1" x14ac:dyDescent="0.25">
      <c r="A222" s="26">
        <v>36959</v>
      </c>
      <c r="B222" s="35">
        <f t="shared" si="21"/>
        <v>92232.900000000009</v>
      </c>
      <c r="C222" s="35"/>
      <c r="D222" s="56">
        <v>2225</v>
      </c>
      <c r="E222" s="58">
        <f t="shared" si="18"/>
        <v>53688.599999999991</v>
      </c>
      <c r="F222" s="2" t="str">
        <f t="shared" si="19"/>
        <v/>
      </c>
      <c r="H222" s="16"/>
      <c r="I222" s="19">
        <f t="shared" si="20"/>
        <v>90007.900000000009</v>
      </c>
    </row>
    <row r="223" spans="1:9" hidden="1" x14ac:dyDescent="0.25">
      <c r="A223" s="26">
        <v>36960</v>
      </c>
      <c r="B223" s="35">
        <f t="shared" si="21"/>
        <v>90007.900000000009</v>
      </c>
      <c r="C223" s="35"/>
      <c r="D223" s="56">
        <v>3600</v>
      </c>
      <c r="E223" s="58">
        <f t="shared" si="18"/>
        <v>55913.599999999991</v>
      </c>
      <c r="F223" s="2" t="str">
        <f t="shared" si="19"/>
        <v/>
      </c>
      <c r="H223" s="16"/>
      <c r="I223" s="19">
        <f t="shared" si="20"/>
        <v>86407.900000000009</v>
      </c>
    </row>
    <row r="224" spans="1:9" hidden="1" x14ac:dyDescent="0.25">
      <c r="A224" s="26">
        <v>36961</v>
      </c>
      <c r="B224" s="35">
        <f t="shared" si="21"/>
        <v>86407.900000000009</v>
      </c>
      <c r="C224" s="35"/>
      <c r="D224" s="56">
        <v>3600</v>
      </c>
      <c r="E224" s="58">
        <f t="shared" si="18"/>
        <v>59513.599999999991</v>
      </c>
      <c r="F224" s="2" t="str">
        <f t="shared" si="19"/>
        <v/>
      </c>
      <c r="H224" s="16"/>
      <c r="I224" s="19">
        <f t="shared" si="20"/>
        <v>82807.900000000009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6">
        <v>3600</v>
      </c>
      <c r="E225" s="58">
        <f t="shared" si="18"/>
        <v>61114.5</v>
      </c>
      <c r="F225" s="2" t="str">
        <f t="shared" si="19"/>
        <v/>
      </c>
      <c r="H225" s="16"/>
      <c r="I225" s="19">
        <f t="shared" si="20"/>
        <v>81207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6">
        <v>3600</v>
      </c>
      <c r="E226" s="58">
        <f t="shared" si="18"/>
        <v>63854.5</v>
      </c>
      <c r="F226" s="2" t="str">
        <f t="shared" si="19"/>
        <v/>
      </c>
      <c r="H226" s="16"/>
      <c r="I226" s="19">
        <f t="shared" si="20"/>
        <v>78467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6">
        <v>3600</v>
      </c>
      <c r="E227" s="58">
        <f t="shared" si="18"/>
        <v>65830.5</v>
      </c>
      <c r="F227" s="2" t="str">
        <f t="shared" si="19"/>
        <v/>
      </c>
      <c r="H227" s="16"/>
      <c r="I227" s="19">
        <f t="shared" si="20"/>
        <v>76491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6">
        <v>3600</v>
      </c>
      <c r="E228" s="58">
        <f t="shared" si="18"/>
        <v>69175.5</v>
      </c>
      <c r="F228" s="2" t="str">
        <f t="shared" si="19"/>
        <v/>
      </c>
      <c r="H228" s="16"/>
      <c r="I228" s="19">
        <f t="shared" si="20"/>
        <v>73146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6">
        <v>3600</v>
      </c>
      <c r="E229" s="58">
        <f t="shared" si="18"/>
        <v>72049.5</v>
      </c>
      <c r="F229" s="2" t="str">
        <f t="shared" si="19"/>
        <v/>
      </c>
      <c r="H229" s="16"/>
      <c r="I229" s="19">
        <f t="shared" si="20"/>
        <v>70272</v>
      </c>
    </row>
    <row r="230" spans="1:9" hidden="1" x14ac:dyDescent="0.25">
      <c r="A230" s="26">
        <v>36967</v>
      </c>
      <c r="B230" s="35">
        <f t="shared" si="21"/>
        <v>70272</v>
      </c>
      <c r="C230" s="35"/>
      <c r="D230" s="56">
        <v>3600</v>
      </c>
      <c r="E230" s="58">
        <f t="shared" si="18"/>
        <v>75649.5</v>
      </c>
      <c r="F230" s="2" t="str">
        <f t="shared" si="19"/>
        <v/>
      </c>
      <c r="H230" s="16"/>
      <c r="I230" s="19">
        <f t="shared" si="20"/>
        <v>66672</v>
      </c>
    </row>
    <row r="231" spans="1:9" hidden="1" x14ac:dyDescent="0.25">
      <c r="A231" s="26">
        <v>36968</v>
      </c>
      <c r="B231" s="35">
        <f t="shared" si="21"/>
        <v>66672</v>
      </c>
      <c r="C231" s="35"/>
      <c r="D231" s="56">
        <v>3600</v>
      </c>
      <c r="E231" s="58">
        <f t="shared" si="18"/>
        <v>79249.5</v>
      </c>
      <c r="F231" s="2" t="str">
        <f t="shared" si="19"/>
        <v/>
      </c>
      <c r="H231" s="16"/>
      <c r="I231" s="19">
        <f t="shared" si="20"/>
        <v>63072</v>
      </c>
    </row>
    <row r="232" spans="1:9" hidden="1" x14ac:dyDescent="0.25">
      <c r="A232" s="26">
        <v>36969</v>
      </c>
      <c r="B232" s="35">
        <f t="shared" si="21"/>
        <v>63072</v>
      </c>
      <c r="C232" s="35"/>
      <c r="D232" s="56">
        <v>3600</v>
      </c>
      <c r="E232" s="58">
        <f t="shared" si="18"/>
        <v>82849.5</v>
      </c>
      <c r="F232" s="2" t="str">
        <f t="shared" si="19"/>
        <v/>
      </c>
      <c r="H232" s="16"/>
      <c r="I232" s="19">
        <f t="shared" si="20"/>
        <v>59472</v>
      </c>
    </row>
    <row r="233" spans="1:9" hidden="1" x14ac:dyDescent="0.25">
      <c r="A233" s="26">
        <v>36970</v>
      </c>
      <c r="B233" s="35">
        <f t="shared" si="21"/>
        <v>59472</v>
      </c>
      <c r="C233" s="35"/>
      <c r="D233" s="56">
        <v>3600</v>
      </c>
      <c r="E233" s="58">
        <f t="shared" si="18"/>
        <v>86449.5</v>
      </c>
      <c r="F233" s="2" t="str">
        <f t="shared" si="19"/>
        <v/>
      </c>
      <c r="H233" s="16"/>
      <c r="I233" s="19">
        <f t="shared" si="20"/>
        <v>55872</v>
      </c>
    </row>
    <row r="234" spans="1:9" hidden="1" x14ac:dyDescent="0.25">
      <c r="A234" s="26">
        <v>36971</v>
      </c>
      <c r="B234" s="35">
        <f t="shared" si="21"/>
        <v>55872</v>
      </c>
      <c r="C234" s="35"/>
      <c r="D234" s="56">
        <v>3600</v>
      </c>
      <c r="E234" s="58">
        <f t="shared" si="18"/>
        <v>90049.5</v>
      </c>
      <c r="F234" s="2" t="str">
        <f t="shared" si="19"/>
        <v/>
      </c>
      <c r="H234" s="16"/>
      <c r="I234" s="19">
        <f t="shared" si="20"/>
        <v>52272</v>
      </c>
    </row>
    <row r="235" spans="1:9" hidden="1" x14ac:dyDescent="0.25">
      <c r="A235" s="26">
        <v>36972</v>
      </c>
      <c r="B235" s="35">
        <f t="shared" si="21"/>
        <v>52272</v>
      </c>
      <c r="C235" s="35"/>
      <c r="D235" s="56">
        <v>3600</v>
      </c>
      <c r="E235" s="58">
        <f t="shared" si="18"/>
        <v>93649.5</v>
      </c>
      <c r="F235" s="2" t="str">
        <f t="shared" si="19"/>
        <v/>
      </c>
      <c r="H235" s="16"/>
      <c r="I235" s="19">
        <f t="shared" si="20"/>
        <v>48672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6">
        <v>3600</v>
      </c>
      <c r="E236" s="58">
        <f t="shared" si="18"/>
        <v>90036.5</v>
      </c>
      <c r="F236" s="2" t="str">
        <f t="shared" si="19"/>
        <v/>
      </c>
      <c r="H236" s="16"/>
      <c r="I236" s="19">
        <f t="shared" si="20"/>
        <v>52285</v>
      </c>
    </row>
    <row r="237" spans="1:9" hidden="1" x14ac:dyDescent="0.25">
      <c r="A237" s="26">
        <v>36974</v>
      </c>
      <c r="B237" s="35">
        <f t="shared" si="21"/>
        <v>52285</v>
      </c>
      <c r="C237" s="35"/>
      <c r="D237" s="56">
        <v>3600</v>
      </c>
      <c r="E237" s="58">
        <f t="shared" si="18"/>
        <v>93636.5</v>
      </c>
      <c r="F237" s="2" t="str">
        <f t="shared" si="19"/>
        <v/>
      </c>
      <c r="H237" s="16"/>
      <c r="I237" s="19">
        <f t="shared" si="20"/>
        <v>48685</v>
      </c>
    </row>
    <row r="238" spans="1:9" hidden="1" x14ac:dyDescent="0.25">
      <c r="A238" s="26">
        <v>36975</v>
      </c>
      <c r="B238" s="35">
        <f t="shared" si="21"/>
        <v>48685</v>
      </c>
      <c r="C238" s="35"/>
      <c r="D238" s="56">
        <v>3600</v>
      </c>
      <c r="E238" s="58">
        <f t="shared" si="18"/>
        <v>97236.5</v>
      </c>
      <c r="F238" s="2" t="str">
        <f t="shared" si="19"/>
        <v/>
      </c>
      <c r="H238" s="16"/>
      <c r="I238" s="19">
        <f t="shared" si="20"/>
        <v>45085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6">
        <v>3600</v>
      </c>
      <c r="E239" s="58">
        <f t="shared" si="18"/>
        <v>98633.5</v>
      </c>
      <c r="F239" s="2" t="str">
        <f t="shared" si="19"/>
        <v/>
      </c>
      <c r="H239" s="16"/>
      <c r="I239" s="19">
        <f t="shared" si="20"/>
        <v>43688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6">
        <v>3600</v>
      </c>
      <c r="E240" s="58">
        <f t="shared" si="18"/>
        <v>102008.5</v>
      </c>
      <c r="F240" s="2" t="str">
        <f t="shared" si="19"/>
        <v/>
      </c>
      <c r="H240" s="16"/>
      <c r="I240" s="19">
        <f t="shared" si="20"/>
        <v>40313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6">
        <v>3600</v>
      </c>
      <c r="E241" s="58">
        <f t="shared" si="18"/>
        <v>105032.5</v>
      </c>
      <c r="F241" s="2" t="str">
        <f t="shared" si="19"/>
        <v/>
      </c>
      <c r="H241" s="16"/>
      <c r="I241" s="19">
        <f t="shared" si="20"/>
        <v>37289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6">
        <v>3600</v>
      </c>
      <c r="E242" s="58">
        <f t="shared" si="18"/>
        <v>107865.5</v>
      </c>
      <c r="F242" s="2" t="str">
        <f t="shared" si="19"/>
        <v/>
      </c>
      <c r="H242" s="16"/>
      <c r="I242" s="19">
        <f t="shared" si="20"/>
        <v>34456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6">
        <v>3600</v>
      </c>
      <c r="E243" s="58">
        <f t="shared" si="18"/>
        <v>110825.5</v>
      </c>
      <c r="F243" s="2" t="str">
        <f t="shared" si="19"/>
        <v/>
      </c>
      <c r="H243" s="16"/>
      <c r="I243" s="19">
        <f t="shared" si="20"/>
        <v>31496</v>
      </c>
    </row>
    <row r="244" spans="1:9" hidden="1" x14ac:dyDescent="0.25">
      <c r="A244" s="26">
        <v>36981</v>
      </c>
      <c r="B244" s="35">
        <f t="shared" si="21"/>
        <v>31496</v>
      </c>
      <c r="C244" s="35"/>
      <c r="D244" s="56">
        <v>3600</v>
      </c>
      <c r="E244" s="58">
        <f t="shared" si="18"/>
        <v>114425.5</v>
      </c>
      <c r="F244" s="2" t="str">
        <f t="shared" si="19"/>
        <v/>
      </c>
      <c r="H244" s="16"/>
      <c r="I244" s="19">
        <f t="shared" si="20"/>
        <v>27896</v>
      </c>
    </row>
    <row r="245" spans="1:9" x14ac:dyDescent="0.25">
      <c r="A245" s="26">
        <v>36982</v>
      </c>
      <c r="B245" s="35">
        <f>IF(I244&lt;0,"0",I244)</f>
        <v>27896</v>
      </c>
      <c r="C245" s="35"/>
      <c r="D245" s="56">
        <v>3037</v>
      </c>
      <c r="E245" s="58">
        <f>$D$3-B245</f>
        <v>118025.5</v>
      </c>
      <c r="F245" s="2" t="str">
        <f>+IF(I245&gt;$D$3,"*","")</f>
        <v/>
      </c>
      <c r="H245" s="16"/>
      <c r="I245" s="19">
        <f>B245+H245-D245</f>
        <v>24859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6">
        <v>3600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22902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6">
        <v>3600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20006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6">
        <v>3600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17014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6">
        <v>3600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135959</v>
      </c>
    </row>
    <row r="250" spans="1:9" x14ac:dyDescent="0.25">
      <c r="A250" s="26">
        <v>36987</v>
      </c>
      <c r="B250" s="35">
        <f t="shared" ref="B250:B311" si="25">IF(I249&lt;0,"0",I249)</f>
        <v>135959</v>
      </c>
      <c r="C250" s="35"/>
      <c r="D250" s="56">
        <v>3600</v>
      </c>
      <c r="E250" s="58">
        <f t="shared" si="22"/>
        <v>9962.5</v>
      </c>
      <c r="F250" s="2" t="str">
        <f t="shared" si="23"/>
        <v/>
      </c>
      <c r="H250" s="16"/>
      <c r="I250" s="19">
        <f t="shared" si="24"/>
        <v>132359</v>
      </c>
    </row>
    <row r="251" spans="1:9" x14ac:dyDescent="0.25">
      <c r="A251" s="26">
        <v>36988</v>
      </c>
      <c r="B251" s="35">
        <f t="shared" si="25"/>
        <v>132359</v>
      </c>
      <c r="C251" s="35"/>
      <c r="D251" s="56">
        <v>3600</v>
      </c>
      <c r="E251" s="58">
        <f t="shared" si="22"/>
        <v>13562.5</v>
      </c>
      <c r="F251" s="2" t="str">
        <f t="shared" si="23"/>
        <v/>
      </c>
      <c r="H251" s="16"/>
      <c r="I251" s="19">
        <f t="shared" si="24"/>
        <v>128759</v>
      </c>
    </row>
    <row r="252" spans="1:9" x14ac:dyDescent="0.25">
      <c r="A252" s="26">
        <v>36989</v>
      </c>
      <c r="B252" s="35">
        <f t="shared" si="25"/>
        <v>128759</v>
      </c>
      <c r="C252" s="35"/>
      <c r="D252" s="56">
        <v>3600</v>
      </c>
      <c r="E252" s="58">
        <f t="shared" si="22"/>
        <v>17162.5</v>
      </c>
      <c r="F252" s="2" t="str">
        <f t="shared" si="23"/>
        <v/>
      </c>
      <c r="H252" s="16"/>
      <c r="I252" s="19">
        <f t="shared" si="24"/>
        <v>125159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6">
        <v>3600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124982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6">
        <v>3600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122079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6">
        <v>3600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118953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6">
        <v>3600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115699</v>
      </c>
    </row>
    <row r="257" spans="1:9" x14ac:dyDescent="0.25">
      <c r="A257" s="26">
        <v>36994</v>
      </c>
      <c r="B257" s="35">
        <f t="shared" si="25"/>
        <v>115699</v>
      </c>
      <c r="C257" s="35"/>
      <c r="D257" s="56">
        <v>3600</v>
      </c>
      <c r="E257" s="58">
        <f t="shared" si="22"/>
        <v>30222.5</v>
      </c>
      <c r="F257" s="2" t="str">
        <f t="shared" si="23"/>
        <v/>
      </c>
      <c r="H257" s="16"/>
      <c r="I257" s="19">
        <f t="shared" si="24"/>
        <v>112099</v>
      </c>
    </row>
    <row r="258" spans="1:9" x14ac:dyDescent="0.25">
      <c r="A258" s="26">
        <v>36995</v>
      </c>
      <c r="B258" s="35">
        <f t="shared" si="25"/>
        <v>112099</v>
      </c>
      <c r="C258" s="35"/>
      <c r="D258" s="56">
        <v>3600</v>
      </c>
      <c r="E258" s="58">
        <f t="shared" si="22"/>
        <v>33822.5</v>
      </c>
      <c r="F258" s="2" t="str">
        <f t="shared" si="23"/>
        <v/>
      </c>
      <c r="H258" s="16"/>
      <c r="I258" s="19">
        <f t="shared" si="24"/>
        <v>108499</v>
      </c>
    </row>
    <row r="259" spans="1:9" x14ac:dyDescent="0.25">
      <c r="A259" s="26">
        <v>36996</v>
      </c>
      <c r="B259" s="35">
        <f t="shared" si="25"/>
        <v>108499</v>
      </c>
      <c r="C259" s="35"/>
      <c r="D259" s="56">
        <v>3600</v>
      </c>
      <c r="E259" s="58">
        <f t="shared" si="22"/>
        <v>37422.5</v>
      </c>
      <c r="F259" s="2" t="str">
        <f t="shared" si="23"/>
        <v/>
      </c>
      <c r="H259" s="16"/>
      <c r="I259" s="19">
        <f t="shared" si="24"/>
        <v>104899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6">
        <v>3600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104984</v>
      </c>
    </row>
    <row r="261" spans="1:9" x14ac:dyDescent="0.25">
      <c r="A261" s="26">
        <v>36998</v>
      </c>
      <c r="B261" s="35">
        <f t="shared" si="25"/>
        <v>104984</v>
      </c>
      <c r="C261" s="35"/>
      <c r="D261" s="56">
        <v>3600</v>
      </c>
      <c r="E261" s="58">
        <f t="shared" si="22"/>
        <v>40937.5</v>
      </c>
      <c r="F261" s="2" t="str">
        <f t="shared" si="23"/>
        <v/>
      </c>
      <c r="H261" s="16"/>
      <c r="I261" s="19">
        <f t="shared" si="24"/>
        <v>101384</v>
      </c>
    </row>
    <row r="262" spans="1:9" x14ac:dyDescent="0.25">
      <c r="A262" s="26">
        <v>36999</v>
      </c>
      <c r="B262" s="35">
        <f t="shared" si="25"/>
        <v>101384</v>
      </c>
      <c r="C262" s="35"/>
      <c r="D262" s="56">
        <v>3600</v>
      </c>
      <c r="E262" s="58">
        <f t="shared" si="22"/>
        <v>44537.5</v>
      </c>
      <c r="F262" s="2" t="str">
        <f t="shared" si="23"/>
        <v/>
      </c>
      <c r="H262" s="16"/>
      <c r="I262" s="19">
        <f t="shared" si="24"/>
        <v>97784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6">
        <v>3600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96504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6">
        <v>3600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93380</v>
      </c>
    </row>
    <row r="265" spans="1:9" x14ac:dyDescent="0.25">
      <c r="A265" s="26">
        <v>37002</v>
      </c>
      <c r="B265" s="35">
        <f t="shared" si="25"/>
        <v>93380</v>
      </c>
      <c r="C265" s="35"/>
      <c r="D265" s="56">
        <v>3600</v>
      </c>
      <c r="E265" s="58">
        <f t="shared" si="22"/>
        <v>52541.5</v>
      </c>
      <c r="F265" s="2" t="str">
        <f t="shared" si="23"/>
        <v/>
      </c>
      <c r="H265" s="16"/>
      <c r="I265" s="19">
        <f t="shared" si="24"/>
        <v>89780</v>
      </c>
    </row>
    <row r="266" spans="1:9" x14ac:dyDescent="0.25">
      <c r="A266" s="26">
        <v>37003</v>
      </c>
      <c r="B266" s="35">
        <f t="shared" si="25"/>
        <v>89780</v>
      </c>
      <c r="C266" s="35"/>
      <c r="D266" s="56">
        <v>3600</v>
      </c>
      <c r="E266" s="58">
        <f t="shared" si="22"/>
        <v>56141.5</v>
      </c>
      <c r="F266" s="2" t="str">
        <f t="shared" si="23"/>
        <v/>
      </c>
      <c r="H266" s="16"/>
      <c r="I266" s="19">
        <f t="shared" si="24"/>
        <v>86180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6">
        <v>3600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84616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6">
        <v>3600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81685</v>
      </c>
    </row>
    <row r="269" spans="1:9" x14ac:dyDescent="0.25">
      <c r="A269" s="26">
        <v>37006</v>
      </c>
      <c r="B269" s="35">
        <f t="shared" si="25"/>
        <v>81685</v>
      </c>
      <c r="C269" s="35"/>
      <c r="D269" s="56">
        <v>3600</v>
      </c>
      <c r="E269" s="58">
        <f t="shared" si="22"/>
        <v>64236.5</v>
      </c>
      <c r="F269" s="2" t="str">
        <f t="shared" si="23"/>
        <v/>
      </c>
      <c r="H269" s="16"/>
      <c r="I269" s="19">
        <f t="shared" si="24"/>
        <v>78085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6">
        <v>3600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75854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6">
        <v>3600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72764</v>
      </c>
    </row>
    <row r="272" spans="1:9" x14ac:dyDescent="0.25">
      <c r="A272" s="26">
        <v>37009</v>
      </c>
      <c r="B272" s="35">
        <f t="shared" si="25"/>
        <v>72764</v>
      </c>
      <c r="C272" s="35"/>
      <c r="D272" s="56">
        <v>3600</v>
      </c>
      <c r="E272" s="58">
        <f t="shared" si="22"/>
        <v>73157.5</v>
      </c>
      <c r="F272" s="2" t="str">
        <f t="shared" si="23"/>
        <v/>
      </c>
      <c r="H272" s="16"/>
      <c r="I272" s="19">
        <f t="shared" si="24"/>
        <v>69164</v>
      </c>
    </row>
    <row r="273" spans="1:9" x14ac:dyDescent="0.25">
      <c r="A273" s="26">
        <v>37010</v>
      </c>
      <c r="B273" s="35">
        <f t="shared" si="25"/>
        <v>69164</v>
      </c>
      <c r="C273" s="35"/>
      <c r="D273" s="56">
        <v>3600</v>
      </c>
      <c r="E273" s="58">
        <f t="shared" si="22"/>
        <v>76757.5</v>
      </c>
      <c r="F273" s="2" t="str">
        <f t="shared" si="23"/>
        <v/>
      </c>
      <c r="H273" s="16"/>
      <c r="I273" s="19">
        <f t="shared" si="24"/>
        <v>65564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6">
        <v>3600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64132</v>
      </c>
    </row>
    <row r="275" spans="1:9" x14ac:dyDescent="0.25">
      <c r="A275" s="26">
        <v>37012</v>
      </c>
      <c r="B275" s="35">
        <f t="shared" si="25"/>
        <v>64132</v>
      </c>
      <c r="C275" s="35"/>
      <c r="D275" s="56">
        <v>3600</v>
      </c>
      <c r="E275" s="58">
        <f t="shared" si="22"/>
        <v>81789.5</v>
      </c>
      <c r="F275" s="2" t="str">
        <f t="shared" si="23"/>
        <v/>
      </c>
      <c r="H275" s="16"/>
      <c r="I275" s="19">
        <f t="shared" si="24"/>
        <v>60532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6">
        <v>3600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58303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6">
        <v>3600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55183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6">
        <v>3600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52157</v>
      </c>
    </row>
    <row r="279" spans="1:9" x14ac:dyDescent="0.25">
      <c r="A279" s="26">
        <v>37016</v>
      </c>
      <c r="B279" s="35">
        <f t="shared" si="25"/>
        <v>52157</v>
      </c>
      <c r="C279" s="35"/>
      <c r="D279" s="56">
        <v>3600</v>
      </c>
      <c r="E279" s="58">
        <f t="shared" si="22"/>
        <v>93764.5</v>
      </c>
      <c r="F279" s="2" t="str">
        <f t="shared" si="23"/>
        <v/>
      </c>
      <c r="H279" s="16"/>
      <c r="I279" s="19">
        <f t="shared" si="24"/>
        <v>48557</v>
      </c>
    </row>
    <row r="280" spans="1:9" x14ac:dyDescent="0.25">
      <c r="A280" s="26">
        <v>37017</v>
      </c>
      <c r="B280" s="35">
        <f t="shared" si="25"/>
        <v>48557</v>
      </c>
      <c r="C280" s="35"/>
      <c r="D280" s="56">
        <v>3600</v>
      </c>
      <c r="E280" s="58">
        <f t="shared" si="22"/>
        <v>97364.5</v>
      </c>
      <c r="F280" s="2" t="str">
        <f t="shared" si="23"/>
        <v/>
      </c>
      <c r="H280" s="16"/>
      <c r="I280" s="19">
        <f t="shared" si="24"/>
        <v>44957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6">
        <v>3600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43242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6">
        <v>3600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40186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6">
        <v>3600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37353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6">
        <v>3600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34265</v>
      </c>
    </row>
    <row r="285" spans="1:9" x14ac:dyDescent="0.25">
      <c r="A285" s="26">
        <v>37022</v>
      </c>
      <c r="B285" s="20">
        <f>44039-$D$2</f>
        <v>34809</v>
      </c>
      <c r="C285" s="40" t="s">
        <v>19</v>
      </c>
      <c r="D285" s="56">
        <v>3600</v>
      </c>
      <c r="E285" s="58">
        <f t="shared" si="22"/>
        <v>111112.5</v>
      </c>
      <c r="F285" s="2" t="str">
        <f t="shared" si="23"/>
        <v/>
      </c>
      <c r="H285" s="16"/>
      <c r="I285" s="19">
        <f t="shared" si="24"/>
        <v>31209</v>
      </c>
    </row>
    <row r="286" spans="1:9" x14ac:dyDescent="0.25">
      <c r="A286" s="26">
        <v>37023</v>
      </c>
      <c r="B286" s="35">
        <f t="shared" si="25"/>
        <v>31209</v>
      </c>
      <c r="C286" s="35"/>
      <c r="D286" s="56">
        <v>3600</v>
      </c>
      <c r="E286" s="16">
        <f t="shared" si="22"/>
        <v>114712.5</v>
      </c>
      <c r="F286" s="2" t="str">
        <f t="shared" si="23"/>
        <v/>
      </c>
      <c r="H286" s="16"/>
      <c r="I286" s="19">
        <f t="shared" si="24"/>
        <v>27609</v>
      </c>
    </row>
    <row r="287" spans="1:9" x14ac:dyDescent="0.25">
      <c r="A287" s="26">
        <v>37024</v>
      </c>
      <c r="B287" s="35">
        <f t="shared" si="25"/>
        <v>27609</v>
      </c>
      <c r="C287" s="35"/>
      <c r="D287" s="56">
        <v>2225</v>
      </c>
      <c r="E287" s="16">
        <f t="shared" si="22"/>
        <v>118312.5</v>
      </c>
      <c r="F287" s="2" t="str">
        <f t="shared" si="23"/>
        <v/>
      </c>
      <c r="H287" s="16"/>
      <c r="I287" s="19">
        <f t="shared" si="24"/>
        <v>25384</v>
      </c>
    </row>
    <row r="288" spans="1:9" x14ac:dyDescent="0.25">
      <c r="A288" s="26">
        <v>37025</v>
      </c>
      <c r="B288" s="20">
        <f>35732-$D$2</f>
        <v>26502</v>
      </c>
      <c r="C288" s="40" t="s">
        <v>19</v>
      </c>
      <c r="D288" s="56">
        <v>2225</v>
      </c>
      <c r="E288" s="16">
        <f t="shared" si="22"/>
        <v>119419.5</v>
      </c>
      <c r="F288" s="2" t="str">
        <f t="shared" si="23"/>
        <v/>
      </c>
      <c r="H288" s="16"/>
      <c r="I288" s="19">
        <f t="shared" si="24"/>
        <v>24277</v>
      </c>
    </row>
    <row r="289" spans="1:9" x14ac:dyDescent="0.25">
      <c r="A289" s="26">
        <v>37026</v>
      </c>
      <c r="B289" s="20">
        <f>33472-$D$2</f>
        <v>24242</v>
      </c>
      <c r="C289" s="40" t="s">
        <v>19</v>
      </c>
      <c r="D289" s="56">
        <v>2164</v>
      </c>
      <c r="E289" s="16">
        <f t="shared" si="22"/>
        <v>121679.5</v>
      </c>
      <c r="F289" s="2" t="str">
        <f t="shared" si="23"/>
        <v/>
      </c>
      <c r="H289" s="16"/>
      <c r="I289" s="19">
        <f t="shared" si="24"/>
        <v>22078</v>
      </c>
    </row>
    <row r="290" spans="1:9" x14ac:dyDescent="0.25">
      <c r="A290" s="26">
        <v>37027</v>
      </c>
      <c r="B290" s="20">
        <f>31308-$D$2</f>
        <v>22078</v>
      </c>
      <c r="C290" s="40" t="s">
        <v>19</v>
      </c>
      <c r="D290" s="56">
        <v>2543</v>
      </c>
      <c r="E290" s="16">
        <f t="shared" si="22"/>
        <v>123843.5</v>
      </c>
      <c r="F290" s="2" t="str">
        <f t="shared" si="23"/>
        <v/>
      </c>
      <c r="G290" s="21" t="s">
        <v>24</v>
      </c>
      <c r="H290" s="16">
        <v>122434</v>
      </c>
      <c r="I290" s="19">
        <f t="shared" si="24"/>
        <v>141969</v>
      </c>
    </row>
    <row r="291" spans="1:9" x14ac:dyDescent="0.25">
      <c r="A291" s="26">
        <v>37028</v>
      </c>
      <c r="B291" s="35">
        <f t="shared" si="25"/>
        <v>141969</v>
      </c>
      <c r="C291" s="35"/>
      <c r="D291" s="56">
        <v>2505</v>
      </c>
      <c r="E291" s="16">
        <f t="shared" si="22"/>
        <v>3952.5</v>
      </c>
      <c r="F291" s="2" t="str">
        <f t="shared" si="23"/>
        <v/>
      </c>
      <c r="H291" s="16"/>
      <c r="I291" s="19">
        <f t="shared" si="24"/>
        <v>139464</v>
      </c>
    </row>
    <row r="292" spans="1:9" x14ac:dyDescent="0.25">
      <c r="A292" s="26">
        <v>37029</v>
      </c>
      <c r="B292" s="20">
        <f>148695-$D$2</f>
        <v>139465</v>
      </c>
      <c r="C292" s="40" t="s">
        <v>19</v>
      </c>
      <c r="D292" s="56">
        <v>2225</v>
      </c>
      <c r="E292" s="16">
        <f t="shared" si="22"/>
        <v>6456.5</v>
      </c>
      <c r="F292" s="2" t="str">
        <f t="shared" si="23"/>
        <v/>
      </c>
      <c r="H292" s="16"/>
      <c r="I292" s="19">
        <f t="shared" si="24"/>
        <v>137240</v>
      </c>
    </row>
    <row r="293" spans="1:9" x14ac:dyDescent="0.25">
      <c r="A293" s="26">
        <v>37030</v>
      </c>
      <c r="B293" s="35">
        <f t="shared" si="25"/>
        <v>137240</v>
      </c>
      <c r="C293" s="35"/>
      <c r="D293" s="56">
        <v>2225</v>
      </c>
      <c r="E293" s="16">
        <f t="shared" si="22"/>
        <v>8681.5</v>
      </c>
      <c r="F293" s="2" t="str">
        <f t="shared" si="23"/>
        <v/>
      </c>
      <c r="H293" s="16"/>
      <c r="I293" s="19">
        <f t="shared" si="24"/>
        <v>135015</v>
      </c>
    </row>
    <row r="294" spans="1:9" x14ac:dyDescent="0.25">
      <c r="A294" s="26">
        <v>37031</v>
      </c>
      <c r="B294" s="35">
        <f t="shared" si="25"/>
        <v>135015</v>
      </c>
      <c r="C294" s="35"/>
      <c r="D294" s="56">
        <v>2225</v>
      </c>
      <c r="E294" s="16">
        <f t="shared" si="22"/>
        <v>10906.5</v>
      </c>
      <c r="F294" s="2" t="str">
        <f t="shared" si="23"/>
        <v/>
      </c>
      <c r="H294" s="16"/>
      <c r="I294" s="19">
        <f t="shared" si="24"/>
        <v>132790</v>
      </c>
    </row>
    <row r="295" spans="1:9" x14ac:dyDescent="0.25">
      <c r="A295" s="26">
        <v>37032</v>
      </c>
      <c r="B295" s="35">
        <f t="shared" si="25"/>
        <v>132790</v>
      </c>
      <c r="C295" s="35"/>
      <c r="D295" s="56">
        <v>2225</v>
      </c>
      <c r="E295" s="16">
        <f t="shared" si="22"/>
        <v>13131.5</v>
      </c>
      <c r="F295" s="2" t="str">
        <f t="shared" si="23"/>
        <v/>
      </c>
      <c r="H295" s="16"/>
      <c r="I295" s="19">
        <f t="shared" si="24"/>
        <v>130565</v>
      </c>
    </row>
    <row r="296" spans="1:9" x14ac:dyDescent="0.25">
      <c r="A296" s="26">
        <v>37033</v>
      </c>
      <c r="B296" s="35">
        <f t="shared" si="25"/>
        <v>130565</v>
      </c>
      <c r="C296" s="35"/>
      <c r="D296" s="56">
        <v>2225</v>
      </c>
      <c r="E296" s="16">
        <f t="shared" si="22"/>
        <v>15356.5</v>
      </c>
      <c r="F296" s="2" t="str">
        <f t="shared" si="23"/>
        <v/>
      </c>
      <c r="H296" s="16"/>
      <c r="I296" s="19">
        <f t="shared" si="24"/>
        <v>128340</v>
      </c>
    </row>
    <row r="297" spans="1:9" x14ac:dyDescent="0.25">
      <c r="A297" s="26">
        <v>37034</v>
      </c>
      <c r="B297" s="35">
        <f t="shared" si="25"/>
        <v>128340</v>
      </c>
      <c r="C297" s="35"/>
      <c r="D297" s="56">
        <v>2225</v>
      </c>
      <c r="E297" s="16">
        <f t="shared" si="22"/>
        <v>17581.5</v>
      </c>
      <c r="F297" s="2" t="str">
        <f t="shared" si="23"/>
        <v/>
      </c>
      <c r="H297" s="16"/>
      <c r="I297" s="19">
        <f t="shared" si="24"/>
        <v>126115</v>
      </c>
    </row>
    <row r="298" spans="1:9" x14ac:dyDescent="0.25">
      <c r="A298" s="26">
        <v>37035</v>
      </c>
      <c r="B298" s="20">
        <f>135547-$D$2</f>
        <v>126317</v>
      </c>
      <c r="C298" s="40" t="s">
        <v>19</v>
      </c>
      <c r="D298" s="56">
        <v>2225</v>
      </c>
      <c r="E298" s="16">
        <f t="shared" si="22"/>
        <v>19604.5</v>
      </c>
      <c r="F298" s="2" t="str">
        <f t="shared" si="23"/>
        <v/>
      </c>
      <c r="H298" s="16"/>
      <c r="I298" s="19">
        <f t="shared" si="24"/>
        <v>124092</v>
      </c>
    </row>
    <row r="299" spans="1:9" x14ac:dyDescent="0.25">
      <c r="A299" s="26">
        <v>37036</v>
      </c>
      <c r="B299" s="20">
        <f>133378-$D$2</f>
        <v>124148</v>
      </c>
      <c r="C299" s="40" t="s">
        <v>19</v>
      </c>
      <c r="D299" s="56">
        <v>2225</v>
      </c>
      <c r="E299" s="16">
        <f t="shared" si="22"/>
        <v>21773.5</v>
      </c>
      <c r="F299" s="2" t="str">
        <f t="shared" si="23"/>
        <v/>
      </c>
      <c r="H299" s="16"/>
      <c r="I299" s="19">
        <f t="shared" si="24"/>
        <v>121923</v>
      </c>
    </row>
    <row r="300" spans="1:9" x14ac:dyDescent="0.25">
      <c r="A300" s="26">
        <v>37037</v>
      </c>
      <c r="B300" s="35">
        <f t="shared" si="25"/>
        <v>121923</v>
      </c>
      <c r="C300" s="35"/>
      <c r="D300" s="56">
        <v>2225</v>
      </c>
      <c r="E300" s="16">
        <f t="shared" si="22"/>
        <v>23998.5</v>
      </c>
      <c r="F300" s="2" t="str">
        <f t="shared" si="23"/>
        <v/>
      </c>
      <c r="H300" s="16"/>
      <c r="I300" s="19">
        <f t="shared" si="24"/>
        <v>119698</v>
      </c>
    </row>
    <row r="301" spans="1:9" x14ac:dyDescent="0.25">
      <c r="A301" s="26">
        <v>37038</v>
      </c>
      <c r="B301" s="35">
        <f t="shared" si="25"/>
        <v>119698</v>
      </c>
      <c r="C301" s="35"/>
      <c r="D301" s="56">
        <v>2225</v>
      </c>
      <c r="E301" s="16">
        <f t="shared" si="22"/>
        <v>26223.5</v>
      </c>
      <c r="F301" s="2" t="str">
        <f t="shared" si="23"/>
        <v/>
      </c>
      <c r="H301" s="16"/>
      <c r="I301" s="19">
        <f t="shared" si="24"/>
        <v>117473</v>
      </c>
    </row>
    <row r="302" spans="1:9" x14ac:dyDescent="0.25">
      <c r="A302" s="26">
        <v>37039</v>
      </c>
      <c r="B302" s="35">
        <f t="shared" si="25"/>
        <v>117473</v>
      </c>
      <c r="C302" s="35"/>
      <c r="D302" s="56">
        <v>2225</v>
      </c>
      <c r="E302" s="16">
        <f t="shared" si="22"/>
        <v>28448.5</v>
      </c>
      <c r="F302" s="2" t="str">
        <f t="shared" si="23"/>
        <v/>
      </c>
      <c r="H302" s="16"/>
      <c r="I302" s="19">
        <f t="shared" si="24"/>
        <v>115248</v>
      </c>
    </row>
    <row r="303" spans="1:9" x14ac:dyDescent="0.25">
      <c r="A303" s="26">
        <v>37040</v>
      </c>
      <c r="B303" s="20">
        <f>124861-$D$2</f>
        <v>115631</v>
      </c>
      <c r="C303" s="40" t="s">
        <v>19</v>
      </c>
      <c r="D303" s="56">
        <v>2225</v>
      </c>
      <c r="E303" s="16">
        <f t="shared" si="22"/>
        <v>30290.5</v>
      </c>
      <c r="F303" s="2" t="str">
        <f t="shared" si="23"/>
        <v/>
      </c>
      <c r="H303" s="16"/>
      <c r="I303" s="19">
        <f t="shared" si="24"/>
        <v>113406</v>
      </c>
    </row>
    <row r="304" spans="1:9" x14ac:dyDescent="0.25">
      <c r="A304" s="26">
        <v>37041</v>
      </c>
      <c r="B304" s="20">
        <f>122725-$D$2</f>
        <v>113495</v>
      </c>
      <c r="C304" s="40" t="s">
        <v>19</v>
      </c>
      <c r="D304" s="56">
        <v>2225</v>
      </c>
      <c r="E304" s="16">
        <f t="shared" si="22"/>
        <v>32426.5</v>
      </c>
      <c r="F304" s="2" t="str">
        <f t="shared" si="23"/>
        <v/>
      </c>
      <c r="H304" s="16"/>
      <c r="I304" s="19">
        <f t="shared" si="24"/>
        <v>111270</v>
      </c>
    </row>
    <row r="305" spans="1:9" x14ac:dyDescent="0.25">
      <c r="A305" s="26">
        <v>37042</v>
      </c>
      <c r="B305" s="20">
        <f>120524-$D$2</f>
        <v>111294</v>
      </c>
      <c r="C305" s="40" t="s">
        <v>19</v>
      </c>
      <c r="D305" s="56">
        <v>2225</v>
      </c>
      <c r="E305" s="16">
        <f t="shared" si="22"/>
        <v>34627.5</v>
      </c>
      <c r="F305" s="2" t="str">
        <f t="shared" si="23"/>
        <v/>
      </c>
      <c r="H305" s="16"/>
      <c r="I305" s="19">
        <f t="shared" si="24"/>
        <v>109069</v>
      </c>
    </row>
    <row r="306" spans="1:9" x14ac:dyDescent="0.25">
      <c r="A306" s="26">
        <v>37043</v>
      </c>
      <c r="B306" s="35">
        <f t="shared" si="25"/>
        <v>109069</v>
      </c>
      <c r="C306" s="35"/>
      <c r="D306" s="56">
        <v>2225</v>
      </c>
      <c r="E306" s="16">
        <f t="shared" si="22"/>
        <v>36852.5</v>
      </c>
      <c r="F306" s="2" t="str">
        <f t="shared" si="23"/>
        <v/>
      </c>
      <c r="H306" s="16"/>
      <c r="I306" s="19">
        <f t="shared" si="24"/>
        <v>106844</v>
      </c>
    </row>
    <row r="307" spans="1:9" x14ac:dyDescent="0.25">
      <c r="A307" s="26">
        <v>37044</v>
      </c>
      <c r="B307" s="35">
        <f t="shared" si="25"/>
        <v>106844</v>
      </c>
      <c r="C307" s="35"/>
      <c r="D307" s="56">
        <v>2225</v>
      </c>
      <c r="E307" s="16">
        <f t="shared" si="22"/>
        <v>39077.5</v>
      </c>
      <c r="F307" s="2" t="str">
        <f t="shared" si="23"/>
        <v/>
      </c>
      <c r="H307" s="16"/>
      <c r="I307" s="19">
        <f t="shared" si="24"/>
        <v>104619</v>
      </c>
    </row>
    <row r="308" spans="1:9" x14ac:dyDescent="0.25">
      <c r="A308" s="26">
        <v>37045</v>
      </c>
      <c r="B308" s="35">
        <f t="shared" si="25"/>
        <v>104619</v>
      </c>
      <c r="C308" s="35"/>
      <c r="D308" s="56">
        <v>2225</v>
      </c>
      <c r="E308" s="16">
        <f t="shared" si="22"/>
        <v>41302.5</v>
      </c>
      <c r="F308" s="2" t="str">
        <f t="shared" si="23"/>
        <v/>
      </c>
      <c r="H308" s="16"/>
      <c r="I308" s="19">
        <f t="shared" si="24"/>
        <v>102394</v>
      </c>
    </row>
    <row r="309" spans="1:9" x14ac:dyDescent="0.25">
      <c r="A309" s="26">
        <v>37046</v>
      </c>
      <c r="B309" s="35">
        <f t="shared" si="25"/>
        <v>102394</v>
      </c>
      <c r="C309" s="35"/>
      <c r="D309" s="56">
        <v>2225</v>
      </c>
      <c r="E309" s="16">
        <f t="shared" si="22"/>
        <v>43527.5</v>
      </c>
      <c r="F309" s="2" t="str">
        <f t="shared" si="23"/>
        <v/>
      </c>
      <c r="H309" s="16"/>
      <c r="I309" s="19">
        <f t="shared" si="24"/>
        <v>100169</v>
      </c>
    </row>
    <row r="310" spans="1:9" x14ac:dyDescent="0.25">
      <c r="A310" s="26">
        <v>37047</v>
      </c>
      <c r="B310" s="35">
        <f t="shared" si="25"/>
        <v>100169</v>
      </c>
      <c r="C310" s="35"/>
      <c r="D310" s="56">
        <v>2225</v>
      </c>
      <c r="E310" s="16">
        <f t="shared" si="22"/>
        <v>45752.5</v>
      </c>
      <c r="F310" s="2" t="str">
        <f t="shared" si="23"/>
        <v/>
      </c>
      <c r="H310" s="16"/>
      <c r="I310" s="19">
        <f t="shared" si="24"/>
        <v>97944</v>
      </c>
    </row>
    <row r="311" spans="1:9" x14ac:dyDescent="0.25">
      <c r="A311" s="26">
        <v>37048</v>
      </c>
      <c r="B311" s="35">
        <f t="shared" si="25"/>
        <v>97944</v>
      </c>
      <c r="C311" s="35"/>
      <c r="D311" s="56">
        <v>2225</v>
      </c>
      <c r="E311" s="16">
        <f t="shared" si="22"/>
        <v>47977.5</v>
      </c>
      <c r="F311" s="2" t="str">
        <f t="shared" si="23"/>
        <v/>
      </c>
      <c r="H311" s="16"/>
      <c r="I311" s="19">
        <f t="shared" si="24"/>
        <v>95719</v>
      </c>
    </row>
    <row r="312" spans="1:9" x14ac:dyDescent="0.25">
      <c r="A312" s="26">
        <v>37049</v>
      </c>
      <c r="B312" s="35">
        <f t="shared" ref="B312:B375" si="26">IF(I311&lt;0,"0",I311)</f>
        <v>95719</v>
      </c>
      <c r="C312" s="35"/>
      <c r="D312" s="56">
        <v>3600</v>
      </c>
      <c r="E312" s="16">
        <f t="shared" ref="E312:E375" si="27">$D$3-B312</f>
        <v>50202.5</v>
      </c>
      <c r="F312" s="2" t="str">
        <f t="shared" ref="F312:F375" si="28">+IF(I312&gt;$D$3,"*","")</f>
        <v/>
      </c>
      <c r="H312" s="16"/>
      <c r="I312" s="19">
        <f t="shared" ref="I312:I375" si="29">B312+H312-D312</f>
        <v>92119</v>
      </c>
    </row>
    <row r="313" spans="1:9" x14ac:dyDescent="0.25">
      <c r="A313" s="26">
        <v>37050</v>
      </c>
      <c r="B313" s="35">
        <f t="shared" si="26"/>
        <v>92119</v>
      </c>
      <c r="C313" s="35"/>
      <c r="D313" s="56">
        <v>3600</v>
      </c>
      <c r="E313" s="16">
        <f t="shared" si="27"/>
        <v>53802.5</v>
      </c>
      <c r="F313" s="2" t="str">
        <f t="shared" si="28"/>
        <v/>
      </c>
      <c r="H313" s="16"/>
      <c r="I313" s="19">
        <f t="shared" si="29"/>
        <v>88519</v>
      </c>
    </row>
    <row r="314" spans="1:9" x14ac:dyDescent="0.25">
      <c r="A314" s="26">
        <v>37051</v>
      </c>
      <c r="B314" s="35">
        <f t="shared" si="26"/>
        <v>88519</v>
      </c>
      <c r="C314" s="35"/>
      <c r="D314" s="56">
        <v>3600</v>
      </c>
      <c r="E314" s="16">
        <f t="shared" si="27"/>
        <v>57402.5</v>
      </c>
      <c r="F314" s="2" t="str">
        <f t="shared" si="28"/>
        <v/>
      </c>
      <c r="H314" s="16"/>
      <c r="I314" s="19">
        <f t="shared" si="29"/>
        <v>84919</v>
      </c>
    </row>
    <row r="315" spans="1:9" x14ac:dyDescent="0.25">
      <c r="A315" s="26">
        <v>37052</v>
      </c>
      <c r="B315" s="35">
        <f t="shared" si="26"/>
        <v>84919</v>
      </c>
      <c r="C315" s="35"/>
      <c r="D315" s="56">
        <v>3600</v>
      </c>
      <c r="E315" s="16">
        <f t="shared" si="27"/>
        <v>61002.5</v>
      </c>
      <c r="F315" s="2" t="str">
        <f t="shared" si="28"/>
        <v/>
      </c>
      <c r="H315" s="16"/>
      <c r="I315" s="19">
        <f t="shared" si="29"/>
        <v>81319</v>
      </c>
    </row>
    <row r="316" spans="1:9" x14ac:dyDescent="0.25">
      <c r="A316" s="26">
        <v>37053</v>
      </c>
      <c r="B316" s="35">
        <f t="shared" si="26"/>
        <v>81319</v>
      </c>
      <c r="C316" s="35"/>
      <c r="D316" s="56">
        <v>3600</v>
      </c>
      <c r="E316" s="16">
        <f t="shared" si="27"/>
        <v>64602.5</v>
      </c>
      <c r="F316" s="2" t="str">
        <f t="shared" si="28"/>
        <v/>
      </c>
      <c r="H316" s="16"/>
      <c r="I316" s="19">
        <f t="shared" si="29"/>
        <v>77719</v>
      </c>
    </row>
    <row r="317" spans="1:9" x14ac:dyDescent="0.25">
      <c r="A317" s="26">
        <v>37054</v>
      </c>
      <c r="B317" s="35">
        <f t="shared" si="26"/>
        <v>77719</v>
      </c>
      <c r="C317" s="35"/>
      <c r="D317" s="56">
        <v>3600</v>
      </c>
      <c r="E317" s="16">
        <f t="shared" si="27"/>
        <v>68202.5</v>
      </c>
      <c r="F317" s="2" t="str">
        <f t="shared" si="28"/>
        <v/>
      </c>
      <c r="H317" s="16"/>
      <c r="I317" s="19">
        <f t="shared" si="29"/>
        <v>74119</v>
      </c>
    </row>
    <row r="318" spans="1:9" x14ac:dyDescent="0.25">
      <c r="A318" s="26">
        <v>37055</v>
      </c>
      <c r="B318" s="35">
        <f t="shared" si="26"/>
        <v>74119</v>
      </c>
      <c r="C318" s="35"/>
      <c r="D318" s="56">
        <v>3600</v>
      </c>
      <c r="E318" s="16">
        <f t="shared" si="27"/>
        <v>71802.5</v>
      </c>
      <c r="F318" s="2" t="str">
        <f t="shared" si="28"/>
        <v/>
      </c>
      <c r="H318" s="16"/>
      <c r="I318" s="19">
        <f t="shared" si="29"/>
        <v>70519</v>
      </c>
    </row>
    <row r="319" spans="1:9" x14ac:dyDescent="0.25">
      <c r="A319" s="26">
        <v>37056</v>
      </c>
      <c r="B319" s="35">
        <f t="shared" si="26"/>
        <v>70519</v>
      </c>
      <c r="C319" s="35"/>
      <c r="D319" s="56">
        <v>3600</v>
      </c>
      <c r="E319" s="16">
        <f t="shared" si="27"/>
        <v>75402.5</v>
      </c>
      <c r="F319" s="2" t="str">
        <f t="shared" si="28"/>
        <v/>
      </c>
      <c r="H319" s="16"/>
      <c r="I319" s="19">
        <f t="shared" si="29"/>
        <v>66919</v>
      </c>
    </row>
    <row r="320" spans="1:9" x14ac:dyDescent="0.25">
      <c r="A320" s="26">
        <v>37057</v>
      </c>
      <c r="B320" s="35">
        <f t="shared" si="26"/>
        <v>66919</v>
      </c>
      <c r="C320" s="35"/>
      <c r="D320" s="56">
        <v>3600</v>
      </c>
      <c r="E320" s="16">
        <f t="shared" si="27"/>
        <v>79002.5</v>
      </c>
      <c r="F320" s="2" t="str">
        <f t="shared" si="28"/>
        <v/>
      </c>
      <c r="H320" s="16"/>
      <c r="I320" s="19">
        <f t="shared" si="29"/>
        <v>63319</v>
      </c>
    </row>
    <row r="321" spans="1:9" x14ac:dyDescent="0.25">
      <c r="A321" s="26">
        <v>37058</v>
      </c>
      <c r="B321" s="35">
        <f t="shared" si="26"/>
        <v>63319</v>
      </c>
      <c r="C321" s="35"/>
      <c r="D321" s="56">
        <v>3600</v>
      </c>
      <c r="E321" s="16">
        <f t="shared" si="27"/>
        <v>82602.5</v>
      </c>
      <c r="F321" s="2" t="str">
        <f t="shared" si="28"/>
        <v/>
      </c>
      <c r="H321" s="16"/>
      <c r="I321" s="19">
        <f t="shared" si="29"/>
        <v>59719</v>
      </c>
    </row>
    <row r="322" spans="1:9" x14ac:dyDescent="0.25">
      <c r="A322" s="26">
        <v>37059</v>
      </c>
      <c r="B322" s="35">
        <f t="shared" si="26"/>
        <v>59719</v>
      </c>
      <c r="C322" s="35"/>
      <c r="D322" s="56">
        <v>3600</v>
      </c>
      <c r="E322" s="16">
        <f t="shared" si="27"/>
        <v>86202.5</v>
      </c>
      <c r="F322" s="2" t="str">
        <f t="shared" si="28"/>
        <v/>
      </c>
      <c r="H322" s="16"/>
      <c r="I322" s="19">
        <f t="shared" si="29"/>
        <v>56119</v>
      </c>
    </row>
    <row r="323" spans="1:9" x14ac:dyDescent="0.25">
      <c r="A323" s="26">
        <v>37060</v>
      </c>
      <c r="B323" s="35">
        <f t="shared" si="26"/>
        <v>56119</v>
      </c>
      <c r="C323" s="35"/>
      <c r="D323" s="56">
        <v>3600</v>
      </c>
      <c r="E323" s="16">
        <f t="shared" si="27"/>
        <v>89802.5</v>
      </c>
      <c r="F323" s="2" t="str">
        <f t="shared" si="28"/>
        <v/>
      </c>
      <c r="H323" s="16"/>
      <c r="I323" s="19">
        <f t="shared" si="29"/>
        <v>52519</v>
      </c>
    </row>
    <row r="324" spans="1:9" x14ac:dyDescent="0.25">
      <c r="A324" s="26">
        <v>37061</v>
      </c>
      <c r="B324" s="35">
        <f t="shared" si="26"/>
        <v>52519</v>
      </c>
      <c r="C324" s="35"/>
      <c r="D324" s="56">
        <v>3600</v>
      </c>
      <c r="E324" s="16">
        <f t="shared" si="27"/>
        <v>93402.5</v>
      </c>
      <c r="F324" s="2" t="str">
        <f t="shared" si="28"/>
        <v/>
      </c>
      <c r="H324" s="16"/>
      <c r="I324" s="19">
        <f t="shared" si="29"/>
        <v>48919</v>
      </c>
    </row>
    <row r="325" spans="1:9" x14ac:dyDescent="0.25">
      <c r="A325" s="26">
        <v>37062</v>
      </c>
      <c r="B325" s="35">
        <f t="shared" si="26"/>
        <v>48919</v>
      </c>
      <c r="C325" s="35"/>
      <c r="D325" s="56">
        <v>3600</v>
      </c>
      <c r="E325" s="16">
        <f t="shared" si="27"/>
        <v>97002.5</v>
      </c>
      <c r="F325" s="2" t="str">
        <f t="shared" si="28"/>
        <v/>
      </c>
      <c r="H325" s="16"/>
      <c r="I325" s="19">
        <f t="shared" si="29"/>
        <v>45319</v>
      </c>
    </row>
    <row r="326" spans="1:9" x14ac:dyDescent="0.25">
      <c r="A326" s="26">
        <v>37063</v>
      </c>
      <c r="B326" s="35">
        <f t="shared" si="26"/>
        <v>45319</v>
      </c>
      <c r="C326" s="35"/>
      <c r="D326" s="56">
        <v>3600</v>
      </c>
      <c r="E326" s="16">
        <f t="shared" si="27"/>
        <v>100602.5</v>
      </c>
      <c r="F326" s="2" t="str">
        <f t="shared" si="28"/>
        <v/>
      </c>
      <c r="H326" s="16"/>
      <c r="I326" s="19">
        <f t="shared" si="29"/>
        <v>41719</v>
      </c>
    </row>
    <row r="327" spans="1:9" x14ac:dyDescent="0.25">
      <c r="A327" s="26">
        <v>37064</v>
      </c>
      <c r="B327" s="35">
        <f t="shared" si="26"/>
        <v>41719</v>
      </c>
      <c r="C327" s="35"/>
      <c r="D327" s="56">
        <v>3600</v>
      </c>
      <c r="E327" s="16">
        <f t="shared" si="27"/>
        <v>104202.5</v>
      </c>
      <c r="F327" s="2" t="str">
        <f t="shared" si="28"/>
        <v/>
      </c>
      <c r="H327" s="16"/>
      <c r="I327" s="19">
        <f t="shared" si="29"/>
        <v>38119</v>
      </c>
    </row>
    <row r="328" spans="1:9" x14ac:dyDescent="0.25">
      <c r="A328" s="26">
        <v>37065</v>
      </c>
      <c r="B328" s="35">
        <f t="shared" si="26"/>
        <v>38119</v>
      </c>
      <c r="C328" s="35"/>
      <c r="D328" s="56">
        <v>3600</v>
      </c>
      <c r="E328" s="16">
        <f t="shared" si="27"/>
        <v>107802.5</v>
      </c>
      <c r="F328" s="2" t="str">
        <f t="shared" si="28"/>
        <v/>
      </c>
      <c r="H328" s="16"/>
      <c r="I328" s="19">
        <f t="shared" si="29"/>
        <v>34519</v>
      </c>
    </row>
    <row r="329" spans="1:9" x14ac:dyDescent="0.25">
      <c r="A329" s="26">
        <v>37066</v>
      </c>
      <c r="B329" s="35">
        <f t="shared" si="26"/>
        <v>34519</v>
      </c>
      <c r="C329" s="35"/>
      <c r="D329" s="56">
        <v>3600</v>
      </c>
      <c r="E329" s="16">
        <f t="shared" si="27"/>
        <v>111402.5</v>
      </c>
      <c r="F329" s="2" t="str">
        <f t="shared" si="28"/>
        <v/>
      </c>
      <c r="H329" s="16"/>
      <c r="I329" s="19">
        <f t="shared" si="29"/>
        <v>30919</v>
      </c>
    </row>
    <row r="330" spans="1:9" x14ac:dyDescent="0.25">
      <c r="A330" s="26">
        <v>37067</v>
      </c>
      <c r="B330" s="35">
        <f t="shared" si="26"/>
        <v>30919</v>
      </c>
      <c r="C330" s="35"/>
      <c r="D330" s="56">
        <v>3600</v>
      </c>
      <c r="E330" s="16">
        <f t="shared" si="27"/>
        <v>115002.5</v>
      </c>
      <c r="F330" s="2" t="str">
        <f t="shared" si="28"/>
        <v/>
      </c>
      <c r="H330" s="16"/>
      <c r="I330" s="19">
        <f t="shared" si="29"/>
        <v>27319</v>
      </c>
    </row>
    <row r="331" spans="1:9" x14ac:dyDescent="0.25">
      <c r="A331" s="26">
        <v>37068</v>
      </c>
      <c r="B331" s="35">
        <f t="shared" si="26"/>
        <v>27319</v>
      </c>
      <c r="C331" s="35"/>
      <c r="D331" s="56">
        <v>3600</v>
      </c>
      <c r="E331" s="16">
        <f t="shared" si="27"/>
        <v>118602.5</v>
      </c>
      <c r="F331" s="2" t="str">
        <f t="shared" si="28"/>
        <v/>
      </c>
      <c r="H331" s="16"/>
      <c r="I331" s="19">
        <f t="shared" si="29"/>
        <v>23719</v>
      </c>
    </row>
    <row r="332" spans="1:9" x14ac:dyDescent="0.25">
      <c r="A332" s="26">
        <v>37069</v>
      </c>
      <c r="B332" s="35">
        <f t="shared" si="26"/>
        <v>23719</v>
      </c>
      <c r="C332" s="35"/>
      <c r="D332" s="56">
        <v>3600</v>
      </c>
      <c r="E332" s="16">
        <f t="shared" si="27"/>
        <v>122202.5</v>
      </c>
      <c r="F332" s="2" t="str">
        <f t="shared" si="28"/>
        <v/>
      </c>
      <c r="H332" s="16"/>
      <c r="I332" s="19">
        <f t="shared" si="29"/>
        <v>20119</v>
      </c>
    </row>
    <row r="333" spans="1:9" x14ac:dyDescent="0.25">
      <c r="A333" s="26">
        <v>37070</v>
      </c>
      <c r="B333" s="35">
        <f t="shared" si="26"/>
        <v>20119</v>
      </c>
      <c r="C333" s="35"/>
      <c r="D333" s="56">
        <v>3600</v>
      </c>
      <c r="E333" s="16">
        <f t="shared" si="27"/>
        <v>125802.5</v>
      </c>
      <c r="F333" s="2" t="str">
        <f t="shared" si="28"/>
        <v/>
      </c>
      <c r="H333" s="16"/>
      <c r="I333" s="19">
        <f t="shared" si="29"/>
        <v>16519</v>
      </c>
    </row>
    <row r="334" spans="1:9" x14ac:dyDescent="0.25">
      <c r="A334" s="26">
        <v>37071</v>
      </c>
      <c r="B334" s="35">
        <f t="shared" si="26"/>
        <v>16519</v>
      </c>
      <c r="C334" s="35"/>
      <c r="D334" s="56">
        <v>3600</v>
      </c>
      <c r="E334" s="16">
        <f t="shared" si="27"/>
        <v>129402.5</v>
      </c>
      <c r="F334" s="2" t="str">
        <f t="shared" si="28"/>
        <v/>
      </c>
      <c r="H334" s="16"/>
      <c r="I334" s="19">
        <f t="shared" si="29"/>
        <v>12919</v>
      </c>
    </row>
    <row r="335" spans="1:9" x14ac:dyDescent="0.25">
      <c r="A335" s="26">
        <v>37072</v>
      </c>
      <c r="B335" s="35">
        <f t="shared" si="26"/>
        <v>12919</v>
      </c>
      <c r="C335" s="35"/>
      <c r="D335" s="56">
        <v>3600</v>
      </c>
      <c r="E335" s="16">
        <f t="shared" si="27"/>
        <v>133002.5</v>
      </c>
      <c r="F335" s="2" t="str">
        <f t="shared" si="28"/>
        <v/>
      </c>
      <c r="H335" s="16"/>
      <c r="I335" s="19">
        <f t="shared" si="29"/>
        <v>9319</v>
      </c>
    </row>
    <row r="336" spans="1:9" x14ac:dyDescent="0.25">
      <c r="A336" s="26">
        <v>37073</v>
      </c>
      <c r="B336" s="35">
        <f t="shared" si="26"/>
        <v>9319</v>
      </c>
      <c r="C336" s="35"/>
      <c r="D336" s="56">
        <v>3600</v>
      </c>
      <c r="E336" s="16">
        <f t="shared" si="27"/>
        <v>136602.5</v>
      </c>
      <c r="F336" s="2" t="str">
        <f t="shared" si="28"/>
        <v/>
      </c>
      <c r="H336" s="16"/>
      <c r="I336" s="19">
        <f t="shared" si="29"/>
        <v>5719</v>
      </c>
    </row>
    <row r="337" spans="1:9" x14ac:dyDescent="0.25">
      <c r="A337" s="26">
        <v>37074</v>
      </c>
      <c r="B337" s="35">
        <f t="shared" si="26"/>
        <v>5719</v>
      </c>
      <c r="C337" s="35"/>
      <c r="D337" s="56">
        <v>3600</v>
      </c>
      <c r="E337" s="16">
        <f t="shared" si="27"/>
        <v>140202.5</v>
      </c>
      <c r="F337" s="2" t="str">
        <f t="shared" si="28"/>
        <v/>
      </c>
      <c r="G337" s="21" t="s">
        <v>25</v>
      </c>
      <c r="H337" s="16">
        <v>122000</v>
      </c>
      <c r="I337" s="19">
        <f t="shared" si="29"/>
        <v>124119</v>
      </c>
    </row>
    <row r="338" spans="1:9" x14ac:dyDescent="0.25">
      <c r="A338" s="26">
        <v>37075</v>
      </c>
      <c r="B338" s="35">
        <f t="shared" si="26"/>
        <v>124119</v>
      </c>
      <c r="C338" s="35"/>
      <c r="D338" s="56">
        <v>3600</v>
      </c>
      <c r="E338" s="16">
        <f t="shared" si="27"/>
        <v>21802.5</v>
      </c>
      <c r="F338" s="2" t="str">
        <f t="shared" si="28"/>
        <v/>
      </c>
      <c r="H338" s="16"/>
      <c r="I338" s="19">
        <f t="shared" si="29"/>
        <v>120519</v>
      </c>
    </row>
    <row r="339" spans="1:9" x14ac:dyDescent="0.25">
      <c r="A339" s="26">
        <v>37076</v>
      </c>
      <c r="B339" s="35">
        <f t="shared" si="26"/>
        <v>120519</v>
      </c>
      <c r="C339" s="35"/>
      <c r="D339" s="56">
        <v>3600</v>
      </c>
      <c r="E339" s="16">
        <f t="shared" si="27"/>
        <v>25402.5</v>
      </c>
      <c r="F339" s="2" t="str">
        <f t="shared" si="28"/>
        <v/>
      </c>
      <c r="H339" s="16"/>
      <c r="I339" s="19">
        <f t="shared" si="29"/>
        <v>116919</v>
      </c>
    </row>
    <row r="340" spans="1:9" x14ac:dyDescent="0.25">
      <c r="A340" s="26">
        <v>37077</v>
      </c>
      <c r="B340" s="35">
        <f t="shared" si="26"/>
        <v>116919</v>
      </c>
      <c r="C340" s="35"/>
      <c r="D340" s="56">
        <v>3600</v>
      </c>
      <c r="E340" s="16">
        <f t="shared" si="27"/>
        <v>29002.5</v>
      </c>
      <c r="F340" s="2" t="str">
        <f t="shared" si="28"/>
        <v/>
      </c>
      <c r="H340" s="16"/>
      <c r="I340" s="19">
        <f t="shared" si="29"/>
        <v>113319</v>
      </c>
    </row>
    <row r="341" spans="1:9" x14ac:dyDescent="0.25">
      <c r="A341" s="26">
        <v>37078</v>
      </c>
      <c r="B341" s="35">
        <f t="shared" si="26"/>
        <v>113319</v>
      </c>
      <c r="C341" s="35"/>
      <c r="D341" s="56">
        <v>3600</v>
      </c>
      <c r="E341" s="16">
        <f t="shared" si="27"/>
        <v>32602.5</v>
      </c>
      <c r="F341" s="2" t="str">
        <f t="shared" si="28"/>
        <v/>
      </c>
      <c r="H341" s="16"/>
      <c r="I341" s="19">
        <f t="shared" si="29"/>
        <v>109719</v>
      </c>
    </row>
    <row r="342" spans="1:9" x14ac:dyDescent="0.25">
      <c r="A342" s="26">
        <v>37079</v>
      </c>
      <c r="B342" s="35">
        <f t="shared" si="26"/>
        <v>109719</v>
      </c>
      <c r="C342" s="35"/>
      <c r="D342" s="56">
        <v>3600</v>
      </c>
      <c r="E342" s="16">
        <f t="shared" si="27"/>
        <v>36202.5</v>
      </c>
      <c r="F342" s="2" t="str">
        <f t="shared" si="28"/>
        <v/>
      </c>
      <c r="H342" s="16"/>
      <c r="I342" s="19">
        <f t="shared" si="29"/>
        <v>106119</v>
      </c>
    </row>
    <row r="343" spans="1:9" x14ac:dyDescent="0.25">
      <c r="A343" s="26">
        <v>37080</v>
      </c>
      <c r="B343" s="35">
        <f t="shared" si="26"/>
        <v>106119</v>
      </c>
      <c r="C343" s="35"/>
      <c r="D343" s="56">
        <v>3600</v>
      </c>
      <c r="E343" s="16">
        <f t="shared" si="27"/>
        <v>39802.5</v>
      </c>
      <c r="F343" s="2" t="str">
        <f t="shared" si="28"/>
        <v/>
      </c>
      <c r="H343" s="16"/>
      <c r="I343" s="19">
        <f t="shared" si="29"/>
        <v>102519</v>
      </c>
    </row>
    <row r="344" spans="1:9" x14ac:dyDescent="0.25">
      <c r="A344" s="26">
        <v>37081</v>
      </c>
      <c r="B344" s="35">
        <f t="shared" si="26"/>
        <v>102519</v>
      </c>
      <c r="C344" s="35"/>
      <c r="D344" s="56">
        <v>3600</v>
      </c>
      <c r="E344" s="16">
        <f t="shared" si="27"/>
        <v>43402.5</v>
      </c>
      <c r="F344" s="2" t="str">
        <f t="shared" si="28"/>
        <v/>
      </c>
      <c r="H344" s="16"/>
      <c r="I344" s="19">
        <f t="shared" si="29"/>
        <v>98919</v>
      </c>
    </row>
    <row r="345" spans="1:9" x14ac:dyDescent="0.25">
      <c r="A345" s="26">
        <v>37082</v>
      </c>
      <c r="B345" s="35">
        <f t="shared" si="26"/>
        <v>98919</v>
      </c>
      <c r="C345" s="35"/>
      <c r="D345" s="56">
        <v>3600</v>
      </c>
      <c r="E345" s="16">
        <f t="shared" si="27"/>
        <v>47002.5</v>
      </c>
      <c r="F345" s="2" t="str">
        <f t="shared" si="28"/>
        <v/>
      </c>
      <c r="H345" s="16"/>
      <c r="I345" s="19">
        <f t="shared" si="29"/>
        <v>95319</v>
      </c>
    </row>
    <row r="346" spans="1:9" x14ac:dyDescent="0.25">
      <c r="A346" s="26">
        <v>37083</v>
      </c>
      <c r="B346" s="35">
        <f t="shared" si="26"/>
        <v>95319</v>
      </c>
      <c r="C346" s="35"/>
      <c r="D346" s="56">
        <v>3600</v>
      </c>
      <c r="E346" s="16">
        <f t="shared" si="27"/>
        <v>50602.5</v>
      </c>
      <c r="F346" s="2" t="str">
        <f t="shared" si="28"/>
        <v/>
      </c>
      <c r="H346" s="16"/>
      <c r="I346" s="19">
        <f t="shared" si="29"/>
        <v>91719</v>
      </c>
    </row>
    <row r="347" spans="1:9" x14ac:dyDescent="0.25">
      <c r="A347" s="26">
        <v>37084</v>
      </c>
      <c r="B347" s="35">
        <f t="shared" si="26"/>
        <v>91719</v>
      </c>
      <c r="C347" s="35"/>
      <c r="D347" s="56">
        <v>3600</v>
      </c>
      <c r="E347" s="16">
        <f t="shared" si="27"/>
        <v>54202.5</v>
      </c>
      <c r="F347" s="2" t="str">
        <f t="shared" si="28"/>
        <v/>
      </c>
      <c r="H347" s="16"/>
      <c r="I347" s="19">
        <f t="shared" si="29"/>
        <v>88119</v>
      </c>
    </row>
    <row r="348" spans="1:9" x14ac:dyDescent="0.25">
      <c r="A348" s="26">
        <v>37085</v>
      </c>
      <c r="B348" s="35">
        <f t="shared" si="26"/>
        <v>88119</v>
      </c>
      <c r="C348" s="35"/>
      <c r="D348" s="56">
        <v>3600</v>
      </c>
      <c r="E348" s="16">
        <f t="shared" si="27"/>
        <v>57802.5</v>
      </c>
      <c r="F348" s="2" t="str">
        <f t="shared" si="28"/>
        <v/>
      </c>
      <c r="H348" s="16"/>
      <c r="I348" s="19">
        <f t="shared" si="29"/>
        <v>84519</v>
      </c>
    </row>
    <row r="349" spans="1:9" x14ac:dyDescent="0.25">
      <c r="A349" s="26">
        <v>37086</v>
      </c>
      <c r="B349" s="35">
        <f t="shared" si="26"/>
        <v>84519</v>
      </c>
      <c r="C349" s="35"/>
      <c r="D349" s="56">
        <v>3600</v>
      </c>
      <c r="E349" s="16">
        <f t="shared" si="27"/>
        <v>61402.5</v>
      </c>
      <c r="F349" s="2" t="str">
        <f t="shared" si="28"/>
        <v/>
      </c>
      <c r="H349" s="16"/>
      <c r="I349" s="19">
        <f t="shared" si="29"/>
        <v>80919</v>
      </c>
    </row>
    <row r="350" spans="1:9" x14ac:dyDescent="0.25">
      <c r="A350" s="26">
        <v>37087</v>
      </c>
      <c r="B350" s="35">
        <f t="shared" si="26"/>
        <v>80919</v>
      </c>
      <c r="C350" s="35"/>
      <c r="D350" s="56">
        <v>3600</v>
      </c>
      <c r="E350" s="16">
        <f t="shared" si="27"/>
        <v>65002.5</v>
      </c>
      <c r="F350" s="2" t="str">
        <f t="shared" si="28"/>
        <v/>
      </c>
      <c r="H350" s="16"/>
      <c r="I350" s="19">
        <f t="shared" si="29"/>
        <v>77319</v>
      </c>
    </row>
    <row r="351" spans="1:9" x14ac:dyDescent="0.25">
      <c r="A351" s="26">
        <v>37088</v>
      </c>
      <c r="B351" s="35">
        <f t="shared" si="26"/>
        <v>77319</v>
      </c>
      <c r="C351" s="35"/>
      <c r="D351" s="56">
        <v>3600</v>
      </c>
      <c r="E351" s="16">
        <f t="shared" si="27"/>
        <v>68602.5</v>
      </c>
      <c r="F351" s="2" t="str">
        <f t="shared" si="28"/>
        <v/>
      </c>
      <c r="H351" s="16"/>
      <c r="I351" s="19">
        <f t="shared" si="29"/>
        <v>73719</v>
      </c>
    </row>
    <row r="352" spans="1:9" x14ac:dyDescent="0.25">
      <c r="A352" s="26">
        <v>37089</v>
      </c>
      <c r="B352" s="35">
        <f t="shared" si="26"/>
        <v>73719</v>
      </c>
      <c r="C352" s="35"/>
      <c r="D352" s="56">
        <v>3600</v>
      </c>
      <c r="E352" s="16">
        <f t="shared" si="27"/>
        <v>72202.5</v>
      </c>
      <c r="F352" s="2" t="str">
        <f t="shared" si="28"/>
        <v/>
      </c>
      <c r="H352" s="16"/>
      <c r="I352" s="19">
        <f t="shared" si="29"/>
        <v>70119</v>
      </c>
    </row>
    <row r="353" spans="1:9" x14ac:dyDescent="0.25">
      <c r="A353" s="26">
        <v>37090</v>
      </c>
      <c r="B353" s="35">
        <f t="shared" si="26"/>
        <v>70119</v>
      </c>
      <c r="C353" s="35"/>
      <c r="D353" s="56">
        <v>3600</v>
      </c>
      <c r="E353" s="16">
        <f t="shared" si="27"/>
        <v>75802.5</v>
      </c>
      <c r="F353" s="2" t="str">
        <f t="shared" si="28"/>
        <v/>
      </c>
      <c r="H353" s="16"/>
      <c r="I353" s="19">
        <f t="shared" si="29"/>
        <v>66519</v>
      </c>
    </row>
    <row r="354" spans="1:9" x14ac:dyDescent="0.25">
      <c r="A354" s="26">
        <v>37091</v>
      </c>
      <c r="B354" s="35">
        <f t="shared" si="26"/>
        <v>66519</v>
      </c>
      <c r="C354" s="35"/>
      <c r="D354" s="56">
        <v>3600</v>
      </c>
      <c r="E354" s="16">
        <f t="shared" si="27"/>
        <v>79402.5</v>
      </c>
      <c r="F354" s="2" t="str">
        <f t="shared" si="28"/>
        <v/>
      </c>
      <c r="H354" s="16"/>
      <c r="I354" s="19">
        <f t="shared" si="29"/>
        <v>62919</v>
      </c>
    </row>
    <row r="355" spans="1:9" x14ac:dyDescent="0.25">
      <c r="A355" s="26">
        <v>37092</v>
      </c>
      <c r="B355" s="35">
        <f t="shared" si="26"/>
        <v>62919</v>
      </c>
      <c r="C355" s="35"/>
      <c r="D355" s="56">
        <v>3600</v>
      </c>
      <c r="E355" s="16">
        <f t="shared" si="27"/>
        <v>83002.5</v>
      </c>
      <c r="F355" s="2" t="str">
        <f t="shared" si="28"/>
        <v/>
      </c>
      <c r="H355" s="16"/>
      <c r="I355" s="19">
        <f t="shared" si="29"/>
        <v>59319</v>
      </c>
    </row>
    <row r="356" spans="1:9" x14ac:dyDescent="0.25">
      <c r="A356" s="26">
        <v>37093</v>
      </c>
      <c r="B356" s="35">
        <f t="shared" si="26"/>
        <v>59319</v>
      </c>
      <c r="C356" s="35"/>
      <c r="D356" s="56">
        <v>3600</v>
      </c>
      <c r="E356" s="16">
        <f t="shared" si="27"/>
        <v>86602.5</v>
      </c>
      <c r="F356" s="2" t="str">
        <f t="shared" si="28"/>
        <v/>
      </c>
      <c r="H356" s="16"/>
      <c r="I356" s="19">
        <f t="shared" si="29"/>
        <v>55719</v>
      </c>
    </row>
    <row r="357" spans="1:9" x14ac:dyDescent="0.25">
      <c r="A357" s="26">
        <v>37094</v>
      </c>
      <c r="B357" s="35">
        <f t="shared" si="26"/>
        <v>55719</v>
      </c>
      <c r="C357" s="35"/>
      <c r="D357" s="56">
        <v>3600</v>
      </c>
      <c r="E357" s="16">
        <f t="shared" si="27"/>
        <v>90202.5</v>
      </c>
      <c r="F357" s="2" t="str">
        <f t="shared" si="28"/>
        <v/>
      </c>
      <c r="H357" s="16"/>
      <c r="I357" s="19">
        <f t="shared" si="29"/>
        <v>52119</v>
      </c>
    </row>
    <row r="358" spans="1:9" x14ac:dyDescent="0.25">
      <c r="A358" s="26">
        <v>37095</v>
      </c>
      <c r="B358" s="35">
        <f t="shared" si="26"/>
        <v>52119</v>
      </c>
      <c r="C358" s="35"/>
      <c r="D358" s="56">
        <v>3600</v>
      </c>
      <c r="E358" s="16">
        <f t="shared" si="27"/>
        <v>93802.5</v>
      </c>
      <c r="F358" s="2" t="str">
        <f t="shared" si="28"/>
        <v/>
      </c>
      <c r="H358" s="16"/>
      <c r="I358" s="19">
        <f t="shared" si="29"/>
        <v>48519</v>
      </c>
    </row>
    <row r="359" spans="1:9" x14ac:dyDescent="0.25">
      <c r="A359" s="26">
        <v>37096</v>
      </c>
      <c r="B359" s="35">
        <f t="shared" si="26"/>
        <v>48519</v>
      </c>
      <c r="C359" s="35"/>
      <c r="D359" s="56">
        <v>3600</v>
      </c>
      <c r="E359" s="16">
        <f t="shared" si="27"/>
        <v>97402.5</v>
      </c>
      <c r="F359" s="2" t="str">
        <f t="shared" si="28"/>
        <v/>
      </c>
      <c r="H359" s="16"/>
      <c r="I359" s="19">
        <f t="shared" si="29"/>
        <v>44919</v>
      </c>
    </row>
    <row r="360" spans="1:9" x14ac:dyDescent="0.25">
      <c r="A360" s="26">
        <v>37097</v>
      </c>
      <c r="B360" s="35">
        <f t="shared" si="26"/>
        <v>44919</v>
      </c>
      <c r="C360" s="35"/>
      <c r="D360" s="56">
        <v>3600</v>
      </c>
      <c r="E360" s="16">
        <f t="shared" si="27"/>
        <v>101002.5</v>
      </c>
      <c r="F360" s="2" t="str">
        <f t="shared" si="28"/>
        <v/>
      </c>
      <c r="H360" s="16"/>
      <c r="I360" s="19">
        <f t="shared" si="29"/>
        <v>41319</v>
      </c>
    </row>
    <row r="361" spans="1:9" x14ac:dyDescent="0.25">
      <c r="A361" s="26">
        <v>37098</v>
      </c>
      <c r="B361" s="35">
        <f t="shared" si="26"/>
        <v>41319</v>
      </c>
      <c r="C361" s="35"/>
      <c r="D361" s="56">
        <v>3600</v>
      </c>
      <c r="E361" s="16">
        <f t="shared" si="27"/>
        <v>104602.5</v>
      </c>
      <c r="F361" s="2" t="str">
        <f t="shared" si="28"/>
        <v/>
      </c>
      <c r="H361" s="16"/>
      <c r="I361" s="19">
        <f t="shared" si="29"/>
        <v>37719</v>
      </c>
    </row>
    <row r="362" spans="1:9" x14ac:dyDescent="0.25">
      <c r="A362" s="26">
        <v>37099</v>
      </c>
      <c r="B362" s="35">
        <f t="shared" si="26"/>
        <v>37719</v>
      </c>
      <c r="C362" s="35"/>
      <c r="D362" s="56">
        <v>3600</v>
      </c>
      <c r="E362" s="16">
        <f t="shared" si="27"/>
        <v>108202.5</v>
      </c>
      <c r="F362" s="2" t="str">
        <f t="shared" si="28"/>
        <v/>
      </c>
      <c r="H362" s="16"/>
      <c r="I362" s="19">
        <f t="shared" si="29"/>
        <v>34119</v>
      </c>
    </row>
    <row r="363" spans="1:9" x14ac:dyDescent="0.25">
      <c r="A363" s="26">
        <v>37100</v>
      </c>
      <c r="B363" s="35">
        <f t="shared" si="26"/>
        <v>34119</v>
      </c>
      <c r="C363" s="35"/>
      <c r="D363" s="56">
        <v>3600</v>
      </c>
      <c r="E363" s="16">
        <f t="shared" si="27"/>
        <v>111802.5</v>
      </c>
      <c r="F363" s="2" t="str">
        <f t="shared" si="28"/>
        <v/>
      </c>
      <c r="H363" s="16"/>
      <c r="I363" s="19">
        <f t="shared" si="29"/>
        <v>30519</v>
      </c>
    </row>
    <row r="364" spans="1:9" x14ac:dyDescent="0.25">
      <c r="A364" s="26">
        <v>37101</v>
      </c>
      <c r="B364" s="35">
        <f t="shared" si="26"/>
        <v>30519</v>
      </c>
      <c r="C364" s="35"/>
      <c r="D364" s="56">
        <v>3600</v>
      </c>
      <c r="E364" s="16">
        <f t="shared" si="27"/>
        <v>115402.5</v>
      </c>
      <c r="F364" s="2" t="str">
        <f t="shared" si="28"/>
        <v/>
      </c>
      <c r="H364" s="16"/>
      <c r="I364" s="19">
        <f t="shared" si="29"/>
        <v>26919</v>
      </c>
    </row>
    <row r="365" spans="1:9" x14ac:dyDescent="0.25">
      <c r="A365" s="26">
        <v>37102</v>
      </c>
      <c r="B365" s="35">
        <f t="shared" si="26"/>
        <v>26919</v>
      </c>
      <c r="C365" s="35"/>
      <c r="D365" s="56">
        <v>3600</v>
      </c>
      <c r="E365" s="16">
        <f t="shared" si="27"/>
        <v>119002.5</v>
      </c>
      <c r="F365" s="2" t="str">
        <f t="shared" si="28"/>
        <v/>
      </c>
      <c r="H365" s="16"/>
      <c r="I365" s="19">
        <f t="shared" si="29"/>
        <v>23319</v>
      </c>
    </row>
    <row r="366" spans="1:9" x14ac:dyDescent="0.25">
      <c r="A366" s="26">
        <v>37103</v>
      </c>
      <c r="B366" s="35">
        <f t="shared" si="26"/>
        <v>23319</v>
      </c>
      <c r="C366" s="35"/>
      <c r="D366" s="56">
        <v>3600</v>
      </c>
      <c r="E366" s="16">
        <f t="shared" si="27"/>
        <v>122602.5</v>
      </c>
      <c r="F366" s="2" t="str">
        <f t="shared" si="28"/>
        <v/>
      </c>
      <c r="H366" s="16"/>
      <c r="I366" s="19">
        <f t="shared" si="29"/>
        <v>19719</v>
      </c>
    </row>
    <row r="367" spans="1:9" x14ac:dyDescent="0.25">
      <c r="A367" s="26">
        <v>37104</v>
      </c>
      <c r="B367" s="35">
        <f t="shared" si="26"/>
        <v>19719</v>
      </c>
      <c r="C367" s="35"/>
      <c r="D367" s="56">
        <v>3600</v>
      </c>
      <c r="E367" s="16">
        <f t="shared" si="27"/>
        <v>126202.5</v>
      </c>
      <c r="F367" s="2" t="str">
        <f t="shared" si="28"/>
        <v/>
      </c>
      <c r="H367" s="16"/>
      <c r="I367" s="19">
        <f t="shared" si="29"/>
        <v>16119</v>
      </c>
    </row>
    <row r="368" spans="1:9" x14ac:dyDescent="0.25">
      <c r="A368" s="26">
        <v>37105</v>
      </c>
      <c r="B368" s="35">
        <f t="shared" si="26"/>
        <v>16119</v>
      </c>
      <c r="C368" s="35"/>
      <c r="D368" s="56">
        <v>3600</v>
      </c>
      <c r="E368" s="16">
        <f t="shared" si="27"/>
        <v>129802.5</v>
      </c>
      <c r="F368" s="2" t="str">
        <f t="shared" si="28"/>
        <v/>
      </c>
      <c r="H368" s="16"/>
      <c r="I368" s="19">
        <f t="shared" si="29"/>
        <v>12519</v>
      </c>
    </row>
    <row r="369" spans="1:9" x14ac:dyDescent="0.25">
      <c r="A369" s="26">
        <v>37106</v>
      </c>
      <c r="B369" s="35">
        <f t="shared" si="26"/>
        <v>12519</v>
      </c>
      <c r="C369" s="35"/>
      <c r="D369" s="56">
        <v>3600</v>
      </c>
      <c r="E369" s="16">
        <f t="shared" si="27"/>
        <v>133402.5</v>
      </c>
      <c r="F369" s="2" t="str">
        <f t="shared" si="28"/>
        <v/>
      </c>
      <c r="H369" s="16"/>
      <c r="I369" s="19">
        <f t="shared" si="29"/>
        <v>8919</v>
      </c>
    </row>
    <row r="370" spans="1:9" x14ac:dyDescent="0.25">
      <c r="A370" s="26">
        <v>37107</v>
      </c>
      <c r="B370" s="35">
        <f t="shared" si="26"/>
        <v>8919</v>
      </c>
      <c r="C370" s="35"/>
      <c r="D370" s="56">
        <v>3600</v>
      </c>
      <c r="E370" s="16">
        <f t="shared" si="27"/>
        <v>137002.5</v>
      </c>
      <c r="F370" s="2" t="str">
        <f t="shared" si="28"/>
        <v/>
      </c>
      <c r="H370" s="16"/>
      <c r="I370" s="19">
        <f t="shared" si="29"/>
        <v>5319</v>
      </c>
    </row>
    <row r="371" spans="1:9" x14ac:dyDescent="0.25">
      <c r="A371" s="26">
        <v>37108</v>
      </c>
      <c r="B371" s="35">
        <f t="shared" si="26"/>
        <v>5319</v>
      </c>
      <c r="C371" s="35"/>
      <c r="D371" s="56">
        <v>3600</v>
      </c>
      <c r="E371" s="16">
        <f t="shared" si="27"/>
        <v>140602.5</v>
      </c>
      <c r="F371" s="2" t="str">
        <f t="shared" si="28"/>
        <v/>
      </c>
      <c r="H371" s="16"/>
      <c r="I371" s="19">
        <f t="shared" si="29"/>
        <v>1719</v>
      </c>
    </row>
    <row r="372" spans="1:9" x14ac:dyDescent="0.25">
      <c r="A372" s="26">
        <v>37109</v>
      </c>
      <c r="B372" s="35">
        <f t="shared" si="26"/>
        <v>1719</v>
      </c>
      <c r="C372" s="35"/>
      <c r="D372" s="56">
        <v>3600</v>
      </c>
      <c r="E372" s="16">
        <f t="shared" si="27"/>
        <v>144202.5</v>
      </c>
      <c r="F372" s="2" t="str">
        <f t="shared" si="28"/>
        <v/>
      </c>
      <c r="H372" s="16"/>
      <c r="I372" s="19">
        <f t="shared" si="29"/>
        <v>-1881</v>
      </c>
    </row>
    <row r="373" spans="1:9" x14ac:dyDescent="0.25">
      <c r="A373" s="26">
        <v>37110</v>
      </c>
      <c r="B373" s="35" t="str">
        <f t="shared" si="26"/>
        <v>0</v>
      </c>
      <c r="C373" s="35"/>
      <c r="D373" s="56">
        <v>3600</v>
      </c>
      <c r="E373" s="16">
        <f t="shared" si="27"/>
        <v>145921.5</v>
      </c>
      <c r="F373" s="2" t="str">
        <f t="shared" si="28"/>
        <v/>
      </c>
      <c r="H373" s="16"/>
      <c r="I373" s="19">
        <f t="shared" si="29"/>
        <v>-3600</v>
      </c>
    </row>
    <row r="374" spans="1:9" x14ac:dyDescent="0.25">
      <c r="A374" s="26">
        <v>37111</v>
      </c>
      <c r="B374" s="35" t="str">
        <f t="shared" si="26"/>
        <v>0</v>
      </c>
      <c r="C374" s="35"/>
      <c r="D374" s="56">
        <v>3600</v>
      </c>
      <c r="E374" s="16">
        <f t="shared" si="27"/>
        <v>145921.5</v>
      </c>
      <c r="F374" s="2" t="str">
        <f t="shared" si="28"/>
        <v/>
      </c>
      <c r="H374" s="16"/>
      <c r="I374" s="19">
        <f t="shared" si="29"/>
        <v>-3600</v>
      </c>
    </row>
    <row r="375" spans="1:9" x14ac:dyDescent="0.25">
      <c r="A375" s="26">
        <v>37112</v>
      </c>
      <c r="B375" s="35" t="str">
        <f t="shared" si="26"/>
        <v>0</v>
      </c>
      <c r="C375" s="35"/>
      <c r="D375" s="56">
        <v>3600</v>
      </c>
      <c r="E375" s="16">
        <f t="shared" si="27"/>
        <v>145921.5</v>
      </c>
      <c r="F375" s="2" t="str">
        <f t="shared" si="28"/>
        <v/>
      </c>
      <c r="H375" s="16"/>
      <c r="I375" s="19">
        <f t="shared" si="29"/>
        <v>-3600</v>
      </c>
    </row>
    <row r="376" spans="1:9" x14ac:dyDescent="0.25">
      <c r="A376" s="26">
        <v>37113</v>
      </c>
      <c r="B376" s="35" t="str">
        <f t="shared" ref="B376:B439" si="30">IF(I375&lt;0,"0",I375)</f>
        <v>0</v>
      </c>
      <c r="C376" s="35"/>
      <c r="D376" s="56">
        <v>3600</v>
      </c>
      <c r="E376" s="16">
        <f t="shared" ref="E376:E439" si="31">$D$3-B376</f>
        <v>145921.5</v>
      </c>
      <c r="F376" s="2" t="str">
        <f t="shared" ref="F376:F439" si="32">+IF(I376&gt;$D$3,"*","")</f>
        <v/>
      </c>
      <c r="H376" s="16"/>
      <c r="I376" s="19">
        <f t="shared" ref="I376:I439" si="33">B376+H376-D376</f>
        <v>-3600</v>
      </c>
    </row>
    <row r="377" spans="1:9" x14ac:dyDescent="0.25">
      <c r="A377" s="26">
        <v>37114</v>
      </c>
      <c r="B377" s="35" t="str">
        <f t="shared" si="30"/>
        <v>0</v>
      </c>
      <c r="C377" s="35"/>
      <c r="D377" s="56">
        <v>3600</v>
      </c>
      <c r="E377" s="16">
        <f t="shared" si="31"/>
        <v>145921.5</v>
      </c>
      <c r="F377" s="2" t="str">
        <f t="shared" si="32"/>
        <v/>
      </c>
      <c r="G377" s="21" t="s">
        <v>26</v>
      </c>
      <c r="H377" s="16">
        <v>122000</v>
      </c>
      <c r="I377" s="19">
        <f t="shared" si="33"/>
        <v>118400</v>
      </c>
    </row>
    <row r="378" spans="1:9" x14ac:dyDescent="0.25">
      <c r="A378" s="26">
        <v>37115</v>
      </c>
      <c r="B378" s="35">
        <f t="shared" si="30"/>
        <v>118400</v>
      </c>
      <c r="C378" s="35"/>
      <c r="D378" s="56">
        <v>3600</v>
      </c>
      <c r="E378" s="16">
        <f t="shared" si="31"/>
        <v>27521.5</v>
      </c>
      <c r="F378" s="2" t="str">
        <f t="shared" si="32"/>
        <v/>
      </c>
      <c r="H378" s="16"/>
      <c r="I378" s="19">
        <f t="shared" si="33"/>
        <v>114800</v>
      </c>
    </row>
    <row r="379" spans="1:9" x14ac:dyDescent="0.25">
      <c r="A379" s="26">
        <v>37116</v>
      </c>
      <c r="B379" s="35">
        <f t="shared" si="30"/>
        <v>114800</v>
      </c>
      <c r="C379" s="35"/>
      <c r="D379" s="56">
        <v>3600</v>
      </c>
      <c r="E379" s="16">
        <f t="shared" si="31"/>
        <v>31121.5</v>
      </c>
      <c r="F379" s="2" t="str">
        <f t="shared" si="32"/>
        <v/>
      </c>
      <c r="H379" s="16"/>
      <c r="I379" s="19">
        <f t="shared" si="33"/>
        <v>111200</v>
      </c>
    </row>
    <row r="380" spans="1:9" x14ac:dyDescent="0.25">
      <c r="A380" s="26">
        <v>37117</v>
      </c>
      <c r="B380" s="35">
        <f t="shared" si="30"/>
        <v>111200</v>
      </c>
      <c r="C380" s="35"/>
      <c r="D380" s="56">
        <v>3600</v>
      </c>
      <c r="E380" s="16">
        <f t="shared" si="31"/>
        <v>34721.5</v>
      </c>
      <c r="F380" s="2" t="str">
        <f t="shared" si="32"/>
        <v/>
      </c>
      <c r="H380" s="16"/>
      <c r="I380" s="19">
        <f t="shared" si="33"/>
        <v>107600</v>
      </c>
    </row>
    <row r="381" spans="1:9" x14ac:dyDescent="0.25">
      <c r="A381" s="26">
        <v>37118</v>
      </c>
      <c r="B381" s="35">
        <f t="shared" si="30"/>
        <v>107600</v>
      </c>
      <c r="C381" s="35"/>
      <c r="D381" s="56">
        <v>3600</v>
      </c>
      <c r="E381" s="16">
        <f t="shared" si="31"/>
        <v>38321.5</v>
      </c>
      <c r="F381" s="2" t="str">
        <f t="shared" si="32"/>
        <v/>
      </c>
      <c r="H381" s="16"/>
      <c r="I381" s="19">
        <f t="shared" si="33"/>
        <v>104000</v>
      </c>
    </row>
    <row r="382" spans="1:9" x14ac:dyDescent="0.25">
      <c r="A382" s="26">
        <v>37119</v>
      </c>
      <c r="B382" s="35">
        <f t="shared" si="30"/>
        <v>104000</v>
      </c>
      <c r="C382" s="35"/>
      <c r="D382" s="56">
        <v>3600</v>
      </c>
      <c r="E382" s="16">
        <f t="shared" si="31"/>
        <v>41921.5</v>
      </c>
      <c r="F382" s="2" t="str">
        <f t="shared" si="32"/>
        <v/>
      </c>
      <c r="H382" s="16"/>
      <c r="I382" s="19">
        <f t="shared" si="33"/>
        <v>100400</v>
      </c>
    </row>
    <row r="383" spans="1:9" x14ac:dyDescent="0.25">
      <c r="A383" s="26">
        <v>37120</v>
      </c>
      <c r="B383" s="35">
        <f t="shared" si="30"/>
        <v>100400</v>
      </c>
      <c r="C383" s="35"/>
      <c r="D383" s="56">
        <v>3600</v>
      </c>
      <c r="E383" s="16">
        <f t="shared" si="31"/>
        <v>45521.5</v>
      </c>
      <c r="F383" s="2" t="str">
        <f t="shared" si="32"/>
        <v/>
      </c>
      <c r="H383" s="16"/>
      <c r="I383" s="19">
        <f t="shared" si="33"/>
        <v>96800</v>
      </c>
    </row>
    <row r="384" spans="1:9" x14ac:dyDescent="0.25">
      <c r="A384" s="26">
        <v>37121</v>
      </c>
      <c r="B384" s="35">
        <f t="shared" si="30"/>
        <v>96800</v>
      </c>
      <c r="C384" s="35"/>
      <c r="D384" s="56">
        <v>3600</v>
      </c>
      <c r="E384" s="16">
        <f t="shared" si="31"/>
        <v>49121.5</v>
      </c>
      <c r="F384" s="2" t="str">
        <f t="shared" si="32"/>
        <v/>
      </c>
      <c r="H384" s="16"/>
      <c r="I384" s="19">
        <f t="shared" si="33"/>
        <v>93200</v>
      </c>
    </row>
    <row r="385" spans="1:9" x14ac:dyDescent="0.25">
      <c r="A385" s="26">
        <v>37122</v>
      </c>
      <c r="B385" s="35">
        <f t="shared" si="30"/>
        <v>93200</v>
      </c>
      <c r="C385" s="35"/>
      <c r="D385" s="56">
        <v>3600</v>
      </c>
      <c r="E385" s="16">
        <f t="shared" si="31"/>
        <v>52721.5</v>
      </c>
      <c r="F385" s="2" t="str">
        <f t="shared" si="32"/>
        <v/>
      </c>
      <c r="H385" s="16"/>
      <c r="I385" s="19">
        <f t="shared" si="33"/>
        <v>89600</v>
      </c>
    </row>
    <row r="386" spans="1:9" x14ac:dyDescent="0.25">
      <c r="A386" s="26">
        <v>37123</v>
      </c>
      <c r="B386" s="35">
        <f t="shared" si="30"/>
        <v>89600</v>
      </c>
      <c r="C386" s="35"/>
      <c r="D386" s="56">
        <v>3600</v>
      </c>
      <c r="E386" s="16">
        <f t="shared" si="31"/>
        <v>56321.5</v>
      </c>
      <c r="F386" s="2" t="str">
        <f t="shared" si="32"/>
        <v/>
      </c>
      <c r="H386" s="16"/>
      <c r="I386" s="19">
        <f t="shared" si="33"/>
        <v>86000</v>
      </c>
    </row>
    <row r="387" spans="1:9" x14ac:dyDescent="0.25">
      <c r="A387" s="26">
        <v>37124</v>
      </c>
      <c r="B387" s="35">
        <f t="shared" si="30"/>
        <v>86000</v>
      </c>
      <c r="C387" s="35"/>
      <c r="D387" s="56">
        <v>3600</v>
      </c>
      <c r="E387" s="16">
        <f t="shared" si="31"/>
        <v>59921.5</v>
      </c>
      <c r="F387" s="2" t="str">
        <f t="shared" si="32"/>
        <v/>
      </c>
      <c r="H387" s="16"/>
      <c r="I387" s="19">
        <f t="shared" si="33"/>
        <v>82400</v>
      </c>
    </row>
    <row r="388" spans="1:9" x14ac:dyDescent="0.25">
      <c r="A388" s="26">
        <v>37125</v>
      </c>
      <c r="B388" s="35">
        <f t="shared" si="30"/>
        <v>82400</v>
      </c>
      <c r="C388" s="35"/>
      <c r="D388" s="56">
        <v>3600</v>
      </c>
      <c r="E388" s="16">
        <f t="shared" si="31"/>
        <v>63521.5</v>
      </c>
      <c r="F388" s="2" t="str">
        <f t="shared" si="32"/>
        <v/>
      </c>
      <c r="H388" s="16"/>
      <c r="I388" s="19">
        <f t="shared" si="33"/>
        <v>78800</v>
      </c>
    </row>
    <row r="389" spans="1:9" x14ac:dyDescent="0.25">
      <c r="A389" s="26">
        <v>37126</v>
      </c>
      <c r="B389" s="35">
        <f t="shared" si="30"/>
        <v>78800</v>
      </c>
      <c r="C389" s="35"/>
      <c r="D389" s="56">
        <v>3600</v>
      </c>
      <c r="E389" s="16">
        <f t="shared" si="31"/>
        <v>67121.5</v>
      </c>
      <c r="F389" s="2" t="str">
        <f t="shared" si="32"/>
        <v/>
      </c>
      <c r="H389" s="16"/>
      <c r="I389" s="19">
        <f t="shared" si="33"/>
        <v>75200</v>
      </c>
    </row>
    <row r="390" spans="1:9" x14ac:dyDescent="0.25">
      <c r="A390" s="26">
        <v>37127</v>
      </c>
      <c r="B390" s="35">
        <f t="shared" si="30"/>
        <v>75200</v>
      </c>
      <c r="C390" s="35"/>
      <c r="D390" s="56">
        <v>3600</v>
      </c>
      <c r="E390" s="16">
        <f t="shared" si="31"/>
        <v>70721.5</v>
      </c>
      <c r="F390" s="2" t="str">
        <f t="shared" si="32"/>
        <v/>
      </c>
      <c r="H390" s="16"/>
      <c r="I390" s="19">
        <f t="shared" si="33"/>
        <v>71600</v>
      </c>
    </row>
    <row r="391" spans="1:9" x14ac:dyDescent="0.25">
      <c r="A391" s="26">
        <v>37128</v>
      </c>
      <c r="B391" s="35">
        <f t="shared" si="30"/>
        <v>71600</v>
      </c>
      <c r="C391" s="35"/>
      <c r="D391" s="56">
        <v>3600</v>
      </c>
      <c r="E391" s="16">
        <f t="shared" si="31"/>
        <v>74321.5</v>
      </c>
      <c r="F391" s="2" t="str">
        <f t="shared" si="32"/>
        <v/>
      </c>
      <c r="H391" s="16"/>
      <c r="I391" s="19">
        <f t="shared" si="33"/>
        <v>68000</v>
      </c>
    </row>
    <row r="392" spans="1:9" x14ac:dyDescent="0.25">
      <c r="A392" s="26">
        <v>37129</v>
      </c>
      <c r="B392" s="35">
        <f t="shared" si="30"/>
        <v>68000</v>
      </c>
      <c r="C392" s="35"/>
      <c r="D392" s="56">
        <v>3600</v>
      </c>
      <c r="E392" s="16">
        <f t="shared" si="31"/>
        <v>77921.5</v>
      </c>
      <c r="F392" s="2" t="str">
        <f t="shared" si="32"/>
        <v/>
      </c>
      <c r="H392" s="16"/>
      <c r="I392" s="19">
        <f t="shared" si="33"/>
        <v>64400</v>
      </c>
    </row>
    <row r="393" spans="1:9" x14ac:dyDescent="0.25">
      <c r="A393" s="26">
        <v>37130</v>
      </c>
      <c r="B393" s="35">
        <f t="shared" si="30"/>
        <v>64400</v>
      </c>
      <c r="C393" s="35"/>
      <c r="D393" s="56">
        <v>3600</v>
      </c>
      <c r="E393" s="16">
        <f t="shared" si="31"/>
        <v>81521.5</v>
      </c>
      <c r="F393" s="2" t="str">
        <f t="shared" si="32"/>
        <v/>
      </c>
      <c r="H393" s="16"/>
      <c r="I393" s="19">
        <f t="shared" si="33"/>
        <v>60800</v>
      </c>
    </row>
    <row r="394" spans="1:9" x14ac:dyDescent="0.25">
      <c r="A394" s="26">
        <v>37131</v>
      </c>
      <c r="B394" s="35">
        <f t="shared" si="30"/>
        <v>60800</v>
      </c>
      <c r="C394" s="35"/>
      <c r="D394" s="56">
        <v>3600</v>
      </c>
      <c r="E394" s="16">
        <f t="shared" si="31"/>
        <v>85121.5</v>
      </c>
      <c r="F394" s="2" t="str">
        <f t="shared" si="32"/>
        <v/>
      </c>
      <c r="H394" s="16"/>
      <c r="I394" s="19">
        <f t="shared" si="33"/>
        <v>57200</v>
      </c>
    </row>
    <row r="395" spans="1:9" x14ac:dyDescent="0.25">
      <c r="A395" s="26">
        <v>37132</v>
      </c>
      <c r="B395" s="35">
        <f t="shared" si="30"/>
        <v>57200</v>
      </c>
      <c r="C395" s="35"/>
      <c r="D395" s="56">
        <v>3600</v>
      </c>
      <c r="E395" s="16">
        <f t="shared" si="31"/>
        <v>88721.5</v>
      </c>
      <c r="F395" s="2" t="str">
        <f t="shared" si="32"/>
        <v/>
      </c>
      <c r="H395" s="16"/>
      <c r="I395" s="19">
        <f t="shared" si="33"/>
        <v>53600</v>
      </c>
    </row>
    <row r="396" spans="1:9" x14ac:dyDescent="0.25">
      <c r="A396" s="26">
        <v>37133</v>
      </c>
      <c r="B396" s="35">
        <f t="shared" si="30"/>
        <v>53600</v>
      </c>
      <c r="C396" s="35"/>
      <c r="D396" s="56">
        <v>3600</v>
      </c>
      <c r="E396" s="16">
        <f t="shared" si="31"/>
        <v>92321.5</v>
      </c>
      <c r="F396" s="2" t="str">
        <f t="shared" si="32"/>
        <v/>
      </c>
      <c r="H396" s="16"/>
      <c r="I396" s="19">
        <f t="shared" si="33"/>
        <v>50000</v>
      </c>
    </row>
    <row r="397" spans="1:9" x14ac:dyDescent="0.25">
      <c r="A397" s="26">
        <v>37134</v>
      </c>
      <c r="B397" s="35">
        <f t="shared" si="30"/>
        <v>50000</v>
      </c>
      <c r="C397" s="35"/>
      <c r="D397" s="56">
        <v>3600</v>
      </c>
      <c r="E397" s="16">
        <f t="shared" si="31"/>
        <v>95921.5</v>
      </c>
      <c r="F397" s="2" t="str">
        <f t="shared" si="32"/>
        <v/>
      </c>
      <c r="H397" s="16"/>
      <c r="I397" s="19">
        <f t="shared" si="33"/>
        <v>46400</v>
      </c>
    </row>
    <row r="398" spans="1:9" x14ac:dyDescent="0.25">
      <c r="A398" s="26">
        <v>37135</v>
      </c>
      <c r="B398" s="35">
        <f t="shared" si="30"/>
        <v>46400</v>
      </c>
      <c r="C398" s="35"/>
      <c r="D398" s="56">
        <v>3600</v>
      </c>
      <c r="E398" s="16">
        <f t="shared" si="31"/>
        <v>99521.5</v>
      </c>
      <c r="F398" s="2" t="str">
        <f t="shared" si="32"/>
        <v/>
      </c>
      <c r="H398" s="16"/>
      <c r="I398" s="19">
        <f t="shared" si="33"/>
        <v>42800</v>
      </c>
    </row>
    <row r="399" spans="1:9" x14ac:dyDescent="0.25">
      <c r="A399" s="26">
        <v>37136</v>
      </c>
      <c r="B399" s="35">
        <f t="shared" si="30"/>
        <v>42800</v>
      </c>
      <c r="C399" s="35"/>
      <c r="D399" s="56">
        <v>3600</v>
      </c>
      <c r="E399" s="16">
        <f t="shared" si="31"/>
        <v>103121.5</v>
      </c>
      <c r="F399" s="2" t="str">
        <f t="shared" si="32"/>
        <v/>
      </c>
      <c r="H399" s="16"/>
      <c r="I399" s="19">
        <f t="shared" si="33"/>
        <v>39200</v>
      </c>
    </row>
    <row r="400" spans="1:9" x14ac:dyDescent="0.25">
      <c r="A400" s="26">
        <v>37137</v>
      </c>
      <c r="B400" s="35">
        <f t="shared" si="30"/>
        <v>39200</v>
      </c>
      <c r="C400" s="35"/>
      <c r="D400" s="56">
        <v>3600</v>
      </c>
      <c r="E400" s="16">
        <f t="shared" si="31"/>
        <v>106721.5</v>
      </c>
      <c r="F400" s="2" t="str">
        <f t="shared" si="32"/>
        <v/>
      </c>
      <c r="H400" s="16"/>
      <c r="I400" s="19">
        <f t="shared" si="33"/>
        <v>35600</v>
      </c>
    </row>
    <row r="401" spans="1:9" x14ac:dyDescent="0.25">
      <c r="A401" s="26">
        <v>37138</v>
      </c>
      <c r="B401" s="35">
        <f t="shared" si="30"/>
        <v>35600</v>
      </c>
      <c r="C401" s="35"/>
      <c r="D401" s="56">
        <v>3600</v>
      </c>
      <c r="E401" s="16">
        <f t="shared" si="31"/>
        <v>110321.5</v>
      </c>
      <c r="F401" s="2" t="str">
        <f t="shared" si="32"/>
        <v/>
      </c>
      <c r="H401" s="16"/>
      <c r="I401" s="19">
        <f t="shared" si="33"/>
        <v>32000</v>
      </c>
    </row>
    <row r="402" spans="1:9" x14ac:dyDescent="0.25">
      <c r="A402" s="26">
        <v>37139</v>
      </c>
      <c r="B402" s="35">
        <f t="shared" si="30"/>
        <v>32000</v>
      </c>
      <c r="C402" s="35"/>
      <c r="D402" s="56">
        <v>3600</v>
      </c>
      <c r="E402" s="16">
        <f t="shared" si="31"/>
        <v>113921.5</v>
      </c>
      <c r="F402" s="2" t="str">
        <f t="shared" si="32"/>
        <v/>
      </c>
      <c r="H402" s="16"/>
      <c r="I402" s="19">
        <f t="shared" si="33"/>
        <v>28400</v>
      </c>
    </row>
    <row r="403" spans="1:9" x14ac:dyDescent="0.25">
      <c r="A403" s="26">
        <v>37140</v>
      </c>
      <c r="B403" s="35">
        <f t="shared" si="30"/>
        <v>28400</v>
      </c>
      <c r="C403" s="35"/>
      <c r="D403" s="56">
        <v>3600</v>
      </c>
      <c r="E403" s="16">
        <f t="shared" si="31"/>
        <v>117521.5</v>
      </c>
      <c r="F403" s="2" t="str">
        <f t="shared" si="32"/>
        <v/>
      </c>
      <c r="H403" s="16"/>
      <c r="I403" s="19">
        <f t="shared" si="33"/>
        <v>24800</v>
      </c>
    </row>
    <row r="404" spans="1:9" x14ac:dyDescent="0.25">
      <c r="A404" s="26">
        <v>37141</v>
      </c>
      <c r="B404" s="35">
        <f t="shared" si="30"/>
        <v>24800</v>
      </c>
      <c r="C404" s="35"/>
      <c r="D404" s="56">
        <v>3600</v>
      </c>
      <c r="E404" s="16">
        <f t="shared" si="31"/>
        <v>121121.5</v>
      </c>
      <c r="F404" s="2" t="str">
        <f t="shared" si="32"/>
        <v/>
      </c>
      <c r="H404" s="16"/>
      <c r="I404" s="19">
        <f t="shared" si="33"/>
        <v>21200</v>
      </c>
    </row>
    <row r="405" spans="1:9" x14ac:dyDescent="0.25">
      <c r="A405" s="26">
        <v>37142</v>
      </c>
      <c r="B405" s="35">
        <f t="shared" si="30"/>
        <v>21200</v>
      </c>
      <c r="C405" s="35"/>
      <c r="D405" s="56">
        <v>3600</v>
      </c>
      <c r="E405" s="16">
        <f t="shared" si="31"/>
        <v>124721.5</v>
      </c>
      <c r="F405" s="2" t="str">
        <f t="shared" si="32"/>
        <v/>
      </c>
      <c r="H405" s="16"/>
      <c r="I405" s="19">
        <f t="shared" si="33"/>
        <v>17600</v>
      </c>
    </row>
    <row r="406" spans="1:9" x14ac:dyDescent="0.25">
      <c r="A406" s="26">
        <v>37143</v>
      </c>
      <c r="B406" s="35">
        <f t="shared" si="30"/>
        <v>17600</v>
      </c>
      <c r="C406" s="35"/>
      <c r="D406" s="56">
        <v>3600</v>
      </c>
      <c r="E406" s="16">
        <f t="shared" si="31"/>
        <v>128321.5</v>
      </c>
      <c r="F406" s="2" t="str">
        <f t="shared" si="32"/>
        <v/>
      </c>
      <c r="H406" s="16"/>
      <c r="I406" s="19">
        <f t="shared" si="33"/>
        <v>14000</v>
      </c>
    </row>
    <row r="407" spans="1:9" x14ac:dyDescent="0.25">
      <c r="A407" s="26">
        <v>37144</v>
      </c>
      <c r="B407" s="35">
        <f t="shared" si="30"/>
        <v>14000</v>
      </c>
      <c r="C407" s="35"/>
      <c r="D407" s="56">
        <v>3600</v>
      </c>
      <c r="E407" s="16">
        <f t="shared" si="31"/>
        <v>131921.5</v>
      </c>
      <c r="F407" s="2" t="str">
        <f t="shared" si="32"/>
        <v/>
      </c>
      <c r="H407" s="16"/>
      <c r="I407" s="19">
        <f t="shared" si="33"/>
        <v>10400</v>
      </c>
    </row>
    <row r="408" spans="1:9" x14ac:dyDescent="0.25">
      <c r="A408" s="26">
        <v>37145</v>
      </c>
      <c r="B408" s="35">
        <f t="shared" si="30"/>
        <v>10400</v>
      </c>
      <c r="C408" s="35"/>
      <c r="D408" s="56">
        <v>3600</v>
      </c>
      <c r="E408" s="16">
        <f t="shared" si="31"/>
        <v>135521.5</v>
      </c>
      <c r="F408" s="2" t="str">
        <f t="shared" si="32"/>
        <v/>
      </c>
      <c r="H408" s="16"/>
      <c r="I408" s="19">
        <f t="shared" si="33"/>
        <v>6800</v>
      </c>
    </row>
    <row r="409" spans="1:9" x14ac:dyDescent="0.25">
      <c r="A409" s="26">
        <v>37146</v>
      </c>
      <c r="B409" s="35">
        <f t="shared" si="30"/>
        <v>6800</v>
      </c>
      <c r="C409" s="35"/>
      <c r="D409" s="56">
        <v>3600</v>
      </c>
      <c r="E409" s="16">
        <f t="shared" si="31"/>
        <v>139121.5</v>
      </c>
      <c r="F409" s="2" t="str">
        <f t="shared" si="32"/>
        <v/>
      </c>
      <c r="H409" s="16"/>
      <c r="I409" s="19">
        <f t="shared" si="33"/>
        <v>3200</v>
      </c>
    </row>
    <row r="410" spans="1:9" x14ac:dyDescent="0.25">
      <c r="A410" s="26">
        <v>37147</v>
      </c>
      <c r="B410" s="35">
        <f t="shared" si="30"/>
        <v>3200</v>
      </c>
      <c r="C410" s="35"/>
      <c r="D410" s="56">
        <v>3600</v>
      </c>
      <c r="E410" s="16">
        <f t="shared" si="31"/>
        <v>142721.5</v>
      </c>
      <c r="F410" s="2" t="str">
        <f t="shared" si="32"/>
        <v/>
      </c>
      <c r="H410" s="16"/>
      <c r="I410" s="19">
        <f t="shared" si="33"/>
        <v>-400</v>
      </c>
    </row>
    <row r="411" spans="1:9" x14ac:dyDescent="0.25">
      <c r="A411" s="26">
        <v>37148</v>
      </c>
      <c r="B411" s="35" t="str">
        <f t="shared" si="30"/>
        <v>0</v>
      </c>
      <c r="C411" s="35"/>
      <c r="D411" s="56">
        <v>3600</v>
      </c>
      <c r="E411" s="16">
        <f t="shared" si="31"/>
        <v>145921.5</v>
      </c>
      <c r="F411" s="2" t="str">
        <f t="shared" si="32"/>
        <v/>
      </c>
      <c r="H411" s="16"/>
      <c r="I411" s="19">
        <f t="shared" si="33"/>
        <v>-3600</v>
      </c>
    </row>
    <row r="412" spans="1:9" x14ac:dyDescent="0.25">
      <c r="A412" s="26">
        <v>37149</v>
      </c>
      <c r="B412" s="35" t="str">
        <f t="shared" si="30"/>
        <v>0</v>
      </c>
      <c r="C412" s="35"/>
      <c r="D412" s="56">
        <v>3600</v>
      </c>
      <c r="E412" s="16">
        <f t="shared" si="31"/>
        <v>145921.5</v>
      </c>
      <c r="F412" s="2" t="str">
        <f t="shared" si="32"/>
        <v/>
      </c>
      <c r="H412" s="16"/>
      <c r="I412" s="19">
        <f t="shared" si="33"/>
        <v>-3600</v>
      </c>
    </row>
    <row r="413" spans="1:9" x14ac:dyDescent="0.25">
      <c r="A413" s="26">
        <v>37150</v>
      </c>
      <c r="B413" s="35" t="str">
        <f t="shared" si="30"/>
        <v>0</v>
      </c>
      <c r="C413" s="35"/>
      <c r="D413" s="56">
        <v>3600</v>
      </c>
      <c r="E413" s="16">
        <f t="shared" si="31"/>
        <v>145921.5</v>
      </c>
      <c r="F413" s="2" t="str">
        <f t="shared" si="32"/>
        <v/>
      </c>
      <c r="H413" s="16"/>
      <c r="I413" s="19">
        <f t="shared" si="33"/>
        <v>-3600</v>
      </c>
    </row>
    <row r="414" spans="1:9" x14ac:dyDescent="0.25">
      <c r="A414" s="26">
        <v>37151</v>
      </c>
      <c r="B414" s="35" t="str">
        <f t="shared" si="30"/>
        <v>0</v>
      </c>
      <c r="C414" s="35"/>
      <c r="D414" s="56">
        <v>3600</v>
      </c>
      <c r="E414" s="16">
        <f t="shared" si="31"/>
        <v>145921.5</v>
      </c>
      <c r="F414" s="2" t="str">
        <f t="shared" si="32"/>
        <v/>
      </c>
      <c r="H414" s="16"/>
      <c r="I414" s="19">
        <f t="shared" si="33"/>
        <v>-3600</v>
      </c>
    </row>
    <row r="415" spans="1:9" x14ac:dyDescent="0.25">
      <c r="A415" s="26">
        <v>37152</v>
      </c>
      <c r="B415" s="35" t="str">
        <f t="shared" si="30"/>
        <v>0</v>
      </c>
      <c r="C415" s="35"/>
      <c r="D415" s="56">
        <v>3600</v>
      </c>
      <c r="E415" s="16">
        <f t="shared" si="31"/>
        <v>145921.5</v>
      </c>
      <c r="F415" s="2" t="str">
        <f t="shared" si="32"/>
        <v/>
      </c>
      <c r="H415" s="16"/>
      <c r="I415" s="19">
        <f t="shared" si="33"/>
        <v>-3600</v>
      </c>
    </row>
    <row r="416" spans="1:9" x14ac:dyDescent="0.25">
      <c r="A416" s="26">
        <v>37153</v>
      </c>
      <c r="B416" s="35" t="str">
        <f t="shared" si="30"/>
        <v>0</v>
      </c>
      <c r="C416" s="35"/>
      <c r="D416" s="56">
        <v>3600</v>
      </c>
      <c r="E416" s="16">
        <f t="shared" si="31"/>
        <v>145921.5</v>
      </c>
      <c r="F416" s="2" t="str">
        <f t="shared" si="32"/>
        <v/>
      </c>
      <c r="H416" s="16"/>
      <c r="I416" s="19">
        <f t="shared" si="33"/>
        <v>-3600</v>
      </c>
    </row>
    <row r="417" spans="1:9" x14ac:dyDescent="0.25">
      <c r="A417" s="26">
        <v>37154</v>
      </c>
      <c r="B417" s="35" t="str">
        <f t="shared" si="30"/>
        <v>0</v>
      </c>
      <c r="C417" s="35"/>
      <c r="D417" s="56">
        <v>3600</v>
      </c>
      <c r="E417" s="16">
        <f t="shared" si="31"/>
        <v>145921.5</v>
      </c>
      <c r="F417" s="2" t="str">
        <f t="shared" si="32"/>
        <v/>
      </c>
      <c r="G417" s="21" t="s">
        <v>27</v>
      </c>
      <c r="H417" s="16">
        <v>122000</v>
      </c>
      <c r="I417" s="19">
        <f t="shared" si="33"/>
        <v>118400</v>
      </c>
    </row>
    <row r="418" spans="1:9" x14ac:dyDescent="0.25">
      <c r="A418" s="26">
        <v>37155</v>
      </c>
      <c r="B418" s="35">
        <f t="shared" si="30"/>
        <v>118400</v>
      </c>
      <c r="C418" s="35"/>
      <c r="D418" s="56">
        <v>3600</v>
      </c>
      <c r="E418" s="16">
        <f t="shared" si="31"/>
        <v>27521.5</v>
      </c>
      <c r="F418" s="2" t="str">
        <f t="shared" si="32"/>
        <v/>
      </c>
      <c r="H418" s="16"/>
      <c r="I418" s="19">
        <f t="shared" si="33"/>
        <v>114800</v>
      </c>
    </row>
    <row r="419" spans="1:9" x14ac:dyDescent="0.25">
      <c r="A419" s="26">
        <v>37156</v>
      </c>
      <c r="B419" s="35">
        <f t="shared" si="30"/>
        <v>114800</v>
      </c>
      <c r="C419" s="35"/>
      <c r="D419" s="56">
        <v>3600</v>
      </c>
      <c r="E419" s="16">
        <f t="shared" si="31"/>
        <v>31121.5</v>
      </c>
      <c r="F419" s="2" t="str">
        <f t="shared" si="32"/>
        <v/>
      </c>
      <c r="H419" s="16"/>
      <c r="I419" s="19">
        <f t="shared" si="33"/>
        <v>111200</v>
      </c>
    </row>
    <row r="420" spans="1:9" x14ac:dyDescent="0.25">
      <c r="A420" s="26">
        <v>37157</v>
      </c>
      <c r="B420" s="35">
        <f t="shared" si="30"/>
        <v>111200</v>
      </c>
      <c r="C420" s="35"/>
      <c r="D420" s="56">
        <v>3600</v>
      </c>
      <c r="E420" s="16">
        <f t="shared" si="31"/>
        <v>34721.5</v>
      </c>
      <c r="F420" s="2" t="str">
        <f t="shared" si="32"/>
        <v/>
      </c>
      <c r="H420" s="16"/>
      <c r="I420" s="19">
        <f t="shared" si="33"/>
        <v>107600</v>
      </c>
    </row>
    <row r="421" spans="1:9" x14ac:dyDescent="0.25">
      <c r="A421" s="26">
        <v>37158</v>
      </c>
      <c r="B421" s="35">
        <f t="shared" si="30"/>
        <v>107600</v>
      </c>
      <c r="C421" s="35"/>
      <c r="D421" s="56">
        <v>2225</v>
      </c>
      <c r="E421" s="16">
        <f t="shared" si="31"/>
        <v>38321.5</v>
      </c>
      <c r="F421" s="2" t="str">
        <f t="shared" si="32"/>
        <v/>
      </c>
      <c r="H421" s="16"/>
      <c r="I421" s="19">
        <f t="shared" si="33"/>
        <v>105375</v>
      </c>
    </row>
    <row r="422" spans="1:9" x14ac:dyDescent="0.25">
      <c r="A422" s="26">
        <v>37159</v>
      </c>
      <c r="B422" s="35">
        <f t="shared" si="30"/>
        <v>105375</v>
      </c>
      <c r="C422" s="35"/>
      <c r="D422" s="56">
        <v>2225</v>
      </c>
      <c r="E422" s="16">
        <f t="shared" si="31"/>
        <v>40546.5</v>
      </c>
      <c r="F422" s="2" t="str">
        <f t="shared" si="32"/>
        <v/>
      </c>
      <c r="H422" s="16"/>
      <c r="I422" s="19">
        <f t="shared" si="33"/>
        <v>103150</v>
      </c>
    </row>
    <row r="423" spans="1:9" x14ac:dyDescent="0.25">
      <c r="A423" s="26">
        <v>37160</v>
      </c>
      <c r="B423" s="35">
        <f t="shared" si="30"/>
        <v>103150</v>
      </c>
      <c r="C423" s="35"/>
      <c r="D423" s="56">
        <v>2225</v>
      </c>
      <c r="E423" s="16">
        <f t="shared" si="31"/>
        <v>42771.5</v>
      </c>
      <c r="F423" s="2" t="str">
        <f t="shared" si="32"/>
        <v/>
      </c>
      <c r="H423" s="16"/>
      <c r="I423" s="19">
        <f t="shared" si="33"/>
        <v>100925</v>
      </c>
    </row>
    <row r="424" spans="1:9" x14ac:dyDescent="0.25">
      <c r="A424" s="26">
        <v>37161</v>
      </c>
      <c r="B424" s="35">
        <f t="shared" si="30"/>
        <v>100925</v>
      </c>
      <c r="C424" s="35"/>
      <c r="D424" s="56">
        <v>2225</v>
      </c>
      <c r="E424" s="16">
        <f t="shared" si="31"/>
        <v>44996.5</v>
      </c>
      <c r="F424" s="2" t="str">
        <f t="shared" si="32"/>
        <v/>
      </c>
      <c r="H424" s="16"/>
      <c r="I424" s="19">
        <f t="shared" si="33"/>
        <v>98700</v>
      </c>
    </row>
    <row r="425" spans="1:9" x14ac:dyDescent="0.25">
      <c r="A425" s="26">
        <v>37162</v>
      </c>
      <c r="B425" s="35">
        <f t="shared" si="30"/>
        <v>98700</v>
      </c>
      <c r="C425" s="35"/>
      <c r="D425" s="56">
        <v>2225</v>
      </c>
      <c r="E425" s="16">
        <f t="shared" si="31"/>
        <v>47221.5</v>
      </c>
      <c r="F425" s="2" t="str">
        <f t="shared" si="32"/>
        <v/>
      </c>
      <c r="H425" s="16"/>
      <c r="I425" s="19">
        <f t="shared" si="33"/>
        <v>96475</v>
      </c>
    </row>
    <row r="426" spans="1:9" x14ac:dyDescent="0.25">
      <c r="A426" s="26">
        <v>37163</v>
      </c>
      <c r="B426" s="35">
        <f t="shared" si="30"/>
        <v>96475</v>
      </c>
      <c r="C426" s="35"/>
      <c r="D426" s="56">
        <v>2225</v>
      </c>
      <c r="E426" s="16">
        <f t="shared" si="31"/>
        <v>49446.5</v>
      </c>
      <c r="F426" s="2" t="str">
        <f t="shared" si="32"/>
        <v/>
      </c>
      <c r="H426" s="16"/>
      <c r="I426" s="19">
        <f t="shared" si="33"/>
        <v>94250</v>
      </c>
    </row>
    <row r="427" spans="1:9" x14ac:dyDescent="0.25">
      <c r="A427" s="26">
        <v>37164</v>
      </c>
      <c r="B427" s="35">
        <f t="shared" si="30"/>
        <v>94250</v>
      </c>
      <c r="C427" s="35"/>
      <c r="D427" s="56">
        <v>2225</v>
      </c>
      <c r="E427" s="16">
        <f t="shared" si="31"/>
        <v>51671.5</v>
      </c>
      <c r="F427" s="2" t="str">
        <f t="shared" si="32"/>
        <v/>
      </c>
      <c r="H427" s="16"/>
      <c r="I427" s="19">
        <f t="shared" si="33"/>
        <v>92025</v>
      </c>
    </row>
    <row r="428" spans="1:9" x14ac:dyDescent="0.25">
      <c r="A428" s="26">
        <v>37165</v>
      </c>
      <c r="B428" s="35">
        <f t="shared" si="30"/>
        <v>92025</v>
      </c>
      <c r="C428" s="35"/>
      <c r="D428" s="56">
        <v>3600</v>
      </c>
      <c r="E428" s="16">
        <f t="shared" si="31"/>
        <v>53896.5</v>
      </c>
      <c r="F428" s="2" t="str">
        <f t="shared" si="32"/>
        <v/>
      </c>
      <c r="H428" s="16"/>
      <c r="I428" s="19">
        <f t="shared" si="33"/>
        <v>88425</v>
      </c>
    </row>
    <row r="429" spans="1:9" x14ac:dyDescent="0.25">
      <c r="A429" s="26">
        <v>37166</v>
      </c>
      <c r="B429" s="35">
        <f t="shared" si="30"/>
        <v>88425</v>
      </c>
      <c r="C429" s="35"/>
      <c r="D429" s="56">
        <v>3600</v>
      </c>
      <c r="E429" s="16">
        <f t="shared" si="31"/>
        <v>57496.5</v>
      </c>
      <c r="F429" s="2" t="str">
        <f t="shared" si="32"/>
        <v/>
      </c>
      <c r="H429" s="16"/>
      <c r="I429" s="19">
        <f t="shared" si="33"/>
        <v>84825</v>
      </c>
    </row>
    <row r="430" spans="1:9" x14ac:dyDescent="0.25">
      <c r="A430" s="26">
        <v>37167</v>
      </c>
      <c r="B430" s="35">
        <f t="shared" si="30"/>
        <v>84825</v>
      </c>
      <c r="C430" s="35"/>
      <c r="D430" s="56">
        <v>3600</v>
      </c>
      <c r="E430" s="16">
        <f t="shared" si="31"/>
        <v>61096.5</v>
      </c>
      <c r="F430" s="2" t="str">
        <f t="shared" si="32"/>
        <v/>
      </c>
      <c r="H430" s="16"/>
      <c r="I430" s="19">
        <f t="shared" si="33"/>
        <v>81225</v>
      </c>
    </row>
    <row r="431" spans="1:9" x14ac:dyDescent="0.25">
      <c r="A431" s="26">
        <v>37168</v>
      </c>
      <c r="B431" s="35">
        <f t="shared" si="30"/>
        <v>81225</v>
      </c>
      <c r="C431" s="35"/>
      <c r="D431" s="56">
        <v>3600</v>
      </c>
      <c r="E431" s="16">
        <f t="shared" si="31"/>
        <v>64696.5</v>
      </c>
      <c r="F431" s="2" t="str">
        <f t="shared" si="32"/>
        <v/>
      </c>
      <c r="H431" s="16"/>
      <c r="I431" s="19">
        <f t="shared" si="33"/>
        <v>77625</v>
      </c>
    </row>
    <row r="432" spans="1:9" x14ac:dyDescent="0.25">
      <c r="A432" s="26">
        <v>37169</v>
      </c>
      <c r="B432" s="35">
        <f t="shared" si="30"/>
        <v>77625</v>
      </c>
      <c r="C432" s="35"/>
      <c r="D432" s="56">
        <v>3600</v>
      </c>
      <c r="E432" s="16">
        <f t="shared" si="31"/>
        <v>68296.5</v>
      </c>
      <c r="F432" s="2" t="str">
        <f t="shared" si="32"/>
        <v/>
      </c>
      <c r="H432" s="16"/>
      <c r="I432" s="19">
        <f t="shared" si="33"/>
        <v>74025</v>
      </c>
    </row>
    <row r="433" spans="1:9" x14ac:dyDescent="0.25">
      <c r="A433" s="26">
        <v>37170</v>
      </c>
      <c r="B433" s="35">
        <f t="shared" si="30"/>
        <v>74025</v>
      </c>
      <c r="C433" s="35"/>
      <c r="D433" s="56">
        <v>3600</v>
      </c>
      <c r="E433" s="16">
        <f t="shared" si="31"/>
        <v>71896.5</v>
      </c>
      <c r="F433" s="2" t="str">
        <f t="shared" si="32"/>
        <v/>
      </c>
      <c r="H433" s="16"/>
      <c r="I433" s="19">
        <f t="shared" si="33"/>
        <v>70425</v>
      </c>
    </row>
    <row r="434" spans="1:9" x14ac:dyDescent="0.25">
      <c r="A434" s="26">
        <v>37171</v>
      </c>
      <c r="B434" s="35">
        <f t="shared" si="30"/>
        <v>70425</v>
      </c>
      <c r="C434" s="35"/>
      <c r="D434" s="56">
        <v>3600</v>
      </c>
      <c r="E434" s="16">
        <f t="shared" si="31"/>
        <v>75496.5</v>
      </c>
      <c r="F434" s="2" t="str">
        <f t="shared" si="32"/>
        <v/>
      </c>
      <c r="H434" s="16"/>
      <c r="I434" s="19">
        <f t="shared" si="33"/>
        <v>66825</v>
      </c>
    </row>
    <row r="435" spans="1:9" x14ac:dyDescent="0.25">
      <c r="A435" s="26">
        <v>37172</v>
      </c>
      <c r="B435" s="35">
        <f t="shared" si="30"/>
        <v>66825</v>
      </c>
      <c r="C435" s="35"/>
      <c r="D435" s="56">
        <v>3600</v>
      </c>
      <c r="E435" s="16">
        <f t="shared" si="31"/>
        <v>79096.5</v>
      </c>
      <c r="F435" s="2" t="str">
        <f t="shared" si="32"/>
        <v/>
      </c>
      <c r="H435" s="16"/>
      <c r="I435" s="19">
        <f t="shared" si="33"/>
        <v>63225</v>
      </c>
    </row>
    <row r="436" spans="1:9" x14ac:dyDescent="0.25">
      <c r="A436" s="26">
        <v>37173</v>
      </c>
      <c r="B436" s="35">
        <f t="shared" si="30"/>
        <v>63225</v>
      </c>
      <c r="C436" s="35"/>
      <c r="D436" s="56">
        <v>3600</v>
      </c>
      <c r="E436" s="16">
        <f t="shared" si="31"/>
        <v>82696.5</v>
      </c>
      <c r="F436" s="2" t="str">
        <f t="shared" si="32"/>
        <v/>
      </c>
      <c r="H436" s="16"/>
      <c r="I436" s="19">
        <f t="shared" si="33"/>
        <v>59625</v>
      </c>
    </row>
    <row r="437" spans="1:9" x14ac:dyDescent="0.25">
      <c r="A437" s="26">
        <v>37174</v>
      </c>
      <c r="B437" s="35">
        <f t="shared" si="30"/>
        <v>59625</v>
      </c>
      <c r="C437" s="35"/>
      <c r="D437" s="56">
        <v>3600</v>
      </c>
      <c r="E437" s="16">
        <f t="shared" si="31"/>
        <v>86296.5</v>
      </c>
      <c r="F437" s="2" t="str">
        <f t="shared" si="32"/>
        <v/>
      </c>
      <c r="H437" s="16"/>
      <c r="I437" s="19">
        <f t="shared" si="33"/>
        <v>56025</v>
      </c>
    </row>
    <row r="438" spans="1:9" x14ac:dyDescent="0.25">
      <c r="A438" s="26">
        <v>37175</v>
      </c>
      <c r="B438" s="35">
        <f t="shared" si="30"/>
        <v>56025</v>
      </c>
      <c r="C438" s="35"/>
      <c r="D438" s="56">
        <v>3600</v>
      </c>
      <c r="E438" s="16">
        <f t="shared" si="31"/>
        <v>89896.5</v>
      </c>
      <c r="F438" s="2" t="str">
        <f t="shared" si="32"/>
        <v/>
      </c>
      <c r="H438" s="16"/>
      <c r="I438" s="19">
        <f t="shared" si="33"/>
        <v>52425</v>
      </c>
    </row>
    <row r="439" spans="1:9" x14ac:dyDescent="0.25">
      <c r="A439" s="26">
        <v>37176</v>
      </c>
      <c r="B439" s="35">
        <f t="shared" si="30"/>
        <v>52425</v>
      </c>
      <c r="C439" s="35"/>
      <c r="D439" s="56">
        <v>3600</v>
      </c>
      <c r="E439" s="16">
        <f t="shared" si="31"/>
        <v>93496.5</v>
      </c>
      <c r="F439" s="2" t="str">
        <f t="shared" si="32"/>
        <v/>
      </c>
      <c r="H439" s="16"/>
      <c r="I439" s="19">
        <f t="shared" si="33"/>
        <v>48825</v>
      </c>
    </row>
    <row r="440" spans="1:9" x14ac:dyDescent="0.25">
      <c r="A440" s="26">
        <v>37177</v>
      </c>
      <c r="B440" s="35">
        <f t="shared" ref="B440:B503" si="34">IF(I439&lt;0,"0",I439)</f>
        <v>48825</v>
      </c>
      <c r="C440" s="35"/>
      <c r="D440" s="56">
        <v>3600</v>
      </c>
      <c r="E440" s="16">
        <f t="shared" ref="E440:E503" si="35">$D$3-B440</f>
        <v>97096.5</v>
      </c>
      <c r="F440" s="2" t="str">
        <f t="shared" ref="F440:F503" si="36">+IF(I440&gt;$D$3,"*","")</f>
        <v/>
      </c>
      <c r="H440" s="16"/>
      <c r="I440" s="19">
        <f t="shared" ref="I440:I503" si="37">B440+H440-D440</f>
        <v>45225</v>
      </c>
    </row>
    <row r="441" spans="1:9" x14ac:dyDescent="0.25">
      <c r="A441" s="26">
        <v>37178</v>
      </c>
      <c r="B441" s="35">
        <f t="shared" si="34"/>
        <v>45225</v>
      </c>
      <c r="C441" s="35"/>
      <c r="D441" s="56">
        <v>3600</v>
      </c>
      <c r="E441" s="16">
        <f t="shared" si="35"/>
        <v>100696.5</v>
      </c>
      <c r="F441" s="2" t="str">
        <f t="shared" si="36"/>
        <v/>
      </c>
      <c r="H441" s="16"/>
      <c r="I441" s="19">
        <f t="shared" si="37"/>
        <v>41625</v>
      </c>
    </row>
    <row r="442" spans="1:9" x14ac:dyDescent="0.25">
      <c r="A442" s="26">
        <v>37179</v>
      </c>
      <c r="B442" s="35">
        <f t="shared" si="34"/>
        <v>41625</v>
      </c>
      <c r="C442" s="35"/>
      <c r="D442" s="56">
        <v>3600</v>
      </c>
      <c r="E442" s="16">
        <f t="shared" si="35"/>
        <v>104296.5</v>
      </c>
      <c r="F442" s="2" t="str">
        <f t="shared" si="36"/>
        <v/>
      </c>
      <c r="H442" s="16"/>
      <c r="I442" s="19">
        <f t="shared" si="37"/>
        <v>38025</v>
      </c>
    </row>
    <row r="443" spans="1:9" x14ac:dyDescent="0.25">
      <c r="A443" s="26">
        <v>37180</v>
      </c>
      <c r="B443" s="35">
        <f t="shared" si="34"/>
        <v>38025</v>
      </c>
      <c r="C443" s="35"/>
      <c r="D443" s="56">
        <v>3600</v>
      </c>
      <c r="E443" s="16">
        <f t="shared" si="35"/>
        <v>107896.5</v>
      </c>
      <c r="F443" s="2" t="str">
        <f t="shared" si="36"/>
        <v/>
      </c>
      <c r="H443" s="16"/>
      <c r="I443" s="19">
        <f t="shared" si="37"/>
        <v>34425</v>
      </c>
    </row>
    <row r="444" spans="1:9" x14ac:dyDescent="0.25">
      <c r="A444" s="26">
        <v>37181</v>
      </c>
      <c r="B444" s="35">
        <f t="shared" si="34"/>
        <v>34425</v>
      </c>
      <c r="C444" s="35"/>
      <c r="D444" s="56">
        <v>3600</v>
      </c>
      <c r="E444" s="16">
        <f t="shared" si="35"/>
        <v>111496.5</v>
      </c>
      <c r="F444" s="2" t="str">
        <f t="shared" si="36"/>
        <v/>
      </c>
      <c r="H444" s="16"/>
      <c r="I444" s="19">
        <f t="shared" si="37"/>
        <v>30825</v>
      </c>
    </row>
    <row r="445" spans="1:9" x14ac:dyDescent="0.25">
      <c r="A445" s="26">
        <v>37182</v>
      </c>
      <c r="B445" s="35">
        <f t="shared" si="34"/>
        <v>30825</v>
      </c>
      <c r="C445" s="35"/>
      <c r="D445" s="56">
        <v>3600</v>
      </c>
      <c r="E445" s="16">
        <f t="shared" si="35"/>
        <v>115096.5</v>
      </c>
      <c r="F445" s="2" t="str">
        <f t="shared" si="36"/>
        <v/>
      </c>
      <c r="H445" s="16"/>
      <c r="I445" s="19">
        <f t="shared" si="37"/>
        <v>27225</v>
      </c>
    </row>
    <row r="446" spans="1:9" x14ac:dyDescent="0.25">
      <c r="A446" s="26">
        <v>37183</v>
      </c>
      <c r="B446" s="35">
        <f t="shared" si="34"/>
        <v>27225</v>
      </c>
      <c r="C446" s="35"/>
      <c r="D446" s="56">
        <v>3600</v>
      </c>
      <c r="E446" s="16">
        <f t="shared" si="35"/>
        <v>118696.5</v>
      </c>
      <c r="F446" s="2" t="str">
        <f t="shared" si="36"/>
        <v/>
      </c>
      <c r="H446" s="16"/>
      <c r="I446" s="19">
        <f t="shared" si="37"/>
        <v>23625</v>
      </c>
    </row>
    <row r="447" spans="1:9" x14ac:dyDescent="0.25">
      <c r="A447" s="26">
        <v>37184</v>
      </c>
      <c r="B447" s="35">
        <f t="shared" si="34"/>
        <v>23625</v>
      </c>
      <c r="C447" s="35"/>
      <c r="D447" s="56">
        <v>3600</v>
      </c>
      <c r="E447" s="16">
        <f t="shared" si="35"/>
        <v>122296.5</v>
      </c>
      <c r="F447" s="2" t="str">
        <f t="shared" si="36"/>
        <v/>
      </c>
      <c r="H447" s="16"/>
      <c r="I447" s="19">
        <f t="shared" si="37"/>
        <v>20025</v>
      </c>
    </row>
    <row r="448" spans="1:9" x14ac:dyDescent="0.25">
      <c r="A448" s="26">
        <v>37185</v>
      </c>
      <c r="B448" s="35">
        <f t="shared" si="34"/>
        <v>20025</v>
      </c>
      <c r="C448" s="35"/>
      <c r="D448" s="56">
        <v>3600</v>
      </c>
      <c r="E448" s="16">
        <f t="shared" si="35"/>
        <v>125896.5</v>
      </c>
      <c r="F448" s="2" t="str">
        <f t="shared" si="36"/>
        <v/>
      </c>
      <c r="H448" s="16"/>
      <c r="I448" s="19">
        <f t="shared" si="37"/>
        <v>16425</v>
      </c>
    </row>
    <row r="449" spans="1:9" x14ac:dyDescent="0.25">
      <c r="A449" s="26">
        <v>37186</v>
      </c>
      <c r="B449" s="35">
        <f t="shared" si="34"/>
        <v>16425</v>
      </c>
      <c r="C449" s="35"/>
      <c r="D449" s="56">
        <v>3600</v>
      </c>
      <c r="E449" s="16">
        <f t="shared" si="35"/>
        <v>129496.5</v>
      </c>
      <c r="F449" s="2" t="str">
        <f t="shared" si="36"/>
        <v/>
      </c>
      <c r="H449" s="16"/>
      <c r="I449" s="19">
        <f t="shared" si="37"/>
        <v>12825</v>
      </c>
    </row>
    <row r="450" spans="1:9" x14ac:dyDescent="0.25">
      <c r="A450" s="26">
        <v>37187</v>
      </c>
      <c r="B450" s="35">
        <f t="shared" si="34"/>
        <v>12825</v>
      </c>
      <c r="C450" s="35"/>
      <c r="D450" s="56">
        <v>3600</v>
      </c>
      <c r="E450" s="16">
        <f t="shared" si="35"/>
        <v>133096.5</v>
      </c>
      <c r="F450" s="2" t="str">
        <f t="shared" si="36"/>
        <v/>
      </c>
      <c r="H450" s="16"/>
      <c r="I450" s="19">
        <f t="shared" si="37"/>
        <v>9225</v>
      </c>
    </row>
    <row r="451" spans="1:9" x14ac:dyDescent="0.25">
      <c r="A451" s="26">
        <v>37188</v>
      </c>
      <c r="B451" s="35">
        <f t="shared" si="34"/>
        <v>9225</v>
      </c>
      <c r="C451" s="35"/>
      <c r="D451" s="56">
        <v>3600</v>
      </c>
      <c r="E451" s="16">
        <f t="shared" si="35"/>
        <v>136696.5</v>
      </c>
      <c r="F451" s="2" t="str">
        <f t="shared" si="36"/>
        <v/>
      </c>
      <c r="H451" s="16"/>
      <c r="I451" s="19">
        <f t="shared" si="37"/>
        <v>5625</v>
      </c>
    </row>
    <row r="452" spans="1:9" x14ac:dyDescent="0.25">
      <c r="A452" s="26">
        <v>37189</v>
      </c>
      <c r="B452" s="35">
        <f t="shared" si="34"/>
        <v>5625</v>
      </c>
      <c r="C452" s="35"/>
      <c r="D452" s="56">
        <v>3600</v>
      </c>
      <c r="E452" s="16">
        <f t="shared" si="35"/>
        <v>140296.5</v>
      </c>
      <c r="F452" s="2" t="str">
        <f t="shared" si="36"/>
        <v/>
      </c>
      <c r="H452" s="16"/>
      <c r="I452" s="19">
        <f t="shared" si="37"/>
        <v>2025</v>
      </c>
    </row>
    <row r="453" spans="1:9" x14ac:dyDescent="0.25">
      <c r="A453" s="26">
        <v>37190</v>
      </c>
      <c r="B453" s="35">
        <f t="shared" si="34"/>
        <v>2025</v>
      </c>
      <c r="C453" s="35"/>
      <c r="D453" s="56">
        <v>3600</v>
      </c>
      <c r="E453" s="16">
        <f t="shared" si="35"/>
        <v>143896.5</v>
      </c>
      <c r="F453" s="2" t="str">
        <f t="shared" si="36"/>
        <v/>
      </c>
      <c r="H453" s="16"/>
      <c r="I453" s="19">
        <f t="shared" si="37"/>
        <v>-1575</v>
      </c>
    </row>
    <row r="454" spans="1:9" x14ac:dyDescent="0.25">
      <c r="A454" s="26">
        <v>37191</v>
      </c>
      <c r="B454" s="35" t="str">
        <f t="shared" si="34"/>
        <v>0</v>
      </c>
      <c r="C454" s="35"/>
      <c r="D454" s="56">
        <v>3600</v>
      </c>
      <c r="E454" s="16">
        <f t="shared" si="35"/>
        <v>145921.5</v>
      </c>
      <c r="F454" s="2" t="str">
        <f t="shared" si="36"/>
        <v/>
      </c>
      <c r="H454" s="16"/>
      <c r="I454" s="19">
        <f t="shared" si="37"/>
        <v>-3600</v>
      </c>
    </row>
    <row r="455" spans="1:9" x14ac:dyDescent="0.25">
      <c r="A455" s="26">
        <v>37192</v>
      </c>
      <c r="B455" s="35" t="str">
        <f t="shared" si="34"/>
        <v>0</v>
      </c>
      <c r="C455" s="35"/>
      <c r="D455" s="56">
        <v>3600</v>
      </c>
      <c r="E455" s="16">
        <f t="shared" si="35"/>
        <v>145921.5</v>
      </c>
      <c r="F455" s="2" t="str">
        <f t="shared" si="36"/>
        <v/>
      </c>
      <c r="H455" s="16"/>
      <c r="I455" s="19">
        <f t="shared" si="37"/>
        <v>-3600</v>
      </c>
    </row>
    <row r="456" spans="1:9" x14ac:dyDescent="0.25">
      <c r="A456" s="26">
        <v>37193</v>
      </c>
      <c r="B456" s="35" t="str">
        <f t="shared" si="34"/>
        <v>0</v>
      </c>
      <c r="C456" s="35"/>
      <c r="D456" s="56">
        <v>3600</v>
      </c>
      <c r="E456" s="16">
        <f t="shared" si="35"/>
        <v>145921.5</v>
      </c>
      <c r="F456" s="2" t="str">
        <f t="shared" si="36"/>
        <v/>
      </c>
      <c r="H456" s="16"/>
      <c r="I456" s="19">
        <f t="shared" si="37"/>
        <v>-3600</v>
      </c>
    </row>
    <row r="457" spans="1:9" x14ac:dyDescent="0.25">
      <c r="A457" s="26">
        <v>37194</v>
      </c>
      <c r="B457" s="35" t="str">
        <f t="shared" si="34"/>
        <v>0</v>
      </c>
      <c r="C457" s="35"/>
      <c r="D457" s="56">
        <v>3600</v>
      </c>
      <c r="E457" s="16">
        <f t="shared" si="35"/>
        <v>145921.5</v>
      </c>
      <c r="F457" s="2" t="str">
        <f t="shared" si="36"/>
        <v/>
      </c>
      <c r="H457" s="16"/>
      <c r="I457" s="19">
        <f t="shared" si="37"/>
        <v>-3600</v>
      </c>
    </row>
    <row r="458" spans="1:9" x14ac:dyDescent="0.25">
      <c r="A458" s="26">
        <v>37195</v>
      </c>
      <c r="B458" s="35" t="str">
        <f t="shared" si="34"/>
        <v>0</v>
      </c>
      <c r="C458" s="35"/>
      <c r="D458" s="56">
        <v>3600</v>
      </c>
      <c r="E458" s="16">
        <f t="shared" si="35"/>
        <v>145921.5</v>
      </c>
      <c r="F458" s="2" t="str">
        <f t="shared" si="36"/>
        <v/>
      </c>
      <c r="H458" s="16"/>
      <c r="I458" s="19">
        <f t="shared" si="37"/>
        <v>-3600</v>
      </c>
    </row>
    <row r="459" spans="1:9" x14ac:dyDescent="0.25">
      <c r="A459" s="26">
        <v>37196</v>
      </c>
      <c r="B459" s="35" t="str">
        <f t="shared" si="34"/>
        <v>0</v>
      </c>
      <c r="C459" s="35"/>
      <c r="D459" s="56">
        <v>3600</v>
      </c>
      <c r="E459" s="16">
        <f t="shared" si="35"/>
        <v>145921.5</v>
      </c>
      <c r="F459" s="2" t="str">
        <f t="shared" si="36"/>
        <v/>
      </c>
      <c r="H459" s="16"/>
      <c r="I459" s="19">
        <f t="shared" si="37"/>
        <v>-3600</v>
      </c>
    </row>
    <row r="460" spans="1:9" x14ac:dyDescent="0.25">
      <c r="A460" s="26">
        <v>37197</v>
      </c>
      <c r="B460" s="35" t="str">
        <f t="shared" si="34"/>
        <v>0</v>
      </c>
      <c r="C460" s="35"/>
      <c r="D460" s="56">
        <v>3600</v>
      </c>
      <c r="E460" s="16">
        <f t="shared" si="35"/>
        <v>145921.5</v>
      </c>
      <c r="F460" s="2" t="str">
        <f t="shared" si="36"/>
        <v/>
      </c>
      <c r="G460" s="21" t="s">
        <v>28</v>
      </c>
      <c r="H460" s="16">
        <v>122000</v>
      </c>
      <c r="I460" s="19">
        <f t="shared" si="37"/>
        <v>118400</v>
      </c>
    </row>
    <row r="461" spans="1:9" x14ac:dyDescent="0.25">
      <c r="A461" s="26">
        <v>37198</v>
      </c>
      <c r="B461" s="35">
        <f t="shared" si="34"/>
        <v>118400</v>
      </c>
      <c r="C461" s="35"/>
      <c r="D461" s="56">
        <v>3600</v>
      </c>
      <c r="E461" s="16">
        <f t="shared" si="35"/>
        <v>27521.5</v>
      </c>
      <c r="F461" s="2" t="str">
        <f t="shared" si="36"/>
        <v/>
      </c>
      <c r="H461" s="16"/>
      <c r="I461" s="19">
        <f t="shared" si="37"/>
        <v>114800</v>
      </c>
    </row>
    <row r="462" spans="1:9" x14ac:dyDescent="0.25">
      <c r="A462" s="26">
        <v>37199</v>
      </c>
      <c r="B462" s="35">
        <f t="shared" si="34"/>
        <v>114800</v>
      </c>
      <c r="C462" s="35"/>
      <c r="D462" s="56">
        <v>3600</v>
      </c>
      <c r="E462" s="16">
        <f t="shared" si="35"/>
        <v>31121.5</v>
      </c>
      <c r="F462" s="2" t="str">
        <f t="shared" si="36"/>
        <v/>
      </c>
      <c r="H462" s="16"/>
      <c r="I462" s="19">
        <f t="shared" si="37"/>
        <v>111200</v>
      </c>
    </row>
    <row r="463" spans="1:9" x14ac:dyDescent="0.25">
      <c r="A463" s="26">
        <v>37200</v>
      </c>
      <c r="B463" s="35">
        <f t="shared" si="34"/>
        <v>111200</v>
      </c>
      <c r="C463" s="35"/>
      <c r="D463" s="56">
        <v>3600</v>
      </c>
      <c r="E463" s="16">
        <f t="shared" si="35"/>
        <v>34721.5</v>
      </c>
      <c r="F463" s="2" t="str">
        <f t="shared" si="36"/>
        <v/>
      </c>
      <c r="H463" s="16"/>
      <c r="I463" s="19">
        <f t="shared" si="37"/>
        <v>107600</v>
      </c>
    </row>
    <row r="464" spans="1:9" x14ac:dyDescent="0.25">
      <c r="A464" s="26">
        <v>37201</v>
      </c>
      <c r="B464" s="35">
        <f t="shared" si="34"/>
        <v>107600</v>
      </c>
      <c r="C464" s="35"/>
      <c r="D464" s="56">
        <v>3600</v>
      </c>
      <c r="E464" s="16">
        <f t="shared" si="35"/>
        <v>38321.5</v>
      </c>
      <c r="F464" s="2" t="str">
        <f t="shared" si="36"/>
        <v/>
      </c>
      <c r="H464" s="16"/>
      <c r="I464" s="19">
        <f t="shared" si="37"/>
        <v>104000</v>
      </c>
    </row>
    <row r="465" spans="1:9" x14ac:dyDescent="0.25">
      <c r="A465" s="26">
        <v>37202</v>
      </c>
      <c r="B465" s="35">
        <f t="shared" si="34"/>
        <v>104000</v>
      </c>
      <c r="C465" s="35"/>
      <c r="D465" s="56">
        <v>3600</v>
      </c>
      <c r="E465" s="16">
        <f t="shared" si="35"/>
        <v>41921.5</v>
      </c>
      <c r="F465" s="2" t="str">
        <f t="shared" si="36"/>
        <v/>
      </c>
      <c r="H465" s="16"/>
      <c r="I465" s="19">
        <f t="shared" si="37"/>
        <v>100400</v>
      </c>
    </row>
    <row r="466" spans="1:9" x14ac:dyDescent="0.25">
      <c r="A466" s="26">
        <v>37203</v>
      </c>
      <c r="B466" s="35">
        <f t="shared" si="34"/>
        <v>100400</v>
      </c>
      <c r="C466" s="35"/>
      <c r="D466" s="56">
        <v>3600</v>
      </c>
      <c r="E466" s="16">
        <f t="shared" si="35"/>
        <v>45521.5</v>
      </c>
      <c r="F466" s="2" t="str">
        <f t="shared" si="36"/>
        <v/>
      </c>
      <c r="H466" s="16"/>
      <c r="I466" s="19">
        <f t="shared" si="37"/>
        <v>96800</v>
      </c>
    </row>
    <row r="467" spans="1:9" x14ac:dyDescent="0.25">
      <c r="A467" s="26">
        <v>37204</v>
      </c>
      <c r="B467" s="35">
        <f t="shared" si="34"/>
        <v>96800</v>
      </c>
      <c r="C467" s="35"/>
      <c r="D467" s="56">
        <v>3600</v>
      </c>
      <c r="E467" s="16">
        <f t="shared" si="35"/>
        <v>49121.5</v>
      </c>
      <c r="F467" s="2" t="str">
        <f t="shared" si="36"/>
        <v/>
      </c>
      <c r="H467" s="16"/>
      <c r="I467" s="19">
        <f t="shared" si="37"/>
        <v>93200</v>
      </c>
    </row>
    <row r="468" spans="1:9" x14ac:dyDescent="0.25">
      <c r="A468" s="26">
        <v>37205</v>
      </c>
      <c r="B468" s="35">
        <f t="shared" si="34"/>
        <v>93200</v>
      </c>
      <c r="C468" s="35"/>
      <c r="D468" s="56">
        <v>3600</v>
      </c>
      <c r="E468" s="16">
        <f t="shared" si="35"/>
        <v>52721.5</v>
      </c>
      <c r="F468" s="2" t="str">
        <f t="shared" si="36"/>
        <v/>
      </c>
      <c r="H468" s="16"/>
      <c r="I468" s="19">
        <f t="shared" si="37"/>
        <v>89600</v>
      </c>
    </row>
    <row r="469" spans="1:9" x14ac:dyDescent="0.25">
      <c r="A469" s="26">
        <v>37206</v>
      </c>
      <c r="B469" s="35">
        <f t="shared" si="34"/>
        <v>89600</v>
      </c>
      <c r="C469" s="35"/>
      <c r="D469" s="56">
        <v>3600</v>
      </c>
      <c r="E469" s="16">
        <f t="shared" si="35"/>
        <v>56321.5</v>
      </c>
      <c r="F469" s="2" t="str">
        <f t="shared" si="36"/>
        <v/>
      </c>
      <c r="H469" s="16"/>
      <c r="I469" s="19">
        <f t="shared" si="37"/>
        <v>86000</v>
      </c>
    </row>
    <row r="470" spans="1:9" x14ac:dyDescent="0.25">
      <c r="A470" s="26">
        <v>37207</v>
      </c>
      <c r="B470" s="35">
        <f t="shared" si="34"/>
        <v>86000</v>
      </c>
      <c r="C470" s="35"/>
      <c r="D470" s="56">
        <v>3600</v>
      </c>
      <c r="E470" s="16">
        <f t="shared" si="35"/>
        <v>59921.5</v>
      </c>
      <c r="F470" s="2" t="str">
        <f t="shared" si="36"/>
        <v/>
      </c>
      <c r="H470" s="16"/>
      <c r="I470" s="19">
        <f t="shared" si="37"/>
        <v>82400</v>
      </c>
    </row>
    <row r="471" spans="1:9" x14ac:dyDescent="0.25">
      <c r="A471" s="26">
        <v>37208</v>
      </c>
      <c r="B471" s="35">
        <f t="shared" si="34"/>
        <v>82400</v>
      </c>
      <c r="C471" s="35"/>
      <c r="D471" s="56">
        <v>3600</v>
      </c>
      <c r="E471" s="16">
        <f t="shared" si="35"/>
        <v>63521.5</v>
      </c>
      <c r="F471" s="2" t="str">
        <f t="shared" si="36"/>
        <v/>
      </c>
      <c r="H471" s="16"/>
      <c r="I471" s="19">
        <f t="shared" si="37"/>
        <v>78800</v>
      </c>
    </row>
    <row r="472" spans="1:9" x14ac:dyDescent="0.25">
      <c r="A472" s="26">
        <v>37209</v>
      </c>
      <c r="B472" s="35">
        <f t="shared" si="34"/>
        <v>78800</v>
      </c>
      <c r="C472" s="35"/>
      <c r="D472" s="56">
        <v>3600</v>
      </c>
      <c r="E472" s="16">
        <f t="shared" si="35"/>
        <v>67121.5</v>
      </c>
      <c r="F472" s="2" t="str">
        <f t="shared" si="36"/>
        <v/>
      </c>
      <c r="H472" s="16"/>
      <c r="I472" s="19">
        <f t="shared" si="37"/>
        <v>75200</v>
      </c>
    </row>
    <row r="473" spans="1:9" x14ac:dyDescent="0.25">
      <c r="A473" s="26">
        <v>37210</v>
      </c>
      <c r="B473" s="35">
        <f t="shared" si="34"/>
        <v>75200</v>
      </c>
      <c r="C473" s="35"/>
      <c r="D473" s="56">
        <v>3600</v>
      </c>
      <c r="E473" s="16">
        <f t="shared" si="35"/>
        <v>70721.5</v>
      </c>
      <c r="F473" s="2" t="str">
        <f t="shared" si="36"/>
        <v/>
      </c>
      <c r="H473" s="16"/>
      <c r="I473" s="19">
        <f t="shared" si="37"/>
        <v>71600</v>
      </c>
    </row>
    <row r="474" spans="1:9" x14ac:dyDescent="0.25">
      <c r="A474" s="26">
        <v>37211</v>
      </c>
      <c r="B474" s="35">
        <f t="shared" si="34"/>
        <v>71600</v>
      </c>
      <c r="C474" s="35"/>
      <c r="D474" s="56">
        <v>3600</v>
      </c>
      <c r="E474" s="16">
        <f t="shared" si="35"/>
        <v>74321.5</v>
      </c>
      <c r="F474" s="2" t="str">
        <f t="shared" si="36"/>
        <v/>
      </c>
      <c r="H474" s="16"/>
      <c r="I474" s="19">
        <f t="shared" si="37"/>
        <v>68000</v>
      </c>
    </row>
    <row r="475" spans="1:9" x14ac:dyDescent="0.25">
      <c r="A475" s="26">
        <v>37212</v>
      </c>
      <c r="B475" s="35">
        <f t="shared" si="34"/>
        <v>68000</v>
      </c>
      <c r="C475" s="35"/>
      <c r="D475" s="56">
        <v>3600</v>
      </c>
      <c r="E475" s="16">
        <f t="shared" si="35"/>
        <v>77921.5</v>
      </c>
      <c r="F475" s="2" t="str">
        <f t="shared" si="36"/>
        <v/>
      </c>
      <c r="H475" s="16"/>
      <c r="I475" s="19">
        <f t="shared" si="37"/>
        <v>64400</v>
      </c>
    </row>
    <row r="476" spans="1:9" x14ac:dyDescent="0.25">
      <c r="A476" s="26">
        <v>37213</v>
      </c>
      <c r="B476" s="35">
        <f t="shared" si="34"/>
        <v>64400</v>
      </c>
      <c r="C476" s="35"/>
      <c r="D476" s="56">
        <v>3600</v>
      </c>
      <c r="E476" s="16">
        <f t="shared" si="35"/>
        <v>81521.5</v>
      </c>
      <c r="F476" s="2" t="str">
        <f t="shared" si="36"/>
        <v/>
      </c>
      <c r="H476" s="16"/>
      <c r="I476" s="19">
        <f t="shared" si="37"/>
        <v>60800</v>
      </c>
    </row>
    <row r="477" spans="1:9" x14ac:dyDescent="0.25">
      <c r="A477" s="26">
        <v>37214</v>
      </c>
      <c r="B477" s="35">
        <f t="shared" si="34"/>
        <v>60800</v>
      </c>
      <c r="C477" s="35"/>
      <c r="D477" s="56">
        <v>3600</v>
      </c>
      <c r="E477" s="16">
        <f t="shared" si="35"/>
        <v>85121.5</v>
      </c>
      <c r="F477" s="2" t="str">
        <f t="shared" si="36"/>
        <v/>
      </c>
      <c r="H477" s="16"/>
      <c r="I477" s="19">
        <f t="shared" si="37"/>
        <v>57200</v>
      </c>
    </row>
    <row r="478" spans="1:9" x14ac:dyDescent="0.25">
      <c r="A478" s="26">
        <v>37215</v>
      </c>
      <c r="B478" s="35">
        <f t="shared" si="34"/>
        <v>57200</v>
      </c>
      <c r="C478" s="35"/>
      <c r="D478" s="56">
        <v>3600</v>
      </c>
      <c r="E478" s="16">
        <f t="shared" si="35"/>
        <v>88721.5</v>
      </c>
      <c r="F478" s="2" t="str">
        <f t="shared" si="36"/>
        <v/>
      </c>
      <c r="H478" s="16"/>
      <c r="I478" s="19">
        <f t="shared" si="37"/>
        <v>53600</v>
      </c>
    </row>
    <row r="479" spans="1:9" x14ac:dyDescent="0.25">
      <c r="A479" s="26">
        <v>37216</v>
      </c>
      <c r="B479" s="35">
        <f t="shared" si="34"/>
        <v>53600</v>
      </c>
      <c r="C479" s="35"/>
      <c r="D479" s="56">
        <v>3600</v>
      </c>
      <c r="E479" s="16">
        <f t="shared" si="35"/>
        <v>92321.5</v>
      </c>
      <c r="F479" s="2" t="str">
        <f t="shared" si="36"/>
        <v/>
      </c>
      <c r="H479" s="16"/>
      <c r="I479" s="19">
        <f t="shared" si="37"/>
        <v>50000</v>
      </c>
    </row>
    <row r="480" spans="1:9" x14ac:dyDescent="0.25">
      <c r="A480" s="26">
        <v>37217</v>
      </c>
      <c r="B480" s="35">
        <f t="shared" si="34"/>
        <v>50000</v>
      </c>
      <c r="C480" s="35"/>
      <c r="D480" s="56">
        <v>3600</v>
      </c>
      <c r="E480" s="16">
        <f t="shared" si="35"/>
        <v>95921.5</v>
      </c>
      <c r="F480" s="2" t="str">
        <f t="shared" si="36"/>
        <v/>
      </c>
      <c r="H480" s="16"/>
      <c r="I480" s="19">
        <f t="shared" si="37"/>
        <v>46400</v>
      </c>
    </row>
    <row r="481" spans="1:9" x14ac:dyDescent="0.25">
      <c r="A481" s="26">
        <v>37218</v>
      </c>
      <c r="B481" s="35">
        <f t="shared" si="34"/>
        <v>46400</v>
      </c>
      <c r="C481" s="35"/>
      <c r="D481" s="56">
        <v>3600</v>
      </c>
      <c r="E481" s="16">
        <f t="shared" si="35"/>
        <v>99521.5</v>
      </c>
      <c r="F481" s="2" t="str">
        <f t="shared" si="36"/>
        <v/>
      </c>
      <c r="H481" s="16"/>
      <c r="I481" s="19">
        <f t="shared" si="37"/>
        <v>42800</v>
      </c>
    </row>
    <row r="482" spans="1:9" x14ac:dyDescent="0.25">
      <c r="A482" s="26">
        <v>37219</v>
      </c>
      <c r="B482" s="35">
        <f t="shared" si="34"/>
        <v>42800</v>
      </c>
      <c r="C482" s="35"/>
      <c r="D482" s="56">
        <v>3600</v>
      </c>
      <c r="E482" s="16">
        <f t="shared" si="35"/>
        <v>103121.5</v>
      </c>
      <c r="F482" s="2" t="str">
        <f t="shared" si="36"/>
        <v/>
      </c>
      <c r="H482" s="16"/>
      <c r="I482" s="19">
        <f t="shared" si="37"/>
        <v>39200</v>
      </c>
    </row>
    <row r="483" spans="1:9" x14ac:dyDescent="0.25">
      <c r="A483" s="26">
        <v>37220</v>
      </c>
      <c r="B483" s="35">
        <f t="shared" si="34"/>
        <v>39200</v>
      </c>
      <c r="C483" s="35"/>
      <c r="D483" s="56">
        <v>3600</v>
      </c>
      <c r="E483" s="16">
        <f t="shared" si="35"/>
        <v>106721.5</v>
      </c>
      <c r="F483" s="2" t="str">
        <f t="shared" si="36"/>
        <v/>
      </c>
      <c r="H483" s="16"/>
      <c r="I483" s="19">
        <f t="shared" si="37"/>
        <v>35600</v>
      </c>
    </row>
    <row r="484" spans="1:9" x14ac:dyDescent="0.25">
      <c r="A484" s="26">
        <v>37221</v>
      </c>
      <c r="B484" s="35">
        <f t="shared" si="34"/>
        <v>35600</v>
      </c>
      <c r="C484" s="35"/>
      <c r="D484" s="56">
        <v>3600</v>
      </c>
      <c r="E484" s="16">
        <f t="shared" si="35"/>
        <v>110321.5</v>
      </c>
      <c r="F484" s="2" t="str">
        <f t="shared" si="36"/>
        <v/>
      </c>
      <c r="H484" s="16"/>
      <c r="I484" s="19">
        <f t="shared" si="37"/>
        <v>32000</v>
      </c>
    </row>
    <row r="485" spans="1:9" x14ac:dyDescent="0.25">
      <c r="A485" s="26">
        <v>37222</v>
      </c>
      <c r="B485" s="35">
        <f t="shared" si="34"/>
        <v>32000</v>
      </c>
      <c r="C485" s="35"/>
      <c r="D485" s="56">
        <v>3600</v>
      </c>
      <c r="E485" s="16">
        <f t="shared" si="35"/>
        <v>113921.5</v>
      </c>
      <c r="F485" s="2" t="str">
        <f t="shared" si="36"/>
        <v/>
      </c>
      <c r="H485" s="16"/>
      <c r="I485" s="19">
        <f t="shared" si="37"/>
        <v>28400</v>
      </c>
    </row>
    <row r="486" spans="1:9" x14ac:dyDescent="0.25">
      <c r="A486" s="26">
        <v>37223</v>
      </c>
      <c r="B486" s="35">
        <f t="shared" si="34"/>
        <v>28400</v>
      </c>
      <c r="C486" s="35"/>
      <c r="D486" s="56">
        <v>3600</v>
      </c>
      <c r="E486" s="16">
        <f t="shared" si="35"/>
        <v>117521.5</v>
      </c>
      <c r="F486" s="2" t="str">
        <f t="shared" si="36"/>
        <v/>
      </c>
      <c r="H486" s="16"/>
      <c r="I486" s="19">
        <f t="shared" si="37"/>
        <v>24800</v>
      </c>
    </row>
    <row r="487" spans="1:9" x14ac:dyDescent="0.25">
      <c r="A487" s="26">
        <v>37224</v>
      </c>
      <c r="B487" s="35">
        <f t="shared" si="34"/>
        <v>24800</v>
      </c>
      <c r="C487" s="35"/>
      <c r="D487" s="56">
        <v>3600</v>
      </c>
      <c r="E487" s="16">
        <f t="shared" si="35"/>
        <v>121121.5</v>
      </c>
      <c r="F487" s="2" t="str">
        <f t="shared" si="36"/>
        <v/>
      </c>
      <c r="H487" s="16"/>
      <c r="I487" s="19">
        <f t="shared" si="37"/>
        <v>21200</v>
      </c>
    </row>
    <row r="488" spans="1:9" x14ac:dyDescent="0.25">
      <c r="A488" s="26">
        <v>37225</v>
      </c>
      <c r="B488" s="35">
        <f t="shared" si="34"/>
        <v>21200</v>
      </c>
      <c r="C488" s="35"/>
      <c r="D488" s="56">
        <v>3600</v>
      </c>
      <c r="E488" s="16">
        <f t="shared" si="35"/>
        <v>124721.5</v>
      </c>
      <c r="F488" s="2" t="str">
        <f t="shared" si="36"/>
        <v/>
      </c>
      <c r="H488" s="16"/>
      <c r="I488" s="19">
        <f t="shared" si="37"/>
        <v>17600</v>
      </c>
    </row>
    <row r="489" spans="1:9" x14ac:dyDescent="0.25">
      <c r="A489" s="26">
        <v>37226</v>
      </c>
      <c r="B489" s="35">
        <f t="shared" si="34"/>
        <v>17600</v>
      </c>
      <c r="C489" s="35"/>
      <c r="D489" s="56">
        <v>3600</v>
      </c>
      <c r="E489" s="16">
        <f t="shared" si="35"/>
        <v>128321.5</v>
      </c>
      <c r="F489" s="2" t="str">
        <f t="shared" si="36"/>
        <v/>
      </c>
      <c r="H489" s="16"/>
      <c r="I489" s="19">
        <f t="shared" si="37"/>
        <v>14000</v>
      </c>
    </row>
    <row r="490" spans="1:9" x14ac:dyDescent="0.25">
      <c r="A490" s="26">
        <v>37227</v>
      </c>
      <c r="B490" s="35">
        <f t="shared" si="34"/>
        <v>14000</v>
      </c>
      <c r="C490" s="35"/>
      <c r="D490" s="56">
        <v>3600</v>
      </c>
      <c r="E490" s="16">
        <f t="shared" si="35"/>
        <v>131921.5</v>
      </c>
      <c r="F490" s="2" t="str">
        <f t="shared" si="36"/>
        <v/>
      </c>
      <c r="H490" s="16"/>
      <c r="I490" s="19">
        <f t="shared" si="37"/>
        <v>10400</v>
      </c>
    </row>
    <row r="491" spans="1:9" x14ac:dyDescent="0.25">
      <c r="A491" s="26">
        <v>37228</v>
      </c>
      <c r="B491" s="35">
        <f t="shared" si="34"/>
        <v>10400</v>
      </c>
      <c r="C491" s="35"/>
      <c r="D491" s="56">
        <v>3600</v>
      </c>
      <c r="E491" s="16">
        <f t="shared" si="35"/>
        <v>135521.5</v>
      </c>
      <c r="F491" s="2" t="str">
        <f t="shared" si="36"/>
        <v/>
      </c>
      <c r="H491" s="16"/>
      <c r="I491" s="19">
        <f t="shared" si="37"/>
        <v>6800</v>
      </c>
    </row>
    <row r="492" spans="1:9" x14ac:dyDescent="0.25">
      <c r="A492" s="26">
        <v>37229</v>
      </c>
      <c r="B492" s="35">
        <f t="shared" si="34"/>
        <v>6800</v>
      </c>
      <c r="C492" s="35"/>
      <c r="D492" s="56">
        <v>3600</v>
      </c>
      <c r="E492" s="16">
        <f t="shared" si="35"/>
        <v>139121.5</v>
      </c>
      <c r="F492" s="2" t="str">
        <f t="shared" si="36"/>
        <v/>
      </c>
      <c r="H492" s="16"/>
      <c r="I492" s="19">
        <f t="shared" si="37"/>
        <v>3200</v>
      </c>
    </row>
    <row r="493" spans="1:9" x14ac:dyDescent="0.25">
      <c r="A493" s="26">
        <v>37230</v>
      </c>
      <c r="B493" s="35">
        <f t="shared" si="34"/>
        <v>3200</v>
      </c>
      <c r="C493" s="35"/>
      <c r="D493" s="56">
        <v>3600</v>
      </c>
      <c r="E493" s="16">
        <f t="shared" si="35"/>
        <v>142721.5</v>
      </c>
      <c r="F493" s="2" t="str">
        <f t="shared" si="36"/>
        <v/>
      </c>
      <c r="H493" s="16"/>
      <c r="I493" s="19">
        <f t="shared" si="37"/>
        <v>-400</v>
      </c>
    </row>
    <row r="494" spans="1:9" x14ac:dyDescent="0.25">
      <c r="A494" s="26">
        <v>37231</v>
      </c>
      <c r="B494" s="35" t="str">
        <f t="shared" si="34"/>
        <v>0</v>
      </c>
      <c r="C494" s="35"/>
      <c r="D494" s="56">
        <v>3600</v>
      </c>
      <c r="E494" s="16">
        <f t="shared" si="35"/>
        <v>145921.5</v>
      </c>
      <c r="F494" s="2" t="str">
        <f t="shared" si="36"/>
        <v/>
      </c>
      <c r="H494" s="16"/>
      <c r="I494" s="19">
        <f t="shared" si="37"/>
        <v>-3600</v>
      </c>
    </row>
    <row r="495" spans="1:9" x14ac:dyDescent="0.25">
      <c r="A495" s="26">
        <v>37232</v>
      </c>
      <c r="B495" s="35" t="str">
        <f t="shared" si="34"/>
        <v>0</v>
      </c>
      <c r="C495" s="35"/>
      <c r="D495" s="56">
        <v>3600</v>
      </c>
      <c r="E495" s="16">
        <f t="shared" si="35"/>
        <v>145921.5</v>
      </c>
      <c r="F495" s="2" t="str">
        <f t="shared" si="36"/>
        <v/>
      </c>
      <c r="H495" s="16"/>
      <c r="I495" s="19">
        <f t="shared" si="37"/>
        <v>-3600</v>
      </c>
    </row>
    <row r="496" spans="1:9" x14ac:dyDescent="0.25">
      <c r="A496" s="26">
        <v>37233</v>
      </c>
      <c r="B496" s="35" t="str">
        <f t="shared" si="34"/>
        <v>0</v>
      </c>
      <c r="C496" s="35"/>
      <c r="D496" s="56">
        <v>3600</v>
      </c>
      <c r="E496" s="16">
        <f t="shared" si="35"/>
        <v>145921.5</v>
      </c>
      <c r="F496" s="2" t="str">
        <f t="shared" si="36"/>
        <v/>
      </c>
      <c r="H496" s="16"/>
      <c r="I496" s="19">
        <f t="shared" si="37"/>
        <v>-3600</v>
      </c>
    </row>
    <row r="497" spans="1:9" x14ac:dyDescent="0.25">
      <c r="A497" s="26">
        <v>37234</v>
      </c>
      <c r="B497" s="35" t="str">
        <f t="shared" si="34"/>
        <v>0</v>
      </c>
      <c r="C497" s="35"/>
      <c r="D497" s="56">
        <v>3600</v>
      </c>
      <c r="E497" s="16">
        <f t="shared" si="35"/>
        <v>145921.5</v>
      </c>
      <c r="F497" s="2" t="str">
        <f t="shared" si="36"/>
        <v/>
      </c>
      <c r="H497" s="16"/>
      <c r="I497" s="19">
        <f t="shared" si="37"/>
        <v>-3600</v>
      </c>
    </row>
    <row r="498" spans="1:9" x14ac:dyDescent="0.25">
      <c r="A498" s="26">
        <v>37235</v>
      </c>
      <c r="B498" s="35" t="str">
        <f t="shared" si="34"/>
        <v>0</v>
      </c>
      <c r="C498" s="35"/>
      <c r="D498" s="56">
        <v>3600</v>
      </c>
      <c r="E498" s="16">
        <f t="shared" si="35"/>
        <v>145921.5</v>
      </c>
      <c r="F498" s="2" t="str">
        <f t="shared" si="36"/>
        <v/>
      </c>
      <c r="H498" s="16"/>
      <c r="I498" s="19">
        <f t="shared" si="37"/>
        <v>-3600</v>
      </c>
    </row>
    <row r="499" spans="1:9" x14ac:dyDescent="0.25">
      <c r="A499" s="26">
        <v>37236</v>
      </c>
      <c r="B499" s="35" t="str">
        <f t="shared" si="34"/>
        <v>0</v>
      </c>
      <c r="C499" s="35"/>
      <c r="D499" s="56">
        <v>3600</v>
      </c>
      <c r="E499" s="16">
        <f t="shared" si="35"/>
        <v>145921.5</v>
      </c>
      <c r="F499" s="2" t="str">
        <f t="shared" si="36"/>
        <v/>
      </c>
      <c r="H499" s="16"/>
      <c r="I499" s="19">
        <f t="shared" si="37"/>
        <v>-3600</v>
      </c>
    </row>
    <row r="500" spans="1:9" x14ac:dyDescent="0.25">
      <c r="A500" s="26">
        <v>37237</v>
      </c>
      <c r="B500" s="35" t="str">
        <f t="shared" si="34"/>
        <v>0</v>
      </c>
      <c r="C500" s="35"/>
      <c r="D500" s="56">
        <v>3600</v>
      </c>
      <c r="E500" s="16">
        <f t="shared" si="35"/>
        <v>145921.5</v>
      </c>
      <c r="F500" s="2" t="str">
        <f t="shared" si="36"/>
        <v/>
      </c>
      <c r="G500" s="21" t="s">
        <v>29</v>
      </c>
      <c r="H500" s="16">
        <v>122000</v>
      </c>
      <c r="I500" s="19">
        <f t="shared" si="37"/>
        <v>118400</v>
      </c>
    </row>
    <row r="501" spans="1:9" x14ac:dyDescent="0.25">
      <c r="A501" s="26">
        <v>37238</v>
      </c>
      <c r="B501" s="35">
        <f t="shared" si="34"/>
        <v>118400</v>
      </c>
      <c r="C501" s="35"/>
      <c r="D501" s="56">
        <v>3600</v>
      </c>
      <c r="E501" s="16">
        <f t="shared" si="35"/>
        <v>27521.5</v>
      </c>
      <c r="F501" s="2" t="str">
        <f t="shared" si="36"/>
        <v/>
      </c>
      <c r="H501" s="16"/>
      <c r="I501" s="19">
        <f t="shared" si="37"/>
        <v>114800</v>
      </c>
    </row>
    <row r="502" spans="1:9" x14ac:dyDescent="0.25">
      <c r="A502" s="26">
        <v>37239</v>
      </c>
      <c r="B502" s="35">
        <f t="shared" si="34"/>
        <v>114800</v>
      </c>
      <c r="C502" s="35"/>
      <c r="D502" s="56">
        <v>3600</v>
      </c>
      <c r="E502" s="16">
        <f t="shared" si="35"/>
        <v>31121.5</v>
      </c>
      <c r="F502" s="2" t="str">
        <f t="shared" si="36"/>
        <v/>
      </c>
      <c r="H502" s="16"/>
      <c r="I502" s="19">
        <f t="shared" si="37"/>
        <v>111200</v>
      </c>
    </row>
    <row r="503" spans="1:9" x14ac:dyDescent="0.25">
      <c r="A503" s="26">
        <v>37240</v>
      </c>
      <c r="B503" s="35">
        <f t="shared" si="34"/>
        <v>111200</v>
      </c>
      <c r="C503" s="35"/>
      <c r="D503" s="56">
        <v>3600</v>
      </c>
      <c r="E503" s="16">
        <f t="shared" si="35"/>
        <v>34721.5</v>
      </c>
      <c r="F503" s="2" t="str">
        <f t="shared" si="36"/>
        <v/>
      </c>
      <c r="H503" s="16"/>
      <c r="I503" s="19">
        <f t="shared" si="37"/>
        <v>107600</v>
      </c>
    </row>
    <row r="504" spans="1:9" x14ac:dyDescent="0.25">
      <c r="A504" s="26">
        <v>37241</v>
      </c>
      <c r="B504" s="35">
        <f t="shared" ref="B504:B519" si="38">IF(I503&lt;0,"0",I503)</f>
        <v>107600</v>
      </c>
      <c r="C504" s="35"/>
      <c r="D504" s="56">
        <v>3600</v>
      </c>
      <c r="E504" s="16">
        <f t="shared" ref="E504:E519" si="39">$D$3-B504</f>
        <v>38321.5</v>
      </c>
      <c r="F504" s="2" t="str">
        <f t="shared" ref="F504:F519" si="40">+IF(I504&gt;$D$3,"*","")</f>
        <v/>
      </c>
      <c r="H504" s="16"/>
      <c r="I504" s="19">
        <f t="shared" ref="I504:I519" si="41">B504+H504-D504</f>
        <v>104000</v>
      </c>
    </row>
    <row r="505" spans="1:9" x14ac:dyDescent="0.25">
      <c r="A505" s="26">
        <v>37242</v>
      </c>
      <c r="B505" s="35">
        <f t="shared" si="38"/>
        <v>104000</v>
      </c>
      <c r="C505" s="35"/>
      <c r="D505" s="56">
        <v>3600</v>
      </c>
      <c r="E505" s="16">
        <f t="shared" si="39"/>
        <v>41921.5</v>
      </c>
      <c r="F505" s="2" t="str">
        <f t="shared" si="40"/>
        <v/>
      </c>
      <c r="H505" s="16"/>
      <c r="I505" s="19">
        <f t="shared" si="41"/>
        <v>100400</v>
      </c>
    </row>
    <row r="506" spans="1:9" x14ac:dyDescent="0.25">
      <c r="A506" s="26">
        <v>37243</v>
      </c>
      <c r="B506" s="35">
        <f t="shared" si="38"/>
        <v>100400</v>
      </c>
      <c r="C506" s="35"/>
      <c r="D506" s="56">
        <v>3600</v>
      </c>
      <c r="E506" s="16">
        <f t="shared" si="39"/>
        <v>45521.5</v>
      </c>
      <c r="F506" s="2" t="str">
        <f t="shared" si="40"/>
        <v/>
      </c>
      <c r="H506" s="16"/>
      <c r="I506" s="19">
        <f t="shared" si="41"/>
        <v>96800</v>
      </c>
    </row>
    <row r="507" spans="1:9" x14ac:dyDescent="0.25">
      <c r="A507" s="26">
        <v>37244</v>
      </c>
      <c r="B507" s="35">
        <f t="shared" si="38"/>
        <v>96800</v>
      </c>
      <c r="C507" s="35"/>
      <c r="D507" s="56">
        <v>3600</v>
      </c>
      <c r="E507" s="16">
        <f t="shared" si="39"/>
        <v>49121.5</v>
      </c>
      <c r="F507" s="2" t="str">
        <f t="shared" si="40"/>
        <v/>
      </c>
      <c r="H507" s="16"/>
      <c r="I507" s="19">
        <f t="shared" si="41"/>
        <v>93200</v>
      </c>
    </row>
    <row r="508" spans="1:9" x14ac:dyDescent="0.25">
      <c r="A508" s="26">
        <v>37245</v>
      </c>
      <c r="B508" s="35">
        <f t="shared" si="38"/>
        <v>93200</v>
      </c>
      <c r="C508" s="35"/>
      <c r="D508" s="56">
        <v>3600</v>
      </c>
      <c r="E508" s="16">
        <f t="shared" si="39"/>
        <v>52721.5</v>
      </c>
      <c r="F508" s="2" t="str">
        <f t="shared" si="40"/>
        <v/>
      </c>
      <c r="H508" s="16"/>
      <c r="I508" s="19">
        <f t="shared" si="41"/>
        <v>89600</v>
      </c>
    </row>
    <row r="509" spans="1:9" x14ac:dyDescent="0.25">
      <c r="A509" s="26">
        <v>37246</v>
      </c>
      <c r="B509" s="35">
        <f t="shared" si="38"/>
        <v>89600</v>
      </c>
      <c r="C509" s="35"/>
      <c r="D509" s="56">
        <v>3600</v>
      </c>
      <c r="E509" s="16">
        <f t="shared" si="39"/>
        <v>56321.5</v>
      </c>
      <c r="F509" s="2" t="str">
        <f t="shared" si="40"/>
        <v/>
      </c>
      <c r="H509" s="16"/>
      <c r="I509" s="19">
        <f t="shared" si="41"/>
        <v>86000</v>
      </c>
    </row>
    <row r="510" spans="1:9" x14ac:dyDescent="0.25">
      <c r="A510" s="26">
        <v>37247</v>
      </c>
      <c r="B510" s="35">
        <f t="shared" si="38"/>
        <v>86000</v>
      </c>
      <c r="C510" s="35"/>
      <c r="D510" s="56">
        <v>3600</v>
      </c>
      <c r="E510" s="16">
        <f t="shared" si="39"/>
        <v>59921.5</v>
      </c>
      <c r="F510" s="2" t="str">
        <f t="shared" si="40"/>
        <v/>
      </c>
      <c r="H510" s="16"/>
      <c r="I510" s="19">
        <f t="shared" si="41"/>
        <v>82400</v>
      </c>
    </row>
    <row r="511" spans="1:9" x14ac:dyDescent="0.25">
      <c r="A511" s="26">
        <v>37248</v>
      </c>
      <c r="B511" s="35">
        <f t="shared" si="38"/>
        <v>82400</v>
      </c>
      <c r="C511" s="35"/>
      <c r="D511" s="56">
        <v>3600</v>
      </c>
      <c r="E511" s="16">
        <f t="shared" si="39"/>
        <v>63521.5</v>
      </c>
      <c r="F511" s="2" t="str">
        <f t="shared" si="40"/>
        <v/>
      </c>
      <c r="H511" s="16"/>
      <c r="I511" s="19">
        <f t="shared" si="41"/>
        <v>78800</v>
      </c>
    </row>
    <row r="512" spans="1:9" x14ac:dyDescent="0.25">
      <c r="A512" s="26">
        <v>37249</v>
      </c>
      <c r="B512" s="35">
        <f t="shared" si="38"/>
        <v>78800</v>
      </c>
      <c r="C512" s="35"/>
      <c r="D512" s="56">
        <v>3600</v>
      </c>
      <c r="E512" s="16">
        <f t="shared" si="39"/>
        <v>67121.5</v>
      </c>
      <c r="F512" s="2" t="str">
        <f t="shared" si="40"/>
        <v/>
      </c>
      <c r="H512" s="16"/>
      <c r="I512" s="19">
        <f t="shared" si="41"/>
        <v>75200</v>
      </c>
    </row>
    <row r="513" spans="1:9" x14ac:dyDescent="0.25">
      <c r="A513" s="26">
        <v>37250</v>
      </c>
      <c r="B513" s="35">
        <f t="shared" si="38"/>
        <v>75200</v>
      </c>
      <c r="C513" s="35"/>
      <c r="D513" s="56">
        <v>3600</v>
      </c>
      <c r="E513" s="16">
        <f t="shared" si="39"/>
        <v>70721.5</v>
      </c>
      <c r="F513" s="2" t="str">
        <f t="shared" si="40"/>
        <v/>
      </c>
      <c r="H513" s="16"/>
      <c r="I513" s="19">
        <f t="shared" si="41"/>
        <v>71600</v>
      </c>
    </row>
    <row r="514" spans="1:9" x14ac:dyDescent="0.25">
      <c r="A514" s="26">
        <v>37251</v>
      </c>
      <c r="B514" s="35">
        <f t="shared" si="38"/>
        <v>71600</v>
      </c>
      <c r="C514" s="35"/>
      <c r="D514" s="56">
        <v>3600</v>
      </c>
      <c r="E514" s="16">
        <f t="shared" si="39"/>
        <v>74321.5</v>
      </c>
      <c r="F514" s="2" t="str">
        <f t="shared" si="40"/>
        <v/>
      </c>
      <c r="H514" s="16"/>
      <c r="I514" s="19">
        <f t="shared" si="41"/>
        <v>68000</v>
      </c>
    </row>
    <row r="515" spans="1:9" x14ac:dyDescent="0.25">
      <c r="A515" s="26">
        <v>37252</v>
      </c>
      <c r="B515" s="35">
        <f t="shared" si="38"/>
        <v>68000</v>
      </c>
      <c r="C515" s="35"/>
      <c r="D515" s="56">
        <v>3600</v>
      </c>
      <c r="E515" s="16">
        <f t="shared" si="39"/>
        <v>77921.5</v>
      </c>
      <c r="F515" s="2" t="str">
        <f t="shared" si="40"/>
        <v/>
      </c>
      <c r="H515" s="16"/>
      <c r="I515" s="19">
        <f t="shared" si="41"/>
        <v>64400</v>
      </c>
    </row>
    <row r="516" spans="1:9" x14ac:dyDescent="0.25">
      <c r="A516" s="26">
        <v>37253</v>
      </c>
      <c r="B516" s="35">
        <f t="shared" si="38"/>
        <v>64400</v>
      </c>
      <c r="C516" s="35"/>
      <c r="D516" s="56">
        <v>3600</v>
      </c>
      <c r="E516" s="16">
        <f t="shared" si="39"/>
        <v>81521.5</v>
      </c>
      <c r="F516" s="2" t="str">
        <f t="shared" si="40"/>
        <v/>
      </c>
      <c r="H516" s="16"/>
      <c r="I516" s="19">
        <f t="shared" si="41"/>
        <v>60800</v>
      </c>
    </row>
    <row r="517" spans="1:9" x14ac:dyDescent="0.25">
      <c r="A517" s="26">
        <v>37254</v>
      </c>
      <c r="B517" s="35">
        <f t="shared" si="38"/>
        <v>60800</v>
      </c>
      <c r="C517" s="35"/>
      <c r="D517" s="56">
        <v>3600</v>
      </c>
      <c r="E517" s="16">
        <f t="shared" si="39"/>
        <v>85121.5</v>
      </c>
      <c r="F517" s="2" t="str">
        <f t="shared" si="40"/>
        <v/>
      </c>
      <c r="H517" s="16"/>
      <c r="I517" s="19">
        <f t="shared" si="41"/>
        <v>57200</v>
      </c>
    </row>
    <row r="518" spans="1:9" x14ac:dyDescent="0.25">
      <c r="A518" s="26">
        <v>37255</v>
      </c>
      <c r="B518" s="35">
        <f t="shared" si="38"/>
        <v>57200</v>
      </c>
      <c r="C518" s="35"/>
      <c r="D518" s="56">
        <v>3600</v>
      </c>
      <c r="E518" s="16">
        <f t="shared" si="39"/>
        <v>88721.5</v>
      </c>
      <c r="F518" s="2" t="str">
        <f t="shared" si="40"/>
        <v/>
      </c>
      <c r="H518" s="16"/>
      <c r="I518" s="19">
        <f t="shared" si="41"/>
        <v>53600</v>
      </c>
    </row>
    <row r="519" spans="1:9" x14ac:dyDescent="0.25">
      <c r="A519" s="26">
        <v>37256</v>
      </c>
      <c r="B519" s="35">
        <f t="shared" si="38"/>
        <v>53600</v>
      </c>
      <c r="C519" s="35"/>
      <c r="D519" s="56">
        <v>3600</v>
      </c>
      <c r="E519" s="16">
        <f t="shared" si="39"/>
        <v>92321.5</v>
      </c>
      <c r="F519" s="2" t="str">
        <f t="shared" si="40"/>
        <v/>
      </c>
      <c r="H519" s="16"/>
      <c r="I519" s="19">
        <f t="shared" si="41"/>
        <v>50000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19"/>
  <sheetViews>
    <sheetView topLeftCell="A8" zoomScaleNormal="100" workbookViewId="0">
      <selection activeCell="B307" sqref="B307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9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5">
      <c r="H4" s="24"/>
      <c r="I4" s="24"/>
    </row>
    <row r="5" spans="1:9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5">
      <c r="B8" s="39"/>
      <c r="C8" s="39"/>
      <c r="D8" s="52"/>
      <c r="E8" s="38"/>
      <c r="F8" s="38"/>
      <c r="G8" s="23"/>
      <c r="H8" s="38"/>
      <c r="I8" s="37"/>
    </row>
    <row r="9" spans="1:9" hidden="1" x14ac:dyDescent="0.25">
      <c r="A9" s="26">
        <v>36746</v>
      </c>
      <c r="B9" s="34">
        <f>D1*0.44/0.97-D2</f>
        <v>61148</v>
      </c>
      <c r="C9" s="34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9" hidden="1" x14ac:dyDescent="0.25">
      <c r="A10" s="26">
        <v>36747</v>
      </c>
      <c r="B10" s="35">
        <f t="shared" ref="B10:B29" si="1">I9</f>
        <v>59068.65</v>
      </c>
      <c r="C10" s="35"/>
      <c r="D10" s="53">
        <v>2079</v>
      </c>
      <c r="E10" s="16">
        <f>$D$3-B10</f>
        <v>86852.85</v>
      </c>
      <c r="F10" s="2" t="str">
        <f t="shared" ref="F10:F73" si="2">+IF(I10&gt;$D$3,"*","")</f>
        <v/>
      </c>
      <c r="H10" s="16"/>
      <c r="I10" s="19">
        <f t="shared" si="0"/>
        <v>56989.65</v>
      </c>
    </row>
    <row r="11" spans="1:9" hidden="1" x14ac:dyDescent="0.25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ref="E11:E74" si="3">$D$3-B11</f>
        <v>88931.85</v>
      </c>
      <c r="F11" s="2" t="str">
        <f t="shared" si="2"/>
        <v/>
      </c>
      <c r="H11" s="16"/>
      <c r="I11" s="19">
        <f t="shared" si="0"/>
        <v>54910.65</v>
      </c>
    </row>
    <row r="12" spans="1:9" hidden="1" x14ac:dyDescent="0.25">
      <c r="A12" s="26">
        <v>36749</v>
      </c>
      <c r="B12" s="35">
        <f t="shared" si="1"/>
        <v>54910.65</v>
      </c>
      <c r="C12" s="35"/>
      <c r="D12" s="53">
        <v>3839</v>
      </c>
      <c r="E12" s="16">
        <f t="shared" si="3"/>
        <v>91010.85</v>
      </c>
      <c r="F12" s="2" t="str">
        <f t="shared" si="2"/>
        <v/>
      </c>
      <c r="H12" s="16"/>
      <c r="I12" s="19">
        <f t="shared" si="0"/>
        <v>51071.65</v>
      </c>
    </row>
    <row r="13" spans="1:9" hidden="1" x14ac:dyDescent="0.25">
      <c r="A13" s="26">
        <v>36750</v>
      </c>
      <c r="B13" s="35">
        <f t="shared" si="1"/>
        <v>51071.65</v>
      </c>
      <c r="C13" s="35"/>
      <c r="D13" s="53">
        <v>3839</v>
      </c>
      <c r="E13" s="16">
        <f t="shared" si="3"/>
        <v>94849.85</v>
      </c>
      <c r="F13" s="2" t="str">
        <f t="shared" si="2"/>
        <v/>
      </c>
      <c r="H13" s="16"/>
      <c r="I13" s="19">
        <f t="shared" si="0"/>
        <v>47232.65</v>
      </c>
    </row>
    <row r="14" spans="1:9" hidden="1" x14ac:dyDescent="0.25">
      <c r="A14" s="26">
        <v>36751</v>
      </c>
      <c r="B14" s="35">
        <f t="shared" si="1"/>
        <v>47232.65</v>
      </c>
      <c r="C14" s="35"/>
      <c r="D14" s="53">
        <v>3839</v>
      </c>
      <c r="E14" s="16">
        <f t="shared" si="3"/>
        <v>98688.85</v>
      </c>
      <c r="F14" s="2" t="str">
        <f t="shared" si="2"/>
        <v/>
      </c>
      <c r="H14" s="16"/>
      <c r="I14" s="19">
        <f t="shared" si="0"/>
        <v>43393.65</v>
      </c>
    </row>
    <row r="15" spans="1:9" hidden="1" x14ac:dyDescent="0.25">
      <c r="A15" s="26">
        <v>36752</v>
      </c>
      <c r="B15" s="35">
        <f t="shared" si="1"/>
        <v>43393.65</v>
      </c>
      <c r="C15" s="35"/>
      <c r="D15" s="53">
        <v>3839</v>
      </c>
      <c r="E15" s="16">
        <f t="shared" si="3"/>
        <v>102527.85</v>
      </c>
      <c r="F15" s="2" t="str">
        <f t="shared" si="2"/>
        <v/>
      </c>
      <c r="H15" s="16"/>
      <c r="I15" s="19">
        <f t="shared" si="0"/>
        <v>39554.65</v>
      </c>
    </row>
    <row r="16" spans="1:9" hidden="1" x14ac:dyDescent="0.25">
      <c r="A16" s="26">
        <v>36753</v>
      </c>
      <c r="B16" s="20">
        <v>41954</v>
      </c>
      <c r="C16" s="40" t="s">
        <v>19</v>
      </c>
      <c r="D16" s="53">
        <v>3839</v>
      </c>
      <c r="E16" s="16">
        <f t="shared" si="3"/>
        <v>103967.5</v>
      </c>
      <c r="F16" s="2" t="str">
        <f t="shared" si="2"/>
        <v/>
      </c>
      <c r="H16" s="16"/>
      <c r="I16" s="19">
        <f t="shared" si="0"/>
        <v>38115</v>
      </c>
    </row>
    <row r="17" spans="1:10" hidden="1" x14ac:dyDescent="0.25">
      <c r="A17" s="26">
        <v>36754</v>
      </c>
      <c r="B17" s="35">
        <f t="shared" si="1"/>
        <v>38115</v>
      </c>
      <c r="C17" s="35"/>
      <c r="D17" s="53">
        <v>3839</v>
      </c>
      <c r="E17" s="16">
        <f t="shared" si="3"/>
        <v>107806.5</v>
      </c>
      <c r="F17" s="2" t="str">
        <f t="shared" si="2"/>
        <v/>
      </c>
      <c r="H17" s="16"/>
      <c r="I17" s="19">
        <f t="shared" si="0"/>
        <v>34276</v>
      </c>
    </row>
    <row r="18" spans="1:10" hidden="1" x14ac:dyDescent="0.25">
      <c r="A18" s="26">
        <v>36755</v>
      </c>
      <c r="B18" s="35">
        <f t="shared" si="1"/>
        <v>34276</v>
      </c>
      <c r="C18" s="35"/>
      <c r="D18" s="53">
        <v>3839</v>
      </c>
      <c r="E18" s="16">
        <f t="shared" si="3"/>
        <v>111645.5</v>
      </c>
      <c r="F18" s="2" t="str">
        <f t="shared" si="2"/>
        <v/>
      </c>
      <c r="H18" s="16"/>
      <c r="I18" s="19">
        <f t="shared" si="0"/>
        <v>30437</v>
      </c>
    </row>
    <row r="19" spans="1:10" hidden="1" x14ac:dyDescent="0.25">
      <c r="A19" s="26">
        <v>36756</v>
      </c>
      <c r="B19" s="35">
        <f t="shared" si="1"/>
        <v>30437</v>
      </c>
      <c r="C19" s="35"/>
      <c r="D19" s="53">
        <v>3839</v>
      </c>
      <c r="E19" s="16">
        <f t="shared" si="3"/>
        <v>115484.5</v>
      </c>
      <c r="F19" s="2" t="str">
        <f t="shared" si="2"/>
        <v/>
      </c>
      <c r="H19" s="16"/>
      <c r="I19" s="19">
        <f t="shared" si="0"/>
        <v>26598</v>
      </c>
    </row>
    <row r="20" spans="1:10" hidden="1" x14ac:dyDescent="0.25">
      <c r="A20" s="26">
        <v>36757</v>
      </c>
      <c r="B20" s="35">
        <f t="shared" si="1"/>
        <v>26598</v>
      </c>
      <c r="C20" s="35"/>
      <c r="D20" s="53">
        <v>3839</v>
      </c>
      <c r="E20" s="16">
        <f t="shared" si="3"/>
        <v>119323.5</v>
      </c>
      <c r="F20" s="2" t="str">
        <f t="shared" si="2"/>
        <v/>
      </c>
      <c r="G20" s="21" t="s">
        <v>17</v>
      </c>
      <c r="H20" s="16">
        <v>68500</v>
      </c>
      <c r="I20" s="19">
        <f t="shared" si="0"/>
        <v>91259</v>
      </c>
    </row>
    <row r="21" spans="1:10" hidden="1" x14ac:dyDescent="0.25">
      <c r="A21" s="26">
        <v>36758</v>
      </c>
      <c r="B21" s="35">
        <f t="shared" si="1"/>
        <v>91259</v>
      </c>
      <c r="C21" s="35"/>
      <c r="D21" s="53">
        <v>3839</v>
      </c>
      <c r="E21" s="16">
        <f t="shared" si="3"/>
        <v>54662.5</v>
      </c>
      <c r="F21" s="2" t="str">
        <f t="shared" si="2"/>
        <v/>
      </c>
      <c r="H21" s="16"/>
      <c r="I21" s="19">
        <f t="shared" si="0"/>
        <v>87420</v>
      </c>
    </row>
    <row r="22" spans="1:10" hidden="1" x14ac:dyDescent="0.25">
      <c r="A22" s="26">
        <v>36759</v>
      </c>
      <c r="B22" s="35">
        <f t="shared" si="1"/>
        <v>87420</v>
      </c>
      <c r="C22" s="35"/>
      <c r="D22" s="53">
        <v>3839</v>
      </c>
      <c r="E22" s="16">
        <f t="shared" si="3"/>
        <v>58501.5</v>
      </c>
      <c r="F22" s="2" t="str">
        <f t="shared" si="2"/>
        <v/>
      </c>
      <c r="H22" s="16"/>
      <c r="I22" s="19">
        <f t="shared" si="0"/>
        <v>83581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3">
        <v>3839</v>
      </c>
      <c r="E23" s="16">
        <f t="shared" si="3"/>
        <v>57081.5</v>
      </c>
      <c r="F23" s="2" t="str">
        <f t="shared" si="2"/>
        <v/>
      </c>
      <c r="H23" s="16"/>
      <c r="I23" s="19">
        <f t="shared" si="0"/>
        <v>85001</v>
      </c>
      <c r="J23" s="9"/>
    </row>
    <row r="24" spans="1:10" hidden="1" x14ac:dyDescent="0.25">
      <c r="A24" s="26">
        <v>36761</v>
      </c>
      <c r="B24" s="35">
        <f t="shared" si="1"/>
        <v>85001</v>
      </c>
      <c r="C24" s="35"/>
      <c r="D24" s="53">
        <v>3839</v>
      </c>
      <c r="E24" s="16">
        <f t="shared" si="3"/>
        <v>60920.5</v>
      </c>
      <c r="F24" s="2" t="str">
        <f t="shared" si="2"/>
        <v/>
      </c>
      <c r="H24" s="16"/>
      <c r="I24" s="19">
        <f t="shared" si="0"/>
        <v>81162</v>
      </c>
      <c r="J24" s="9"/>
    </row>
    <row r="25" spans="1:10" s="10" customFormat="1" hidden="1" x14ac:dyDescent="0.25">
      <c r="A25" s="26">
        <v>36762</v>
      </c>
      <c r="B25" s="35">
        <f t="shared" si="1"/>
        <v>81162</v>
      </c>
      <c r="C25" s="35"/>
      <c r="D25" s="53">
        <v>3839</v>
      </c>
      <c r="E25" s="16">
        <f t="shared" si="3"/>
        <v>64759.5</v>
      </c>
      <c r="F25" s="2" t="str">
        <f t="shared" si="2"/>
        <v/>
      </c>
      <c r="G25" s="21"/>
      <c r="H25" s="16"/>
      <c r="I25" s="19">
        <f t="shared" si="0"/>
        <v>77323</v>
      </c>
      <c r="J25" s="11"/>
    </row>
    <row r="26" spans="1:10" hidden="1" x14ac:dyDescent="0.25">
      <c r="A26" s="26">
        <v>36763</v>
      </c>
      <c r="B26" s="35">
        <f t="shared" si="1"/>
        <v>77323</v>
      </c>
      <c r="C26" s="35"/>
      <c r="D26" s="53">
        <v>3839</v>
      </c>
      <c r="E26" s="16">
        <f t="shared" si="3"/>
        <v>68598.5</v>
      </c>
      <c r="F26" s="2" t="str">
        <f t="shared" si="2"/>
        <v/>
      </c>
      <c r="H26" s="16"/>
      <c r="I26" s="19">
        <f t="shared" si="0"/>
        <v>73484</v>
      </c>
      <c r="J26" s="12"/>
    </row>
    <row r="27" spans="1:10" hidden="1" x14ac:dyDescent="0.25">
      <c r="A27" s="26">
        <v>36764</v>
      </c>
      <c r="B27" s="35">
        <f t="shared" si="1"/>
        <v>73484</v>
      </c>
      <c r="C27" s="35"/>
      <c r="D27" s="53">
        <v>3839</v>
      </c>
      <c r="E27" s="16">
        <f t="shared" si="3"/>
        <v>72437.5</v>
      </c>
      <c r="F27" s="2" t="str">
        <f t="shared" si="2"/>
        <v/>
      </c>
      <c r="H27" s="16"/>
      <c r="I27" s="19">
        <f t="shared" si="0"/>
        <v>69645</v>
      </c>
      <c r="J27" s="12"/>
    </row>
    <row r="28" spans="1:10" hidden="1" x14ac:dyDescent="0.25">
      <c r="A28" s="26">
        <v>36765</v>
      </c>
      <c r="B28" s="35">
        <f t="shared" si="1"/>
        <v>69645</v>
      </c>
      <c r="C28" s="35"/>
      <c r="D28" s="53">
        <v>3839</v>
      </c>
      <c r="E28" s="16">
        <f t="shared" si="3"/>
        <v>76276.5</v>
      </c>
      <c r="F28" s="2" t="str">
        <f t="shared" si="2"/>
        <v/>
      </c>
      <c r="H28" s="16"/>
      <c r="I28" s="19">
        <f t="shared" si="0"/>
        <v>65806</v>
      </c>
      <c r="J28" s="12"/>
    </row>
    <row r="29" spans="1:10" hidden="1" x14ac:dyDescent="0.25">
      <c r="A29" s="26">
        <v>36766</v>
      </c>
      <c r="B29" s="35">
        <f t="shared" si="1"/>
        <v>65806</v>
      </c>
      <c r="C29" s="35"/>
      <c r="D29" s="53">
        <v>3839</v>
      </c>
      <c r="E29" s="16">
        <f t="shared" si="3"/>
        <v>80115.5</v>
      </c>
      <c r="F29" s="2" t="str">
        <f t="shared" si="2"/>
        <v/>
      </c>
      <c r="H29" s="16"/>
      <c r="I29" s="19">
        <f t="shared" si="0"/>
        <v>61967</v>
      </c>
      <c r="J29" s="12"/>
    </row>
    <row r="30" spans="1:10" hidden="1" x14ac:dyDescent="0.25">
      <c r="A30" s="26">
        <v>36767</v>
      </c>
      <c r="B30" s="20">
        <v>66806.7</v>
      </c>
      <c r="C30" s="40" t="s">
        <v>19</v>
      </c>
      <c r="D30" s="53">
        <v>3839</v>
      </c>
      <c r="E30" s="16">
        <f t="shared" si="3"/>
        <v>79114.8</v>
      </c>
      <c r="F30" s="2" t="str">
        <f t="shared" si="2"/>
        <v/>
      </c>
      <c r="H30" s="16"/>
      <c r="I30" s="19">
        <f t="shared" si="0"/>
        <v>62967.7</v>
      </c>
      <c r="J30" s="12"/>
    </row>
    <row r="31" spans="1:10" hidden="1" x14ac:dyDescent="0.25">
      <c r="A31" s="26">
        <v>36768</v>
      </c>
      <c r="B31" s="35">
        <f>IF(I30&lt;0,"0",I30)</f>
        <v>62967.7</v>
      </c>
      <c r="C31" s="35"/>
      <c r="D31" s="53">
        <v>3839</v>
      </c>
      <c r="E31" s="16">
        <f t="shared" si="3"/>
        <v>82953.8</v>
      </c>
      <c r="F31" s="2" t="str">
        <f t="shared" si="2"/>
        <v/>
      </c>
      <c r="H31" s="16"/>
      <c r="I31" s="19">
        <f t="shared" si="0"/>
        <v>59128.7</v>
      </c>
      <c r="J31" s="12"/>
    </row>
    <row r="32" spans="1:10" hidden="1" x14ac:dyDescent="0.25">
      <c r="A32" s="26">
        <v>36769</v>
      </c>
      <c r="B32" s="35">
        <f t="shared" ref="B32:B95" si="4">IF(I31&lt;0,"0",I31)</f>
        <v>59128.7</v>
      </c>
      <c r="C32" s="35"/>
      <c r="D32" s="53">
        <v>3839</v>
      </c>
      <c r="E32" s="16">
        <f t="shared" si="3"/>
        <v>86792.8</v>
      </c>
      <c r="F32" s="2" t="str">
        <f t="shared" si="2"/>
        <v/>
      </c>
      <c r="H32" s="16"/>
      <c r="I32" s="19">
        <f t="shared" si="0"/>
        <v>55289.7</v>
      </c>
      <c r="J32" s="12"/>
    </row>
    <row r="33" spans="1:10" hidden="1" x14ac:dyDescent="0.25">
      <c r="A33" s="26">
        <v>36770</v>
      </c>
      <c r="B33" s="35">
        <f t="shared" si="4"/>
        <v>55289.7</v>
      </c>
      <c r="C33" s="35"/>
      <c r="D33" s="53">
        <v>3839</v>
      </c>
      <c r="E33" s="16">
        <f t="shared" si="3"/>
        <v>90631.8</v>
      </c>
      <c r="F33" s="2" t="str">
        <f t="shared" si="2"/>
        <v/>
      </c>
      <c r="H33" s="16"/>
      <c r="I33" s="19">
        <f t="shared" si="0"/>
        <v>51450.7</v>
      </c>
      <c r="J33" s="12"/>
    </row>
    <row r="34" spans="1:10" hidden="1" x14ac:dyDescent="0.25">
      <c r="A34" s="26">
        <v>36771</v>
      </c>
      <c r="B34" s="35">
        <f t="shared" si="4"/>
        <v>51450.7</v>
      </c>
      <c r="C34" s="35"/>
      <c r="D34" s="53">
        <v>3839</v>
      </c>
      <c r="E34" s="16">
        <f t="shared" si="3"/>
        <v>94470.8</v>
      </c>
      <c r="F34" s="2" t="str">
        <f t="shared" si="2"/>
        <v/>
      </c>
      <c r="H34" s="16"/>
      <c r="I34" s="19">
        <f t="shared" si="0"/>
        <v>47611.7</v>
      </c>
      <c r="J34" s="12"/>
    </row>
    <row r="35" spans="1:10" hidden="1" x14ac:dyDescent="0.25">
      <c r="A35" s="26">
        <v>36772</v>
      </c>
      <c r="B35" s="35">
        <f t="shared" si="4"/>
        <v>47611.7</v>
      </c>
      <c r="C35" s="35"/>
      <c r="D35" s="53">
        <v>3839</v>
      </c>
      <c r="E35" s="16">
        <f t="shared" si="3"/>
        <v>98309.8</v>
      </c>
      <c r="F35" s="2" t="str">
        <f t="shared" si="2"/>
        <v/>
      </c>
      <c r="H35" s="16"/>
      <c r="I35" s="19">
        <f t="shared" si="0"/>
        <v>43772.7</v>
      </c>
      <c r="J35" s="12"/>
    </row>
    <row r="36" spans="1:10" hidden="1" x14ac:dyDescent="0.25">
      <c r="A36" s="26">
        <v>36773</v>
      </c>
      <c r="B36" s="35">
        <f t="shared" si="4"/>
        <v>43772.7</v>
      </c>
      <c r="C36" s="35"/>
      <c r="D36" s="53">
        <v>3839</v>
      </c>
      <c r="E36" s="16">
        <f t="shared" si="3"/>
        <v>102148.8</v>
      </c>
      <c r="F36" s="2" t="str">
        <f t="shared" si="2"/>
        <v/>
      </c>
      <c r="H36" s="16"/>
      <c r="I36" s="19">
        <f t="shared" si="0"/>
        <v>39933.699999999997</v>
      </c>
      <c r="J36" s="12"/>
    </row>
    <row r="37" spans="1:10" hidden="1" x14ac:dyDescent="0.25">
      <c r="A37" s="26">
        <v>36774</v>
      </c>
      <c r="B37" s="35">
        <f t="shared" si="4"/>
        <v>39933.699999999997</v>
      </c>
      <c r="C37" s="35"/>
      <c r="D37" s="53">
        <v>3839</v>
      </c>
      <c r="E37" s="16">
        <f t="shared" si="3"/>
        <v>105987.8</v>
      </c>
      <c r="F37" s="2" t="str">
        <f t="shared" si="2"/>
        <v/>
      </c>
      <c r="H37" s="16"/>
      <c r="I37" s="19">
        <f t="shared" si="0"/>
        <v>36094.699999999997</v>
      </c>
      <c r="J37" s="12"/>
    </row>
    <row r="38" spans="1:10" hidden="1" x14ac:dyDescent="0.25">
      <c r="A38" s="26">
        <v>36775</v>
      </c>
      <c r="B38" s="35">
        <f t="shared" si="4"/>
        <v>36094.699999999997</v>
      </c>
      <c r="C38" s="35"/>
      <c r="D38" s="53">
        <v>3839</v>
      </c>
      <c r="E38" s="16">
        <f t="shared" si="3"/>
        <v>109826.8</v>
      </c>
      <c r="F38" s="2" t="str">
        <f t="shared" si="2"/>
        <v/>
      </c>
      <c r="G38" s="23"/>
      <c r="H38" s="16"/>
      <c r="I38" s="19">
        <f t="shared" si="0"/>
        <v>32255.699999999997</v>
      </c>
      <c r="J38" s="12"/>
    </row>
    <row r="39" spans="1:10" hidden="1" x14ac:dyDescent="0.25">
      <c r="A39" s="26">
        <v>36776</v>
      </c>
      <c r="B39" s="20">
        <v>32897.300000000003</v>
      </c>
      <c r="C39" s="40" t="s">
        <v>19</v>
      </c>
      <c r="D39" s="53">
        <v>3839</v>
      </c>
      <c r="E39" s="16">
        <f t="shared" si="3"/>
        <v>113024.2</v>
      </c>
      <c r="F39" s="2" t="str">
        <f t="shared" si="2"/>
        <v/>
      </c>
      <c r="G39" s="23"/>
      <c r="H39" s="16"/>
      <c r="I39" s="19">
        <f t="shared" si="0"/>
        <v>29058.300000000003</v>
      </c>
      <c r="J39" s="12"/>
    </row>
    <row r="40" spans="1:10" hidden="1" x14ac:dyDescent="0.25">
      <c r="A40" s="26">
        <v>36777</v>
      </c>
      <c r="B40" s="35">
        <f t="shared" si="4"/>
        <v>29058.300000000003</v>
      </c>
      <c r="C40" s="35"/>
      <c r="D40" s="53">
        <v>3839</v>
      </c>
      <c r="E40" s="16">
        <f t="shared" si="3"/>
        <v>116863.2</v>
      </c>
      <c r="F40" s="2" t="str">
        <f t="shared" si="2"/>
        <v/>
      </c>
      <c r="G40" s="23"/>
      <c r="H40" s="16"/>
      <c r="I40" s="19">
        <f t="shared" si="0"/>
        <v>25219.300000000003</v>
      </c>
      <c r="J40" s="12"/>
    </row>
    <row r="41" spans="1:10" hidden="1" x14ac:dyDescent="0.25">
      <c r="A41" s="26">
        <v>36778</v>
      </c>
      <c r="B41" s="35">
        <f t="shared" si="4"/>
        <v>25219.300000000003</v>
      </c>
      <c r="C41" s="35"/>
      <c r="D41" s="53">
        <v>3839</v>
      </c>
      <c r="E41" s="16">
        <f t="shared" si="3"/>
        <v>120702.2</v>
      </c>
      <c r="F41" s="2" t="str">
        <f t="shared" si="2"/>
        <v/>
      </c>
      <c r="G41" s="23"/>
      <c r="H41" s="16"/>
      <c r="I41" s="19">
        <f t="shared" ref="I41:I72" si="5">B41+H41-D41</f>
        <v>21380.300000000003</v>
      </c>
      <c r="J41" s="12"/>
    </row>
    <row r="42" spans="1:10" hidden="1" x14ac:dyDescent="0.25">
      <c r="A42" s="26">
        <v>36779</v>
      </c>
      <c r="B42" s="35">
        <f t="shared" si="4"/>
        <v>21380.300000000003</v>
      </c>
      <c r="C42" s="35"/>
      <c r="D42" s="53">
        <v>3839</v>
      </c>
      <c r="E42" s="16">
        <f t="shared" si="3"/>
        <v>124541.2</v>
      </c>
      <c r="F42" s="2" t="str">
        <f t="shared" si="2"/>
        <v/>
      </c>
      <c r="G42" s="23"/>
      <c r="H42" s="16"/>
      <c r="I42" s="19">
        <f t="shared" si="5"/>
        <v>17541.300000000003</v>
      </c>
      <c r="J42" s="12"/>
    </row>
    <row r="43" spans="1:10" hidden="1" x14ac:dyDescent="0.25">
      <c r="A43" s="26">
        <v>36780</v>
      </c>
      <c r="B43" s="35">
        <f t="shared" si="4"/>
        <v>17541.300000000003</v>
      </c>
      <c r="C43" s="35"/>
      <c r="D43" s="53">
        <v>3839</v>
      </c>
      <c r="E43" s="16">
        <f t="shared" si="3"/>
        <v>128380.2</v>
      </c>
      <c r="F43" s="2" t="str">
        <f t="shared" si="2"/>
        <v/>
      </c>
      <c r="G43" s="23"/>
      <c r="H43" s="16"/>
      <c r="I43" s="19">
        <f t="shared" si="5"/>
        <v>13702.300000000003</v>
      </c>
      <c r="J43" s="12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3"/>
        <v>127398.57550000001</v>
      </c>
      <c r="F44" s="2" t="str">
        <f t="shared" si="2"/>
        <v/>
      </c>
      <c r="H44" s="16"/>
      <c r="I44" s="19">
        <f t="shared" si="5"/>
        <v>16443.924500000001</v>
      </c>
      <c r="J44" s="12"/>
    </row>
    <row r="45" spans="1:10" hidden="1" x14ac:dyDescent="0.25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3"/>
        <v>129477.57550000001</v>
      </c>
      <c r="F45" s="2" t="str">
        <f t="shared" si="2"/>
        <v/>
      </c>
      <c r="G45" s="21" t="s">
        <v>18</v>
      </c>
      <c r="H45" s="16">
        <v>117000</v>
      </c>
      <c r="I45" s="19">
        <f t="shared" si="5"/>
        <v>131364.92449999999</v>
      </c>
      <c r="J45" s="12"/>
    </row>
    <row r="46" spans="1:10" hidden="1" x14ac:dyDescent="0.25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3"/>
        <v>14556.575500000006</v>
      </c>
      <c r="F46" s="2" t="str">
        <f t="shared" si="2"/>
        <v/>
      </c>
      <c r="H46" s="16"/>
      <c r="I46" s="19">
        <f t="shared" si="5"/>
        <v>129285.92449999999</v>
      </c>
      <c r="J46" s="12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3"/>
        <v>17894</v>
      </c>
      <c r="F47" s="2" t="str">
        <f t="shared" si="2"/>
        <v/>
      </c>
      <c r="H47" s="16"/>
      <c r="I47" s="19">
        <f t="shared" si="5"/>
        <v>125948.5</v>
      </c>
      <c r="J47" s="12"/>
    </row>
    <row r="48" spans="1:10" hidden="1" x14ac:dyDescent="0.25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3"/>
        <v>19973</v>
      </c>
      <c r="F48" s="2" t="str">
        <f t="shared" si="2"/>
        <v/>
      </c>
      <c r="H48" s="16"/>
      <c r="I48" s="19">
        <f t="shared" si="5"/>
        <v>123869.5</v>
      </c>
      <c r="J48" s="12"/>
    </row>
    <row r="49" spans="1:10" hidden="1" x14ac:dyDescent="0.25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3"/>
        <v>22052</v>
      </c>
      <c r="F49" s="2" t="str">
        <f t="shared" si="2"/>
        <v/>
      </c>
      <c r="H49" s="16"/>
      <c r="I49" s="19">
        <f t="shared" si="5"/>
        <v>121790.5</v>
      </c>
      <c r="J49" s="12"/>
    </row>
    <row r="50" spans="1:10" hidden="1" x14ac:dyDescent="0.25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3"/>
        <v>24131</v>
      </c>
      <c r="F50" s="2" t="str">
        <f t="shared" si="2"/>
        <v/>
      </c>
      <c r="H50" s="16"/>
      <c r="I50" s="19">
        <f t="shared" si="5"/>
        <v>119711.5</v>
      </c>
      <c r="J50" s="12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3"/>
        <v>27591.375</v>
      </c>
      <c r="F51" s="2" t="str">
        <f t="shared" si="2"/>
        <v/>
      </c>
      <c r="H51" s="16"/>
      <c r="I51" s="19">
        <f t="shared" si="5"/>
        <v>118330.125</v>
      </c>
      <c r="J51" s="12"/>
    </row>
    <row r="52" spans="1:10" hidden="1" x14ac:dyDescent="0.25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3"/>
        <v>27591.375</v>
      </c>
      <c r="F52" s="2" t="str">
        <f t="shared" si="2"/>
        <v/>
      </c>
      <c r="H52" s="16"/>
      <c r="I52" s="19">
        <f t="shared" si="5"/>
        <v>118330.125</v>
      </c>
      <c r="J52" s="12"/>
    </row>
    <row r="53" spans="1:10" hidden="1" x14ac:dyDescent="0.25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3"/>
        <v>27591.375</v>
      </c>
      <c r="F53" s="2" t="str">
        <f t="shared" si="2"/>
        <v/>
      </c>
      <c r="H53" s="16"/>
      <c r="I53" s="19">
        <f t="shared" si="5"/>
        <v>118330.125</v>
      </c>
      <c r="J53" s="12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3"/>
        <v>27671.349999999991</v>
      </c>
      <c r="F54" s="2" t="str">
        <f t="shared" si="2"/>
        <v/>
      </c>
      <c r="H54" s="16"/>
      <c r="I54" s="19">
        <f t="shared" si="5"/>
        <v>116171.15000000001</v>
      </c>
      <c r="J54" s="12"/>
    </row>
    <row r="55" spans="1:10" hidden="1" x14ac:dyDescent="0.25">
      <c r="A55" s="26">
        <v>36792</v>
      </c>
      <c r="B55" s="35">
        <f t="shared" si="4"/>
        <v>116171.15000000001</v>
      </c>
      <c r="C55" s="35"/>
      <c r="D55" s="53">
        <f t="shared" ref="D55:D60" si="6">3839*0.54167</f>
        <v>2079.4711299999999</v>
      </c>
      <c r="E55" s="16">
        <f t="shared" si="3"/>
        <v>29750.349999999991</v>
      </c>
      <c r="F55" s="2" t="str">
        <f t="shared" si="2"/>
        <v/>
      </c>
      <c r="H55" s="16"/>
      <c r="I55" s="19">
        <f t="shared" si="5"/>
        <v>114091.67887</v>
      </c>
      <c r="J55" s="12"/>
    </row>
    <row r="56" spans="1:10" hidden="1" x14ac:dyDescent="0.25">
      <c r="A56" s="26">
        <v>36793</v>
      </c>
      <c r="B56" s="35">
        <f t="shared" si="4"/>
        <v>114091.67887</v>
      </c>
      <c r="C56" s="35"/>
      <c r="D56" s="53">
        <f t="shared" si="6"/>
        <v>2079.4711299999999</v>
      </c>
      <c r="E56" s="16">
        <f t="shared" si="3"/>
        <v>31829.821129999997</v>
      </c>
      <c r="F56" s="2" t="str">
        <f t="shared" si="2"/>
        <v/>
      </c>
      <c r="H56" s="16"/>
      <c r="I56" s="19">
        <f t="shared" si="5"/>
        <v>112012.20774</v>
      </c>
      <c r="J56" s="12"/>
    </row>
    <row r="57" spans="1:10" hidden="1" x14ac:dyDescent="0.25">
      <c r="A57" s="26">
        <v>36794</v>
      </c>
      <c r="B57" s="35">
        <f t="shared" si="4"/>
        <v>112012.20774</v>
      </c>
      <c r="C57" s="35"/>
      <c r="D57" s="53">
        <f t="shared" si="6"/>
        <v>2079.4711299999999</v>
      </c>
      <c r="E57" s="16">
        <f t="shared" si="3"/>
        <v>33909.292260000002</v>
      </c>
      <c r="F57" s="2" t="str">
        <f t="shared" si="2"/>
        <v/>
      </c>
      <c r="H57" s="16"/>
      <c r="I57" s="19">
        <f t="shared" si="5"/>
        <v>109932.73660999999</v>
      </c>
      <c r="J57" s="12"/>
    </row>
    <row r="58" spans="1:10" hidden="1" x14ac:dyDescent="0.25">
      <c r="A58" s="26">
        <v>36795</v>
      </c>
      <c r="B58" s="35">
        <f t="shared" si="4"/>
        <v>109932.73660999999</v>
      </c>
      <c r="C58" s="35"/>
      <c r="D58" s="53">
        <f t="shared" si="6"/>
        <v>2079.4711299999999</v>
      </c>
      <c r="E58" s="16">
        <f t="shared" si="3"/>
        <v>35988.763390000007</v>
      </c>
      <c r="F58" s="2" t="str">
        <f t="shared" si="2"/>
        <v/>
      </c>
      <c r="H58" s="16"/>
      <c r="I58" s="19">
        <f t="shared" si="5"/>
        <v>107853.26547999999</v>
      </c>
      <c r="J58" s="12"/>
    </row>
    <row r="59" spans="1:10" hidden="1" x14ac:dyDescent="0.25">
      <c r="A59" s="26">
        <v>36796</v>
      </c>
      <c r="B59" s="35">
        <f t="shared" si="4"/>
        <v>107853.26547999999</v>
      </c>
      <c r="C59" s="35"/>
      <c r="D59" s="53">
        <f t="shared" si="6"/>
        <v>2079.4711299999999</v>
      </c>
      <c r="E59" s="16">
        <f t="shared" si="3"/>
        <v>38068.234520000013</v>
      </c>
      <c r="F59" s="2" t="str">
        <f t="shared" si="2"/>
        <v/>
      </c>
      <c r="H59" s="16"/>
      <c r="I59" s="19">
        <f t="shared" si="5"/>
        <v>105773.79434999998</v>
      </c>
      <c r="J59" s="12"/>
    </row>
    <row r="60" spans="1:10" hidden="1" x14ac:dyDescent="0.25">
      <c r="A60" s="26">
        <v>36797</v>
      </c>
      <c r="B60" s="35">
        <f t="shared" si="4"/>
        <v>105773.79434999998</v>
      </c>
      <c r="C60" s="35"/>
      <c r="D60" s="53">
        <f t="shared" si="6"/>
        <v>2079.4711299999999</v>
      </c>
      <c r="E60" s="16">
        <f t="shared" si="3"/>
        <v>40147.705650000018</v>
      </c>
      <c r="F60" s="2" t="str">
        <f t="shared" si="2"/>
        <v/>
      </c>
      <c r="H60" s="16"/>
      <c r="I60" s="19">
        <f t="shared" si="5"/>
        <v>103694.32321999998</v>
      </c>
      <c r="J60" s="12"/>
    </row>
    <row r="61" spans="1:10" hidden="1" x14ac:dyDescent="0.25">
      <c r="A61" s="26">
        <v>36798</v>
      </c>
      <c r="B61" s="35">
        <f t="shared" si="4"/>
        <v>103694.32321999998</v>
      </c>
      <c r="C61" s="35"/>
      <c r="D61" s="53">
        <v>0</v>
      </c>
      <c r="E61" s="16">
        <f t="shared" si="3"/>
        <v>42227.176780000023</v>
      </c>
      <c r="F61" s="2" t="str">
        <f t="shared" si="2"/>
        <v/>
      </c>
      <c r="H61" s="16"/>
      <c r="I61" s="19">
        <f t="shared" si="5"/>
        <v>103694.32321999998</v>
      </c>
      <c r="J61" s="12"/>
    </row>
    <row r="62" spans="1:10" hidden="1" x14ac:dyDescent="0.25">
      <c r="A62" s="26">
        <v>36799</v>
      </c>
      <c r="B62" s="35">
        <f t="shared" si="4"/>
        <v>103694.32321999998</v>
      </c>
      <c r="C62" s="35"/>
      <c r="D62" s="53">
        <v>0</v>
      </c>
      <c r="E62" s="16">
        <f t="shared" si="3"/>
        <v>42227.176780000023</v>
      </c>
      <c r="F62" s="2" t="str">
        <f t="shared" si="2"/>
        <v/>
      </c>
      <c r="H62" s="16"/>
      <c r="I62" s="19">
        <f t="shared" si="5"/>
        <v>103694.32321999998</v>
      </c>
      <c r="J62" s="12"/>
    </row>
    <row r="63" spans="1:10" hidden="1" x14ac:dyDescent="0.25">
      <c r="A63" s="26">
        <v>36800</v>
      </c>
      <c r="B63" s="35">
        <f t="shared" si="4"/>
        <v>103694.32321999998</v>
      </c>
      <c r="C63" s="47"/>
      <c r="D63" s="53">
        <v>2225</v>
      </c>
      <c r="E63" s="16">
        <f t="shared" si="3"/>
        <v>42227.176780000023</v>
      </c>
      <c r="F63" s="2" t="str">
        <f t="shared" si="2"/>
        <v/>
      </c>
      <c r="H63" s="16"/>
      <c r="I63" s="19">
        <f t="shared" si="5"/>
        <v>101469.32321999998</v>
      </c>
      <c r="J63" s="12"/>
    </row>
    <row r="64" spans="1:10" hidden="1" x14ac:dyDescent="0.25">
      <c r="A64" s="26">
        <v>36801</v>
      </c>
      <c r="B64" s="35">
        <f t="shared" si="4"/>
        <v>101469.32321999998</v>
      </c>
      <c r="C64" s="35"/>
      <c r="D64" s="53">
        <v>2225</v>
      </c>
      <c r="E64" s="16">
        <f t="shared" si="3"/>
        <v>44452.176780000023</v>
      </c>
      <c r="F64" s="2" t="str">
        <f t="shared" si="2"/>
        <v/>
      </c>
      <c r="H64" s="16"/>
      <c r="I64" s="19">
        <f t="shared" si="5"/>
        <v>99244.323219999977</v>
      </c>
      <c r="J64" s="12"/>
    </row>
    <row r="65" spans="1:10" hidden="1" x14ac:dyDescent="0.25">
      <c r="A65" s="26">
        <v>36802</v>
      </c>
      <c r="B65" s="35">
        <f t="shared" si="4"/>
        <v>99244.323219999977</v>
      </c>
      <c r="C65" s="35"/>
      <c r="D65" s="53">
        <v>2225</v>
      </c>
      <c r="E65" s="16">
        <f t="shared" si="3"/>
        <v>46677.176780000023</v>
      </c>
      <c r="F65" s="2" t="str">
        <f t="shared" si="2"/>
        <v/>
      </c>
      <c r="H65" s="16"/>
      <c r="I65" s="19">
        <f t="shared" si="5"/>
        <v>97019.323219999977</v>
      </c>
      <c r="J65" s="12"/>
    </row>
    <row r="66" spans="1:10" hidden="1" x14ac:dyDescent="0.25">
      <c r="A66" s="26">
        <v>36803</v>
      </c>
      <c r="B66" s="35">
        <f t="shared" si="4"/>
        <v>97019.323219999977</v>
      </c>
      <c r="C66" s="35"/>
      <c r="D66" s="53">
        <v>2225</v>
      </c>
      <c r="E66" s="16">
        <f t="shared" si="3"/>
        <v>48902.176780000023</v>
      </c>
      <c r="F66" s="2" t="str">
        <f t="shared" si="2"/>
        <v/>
      </c>
      <c r="H66" s="16"/>
      <c r="I66" s="19">
        <f t="shared" si="5"/>
        <v>94794.323219999977</v>
      </c>
      <c r="J66" s="12"/>
    </row>
    <row r="67" spans="1:10" hidden="1" x14ac:dyDescent="0.25">
      <c r="A67" s="26">
        <v>36804</v>
      </c>
      <c r="B67" s="35">
        <f t="shared" si="4"/>
        <v>94794.323219999977</v>
      </c>
      <c r="C67" s="35"/>
      <c r="D67" s="53">
        <v>2225</v>
      </c>
      <c r="E67" s="16">
        <f t="shared" si="3"/>
        <v>51127.176780000023</v>
      </c>
      <c r="F67" s="2" t="str">
        <f t="shared" si="2"/>
        <v/>
      </c>
      <c r="H67" s="16"/>
      <c r="I67" s="19">
        <f t="shared" si="5"/>
        <v>92569.323219999977</v>
      </c>
      <c r="J67" s="12"/>
    </row>
    <row r="68" spans="1:10" hidden="1" x14ac:dyDescent="0.25">
      <c r="A68" s="26">
        <v>36805</v>
      </c>
      <c r="B68" s="35">
        <f t="shared" si="4"/>
        <v>92569.323219999977</v>
      </c>
      <c r="C68" s="35"/>
      <c r="D68" s="53">
        <v>2225</v>
      </c>
      <c r="E68" s="16">
        <f t="shared" si="3"/>
        <v>53352.176780000023</v>
      </c>
      <c r="F68" s="2" t="str">
        <f t="shared" si="2"/>
        <v/>
      </c>
      <c r="H68" s="16"/>
      <c r="I68" s="19">
        <f t="shared" si="5"/>
        <v>90344.323219999977</v>
      </c>
      <c r="J68" s="12"/>
    </row>
    <row r="69" spans="1:10" hidden="1" x14ac:dyDescent="0.25">
      <c r="A69" s="26">
        <v>36806</v>
      </c>
      <c r="B69" s="35">
        <f t="shared" si="4"/>
        <v>90344.323219999977</v>
      </c>
      <c r="C69" s="35"/>
      <c r="D69" s="53">
        <v>2225</v>
      </c>
      <c r="E69" s="16">
        <f t="shared" si="3"/>
        <v>55577.176780000023</v>
      </c>
      <c r="F69" s="2" t="str">
        <f t="shared" si="2"/>
        <v/>
      </c>
      <c r="H69" s="16"/>
      <c r="I69" s="19">
        <f t="shared" si="5"/>
        <v>88119.323219999977</v>
      </c>
      <c r="J69" s="12"/>
    </row>
    <row r="70" spans="1:10" hidden="1" x14ac:dyDescent="0.25">
      <c r="A70" s="26">
        <v>36807</v>
      </c>
      <c r="B70" s="35">
        <f t="shared" si="4"/>
        <v>88119.323219999977</v>
      </c>
      <c r="C70" s="35"/>
      <c r="D70" s="53">
        <v>2225</v>
      </c>
      <c r="E70" s="16">
        <f t="shared" si="3"/>
        <v>57802.176780000023</v>
      </c>
      <c r="F70" s="2" t="str">
        <f t="shared" si="2"/>
        <v/>
      </c>
      <c r="G70" s="23"/>
      <c r="H70" s="16"/>
      <c r="I70" s="19">
        <f t="shared" si="5"/>
        <v>85894.323219999977</v>
      </c>
      <c r="J70" s="12"/>
    </row>
    <row r="71" spans="1:10" hidden="1" x14ac:dyDescent="0.25">
      <c r="A71" s="26">
        <v>36808</v>
      </c>
      <c r="B71" s="35">
        <f t="shared" si="4"/>
        <v>85894.323219999977</v>
      </c>
      <c r="C71" s="35"/>
      <c r="D71" s="53">
        <v>2225</v>
      </c>
      <c r="E71" s="16">
        <f t="shared" si="3"/>
        <v>60027.176780000023</v>
      </c>
      <c r="F71" s="2" t="str">
        <f t="shared" si="2"/>
        <v/>
      </c>
      <c r="G71" s="23"/>
      <c r="H71" s="16"/>
      <c r="I71" s="19">
        <f t="shared" si="5"/>
        <v>83669.323219999977</v>
      </c>
      <c r="J71" s="12"/>
    </row>
    <row r="72" spans="1:10" hidden="1" x14ac:dyDescent="0.25">
      <c r="A72" s="26">
        <v>36809</v>
      </c>
      <c r="B72" s="35">
        <f t="shared" si="4"/>
        <v>83669.323219999977</v>
      </c>
      <c r="C72" s="35"/>
      <c r="D72" s="53">
        <v>2225</v>
      </c>
      <c r="E72" s="16">
        <f t="shared" si="3"/>
        <v>62252.176780000023</v>
      </c>
      <c r="F72" s="2" t="str">
        <f t="shared" si="2"/>
        <v/>
      </c>
      <c r="G72" s="23"/>
      <c r="H72" s="16"/>
      <c r="I72" s="19">
        <f t="shared" si="5"/>
        <v>81444.323219999977</v>
      </c>
      <c r="J72" s="12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3"/>
        <v>65575.5</v>
      </c>
      <c r="F73" s="2" t="str">
        <f t="shared" si="2"/>
        <v/>
      </c>
      <c r="G73" s="23"/>
      <c r="H73" s="16"/>
      <c r="I73" s="19">
        <f t="shared" ref="I73:I104" si="7">B73+H73-D73</f>
        <v>78121</v>
      </c>
      <c r="J73" s="12"/>
    </row>
    <row r="74" spans="1:10" hidden="1" x14ac:dyDescent="0.25">
      <c r="A74" s="26">
        <v>36811</v>
      </c>
      <c r="B74" s="35">
        <f t="shared" si="4"/>
        <v>78121</v>
      </c>
      <c r="C74" s="35"/>
      <c r="D74" s="53">
        <v>2225</v>
      </c>
      <c r="E74" s="16">
        <f t="shared" si="3"/>
        <v>67800.5</v>
      </c>
      <c r="F74" s="2" t="str">
        <f t="shared" ref="F74:F137" si="8">+IF(I74&gt;$D$3,"*","")</f>
        <v/>
      </c>
      <c r="G74" s="23"/>
      <c r="H74" s="16"/>
      <c r="I74" s="19">
        <f t="shared" si="7"/>
        <v>75896</v>
      </c>
      <c r="J74" s="12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ref="E75:E106" si="9">$D$3-B75</f>
        <v>69334.5</v>
      </c>
      <c r="F75" s="2" t="str">
        <f t="shared" si="8"/>
        <v/>
      </c>
      <c r="H75" s="16"/>
      <c r="I75" s="19">
        <f t="shared" si="7"/>
        <v>74362</v>
      </c>
      <c r="J75" s="12"/>
    </row>
    <row r="76" spans="1:10" hidden="1" x14ac:dyDescent="0.25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9"/>
        <v>71559.5</v>
      </c>
      <c r="F76" s="2" t="str">
        <f t="shared" si="8"/>
        <v/>
      </c>
      <c r="H76" s="16"/>
      <c r="I76" s="19">
        <f t="shared" si="7"/>
        <v>72137</v>
      </c>
      <c r="J76" s="12"/>
    </row>
    <row r="77" spans="1:10" hidden="1" x14ac:dyDescent="0.25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9"/>
        <v>73784.5</v>
      </c>
      <c r="F77" s="2" t="str">
        <f t="shared" si="8"/>
        <v/>
      </c>
      <c r="H77" s="16"/>
      <c r="I77" s="19">
        <f t="shared" si="7"/>
        <v>69912</v>
      </c>
      <c r="J77" s="12"/>
    </row>
    <row r="78" spans="1:10" hidden="1" x14ac:dyDescent="0.25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9"/>
        <v>76009.5</v>
      </c>
      <c r="F78" s="2" t="str">
        <f t="shared" si="8"/>
        <v/>
      </c>
      <c r="H78" s="16"/>
      <c r="I78" s="19">
        <f t="shared" si="7"/>
        <v>67687</v>
      </c>
      <c r="J78" s="12"/>
    </row>
    <row r="79" spans="1:10" hidden="1" x14ac:dyDescent="0.25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8"/>
        <v/>
      </c>
      <c r="G79" s="23"/>
      <c r="H79" s="16"/>
      <c r="I79" s="19">
        <f>B79+H79-D79</f>
        <v>65462</v>
      </c>
      <c r="J79" s="12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8"/>
        <v/>
      </c>
      <c r="G80" s="23"/>
      <c r="H80" s="16"/>
      <c r="I80" s="19">
        <f>B80+H80-D80</f>
        <v>63628</v>
      </c>
      <c r="J80" s="12"/>
    </row>
    <row r="81" spans="1:10" hidden="1" x14ac:dyDescent="0.25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9"/>
        <v>82293.5</v>
      </c>
      <c r="F81" s="2" t="str">
        <f t="shared" si="8"/>
        <v/>
      </c>
      <c r="G81" s="42"/>
      <c r="H81" s="15"/>
      <c r="I81" s="19">
        <f t="shared" si="7"/>
        <v>61403</v>
      </c>
      <c r="J81" s="12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9"/>
        <v>84527.5</v>
      </c>
      <c r="F82" s="2" t="str">
        <f t="shared" si="8"/>
        <v/>
      </c>
      <c r="G82" s="23"/>
      <c r="H82" s="16"/>
      <c r="I82" s="19">
        <f t="shared" si="7"/>
        <v>59169</v>
      </c>
      <c r="J82" s="12"/>
    </row>
    <row r="83" spans="1:10" hidden="1" x14ac:dyDescent="0.25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9"/>
        <v>86752.5</v>
      </c>
      <c r="F83" s="2" t="str">
        <f t="shared" si="8"/>
        <v/>
      </c>
      <c r="G83" s="23"/>
      <c r="H83" s="16"/>
      <c r="I83" s="19">
        <f t="shared" si="7"/>
        <v>56944</v>
      </c>
      <c r="J83" s="12"/>
    </row>
    <row r="84" spans="1:10" hidden="1" x14ac:dyDescent="0.25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9"/>
        <v>88977.5</v>
      </c>
      <c r="F84" s="2" t="str">
        <f t="shared" si="8"/>
        <v/>
      </c>
      <c r="H84" s="16"/>
      <c r="I84" s="19">
        <f t="shared" si="7"/>
        <v>54719</v>
      </c>
      <c r="J84" s="12"/>
    </row>
    <row r="85" spans="1:10" hidden="1" x14ac:dyDescent="0.25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9"/>
        <v>91202.5</v>
      </c>
      <c r="F85" s="2" t="str">
        <f t="shared" si="8"/>
        <v/>
      </c>
      <c r="H85" s="16"/>
      <c r="I85" s="19">
        <f t="shared" si="7"/>
        <v>52494</v>
      </c>
      <c r="J85" s="12"/>
    </row>
    <row r="86" spans="1:10" hidden="1" x14ac:dyDescent="0.25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9"/>
        <v>93427.5</v>
      </c>
      <c r="F86" s="2" t="str">
        <f t="shared" si="8"/>
        <v/>
      </c>
      <c r="H86" s="16"/>
      <c r="I86" s="19">
        <f t="shared" si="7"/>
        <v>50269</v>
      </c>
      <c r="J86" s="12"/>
    </row>
    <row r="87" spans="1:10" hidden="1" x14ac:dyDescent="0.25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9"/>
        <v>95652.5</v>
      </c>
      <c r="F87" s="2" t="str">
        <f t="shared" si="8"/>
        <v/>
      </c>
      <c r="H87" s="16"/>
      <c r="I87" s="19">
        <f t="shared" si="7"/>
        <v>48044</v>
      </c>
      <c r="J87" s="12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9"/>
        <v>97710.5</v>
      </c>
      <c r="F88" s="2" t="str">
        <f t="shared" si="8"/>
        <v/>
      </c>
      <c r="G88" s="21" t="s">
        <v>18</v>
      </c>
      <c r="H88" s="16">
        <v>30000</v>
      </c>
      <c r="I88" s="19">
        <f t="shared" si="7"/>
        <v>75986</v>
      </c>
      <c r="J88" s="12"/>
    </row>
    <row r="89" spans="1:10" hidden="1" x14ac:dyDescent="0.25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9"/>
        <v>69935.5</v>
      </c>
      <c r="F89" s="2" t="str">
        <f t="shared" si="8"/>
        <v/>
      </c>
      <c r="H89" s="16"/>
      <c r="I89" s="19">
        <f t="shared" si="7"/>
        <v>73761</v>
      </c>
      <c r="J89" s="12"/>
    </row>
    <row r="90" spans="1:10" hidden="1" x14ac:dyDescent="0.25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9"/>
        <v>72160.5</v>
      </c>
      <c r="F90" s="2" t="str">
        <f t="shared" si="8"/>
        <v/>
      </c>
      <c r="H90" s="16"/>
      <c r="I90" s="19">
        <f t="shared" si="7"/>
        <v>71536</v>
      </c>
      <c r="J90" s="12"/>
    </row>
    <row r="91" spans="1:10" hidden="1" x14ac:dyDescent="0.25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9"/>
        <v>74385.5</v>
      </c>
      <c r="F91" s="2" t="str">
        <f t="shared" si="8"/>
        <v/>
      </c>
      <c r="H91" s="16"/>
      <c r="I91" s="19">
        <f t="shared" si="7"/>
        <v>69311</v>
      </c>
      <c r="J91" s="12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9"/>
        <v>77998.5</v>
      </c>
      <c r="F92" s="2" t="str">
        <f t="shared" si="8"/>
        <v/>
      </c>
      <c r="H92" s="16"/>
      <c r="I92" s="19">
        <f t="shared" si="7"/>
        <v>65698</v>
      </c>
      <c r="J92" s="12"/>
    </row>
    <row r="93" spans="1:10" hidden="1" x14ac:dyDescent="0.25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9"/>
        <v>80223.5</v>
      </c>
      <c r="F93" s="2" t="str">
        <f t="shared" si="8"/>
        <v/>
      </c>
      <c r="H93" s="16"/>
      <c r="I93" s="19">
        <f t="shared" si="7"/>
        <v>63473</v>
      </c>
      <c r="J93" s="12"/>
    </row>
    <row r="94" spans="1:10" hidden="1" x14ac:dyDescent="0.25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9"/>
        <v>82448.5</v>
      </c>
      <c r="F94" s="2" t="str">
        <f t="shared" si="8"/>
        <v/>
      </c>
      <c r="H94" s="16"/>
      <c r="I94" s="19">
        <f t="shared" si="7"/>
        <v>61248</v>
      </c>
      <c r="J94" s="12"/>
    </row>
    <row r="95" spans="1:10" hidden="1" x14ac:dyDescent="0.25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9"/>
        <v>84673.5</v>
      </c>
      <c r="F95" s="2" t="str">
        <f t="shared" si="8"/>
        <v/>
      </c>
      <c r="H95" s="16"/>
      <c r="I95" s="19">
        <f t="shared" si="7"/>
        <v>59023</v>
      </c>
      <c r="J95" s="12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9"/>
        <v>85610.5</v>
      </c>
      <c r="F96" s="2" t="str">
        <f t="shared" si="8"/>
        <v/>
      </c>
      <c r="H96" s="16"/>
      <c r="I96" s="19">
        <f t="shared" si="7"/>
        <v>60311</v>
      </c>
      <c r="J96" s="12"/>
    </row>
    <row r="97" spans="1:10" s="24" customFormat="1" hidden="1" x14ac:dyDescent="0.25">
      <c r="A97" s="26">
        <v>36834</v>
      </c>
      <c r="B97" s="35">
        <f t="shared" ref="B97:B154" si="10">IF(I96&lt;0,"0",I96)</f>
        <v>60311</v>
      </c>
      <c r="C97" s="35"/>
      <c r="D97" s="53">
        <v>2225</v>
      </c>
      <c r="E97" s="16">
        <f t="shared" si="9"/>
        <v>85610.5</v>
      </c>
      <c r="F97" s="2" t="str">
        <f t="shared" si="8"/>
        <v/>
      </c>
      <c r="G97" s="21"/>
      <c r="H97" s="16"/>
      <c r="I97" s="19">
        <f t="shared" si="7"/>
        <v>58086</v>
      </c>
      <c r="J97" s="1"/>
    </row>
    <row r="98" spans="1:10" hidden="1" x14ac:dyDescent="0.25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9"/>
        <v>87835.5</v>
      </c>
      <c r="F98" s="2" t="str">
        <f t="shared" si="8"/>
        <v/>
      </c>
      <c r="H98" s="16"/>
      <c r="I98" s="19">
        <f t="shared" si="7"/>
        <v>55861</v>
      </c>
      <c r="J98" s="12"/>
    </row>
    <row r="99" spans="1:10" hidden="1" x14ac:dyDescent="0.25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9"/>
        <v>90060.5</v>
      </c>
      <c r="F99" s="2" t="str">
        <f t="shared" si="8"/>
        <v/>
      </c>
      <c r="H99" s="16"/>
      <c r="I99" s="19">
        <f t="shared" si="7"/>
        <v>53636</v>
      </c>
      <c r="J99" s="12"/>
    </row>
    <row r="100" spans="1:10" hidden="1" x14ac:dyDescent="0.25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9"/>
        <v>92285.5</v>
      </c>
      <c r="F100" s="2" t="str">
        <f t="shared" si="8"/>
        <v/>
      </c>
      <c r="H100" s="16"/>
      <c r="I100" s="19">
        <f t="shared" si="7"/>
        <v>51411</v>
      </c>
      <c r="J100" s="12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9"/>
        <v>95385.5</v>
      </c>
      <c r="F101" s="2" t="str">
        <f t="shared" si="8"/>
        <v/>
      </c>
      <c r="G101" s="23"/>
      <c r="H101" s="16"/>
      <c r="I101" s="19">
        <f t="shared" si="7"/>
        <v>47499</v>
      </c>
      <c r="J101" s="12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9"/>
        <v>97988.9</v>
      </c>
      <c r="F102" s="2" t="str">
        <f t="shared" si="8"/>
        <v/>
      </c>
      <c r="G102" s="23"/>
      <c r="H102" s="16"/>
      <c r="I102" s="19">
        <f t="shared" si="7"/>
        <v>44895.6</v>
      </c>
      <c r="J102" s="12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9"/>
        <v>101027.95</v>
      </c>
      <c r="F103" s="2" t="str">
        <f t="shared" si="8"/>
        <v/>
      </c>
      <c r="G103" s="23"/>
      <c r="H103" s="16"/>
      <c r="I103" s="19">
        <f t="shared" si="7"/>
        <v>41856.550000000003</v>
      </c>
      <c r="J103" s="12"/>
    </row>
    <row r="104" spans="1:10" hidden="1" x14ac:dyDescent="0.25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9"/>
        <v>104064.95</v>
      </c>
      <c r="F104" s="2" t="str">
        <f t="shared" si="8"/>
        <v/>
      </c>
      <c r="G104" s="23"/>
      <c r="H104" s="16"/>
      <c r="I104" s="19">
        <f t="shared" si="7"/>
        <v>38819.550000000003</v>
      </c>
      <c r="J104" s="12"/>
    </row>
    <row r="105" spans="1:10" hidden="1" x14ac:dyDescent="0.25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9"/>
        <v>107101.95</v>
      </c>
      <c r="F105" s="2" t="str">
        <f t="shared" si="8"/>
        <v/>
      </c>
      <c r="G105" s="23"/>
      <c r="H105" s="16"/>
      <c r="I105" s="19">
        <f t="shared" ref="I105:I123" si="11">B105+H105-D105</f>
        <v>36594.550000000003</v>
      </c>
      <c r="J105" s="12"/>
    </row>
    <row r="106" spans="1:10" hidden="1" x14ac:dyDescent="0.25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9"/>
        <v>109326.95</v>
      </c>
      <c r="F106" s="2" t="str">
        <f t="shared" si="8"/>
        <v/>
      </c>
      <c r="G106" s="23" t="s">
        <v>18</v>
      </c>
      <c r="H106" s="16">
        <v>112000</v>
      </c>
      <c r="I106" s="19">
        <f t="shared" si="11"/>
        <v>145557.54999999999</v>
      </c>
      <c r="J106" s="12"/>
    </row>
    <row r="107" spans="1:10" hidden="1" x14ac:dyDescent="0.25">
      <c r="A107" s="26">
        <v>36844</v>
      </c>
      <c r="B107" s="35">
        <f t="shared" si="10"/>
        <v>145557.54999999999</v>
      </c>
      <c r="C107" s="35"/>
      <c r="D107" s="53">
        <v>3839</v>
      </c>
      <c r="E107" s="16">
        <f t="shared" ref="E107:E123" si="12">$D$3-B107</f>
        <v>363.95000000001164</v>
      </c>
      <c r="F107" s="2" t="str">
        <f t="shared" si="8"/>
        <v/>
      </c>
      <c r="H107" s="16"/>
      <c r="I107" s="19">
        <f t="shared" si="11"/>
        <v>141718.54999999999</v>
      </c>
      <c r="J107" s="12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12"/>
        <v>6712.5</v>
      </c>
      <c r="F108" s="2" t="str">
        <f t="shared" si="8"/>
        <v/>
      </c>
      <c r="H108" s="16"/>
      <c r="I108" s="19">
        <f t="shared" si="11"/>
        <v>136984</v>
      </c>
      <c r="J108" s="12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3">
        <v>3839</v>
      </c>
      <c r="E109" s="16">
        <f t="shared" si="12"/>
        <v>9201.5</v>
      </c>
      <c r="F109" s="2" t="str">
        <f t="shared" si="8"/>
        <v/>
      </c>
      <c r="H109" s="16"/>
      <c r="I109" s="19">
        <f t="shared" si="11"/>
        <v>132881</v>
      </c>
      <c r="J109" s="12"/>
    </row>
    <row r="110" spans="1:10" hidden="1" x14ac:dyDescent="0.25">
      <c r="A110" s="26">
        <v>36847</v>
      </c>
      <c r="B110" s="35">
        <f t="shared" si="10"/>
        <v>132881</v>
      </c>
      <c r="C110" s="35"/>
      <c r="D110" s="53">
        <v>3839</v>
      </c>
      <c r="E110" s="16">
        <f t="shared" si="12"/>
        <v>13040.5</v>
      </c>
      <c r="F110" s="2" t="str">
        <f t="shared" si="8"/>
        <v/>
      </c>
      <c r="G110" s="23"/>
      <c r="H110" s="16"/>
      <c r="I110" s="19">
        <f t="shared" si="11"/>
        <v>129042</v>
      </c>
      <c r="J110" s="12"/>
    </row>
    <row r="111" spans="1:10" hidden="1" x14ac:dyDescent="0.25">
      <c r="A111" s="26">
        <v>36848</v>
      </c>
      <c r="B111" s="35">
        <f t="shared" si="10"/>
        <v>129042</v>
      </c>
      <c r="C111" s="35"/>
      <c r="D111" s="53">
        <v>3839</v>
      </c>
      <c r="E111" s="16">
        <f t="shared" si="12"/>
        <v>16879.5</v>
      </c>
      <c r="F111" s="2" t="str">
        <f t="shared" si="8"/>
        <v/>
      </c>
      <c r="G111" s="23"/>
      <c r="H111" s="16"/>
      <c r="I111" s="19">
        <f t="shared" si="11"/>
        <v>125203</v>
      </c>
      <c r="J111" s="12"/>
    </row>
    <row r="112" spans="1:10" hidden="1" x14ac:dyDescent="0.25">
      <c r="A112" s="26">
        <v>36849</v>
      </c>
      <c r="B112" s="35">
        <f t="shared" si="10"/>
        <v>125203</v>
      </c>
      <c r="C112" s="35"/>
      <c r="D112" s="53">
        <v>3839</v>
      </c>
      <c r="E112" s="16">
        <f t="shared" si="12"/>
        <v>20718.5</v>
      </c>
      <c r="F112" s="2" t="str">
        <f t="shared" si="8"/>
        <v/>
      </c>
      <c r="G112" s="23"/>
      <c r="H112" s="16"/>
      <c r="I112" s="19">
        <f t="shared" si="11"/>
        <v>121364</v>
      </c>
      <c r="J112" s="12"/>
    </row>
    <row r="113" spans="1:10" hidden="1" x14ac:dyDescent="0.25">
      <c r="A113" s="26">
        <v>36850</v>
      </c>
      <c r="B113" s="35">
        <f t="shared" si="10"/>
        <v>121364</v>
      </c>
      <c r="C113" s="35"/>
      <c r="D113" s="53">
        <v>3839</v>
      </c>
      <c r="E113" s="16">
        <f t="shared" si="12"/>
        <v>24557.5</v>
      </c>
      <c r="F113" s="2" t="str">
        <f t="shared" si="8"/>
        <v/>
      </c>
      <c r="G113" s="23"/>
      <c r="H113" s="16"/>
      <c r="I113" s="19">
        <f t="shared" si="11"/>
        <v>117525</v>
      </c>
      <c r="J113" s="12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3">
        <v>3839</v>
      </c>
      <c r="E114" s="16">
        <f t="shared" si="12"/>
        <v>21372.850000000006</v>
      </c>
      <c r="F114" s="2" t="str">
        <f t="shared" si="8"/>
        <v/>
      </c>
      <c r="G114" s="23"/>
      <c r="H114" s="16"/>
      <c r="I114" s="19">
        <f t="shared" si="11"/>
        <v>120709.65</v>
      </c>
      <c r="J114" s="12"/>
    </row>
    <row r="115" spans="1:10" hidden="1" x14ac:dyDescent="0.25">
      <c r="A115" s="26">
        <v>36852</v>
      </c>
      <c r="B115" s="35">
        <f t="shared" si="10"/>
        <v>120709.65</v>
      </c>
      <c r="C115" s="35"/>
      <c r="D115" s="53">
        <v>3839</v>
      </c>
      <c r="E115" s="16">
        <f t="shared" si="12"/>
        <v>25211.850000000006</v>
      </c>
      <c r="F115" s="2" t="str">
        <f t="shared" si="8"/>
        <v/>
      </c>
      <c r="G115" s="23"/>
      <c r="H115" s="16"/>
      <c r="I115" s="19">
        <f t="shared" si="11"/>
        <v>116870.65</v>
      </c>
      <c r="J115" s="12"/>
    </row>
    <row r="116" spans="1:10" hidden="1" x14ac:dyDescent="0.25">
      <c r="A116" s="26">
        <v>36853</v>
      </c>
      <c r="B116" s="35">
        <f t="shared" si="10"/>
        <v>116870.65</v>
      </c>
      <c r="C116" s="35"/>
      <c r="D116" s="53">
        <v>3839</v>
      </c>
      <c r="E116" s="16">
        <f t="shared" si="12"/>
        <v>29050.850000000006</v>
      </c>
      <c r="F116" s="2" t="str">
        <f t="shared" si="8"/>
        <v/>
      </c>
      <c r="H116" s="16"/>
      <c r="I116" s="19">
        <f t="shared" si="11"/>
        <v>113031.65</v>
      </c>
      <c r="J116" s="12"/>
    </row>
    <row r="117" spans="1:10" hidden="1" x14ac:dyDescent="0.25">
      <c r="A117" s="26">
        <v>36854</v>
      </c>
      <c r="B117" s="35">
        <f t="shared" si="10"/>
        <v>113031.65</v>
      </c>
      <c r="C117" s="35"/>
      <c r="D117" s="53">
        <v>3839</v>
      </c>
      <c r="E117" s="16">
        <f t="shared" si="12"/>
        <v>32889.850000000006</v>
      </c>
      <c r="F117" s="2" t="str">
        <f t="shared" si="8"/>
        <v/>
      </c>
      <c r="H117" s="16"/>
      <c r="I117" s="19">
        <f t="shared" si="11"/>
        <v>109192.65</v>
      </c>
      <c r="J117" s="12"/>
    </row>
    <row r="118" spans="1:10" hidden="1" x14ac:dyDescent="0.25">
      <c r="A118" s="26">
        <v>36855</v>
      </c>
      <c r="B118" s="35">
        <f t="shared" si="10"/>
        <v>109192.65</v>
      </c>
      <c r="C118" s="35"/>
      <c r="D118" s="53">
        <v>3839</v>
      </c>
      <c r="E118" s="16">
        <f t="shared" si="12"/>
        <v>36728.850000000006</v>
      </c>
      <c r="F118" s="2" t="str">
        <f t="shared" si="8"/>
        <v/>
      </c>
      <c r="H118" s="16"/>
      <c r="I118" s="19">
        <f t="shared" si="11"/>
        <v>105353.65</v>
      </c>
      <c r="J118" s="12"/>
    </row>
    <row r="119" spans="1:10" hidden="1" x14ac:dyDescent="0.25">
      <c r="A119" s="26">
        <v>36856</v>
      </c>
      <c r="B119" s="35">
        <f t="shared" si="10"/>
        <v>105353.65</v>
      </c>
      <c r="C119" s="35"/>
      <c r="D119" s="53">
        <v>2225</v>
      </c>
      <c r="E119" s="16">
        <f t="shared" si="12"/>
        <v>40567.850000000006</v>
      </c>
      <c r="F119" s="2" t="str">
        <f t="shared" si="8"/>
        <v/>
      </c>
      <c r="H119" s="16"/>
      <c r="I119" s="19">
        <f t="shared" si="11"/>
        <v>103128.65</v>
      </c>
      <c r="J119" s="12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12"/>
        <v>39250.5</v>
      </c>
      <c r="F120" s="2" t="str">
        <f t="shared" si="8"/>
        <v/>
      </c>
      <c r="H120" s="16"/>
      <c r="I120" s="19">
        <f t="shared" si="11"/>
        <v>104446</v>
      </c>
      <c r="J120" s="12"/>
    </row>
    <row r="121" spans="1:10" hidden="1" x14ac:dyDescent="0.25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12"/>
        <v>41475.5</v>
      </c>
      <c r="F121" s="2" t="str">
        <f t="shared" si="8"/>
        <v/>
      </c>
      <c r="H121" s="16"/>
      <c r="I121" s="19">
        <f t="shared" si="11"/>
        <v>102221</v>
      </c>
      <c r="J121" s="12"/>
    </row>
    <row r="122" spans="1:10" hidden="1" x14ac:dyDescent="0.25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12"/>
        <v>43700.5</v>
      </c>
      <c r="F122" s="2" t="str">
        <f t="shared" si="8"/>
        <v/>
      </c>
      <c r="H122" s="16"/>
      <c r="I122" s="19">
        <f t="shared" si="11"/>
        <v>99996</v>
      </c>
      <c r="J122" s="12"/>
    </row>
    <row r="123" spans="1:10" hidden="1" x14ac:dyDescent="0.25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12"/>
        <v>45925.5</v>
      </c>
      <c r="F123" s="2" t="str">
        <f t="shared" si="8"/>
        <v/>
      </c>
      <c r="H123" s="16"/>
      <c r="I123" s="19">
        <f t="shared" si="11"/>
        <v>97771</v>
      </c>
      <c r="J123" s="12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3">$D$3-B124</f>
        <v>46486.5</v>
      </c>
      <c r="F124" s="2" t="str">
        <f t="shared" si="8"/>
        <v/>
      </c>
      <c r="H124" s="16"/>
      <c r="I124" s="19">
        <f t="shared" ref="I124:I154" si="14">B124+H124-D124</f>
        <v>97210</v>
      </c>
    </row>
    <row r="125" spans="1:10" hidden="1" x14ac:dyDescent="0.25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3"/>
        <v>48711.5</v>
      </c>
      <c r="F125" s="2" t="str">
        <f t="shared" si="8"/>
        <v/>
      </c>
      <c r="H125" s="16"/>
      <c r="I125" s="19">
        <f t="shared" si="14"/>
        <v>94985</v>
      </c>
    </row>
    <row r="126" spans="1:10" hidden="1" x14ac:dyDescent="0.25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3"/>
        <v>50936.5</v>
      </c>
      <c r="F126" s="2" t="str">
        <f t="shared" si="8"/>
        <v/>
      </c>
      <c r="H126" s="16"/>
      <c r="I126" s="19">
        <f t="shared" si="14"/>
        <v>92760</v>
      </c>
    </row>
    <row r="127" spans="1:10" hidden="1" x14ac:dyDescent="0.25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3"/>
        <v>53161.5</v>
      </c>
      <c r="F127" s="2" t="str">
        <f t="shared" si="8"/>
        <v/>
      </c>
      <c r="H127" s="16"/>
      <c r="I127" s="19">
        <f t="shared" si="14"/>
        <v>90535</v>
      </c>
    </row>
    <row r="128" spans="1:10" hidden="1" x14ac:dyDescent="0.25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3"/>
        <v>55386.5</v>
      </c>
      <c r="F128" s="2" t="str">
        <f t="shared" si="8"/>
        <v/>
      </c>
      <c r="H128" s="16"/>
      <c r="I128" s="19">
        <f t="shared" si="14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3"/>
        <v>55124.5</v>
      </c>
      <c r="F129" s="2" t="str">
        <f t="shared" si="8"/>
        <v/>
      </c>
      <c r="H129" s="16"/>
      <c r="I129" s="19">
        <f t="shared" si="14"/>
        <v>87997</v>
      </c>
    </row>
    <row r="130" spans="1:9" hidden="1" x14ac:dyDescent="0.25">
      <c r="A130" s="26">
        <v>36867</v>
      </c>
      <c r="B130" s="35">
        <f t="shared" si="10"/>
        <v>87997</v>
      </c>
      <c r="C130" s="35"/>
      <c r="D130" s="53">
        <v>3839</v>
      </c>
      <c r="E130" s="16">
        <f t="shared" si="13"/>
        <v>57924.5</v>
      </c>
      <c r="F130" s="2" t="str">
        <f t="shared" si="8"/>
        <v/>
      </c>
      <c r="H130" s="16"/>
      <c r="I130" s="19">
        <f t="shared" si="14"/>
        <v>84158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3">
        <v>3839</v>
      </c>
      <c r="E131" s="16">
        <f t="shared" si="13"/>
        <v>61815.5</v>
      </c>
      <c r="F131" s="2" t="str">
        <f t="shared" si="8"/>
        <v/>
      </c>
      <c r="H131" s="16"/>
      <c r="I131" s="19">
        <f t="shared" si="14"/>
        <v>80267</v>
      </c>
    </row>
    <row r="132" spans="1:9" hidden="1" x14ac:dyDescent="0.25">
      <c r="A132" s="26">
        <v>36869</v>
      </c>
      <c r="B132" s="35">
        <f t="shared" si="10"/>
        <v>80267</v>
      </c>
      <c r="C132" s="35"/>
      <c r="D132" s="53">
        <v>3839</v>
      </c>
      <c r="E132" s="16">
        <f t="shared" si="13"/>
        <v>65654.5</v>
      </c>
      <c r="F132" s="2" t="str">
        <f t="shared" si="8"/>
        <v/>
      </c>
      <c r="H132" s="16"/>
      <c r="I132" s="19">
        <f t="shared" si="14"/>
        <v>76428</v>
      </c>
    </row>
    <row r="133" spans="1:9" hidden="1" x14ac:dyDescent="0.25">
      <c r="A133" s="26">
        <v>36870</v>
      </c>
      <c r="B133" s="35">
        <f t="shared" si="10"/>
        <v>76428</v>
      </c>
      <c r="C133" s="35"/>
      <c r="D133" s="53">
        <v>3839</v>
      </c>
      <c r="E133" s="16">
        <f t="shared" si="13"/>
        <v>69493.5</v>
      </c>
      <c r="F133" s="2" t="str">
        <f t="shared" si="8"/>
        <v/>
      </c>
      <c r="G133" s="23"/>
      <c r="H133" s="16"/>
      <c r="I133" s="19">
        <f t="shared" si="14"/>
        <v>72589</v>
      </c>
    </row>
    <row r="134" spans="1:9" hidden="1" x14ac:dyDescent="0.25">
      <c r="A134" s="26">
        <v>36871</v>
      </c>
      <c r="B134" s="35">
        <f t="shared" si="10"/>
        <v>72589</v>
      </c>
      <c r="C134" s="35"/>
      <c r="D134" s="53">
        <v>3839</v>
      </c>
      <c r="E134" s="16">
        <f t="shared" si="13"/>
        <v>73332.5</v>
      </c>
      <c r="F134" s="2" t="str">
        <f t="shared" si="8"/>
        <v/>
      </c>
      <c r="G134" s="23"/>
      <c r="H134" s="16"/>
      <c r="I134" s="19">
        <f t="shared" si="14"/>
        <v>68750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3">
        <v>3839</v>
      </c>
      <c r="E135" s="16">
        <f t="shared" si="13"/>
        <v>74335.5</v>
      </c>
      <c r="F135" s="2" t="str">
        <f t="shared" si="8"/>
        <v/>
      </c>
      <c r="G135" s="23"/>
      <c r="H135" s="16"/>
      <c r="I135" s="19">
        <f t="shared" si="14"/>
        <v>67747</v>
      </c>
    </row>
    <row r="136" spans="1:9" hidden="1" x14ac:dyDescent="0.25">
      <c r="A136" s="26">
        <v>36873</v>
      </c>
      <c r="B136" s="35">
        <f t="shared" si="10"/>
        <v>67747</v>
      </c>
      <c r="C136" s="35"/>
      <c r="D136" s="53">
        <v>3839</v>
      </c>
      <c r="E136" s="16">
        <f t="shared" si="13"/>
        <v>78174.5</v>
      </c>
      <c r="F136" s="2" t="str">
        <f t="shared" si="8"/>
        <v/>
      </c>
      <c r="G136" s="23"/>
      <c r="H136" s="16"/>
      <c r="I136" s="19">
        <f t="shared" si="14"/>
        <v>63908</v>
      </c>
    </row>
    <row r="137" spans="1:9" hidden="1" x14ac:dyDescent="0.25">
      <c r="A137" s="26">
        <v>36874</v>
      </c>
      <c r="B137" s="35">
        <f t="shared" si="10"/>
        <v>63908</v>
      </c>
      <c r="C137" s="35"/>
      <c r="D137" s="53">
        <v>3839</v>
      </c>
      <c r="E137" s="16">
        <f t="shared" si="13"/>
        <v>82013.5</v>
      </c>
      <c r="F137" s="2" t="str">
        <f t="shared" si="8"/>
        <v/>
      </c>
      <c r="G137" s="23"/>
      <c r="H137" s="16"/>
      <c r="I137" s="19">
        <f t="shared" si="14"/>
        <v>60069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3">
        <v>3839</v>
      </c>
      <c r="E138" s="16">
        <f t="shared" si="13"/>
        <v>84909.5</v>
      </c>
      <c r="F138" s="2" t="str">
        <f t="shared" ref="F138:F201" si="15">+IF(I138&gt;$D$3,"*","")</f>
        <v/>
      </c>
      <c r="H138" s="16"/>
      <c r="I138" s="19">
        <f t="shared" si="14"/>
        <v>57173</v>
      </c>
    </row>
    <row r="139" spans="1:9" hidden="1" x14ac:dyDescent="0.25">
      <c r="A139" s="26">
        <v>36876</v>
      </c>
      <c r="B139" s="35">
        <f t="shared" si="10"/>
        <v>57173</v>
      </c>
      <c r="C139" s="35"/>
      <c r="D139" s="53">
        <v>3839</v>
      </c>
      <c r="E139" s="16">
        <f t="shared" si="13"/>
        <v>88748.5</v>
      </c>
      <c r="F139" s="2" t="str">
        <f t="shared" si="15"/>
        <v/>
      </c>
      <c r="H139" s="16"/>
      <c r="I139" s="19">
        <f t="shared" si="14"/>
        <v>53334</v>
      </c>
    </row>
    <row r="140" spans="1:9" hidden="1" x14ac:dyDescent="0.25">
      <c r="A140" s="26">
        <v>36877</v>
      </c>
      <c r="B140" s="35">
        <f t="shared" si="10"/>
        <v>53334</v>
      </c>
      <c r="C140" s="35"/>
      <c r="D140" s="53">
        <v>3839</v>
      </c>
      <c r="E140" s="16">
        <f t="shared" si="13"/>
        <v>92587.5</v>
      </c>
      <c r="F140" s="2" t="str">
        <f t="shared" si="15"/>
        <v/>
      </c>
      <c r="H140" s="16"/>
      <c r="I140" s="19">
        <f t="shared" si="14"/>
        <v>49495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3">
        <v>3839</v>
      </c>
      <c r="E141" s="16">
        <f t="shared" si="13"/>
        <v>94490.15</v>
      </c>
      <c r="F141" s="2" t="str">
        <f t="shared" si="15"/>
        <v/>
      </c>
      <c r="H141" s="16"/>
      <c r="I141" s="19">
        <f t="shared" si="14"/>
        <v>47592.35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3"/>
        <v>97837.5</v>
      </c>
      <c r="F142" s="2" t="str">
        <f t="shared" si="15"/>
        <v/>
      </c>
      <c r="G142" s="23"/>
      <c r="H142" s="16"/>
      <c r="I142" s="19">
        <f t="shared" si="14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3"/>
        <v>99768.5</v>
      </c>
      <c r="F143" s="2" t="str">
        <f t="shared" si="15"/>
        <v/>
      </c>
      <c r="G143" s="23"/>
      <c r="H143" s="16"/>
      <c r="I143" s="19">
        <f t="shared" si="14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3"/>
        <v>101847.85</v>
      </c>
      <c r="F144" s="2" t="str">
        <f t="shared" si="15"/>
        <v/>
      </c>
      <c r="G144" s="23"/>
      <c r="H144" s="16"/>
      <c r="I144" s="19">
        <f t="shared" si="14"/>
        <v>42073.65</v>
      </c>
    </row>
    <row r="145" spans="1:9" hidden="1" x14ac:dyDescent="0.25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3"/>
        <v>103847.85</v>
      </c>
      <c r="F145" s="2" t="str">
        <f t="shared" si="15"/>
        <v/>
      </c>
      <c r="G145" s="23"/>
      <c r="H145" s="16"/>
      <c r="I145" s="19">
        <f t="shared" si="14"/>
        <v>40073.65</v>
      </c>
    </row>
    <row r="146" spans="1:9" hidden="1" x14ac:dyDescent="0.25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3"/>
        <v>105847.85</v>
      </c>
      <c r="F146" s="2" t="str">
        <f t="shared" si="15"/>
        <v/>
      </c>
      <c r="G146" s="23"/>
      <c r="H146" s="16"/>
      <c r="I146" s="19">
        <f t="shared" si="14"/>
        <v>38073.65</v>
      </c>
    </row>
    <row r="147" spans="1:9" hidden="1" x14ac:dyDescent="0.25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3"/>
        <v>107847.85</v>
      </c>
      <c r="F147" s="2" t="str">
        <f t="shared" si="15"/>
        <v/>
      </c>
      <c r="H147" s="16"/>
      <c r="I147" s="19">
        <f t="shared" si="14"/>
        <v>36073.65</v>
      </c>
    </row>
    <row r="148" spans="1:9" hidden="1" x14ac:dyDescent="0.25">
      <c r="A148" s="26">
        <v>36885</v>
      </c>
      <c r="B148" s="35">
        <f t="shared" si="10"/>
        <v>36073.65</v>
      </c>
      <c r="C148" s="35"/>
      <c r="D148" s="53">
        <v>3839</v>
      </c>
      <c r="E148" s="16">
        <f t="shared" si="13"/>
        <v>109847.85</v>
      </c>
      <c r="F148" s="2" t="str">
        <f t="shared" si="15"/>
        <v/>
      </c>
      <c r="H148" s="16"/>
      <c r="I148" s="19">
        <f t="shared" si="14"/>
        <v>32234.65</v>
      </c>
    </row>
    <row r="149" spans="1:9" hidden="1" x14ac:dyDescent="0.25">
      <c r="A149" s="26">
        <v>36886</v>
      </c>
      <c r="B149" s="35">
        <f t="shared" si="10"/>
        <v>32234.65</v>
      </c>
      <c r="C149" s="35"/>
      <c r="D149" s="53">
        <v>3839</v>
      </c>
      <c r="E149" s="16">
        <f t="shared" si="13"/>
        <v>113686.85</v>
      </c>
      <c r="F149" s="2" t="str">
        <f t="shared" si="15"/>
        <v/>
      </c>
      <c r="H149" s="16"/>
      <c r="I149" s="19">
        <f t="shared" si="14"/>
        <v>28395.65</v>
      </c>
    </row>
    <row r="150" spans="1:9" hidden="1" x14ac:dyDescent="0.25">
      <c r="A150" s="26">
        <v>36887</v>
      </c>
      <c r="B150" s="35">
        <f t="shared" si="10"/>
        <v>28395.65</v>
      </c>
      <c r="C150" s="35"/>
      <c r="D150" s="53">
        <v>3839</v>
      </c>
      <c r="E150" s="16">
        <f t="shared" si="13"/>
        <v>117525.85</v>
      </c>
      <c r="F150" s="2" t="str">
        <f t="shared" si="15"/>
        <v/>
      </c>
      <c r="H150" s="16"/>
      <c r="I150" s="19">
        <f t="shared" si="14"/>
        <v>24556.65</v>
      </c>
    </row>
    <row r="151" spans="1:9" hidden="1" x14ac:dyDescent="0.25">
      <c r="A151" s="26">
        <v>36888</v>
      </c>
      <c r="B151" s="35">
        <f t="shared" si="10"/>
        <v>24556.65</v>
      </c>
      <c r="C151" s="35"/>
      <c r="D151" s="53">
        <v>3839</v>
      </c>
      <c r="E151" s="16">
        <f t="shared" si="13"/>
        <v>121364.85</v>
      </c>
      <c r="F151" s="2" t="str">
        <f t="shared" si="15"/>
        <v/>
      </c>
      <c r="H151" s="16"/>
      <c r="I151" s="19">
        <f t="shared" si="14"/>
        <v>20717.650000000001</v>
      </c>
    </row>
    <row r="152" spans="1:9" hidden="1" x14ac:dyDescent="0.25">
      <c r="A152" s="26">
        <v>36889</v>
      </c>
      <c r="B152" s="35">
        <f t="shared" si="10"/>
        <v>20717.650000000001</v>
      </c>
      <c r="C152" s="35"/>
      <c r="D152" s="53">
        <v>3839</v>
      </c>
      <c r="E152" s="16">
        <f t="shared" si="13"/>
        <v>125203.85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4"/>
        <v>138967.65</v>
      </c>
    </row>
    <row r="153" spans="1:9" hidden="1" x14ac:dyDescent="0.25">
      <c r="A153" s="26">
        <v>36890</v>
      </c>
      <c r="B153" s="35">
        <f t="shared" si="10"/>
        <v>138967.65</v>
      </c>
      <c r="C153" s="35"/>
      <c r="D153" s="53">
        <v>3839</v>
      </c>
      <c r="E153" s="16">
        <f t="shared" si="13"/>
        <v>6953.8500000000058</v>
      </c>
      <c r="F153" s="2" t="str">
        <f t="shared" si="15"/>
        <v/>
      </c>
      <c r="H153" s="16"/>
      <c r="I153" s="19">
        <f t="shared" si="14"/>
        <v>135128.65</v>
      </c>
    </row>
    <row r="154" spans="1:9" hidden="1" x14ac:dyDescent="0.25">
      <c r="A154" s="26">
        <v>36891</v>
      </c>
      <c r="B154" s="35">
        <f t="shared" si="10"/>
        <v>135128.65</v>
      </c>
      <c r="C154" s="35"/>
      <c r="D154" s="53">
        <v>3839</v>
      </c>
      <c r="E154" s="16">
        <f t="shared" si="13"/>
        <v>10792.850000000006</v>
      </c>
      <c r="F154" s="2" t="str">
        <f t="shared" si="15"/>
        <v/>
      </c>
      <c r="H154" s="16"/>
      <c r="I154" s="19">
        <f t="shared" si="14"/>
        <v>131289.65</v>
      </c>
    </row>
    <row r="155" spans="1:9" hidden="1" x14ac:dyDescent="0.25">
      <c r="A155" s="26">
        <v>36892</v>
      </c>
      <c r="B155" s="35">
        <f>IF(I154&lt;0,"0",I154)</f>
        <v>131289.65</v>
      </c>
      <c r="C155" s="35"/>
      <c r="D155" s="53">
        <v>3839</v>
      </c>
      <c r="E155" s="58">
        <f t="shared" ref="E155:E218" si="16">$D$3-B155</f>
        <v>14631.850000000006</v>
      </c>
      <c r="F155" s="2" t="str">
        <f t="shared" si="15"/>
        <v/>
      </c>
      <c r="H155" s="16"/>
      <c r="I155" s="19">
        <f t="shared" ref="I155:I218" si="17">B155+H155-D155</f>
        <v>127450.65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3">
        <v>3839</v>
      </c>
      <c r="E156" s="58">
        <f t="shared" si="16"/>
        <v>10510.5</v>
      </c>
      <c r="F156" s="2" t="str">
        <f t="shared" si="15"/>
        <v/>
      </c>
      <c r="H156" s="16"/>
      <c r="I156" s="19">
        <f t="shared" si="17"/>
        <v>131572</v>
      </c>
    </row>
    <row r="157" spans="1:9" hidden="1" x14ac:dyDescent="0.25">
      <c r="A157" s="26">
        <v>36894</v>
      </c>
      <c r="B157" s="35">
        <f>IF(I156&lt;0,"0",I156)</f>
        <v>131572</v>
      </c>
      <c r="C157" s="35"/>
      <c r="D157" s="53">
        <v>3839</v>
      </c>
      <c r="E157" s="58">
        <f t="shared" si="16"/>
        <v>14349.5</v>
      </c>
      <c r="F157" s="2" t="str">
        <f t="shared" si="15"/>
        <v/>
      </c>
      <c r="H157" s="16"/>
      <c r="I157" s="19">
        <f t="shared" si="17"/>
        <v>127733</v>
      </c>
    </row>
    <row r="158" spans="1:9" hidden="1" x14ac:dyDescent="0.25">
      <c r="A158" s="26">
        <v>36895</v>
      </c>
      <c r="B158" s="35">
        <f>IF(I157&lt;0,"0",I157)</f>
        <v>127733</v>
      </c>
      <c r="C158" s="35"/>
      <c r="D158" s="53">
        <v>3839</v>
      </c>
      <c r="E158" s="58">
        <f t="shared" si="16"/>
        <v>18188.5</v>
      </c>
      <c r="F158" s="2" t="str">
        <f t="shared" si="15"/>
        <v/>
      </c>
      <c r="H158" s="16"/>
      <c r="I158" s="19">
        <f t="shared" si="17"/>
        <v>123894</v>
      </c>
    </row>
    <row r="159" spans="1:9" hidden="1" x14ac:dyDescent="0.25">
      <c r="A159" s="26">
        <v>36896</v>
      </c>
      <c r="B159" s="35">
        <f>IF(I158&lt;0,"0",I158)</f>
        <v>123894</v>
      </c>
      <c r="C159" s="35"/>
      <c r="D159" s="53">
        <v>3839</v>
      </c>
      <c r="E159" s="58">
        <f t="shared" si="16"/>
        <v>22027.5</v>
      </c>
      <c r="F159" s="2" t="str">
        <f t="shared" si="15"/>
        <v/>
      </c>
      <c r="H159" s="16"/>
      <c r="I159" s="19">
        <f t="shared" si="17"/>
        <v>120055</v>
      </c>
    </row>
    <row r="160" spans="1:9" hidden="1" x14ac:dyDescent="0.25">
      <c r="A160" s="26">
        <v>36897</v>
      </c>
      <c r="B160" s="35">
        <f>IF(I159&lt;0,"0",I159)</f>
        <v>120055</v>
      </c>
      <c r="C160" s="35"/>
      <c r="D160" s="53">
        <v>3839</v>
      </c>
      <c r="E160" s="58">
        <f t="shared" si="16"/>
        <v>25866.5</v>
      </c>
      <c r="F160" s="2" t="str">
        <f t="shared" si="15"/>
        <v/>
      </c>
      <c r="H160" s="16"/>
      <c r="I160" s="19">
        <f t="shared" si="17"/>
        <v>116216</v>
      </c>
    </row>
    <row r="161" spans="1:9" hidden="1" x14ac:dyDescent="0.25">
      <c r="A161" s="26">
        <v>36898</v>
      </c>
      <c r="B161" s="35">
        <f>IF(I160&lt;0,"0",I160)</f>
        <v>116216</v>
      </c>
      <c r="C161" s="35"/>
      <c r="D161" s="53">
        <v>3839</v>
      </c>
      <c r="E161" s="58">
        <f t="shared" si="16"/>
        <v>29705.5</v>
      </c>
      <c r="F161" s="2" t="str">
        <f t="shared" si="15"/>
        <v/>
      </c>
      <c r="H161" s="16"/>
      <c r="I161" s="19">
        <f t="shared" si="17"/>
        <v>112377</v>
      </c>
    </row>
    <row r="162" spans="1:9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3">
        <v>3839</v>
      </c>
      <c r="E162" s="58">
        <f t="shared" si="16"/>
        <v>25231.799999999988</v>
      </c>
      <c r="F162" s="2" t="str">
        <f t="shared" si="15"/>
        <v/>
      </c>
      <c r="H162" s="16"/>
      <c r="I162" s="19">
        <f t="shared" si="17"/>
        <v>116850.70000000001</v>
      </c>
    </row>
    <row r="163" spans="1:9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3">
        <v>3839</v>
      </c>
      <c r="E163" s="58">
        <f t="shared" si="16"/>
        <v>28430.800000000003</v>
      </c>
      <c r="F163" s="2" t="str">
        <f t="shared" si="15"/>
        <v/>
      </c>
      <c r="H163" s="16"/>
      <c r="I163" s="19">
        <f t="shared" si="17"/>
        <v>113651.7</v>
      </c>
    </row>
    <row r="164" spans="1:9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3">
        <v>3839</v>
      </c>
      <c r="E164" s="58">
        <f t="shared" si="16"/>
        <v>31629.800000000003</v>
      </c>
      <c r="F164" s="2" t="str">
        <f t="shared" si="15"/>
        <v/>
      </c>
      <c r="H164" s="16"/>
      <c r="I164" s="19">
        <f t="shared" si="17"/>
        <v>110452.7</v>
      </c>
    </row>
    <row r="165" spans="1:9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3">
        <v>3839</v>
      </c>
      <c r="E165" s="58">
        <f t="shared" si="16"/>
        <v>34348.949999999997</v>
      </c>
      <c r="F165" s="2" t="str">
        <f t="shared" si="15"/>
        <v/>
      </c>
      <c r="H165" s="16"/>
      <c r="I165" s="19">
        <f t="shared" si="17"/>
        <v>107733.55</v>
      </c>
    </row>
    <row r="166" spans="1:9" hidden="1" x14ac:dyDescent="0.25">
      <c r="A166" s="26">
        <v>36903</v>
      </c>
      <c r="B166" s="20">
        <f>117495-$D$2</f>
        <v>108265</v>
      </c>
      <c r="C166" s="40" t="s">
        <v>19</v>
      </c>
      <c r="D166" s="53">
        <v>3839</v>
      </c>
      <c r="E166" s="58">
        <f t="shared" si="16"/>
        <v>37656.5</v>
      </c>
      <c r="F166" s="2" t="str">
        <f t="shared" si="15"/>
        <v/>
      </c>
      <c r="H166" s="16"/>
      <c r="I166" s="19">
        <f t="shared" si="17"/>
        <v>104426</v>
      </c>
    </row>
    <row r="167" spans="1:9" hidden="1" x14ac:dyDescent="0.25">
      <c r="A167" s="26">
        <v>36904</v>
      </c>
      <c r="B167" s="35">
        <f>IF(I166&lt;0,"0",I166)</f>
        <v>104426</v>
      </c>
      <c r="C167" s="35"/>
      <c r="D167" s="53">
        <v>3839</v>
      </c>
      <c r="E167" s="58">
        <f t="shared" si="16"/>
        <v>41495.5</v>
      </c>
      <c r="F167" s="2" t="str">
        <f t="shared" si="15"/>
        <v/>
      </c>
      <c r="H167" s="16"/>
      <c r="I167" s="19">
        <f t="shared" si="17"/>
        <v>100587</v>
      </c>
    </row>
    <row r="168" spans="1:9" hidden="1" x14ac:dyDescent="0.25">
      <c r="A168" s="26">
        <v>36905</v>
      </c>
      <c r="B168" s="35">
        <f>IF(I167&lt;0,"0",I167)</f>
        <v>100587</v>
      </c>
      <c r="C168" s="35"/>
      <c r="D168" s="53">
        <v>3839</v>
      </c>
      <c r="E168" s="58">
        <f t="shared" si="16"/>
        <v>45334.5</v>
      </c>
      <c r="F168" s="2" t="str">
        <f t="shared" si="15"/>
        <v/>
      </c>
      <c r="H168" s="16"/>
      <c r="I168" s="19">
        <f t="shared" si="17"/>
        <v>96748</v>
      </c>
    </row>
    <row r="169" spans="1:9" hidden="1" x14ac:dyDescent="0.25">
      <c r="A169" s="26">
        <v>36906</v>
      </c>
      <c r="B169" s="35">
        <f>IF(I168&lt;0,"0",I168)</f>
        <v>96748</v>
      </c>
      <c r="C169" s="35"/>
      <c r="D169" s="53">
        <v>3839</v>
      </c>
      <c r="E169" s="58">
        <f t="shared" si="16"/>
        <v>49173.5</v>
      </c>
      <c r="F169" s="2" t="str">
        <f t="shared" si="15"/>
        <v/>
      </c>
      <c r="H169" s="16"/>
      <c r="I169" s="19">
        <f t="shared" si="17"/>
        <v>92909</v>
      </c>
    </row>
    <row r="170" spans="1:9" hidden="1" x14ac:dyDescent="0.25">
      <c r="A170" s="26">
        <v>36907</v>
      </c>
      <c r="B170" s="20">
        <f>106306-$D$2</f>
        <v>97076</v>
      </c>
      <c r="C170" s="40" t="s">
        <v>19</v>
      </c>
      <c r="D170" s="53">
        <v>3839</v>
      </c>
      <c r="E170" s="58">
        <f t="shared" si="16"/>
        <v>48845.5</v>
      </c>
      <c r="F170" s="2" t="str">
        <f t="shared" si="15"/>
        <v/>
      </c>
      <c r="H170" s="16"/>
      <c r="I170" s="19">
        <f t="shared" si="17"/>
        <v>93237</v>
      </c>
    </row>
    <row r="171" spans="1:9" hidden="1" x14ac:dyDescent="0.25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6"/>
        <v>51024.05</v>
      </c>
      <c r="F171" s="2" t="str">
        <f t="shared" si="15"/>
        <v/>
      </c>
      <c r="H171" s="16"/>
      <c r="I171" s="19">
        <f t="shared" si="17"/>
        <v>92672.45</v>
      </c>
    </row>
    <row r="172" spans="1:9" hidden="1" x14ac:dyDescent="0.25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6"/>
        <v>53249.05</v>
      </c>
      <c r="F172" s="2" t="str">
        <f t="shared" si="15"/>
        <v/>
      </c>
      <c r="H172" s="16"/>
      <c r="I172" s="19">
        <f t="shared" si="17"/>
        <v>90447.45</v>
      </c>
    </row>
    <row r="173" spans="1:9" hidden="1" x14ac:dyDescent="0.25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6"/>
        <v>55570.5</v>
      </c>
      <c r="F173" s="2" t="str">
        <f t="shared" si="15"/>
        <v/>
      </c>
      <c r="H173" s="16"/>
      <c r="I173" s="19">
        <f t="shared" si="17"/>
        <v>88126</v>
      </c>
    </row>
    <row r="174" spans="1:9" hidden="1" x14ac:dyDescent="0.25">
      <c r="A174" s="26">
        <v>36911</v>
      </c>
      <c r="B174" s="35">
        <f>IF(I173&lt;0,"0",I173)</f>
        <v>88126</v>
      </c>
      <c r="C174" s="35"/>
      <c r="D174" s="53">
        <v>3839</v>
      </c>
      <c r="E174" s="58">
        <f t="shared" si="16"/>
        <v>57795.5</v>
      </c>
      <c r="F174" s="2" t="str">
        <f t="shared" si="15"/>
        <v/>
      </c>
      <c r="H174" s="16"/>
      <c r="I174" s="19">
        <f t="shared" si="17"/>
        <v>84287</v>
      </c>
    </row>
    <row r="175" spans="1:9" hidden="1" x14ac:dyDescent="0.25">
      <c r="A175" s="26">
        <v>36912</v>
      </c>
      <c r="B175" s="35">
        <f>IF(I174&lt;0,"0",I174)</f>
        <v>84287</v>
      </c>
      <c r="C175" s="35"/>
      <c r="D175" s="53">
        <v>3839</v>
      </c>
      <c r="E175" s="58">
        <f t="shared" si="16"/>
        <v>61634.5</v>
      </c>
      <c r="F175" s="2" t="str">
        <f t="shared" si="15"/>
        <v/>
      </c>
      <c r="H175" s="16"/>
      <c r="I175" s="19">
        <f t="shared" si="17"/>
        <v>80448</v>
      </c>
    </row>
    <row r="176" spans="1:9" hidden="1" x14ac:dyDescent="0.25">
      <c r="A176" s="26">
        <v>36913</v>
      </c>
      <c r="B176" s="35">
        <f>IF(I175&lt;0,"0",I175)</f>
        <v>80448</v>
      </c>
      <c r="C176" s="35"/>
      <c r="D176" s="53">
        <v>3839</v>
      </c>
      <c r="E176" s="58">
        <f t="shared" si="16"/>
        <v>65473.5</v>
      </c>
      <c r="F176" s="2" t="str">
        <f t="shared" si="15"/>
        <v/>
      </c>
      <c r="H176" s="16"/>
      <c r="I176" s="19">
        <f t="shared" si="17"/>
        <v>76609</v>
      </c>
    </row>
    <row r="177" spans="1:9" hidden="1" x14ac:dyDescent="0.25">
      <c r="A177" s="26">
        <v>36914</v>
      </c>
      <c r="B177" s="20">
        <f>89321-$D$2</f>
        <v>80091</v>
      </c>
      <c r="C177" s="40" t="s">
        <v>19</v>
      </c>
      <c r="D177" s="53">
        <v>3839</v>
      </c>
      <c r="E177" s="58">
        <f t="shared" si="16"/>
        <v>65830.5</v>
      </c>
      <c r="F177" s="2" t="str">
        <f t="shared" si="15"/>
        <v/>
      </c>
      <c r="H177" s="16"/>
      <c r="I177" s="19">
        <f t="shared" si="17"/>
        <v>76252</v>
      </c>
    </row>
    <row r="178" spans="1:9" hidden="1" x14ac:dyDescent="0.25">
      <c r="A178" s="26">
        <v>36915</v>
      </c>
      <c r="B178" s="35">
        <f>IF(I177&lt;0,"0",I177)</f>
        <v>76252</v>
      </c>
      <c r="C178" s="35"/>
      <c r="D178" s="53">
        <v>3839</v>
      </c>
      <c r="E178" s="58">
        <f t="shared" si="16"/>
        <v>69669.5</v>
      </c>
      <c r="F178" s="2" t="str">
        <f t="shared" si="15"/>
        <v/>
      </c>
      <c r="H178" s="16"/>
      <c r="I178" s="19">
        <f t="shared" si="17"/>
        <v>72413</v>
      </c>
    </row>
    <row r="179" spans="1:9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3">
        <v>3839</v>
      </c>
      <c r="E179" s="58">
        <f t="shared" si="16"/>
        <v>70177.749999999985</v>
      </c>
      <c r="F179" s="2" t="str">
        <f t="shared" si="15"/>
        <v/>
      </c>
      <c r="H179" s="16"/>
      <c r="I179" s="19">
        <f t="shared" si="17"/>
        <v>71904.750000000015</v>
      </c>
    </row>
    <row r="180" spans="1:9" hidden="1" x14ac:dyDescent="0.25">
      <c r="A180" s="26">
        <v>36917</v>
      </c>
      <c r="B180" s="35">
        <f>IF(I179&lt;0,"0",I179)</f>
        <v>71904.750000000015</v>
      </c>
      <c r="C180" s="35"/>
      <c r="D180" s="53">
        <v>3839</v>
      </c>
      <c r="E180" s="58">
        <f t="shared" si="16"/>
        <v>74016.749999999985</v>
      </c>
      <c r="F180" s="2" t="str">
        <f t="shared" si="15"/>
        <v/>
      </c>
      <c r="H180" s="16"/>
      <c r="I180" s="19">
        <f t="shared" si="17"/>
        <v>68065.750000000015</v>
      </c>
    </row>
    <row r="181" spans="1:9" hidden="1" x14ac:dyDescent="0.25">
      <c r="A181" s="26">
        <v>36918</v>
      </c>
      <c r="B181" s="35">
        <f>IF(I180&lt;0,"0",I180)</f>
        <v>68065.750000000015</v>
      </c>
      <c r="C181" s="35"/>
      <c r="D181" s="53">
        <v>3839</v>
      </c>
      <c r="E181" s="58">
        <f t="shared" si="16"/>
        <v>77855.749999999985</v>
      </c>
      <c r="F181" s="2" t="str">
        <f t="shared" si="15"/>
        <v/>
      </c>
      <c r="H181" s="16"/>
      <c r="I181" s="19">
        <f t="shared" si="17"/>
        <v>64226.750000000015</v>
      </c>
    </row>
    <row r="182" spans="1:9" hidden="1" x14ac:dyDescent="0.25">
      <c r="A182" s="26">
        <v>36919</v>
      </c>
      <c r="B182" s="35">
        <f>IF(I181&lt;0,"0",I181)</f>
        <v>64226.750000000015</v>
      </c>
      <c r="C182" s="35"/>
      <c r="D182" s="53">
        <v>3839</v>
      </c>
      <c r="E182" s="58">
        <f t="shared" si="16"/>
        <v>81694.749999999985</v>
      </c>
      <c r="F182" s="2" t="str">
        <f t="shared" si="15"/>
        <v/>
      </c>
      <c r="H182" s="16"/>
      <c r="I182" s="19">
        <f t="shared" si="17"/>
        <v>60387.750000000015</v>
      </c>
    </row>
    <row r="183" spans="1:9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3">
        <v>3839</v>
      </c>
      <c r="E183" s="58">
        <f t="shared" si="16"/>
        <v>81374.25</v>
      </c>
      <c r="F183" s="2" t="str">
        <f t="shared" si="15"/>
        <v/>
      </c>
      <c r="H183" s="16"/>
      <c r="I183" s="19">
        <f t="shared" si="17"/>
        <v>60708.25</v>
      </c>
    </row>
    <row r="184" spans="1:9" hidden="1" x14ac:dyDescent="0.25">
      <c r="A184" s="26">
        <v>36921</v>
      </c>
      <c r="B184" s="20">
        <f>69573-$D$2</f>
        <v>60343</v>
      </c>
      <c r="C184" s="40" t="s">
        <v>19</v>
      </c>
      <c r="D184" s="53">
        <v>3839</v>
      </c>
      <c r="E184" s="58">
        <f t="shared" si="16"/>
        <v>85578.5</v>
      </c>
      <c r="F184" s="2" t="str">
        <f t="shared" si="15"/>
        <v/>
      </c>
      <c r="H184" s="16"/>
      <c r="I184" s="19">
        <f t="shared" si="17"/>
        <v>56504</v>
      </c>
    </row>
    <row r="185" spans="1:9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3">
        <v>3839</v>
      </c>
      <c r="E185" s="58">
        <f t="shared" si="16"/>
        <v>87932.2</v>
      </c>
      <c r="F185" s="2" t="str">
        <f t="shared" si="15"/>
        <v/>
      </c>
      <c r="H185" s="16"/>
      <c r="I185" s="19">
        <f t="shared" si="17"/>
        <v>54150.3</v>
      </c>
    </row>
    <row r="186" spans="1:9" hidden="1" x14ac:dyDescent="0.25">
      <c r="A186" s="26">
        <v>36923</v>
      </c>
      <c r="B186" s="20">
        <f>64223-$D$2</f>
        <v>54993</v>
      </c>
      <c r="C186" s="40" t="s">
        <v>19</v>
      </c>
      <c r="D186" s="53">
        <v>3839</v>
      </c>
      <c r="E186" s="58">
        <f t="shared" si="16"/>
        <v>90928.5</v>
      </c>
      <c r="F186" s="2" t="str">
        <f t="shared" si="15"/>
        <v/>
      </c>
      <c r="H186" s="16"/>
      <c r="I186" s="19">
        <f t="shared" si="17"/>
        <v>51154</v>
      </c>
    </row>
    <row r="187" spans="1:9" hidden="1" x14ac:dyDescent="0.25">
      <c r="A187" s="26">
        <v>36924</v>
      </c>
      <c r="B187" s="35">
        <f>IF(I186&lt;0,"0",I186)</f>
        <v>51154</v>
      </c>
      <c r="C187" s="35"/>
      <c r="D187" s="53">
        <v>3839</v>
      </c>
      <c r="E187" s="58">
        <f t="shared" si="16"/>
        <v>94767.5</v>
      </c>
      <c r="F187" s="2" t="str">
        <f t="shared" si="15"/>
        <v/>
      </c>
      <c r="H187" s="16"/>
      <c r="I187" s="19">
        <f t="shared" si="17"/>
        <v>47315</v>
      </c>
    </row>
    <row r="188" spans="1:9" hidden="1" x14ac:dyDescent="0.25">
      <c r="A188" s="26">
        <v>36925</v>
      </c>
      <c r="B188" s="35">
        <f>IF(I187&lt;0,"0",I187)</f>
        <v>47315</v>
      </c>
      <c r="C188" s="35"/>
      <c r="D188" s="53">
        <v>3839</v>
      </c>
      <c r="E188" s="58">
        <f t="shared" si="16"/>
        <v>98606.5</v>
      </c>
      <c r="F188" s="2" t="str">
        <f t="shared" si="15"/>
        <v/>
      </c>
      <c r="H188" s="16"/>
      <c r="I188" s="19">
        <f t="shared" si="17"/>
        <v>43476</v>
      </c>
    </row>
    <row r="189" spans="1:9" hidden="1" x14ac:dyDescent="0.25">
      <c r="A189" s="26">
        <v>36926</v>
      </c>
      <c r="B189" s="35">
        <f>IF(I188&lt;0,"0",I188)</f>
        <v>43476</v>
      </c>
      <c r="C189" s="35"/>
      <c r="D189" s="53">
        <v>3839</v>
      </c>
      <c r="E189" s="58">
        <f t="shared" si="16"/>
        <v>102445.5</v>
      </c>
      <c r="F189" s="2" t="str">
        <f t="shared" si="15"/>
        <v/>
      </c>
      <c r="H189" s="16"/>
      <c r="I189" s="19">
        <f t="shared" si="17"/>
        <v>39637</v>
      </c>
    </row>
    <row r="190" spans="1:9" hidden="1" x14ac:dyDescent="0.25">
      <c r="A190" s="26">
        <v>36927</v>
      </c>
      <c r="B190" s="35">
        <f>IF(I189&lt;0,"0",I189)</f>
        <v>39637</v>
      </c>
      <c r="C190" s="35"/>
      <c r="D190" s="53">
        <v>3839</v>
      </c>
      <c r="E190" s="58">
        <f t="shared" si="16"/>
        <v>106284.5</v>
      </c>
      <c r="F190" s="2" t="str">
        <f t="shared" si="15"/>
        <v/>
      </c>
      <c r="G190" s="21" t="s">
        <v>17</v>
      </c>
      <c r="H190" s="16">
        <v>63000</v>
      </c>
      <c r="I190" s="19">
        <f t="shared" si="17"/>
        <v>98798</v>
      </c>
    </row>
    <row r="191" spans="1:9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3">
        <v>3839</v>
      </c>
      <c r="E191" s="58">
        <f t="shared" si="16"/>
        <v>41066.850000000006</v>
      </c>
      <c r="F191" s="2" t="str">
        <f t="shared" si="15"/>
        <v/>
      </c>
      <c r="H191" s="16"/>
      <c r="I191" s="19">
        <f t="shared" si="17"/>
        <v>101015.65</v>
      </c>
    </row>
    <row r="192" spans="1:9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3">
        <v>3839</v>
      </c>
      <c r="E192" s="58">
        <f t="shared" si="16"/>
        <v>43786.000000000015</v>
      </c>
      <c r="F192" s="2" t="str">
        <f t="shared" si="15"/>
        <v/>
      </c>
      <c r="H192" s="16"/>
      <c r="I192" s="19">
        <f t="shared" si="17"/>
        <v>98296.499999999985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3">
        <v>3839</v>
      </c>
      <c r="E193" s="58">
        <f t="shared" si="16"/>
        <v>47060.5</v>
      </c>
      <c r="F193" s="2" t="str">
        <f t="shared" si="15"/>
        <v/>
      </c>
      <c r="H193" s="16"/>
      <c r="I193" s="19">
        <f t="shared" si="17"/>
        <v>95022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3">
        <v>3839</v>
      </c>
      <c r="E194" s="58">
        <f t="shared" si="16"/>
        <v>49769.5</v>
      </c>
      <c r="F194" s="2" t="str">
        <f t="shared" si="15"/>
        <v/>
      </c>
      <c r="H194" s="16"/>
      <c r="I194" s="19">
        <f t="shared" si="17"/>
        <v>92313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3">
        <v>3839</v>
      </c>
      <c r="E195" s="58">
        <f t="shared" si="16"/>
        <v>52574.5</v>
      </c>
      <c r="F195" s="2" t="str">
        <f t="shared" si="15"/>
        <v/>
      </c>
      <c r="H195" s="16"/>
      <c r="I195" s="19">
        <f t="shared" si="17"/>
        <v>89508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3">
        <v>3839</v>
      </c>
      <c r="E196" s="58">
        <f t="shared" si="16"/>
        <v>55124.5</v>
      </c>
      <c r="F196" s="2" t="str">
        <f t="shared" si="15"/>
        <v/>
      </c>
      <c r="H196" s="16"/>
      <c r="I196" s="19">
        <f t="shared" si="17"/>
        <v>86958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3">
        <v>3839</v>
      </c>
      <c r="E197" s="58">
        <f t="shared" si="16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7"/>
        <v>146409</v>
      </c>
    </row>
    <row r="198" spans="1:9" hidden="1" x14ac:dyDescent="0.25">
      <c r="A198" s="26">
        <v>36935</v>
      </c>
      <c r="B198" s="35">
        <f>IF(I197&lt;0,"0",I197)</f>
        <v>146409</v>
      </c>
      <c r="C198" s="35"/>
      <c r="D198" s="53">
        <v>3839</v>
      </c>
      <c r="E198" s="58">
        <f t="shared" si="16"/>
        <v>-487.5</v>
      </c>
      <c r="F198" s="2" t="str">
        <f t="shared" si="15"/>
        <v/>
      </c>
      <c r="H198" s="16"/>
      <c r="I198" s="19">
        <f t="shared" si="17"/>
        <v>142570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3">
        <v>3839</v>
      </c>
      <c r="E199" s="58">
        <f t="shared" si="16"/>
        <v>838.5</v>
      </c>
      <c r="F199" s="2" t="str">
        <f t="shared" si="15"/>
        <v/>
      </c>
      <c r="H199" s="16"/>
      <c r="I199" s="19">
        <f t="shared" si="17"/>
        <v>141244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3">
        <v>3839</v>
      </c>
      <c r="E200" s="58">
        <f t="shared" si="16"/>
        <v>3583.5</v>
      </c>
      <c r="F200" s="2" t="str">
        <f t="shared" si="15"/>
        <v/>
      </c>
      <c r="H200" s="16"/>
      <c r="I200" s="19">
        <f t="shared" si="17"/>
        <v>138499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3">
        <v>3839</v>
      </c>
      <c r="E201" s="58">
        <f t="shared" si="16"/>
        <v>5717.8999999999942</v>
      </c>
      <c r="F201" s="2" t="str">
        <f t="shared" si="15"/>
        <v/>
      </c>
      <c r="H201" s="16"/>
      <c r="I201" s="19">
        <f t="shared" si="17"/>
        <v>136364.6</v>
      </c>
    </row>
    <row r="202" spans="1:9" hidden="1" x14ac:dyDescent="0.25">
      <c r="A202" s="26">
        <v>36939</v>
      </c>
      <c r="B202" s="35">
        <f>IF(I201&lt;0,"0",I201)</f>
        <v>136364.6</v>
      </c>
      <c r="C202" s="35"/>
      <c r="D202" s="53">
        <v>3839</v>
      </c>
      <c r="E202" s="58">
        <f t="shared" si="16"/>
        <v>9556.8999999999942</v>
      </c>
      <c r="F202" s="2" t="str">
        <f t="shared" ref="F202:F244" si="18">+IF(I202&gt;$D$3,"*","")</f>
        <v/>
      </c>
      <c r="H202" s="16"/>
      <c r="I202" s="19">
        <f t="shared" si="17"/>
        <v>132525.6</v>
      </c>
    </row>
    <row r="203" spans="1:9" hidden="1" x14ac:dyDescent="0.25">
      <c r="A203" s="26">
        <v>36940</v>
      </c>
      <c r="B203" s="35">
        <f>IF(I202&lt;0,"0",I202)</f>
        <v>132525.6</v>
      </c>
      <c r="C203" s="35"/>
      <c r="D203" s="53">
        <v>3839</v>
      </c>
      <c r="E203" s="58">
        <f t="shared" si="16"/>
        <v>13395.899999999994</v>
      </c>
      <c r="F203" s="2" t="str">
        <f t="shared" si="18"/>
        <v/>
      </c>
      <c r="H203" s="16"/>
      <c r="I203" s="19">
        <f t="shared" si="17"/>
        <v>128686.6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3">
        <v>3839</v>
      </c>
      <c r="E204" s="58">
        <f t="shared" si="16"/>
        <v>14499.5</v>
      </c>
      <c r="F204" s="2" t="str">
        <f t="shared" si="18"/>
        <v/>
      </c>
      <c r="H204" s="16"/>
      <c r="I204" s="19">
        <f t="shared" si="17"/>
        <v>127583</v>
      </c>
    </row>
    <row r="205" spans="1:9" hidden="1" x14ac:dyDescent="0.25">
      <c r="A205" s="26">
        <v>36942</v>
      </c>
      <c r="B205" s="35">
        <f>IF(I204&lt;0,"0",I204)</f>
        <v>127583</v>
      </c>
      <c r="C205" s="35"/>
      <c r="D205" s="53">
        <v>3839</v>
      </c>
      <c r="E205" s="58">
        <f t="shared" si="16"/>
        <v>18338.5</v>
      </c>
      <c r="F205" s="2" t="str">
        <f t="shared" si="18"/>
        <v/>
      </c>
      <c r="H205" s="16"/>
      <c r="I205" s="19">
        <f t="shared" si="17"/>
        <v>123744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3">
        <v>3839</v>
      </c>
      <c r="E206" s="58">
        <f t="shared" si="16"/>
        <v>19923.5</v>
      </c>
      <c r="F206" s="2" t="str">
        <f t="shared" si="18"/>
        <v/>
      </c>
      <c r="H206" s="16"/>
      <c r="I206" s="19">
        <f t="shared" si="17"/>
        <v>122159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3">
        <v>3839</v>
      </c>
      <c r="E207" s="58">
        <f t="shared" si="16"/>
        <v>22826.5</v>
      </c>
      <c r="F207" s="2" t="str">
        <f t="shared" si="18"/>
        <v/>
      </c>
      <c r="H207" s="16"/>
      <c r="I207" s="19">
        <f t="shared" si="17"/>
        <v>119256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3">
        <v>3839</v>
      </c>
      <c r="E208" s="58">
        <f t="shared" si="16"/>
        <v>25059.5</v>
      </c>
      <c r="F208" s="2" t="str">
        <f t="shared" si="18"/>
        <v/>
      </c>
      <c r="H208" s="16"/>
      <c r="I208" s="19">
        <f t="shared" si="17"/>
        <v>117023</v>
      </c>
    </row>
    <row r="209" spans="1:9" hidden="1" x14ac:dyDescent="0.25">
      <c r="A209" s="26">
        <v>36946</v>
      </c>
      <c r="B209" s="35">
        <f>IF(I208&lt;0,"0",I208)</f>
        <v>117023</v>
      </c>
      <c r="C209" s="35"/>
      <c r="D209" s="53">
        <v>2225</v>
      </c>
      <c r="E209" s="58">
        <f t="shared" si="16"/>
        <v>28898.5</v>
      </c>
      <c r="F209" s="2" t="str">
        <f t="shared" si="18"/>
        <v/>
      </c>
      <c r="H209" s="16"/>
      <c r="I209" s="19">
        <f t="shared" si="17"/>
        <v>114798</v>
      </c>
    </row>
    <row r="210" spans="1:9" hidden="1" x14ac:dyDescent="0.25">
      <c r="A210" s="26">
        <v>36947</v>
      </c>
      <c r="B210" s="35">
        <f>IF(I209&lt;0,"0",I209)</f>
        <v>114798</v>
      </c>
      <c r="C210" s="35"/>
      <c r="D210" s="53">
        <v>2225</v>
      </c>
      <c r="E210" s="58">
        <f t="shared" si="16"/>
        <v>31123.5</v>
      </c>
      <c r="F210" s="2" t="str">
        <f t="shared" si="18"/>
        <v/>
      </c>
      <c r="H210" s="16"/>
      <c r="I210" s="19">
        <f t="shared" si="17"/>
        <v>112573</v>
      </c>
    </row>
    <row r="211" spans="1:9" hidden="1" x14ac:dyDescent="0.25">
      <c r="A211" s="26">
        <v>36948</v>
      </c>
      <c r="B211" s="35">
        <f>IF(I210&lt;0,"0",I210)</f>
        <v>112573</v>
      </c>
      <c r="C211" s="35"/>
      <c r="D211" s="53">
        <v>2225</v>
      </c>
      <c r="E211" s="58">
        <f t="shared" si="16"/>
        <v>33348.5</v>
      </c>
      <c r="F211" s="2" t="str">
        <f t="shared" si="18"/>
        <v/>
      </c>
      <c r="H211" s="16"/>
      <c r="I211" s="19">
        <f t="shared" si="17"/>
        <v>110348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6"/>
        <v>33893.5</v>
      </c>
      <c r="F212" s="2" t="str">
        <f t="shared" si="18"/>
        <v/>
      </c>
      <c r="H212" s="16"/>
      <c r="I212" s="19">
        <f t="shared" si="17"/>
        <v>109803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6"/>
        <v>35775.5</v>
      </c>
      <c r="F213" s="2" t="str">
        <f t="shared" si="18"/>
        <v/>
      </c>
      <c r="H213" s="16"/>
      <c r="I213" s="19">
        <f t="shared" si="17"/>
        <v>107921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6"/>
        <v>37815.5</v>
      </c>
      <c r="F214" s="2" t="str">
        <f t="shared" si="18"/>
        <v/>
      </c>
      <c r="H214" s="16"/>
      <c r="I214" s="19">
        <f t="shared" si="17"/>
        <v>105881</v>
      </c>
    </row>
    <row r="215" spans="1:9" hidden="1" x14ac:dyDescent="0.25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6"/>
        <v>40040.5</v>
      </c>
      <c r="F215" s="2" t="str">
        <f t="shared" si="18"/>
        <v/>
      </c>
      <c r="H215" s="16"/>
      <c r="I215" s="19">
        <f t="shared" si="17"/>
        <v>103656</v>
      </c>
    </row>
    <row r="216" spans="1:9" hidden="1" x14ac:dyDescent="0.25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6"/>
        <v>42265.5</v>
      </c>
      <c r="F216" s="2" t="str">
        <f t="shared" si="18"/>
        <v/>
      </c>
      <c r="H216" s="16"/>
      <c r="I216" s="19">
        <f t="shared" si="17"/>
        <v>101431</v>
      </c>
    </row>
    <row r="217" spans="1:9" hidden="1" x14ac:dyDescent="0.25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6"/>
        <v>44490.5</v>
      </c>
      <c r="F217" s="2" t="str">
        <f t="shared" si="18"/>
        <v/>
      </c>
      <c r="H217" s="16"/>
      <c r="I217" s="19">
        <f t="shared" si="17"/>
        <v>99206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6"/>
        <v>45225.549999999988</v>
      </c>
      <c r="F218" s="2" t="str">
        <f t="shared" si="18"/>
        <v/>
      </c>
      <c r="H218" s="16"/>
      <c r="I218" s="19">
        <f t="shared" si="17"/>
        <v>98470.950000000012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9">$D$3-B219</f>
        <v>47144.949999999983</v>
      </c>
      <c r="F219" s="2" t="str">
        <f t="shared" si="18"/>
        <v/>
      </c>
      <c r="H219" s="16"/>
      <c r="I219" s="19">
        <f t="shared" ref="I219:I244" si="20">B219+H219-D219</f>
        <v>96551.550000000017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9"/>
        <v>49384.25</v>
      </c>
      <c r="F220" s="2" t="str">
        <f t="shared" si="18"/>
        <v/>
      </c>
      <c r="H220" s="16"/>
      <c r="I220" s="19">
        <f t="shared" si="20"/>
        <v>94312.25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9"/>
        <v>51463.599999999991</v>
      </c>
      <c r="F221" s="2" t="str">
        <f t="shared" si="18"/>
        <v/>
      </c>
      <c r="H221" s="16"/>
      <c r="I221" s="19">
        <f t="shared" si="20"/>
        <v>92232.900000000009</v>
      </c>
    </row>
    <row r="222" spans="1:9" hidden="1" x14ac:dyDescent="0.25">
      <c r="A222" s="26">
        <v>36959</v>
      </c>
      <c r="B222" s="35">
        <f t="shared" ref="B222:B244" si="21">IF(I221&lt;0,"0",I221)</f>
        <v>92232.900000000009</v>
      </c>
      <c r="C222" s="35"/>
      <c r="D222" s="53">
        <v>2225</v>
      </c>
      <c r="E222" s="58">
        <f t="shared" si="19"/>
        <v>53688.599999999991</v>
      </c>
      <c r="F222" s="2" t="str">
        <f t="shared" si="18"/>
        <v/>
      </c>
      <c r="H222" s="16"/>
      <c r="I222" s="19">
        <f t="shared" si="20"/>
        <v>90007.900000000009</v>
      </c>
    </row>
    <row r="223" spans="1:9" hidden="1" x14ac:dyDescent="0.25">
      <c r="A223" s="26">
        <v>36960</v>
      </c>
      <c r="B223" s="35">
        <f t="shared" si="21"/>
        <v>90007.900000000009</v>
      </c>
      <c r="C223" s="35"/>
      <c r="D223" s="53">
        <v>3839</v>
      </c>
      <c r="E223" s="58">
        <f t="shared" si="19"/>
        <v>55913.599999999991</v>
      </c>
      <c r="F223" s="2" t="str">
        <f t="shared" si="18"/>
        <v/>
      </c>
      <c r="H223" s="16"/>
      <c r="I223" s="19">
        <f t="shared" si="20"/>
        <v>86168.900000000009</v>
      </c>
    </row>
    <row r="224" spans="1:9" hidden="1" x14ac:dyDescent="0.25">
      <c r="A224" s="26">
        <v>36961</v>
      </c>
      <c r="B224" s="35">
        <f t="shared" si="21"/>
        <v>86168.900000000009</v>
      </c>
      <c r="C224" s="35"/>
      <c r="D224" s="53">
        <v>3839</v>
      </c>
      <c r="E224" s="58">
        <f t="shared" si="19"/>
        <v>59752.599999999991</v>
      </c>
      <c r="F224" s="2" t="str">
        <f t="shared" si="18"/>
        <v/>
      </c>
      <c r="H224" s="16"/>
      <c r="I224" s="19">
        <f t="shared" si="20"/>
        <v>82329.900000000009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3">
        <v>3839</v>
      </c>
      <c r="E225" s="58">
        <f t="shared" si="19"/>
        <v>61114.5</v>
      </c>
      <c r="F225" s="2" t="str">
        <f t="shared" si="18"/>
        <v/>
      </c>
      <c r="H225" s="16"/>
      <c r="I225" s="19">
        <f t="shared" si="20"/>
        <v>80968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3">
        <v>3839</v>
      </c>
      <c r="E226" s="58">
        <f t="shared" si="19"/>
        <v>63854.5</v>
      </c>
      <c r="F226" s="2" t="str">
        <f t="shared" si="18"/>
        <v/>
      </c>
      <c r="H226" s="16"/>
      <c r="I226" s="19">
        <f t="shared" si="20"/>
        <v>78228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3">
        <v>3839</v>
      </c>
      <c r="E227" s="58">
        <f t="shared" si="19"/>
        <v>65830.5</v>
      </c>
      <c r="F227" s="2" t="str">
        <f t="shared" si="18"/>
        <v/>
      </c>
      <c r="H227" s="16"/>
      <c r="I227" s="19">
        <f t="shared" si="20"/>
        <v>76252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3">
        <v>3839</v>
      </c>
      <c r="E228" s="58">
        <f t="shared" si="19"/>
        <v>69175.5</v>
      </c>
      <c r="F228" s="2" t="str">
        <f t="shared" si="18"/>
        <v/>
      </c>
      <c r="H228" s="16"/>
      <c r="I228" s="19">
        <f t="shared" si="20"/>
        <v>72907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3">
        <v>3839</v>
      </c>
      <c r="E229" s="58">
        <f t="shared" si="19"/>
        <v>72049.5</v>
      </c>
      <c r="F229" s="2" t="str">
        <f t="shared" si="18"/>
        <v/>
      </c>
      <c r="H229" s="16"/>
      <c r="I229" s="19">
        <f t="shared" si="20"/>
        <v>70033</v>
      </c>
    </row>
    <row r="230" spans="1:9" hidden="1" x14ac:dyDescent="0.25">
      <c r="A230" s="26">
        <v>36967</v>
      </c>
      <c r="B230" s="35">
        <f t="shared" si="21"/>
        <v>70033</v>
      </c>
      <c r="C230" s="35"/>
      <c r="D230" s="53">
        <v>3839</v>
      </c>
      <c r="E230" s="58">
        <f t="shared" si="19"/>
        <v>75888.5</v>
      </c>
      <c r="F230" s="2" t="str">
        <f t="shared" si="18"/>
        <v/>
      </c>
      <c r="H230" s="16"/>
      <c r="I230" s="19">
        <f t="shared" si="20"/>
        <v>66194</v>
      </c>
    </row>
    <row r="231" spans="1:9" hidden="1" x14ac:dyDescent="0.25">
      <c r="A231" s="26">
        <v>36968</v>
      </c>
      <c r="B231" s="35">
        <f t="shared" si="21"/>
        <v>66194</v>
      </c>
      <c r="C231" s="35"/>
      <c r="D231" s="53">
        <v>3839</v>
      </c>
      <c r="E231" s="58">
        <f t="shared" si="19"/>
        <v>79727.5</v>
      </c>
      <c r="F231" s="2" t="str">
        <f t="shared" si="18"/>
        <v/>
      </c>
      <c r="H231" s="16"/>
      <c r="I231" s="19">
        <f t="shared" si="20"/>
        <v>62355</v>
      </c>
    </row>
    <row r="232" spans="1:9" hidden="1" x14ac:dyDescent="0.25">
      <c r="A232" s="26">
        <v>36969</v>
      </c>
      <c r="B232" s="35">
        <f t="shared" si="21"/>
        <v>62355</v>
      </c>
      <c r="C232" s="35"/>
      <c r="D232" s="53">
        <v>3839</v>
      </c>
      <c r="E232" s="58">
        <f t="shared" si="19"/>
        <v>83566.5</v>
      </c>
      <c r="F232" s="2" t="str">
        <f t="shared" si="18"/>
        <v/>
      </c>
      <c r="H232" s="16"/>
      <c r="I232" s="19">
        <f t="shared" si="20"/>
        <v>58516</v>
      </c>
    </row>
    <row r="233" spans="1:9" hidden="1" x14ac:dyDescent="0.25">
      <c r="A233" s="26">
        <v>36970</v>
      </c>
      <c r="B233" s="35">
        <f t="shared" si="21"/>
        <v>58516</v>
      </c>
      <c r="C233" s="35"/>
      <c r="D233" s="53">
        <v>3839</v>
      </c>
      <c r="E233" s="58">
        <f t="shared" si="19"/>
        <v>87405.5</v>
      </c>
      <c r="F233" s="2" t="str">
        <f t="shared" si="18"/>
        <v/>
      </c>
      <c r="H233" s="16"/>
      <c r="I233" s="19">
        <f t="shared" si="20"/>
        <v>54677</v>
      </c>
    </row>
    <row r="234" spans="1:9" hidden="1" x14ac:dyDescent="0.25">
      <c r="A234" s="26">
        <v>36971</v>
      </c>
      <c r="B234" s="35">
        <f t="shared" si="21"/>
        <v>54677</v>
      </c>
      <c r="C234" s="35"/>
      <c r="D234" s="53">
        <v>3839</v>
      </c>
      <c r="E234" s="58">
        <f t="shared" si="19"/>
        <v>91244.5</v>
      </c>
      <c r="F234" s="2" t="str">
        <f t="shared" si="18"/>
        <v/>
      </c>
      <c r="H234" s="16"/>
      <c r="I234" s="19">
        <f t="shared" si="20"/>
        <v>50838</v>
      </c>
    </row>
    <row r="235" spans="1:9" hidden="1" x14ac:dyDescent="0.25">
      <c r="A235" s="26">
        <v>36972</v>
      </c>
      <c r="B235" s="35">
        <f t="shared" si="21"/>
        <v>50838</v>
      </c>
      <c r="C235" s="35"/>
      <c r="D235" s="53">
        <v>3839</v>
      </c>
      <c r="E235" s="58">
        <f t="shared" si="19"/>
        <v>95083.5</v>
      </c>
      <c r="F235" s="2" t="str">
        <f t="shared" si="18"/>
        <v/>
      </c>
      <c r="H235" s="16"/>
      <c r="I235" s="19">
        <f t="shared" si="20"/>
        <v>46999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3">
        <v>3839</v>
      </c>
      <c r="E236" s="58">
        <f t="shared" si="19"/>
        <v>90036.5</v>
      </c>
      <c r="F236" s="2" t="str">
        <f t="shared" si="18"/>
        <v/>
      </c>
      <c r="H236" s="16"/>
      <c r="I236" s="19">
        <f t="shared" si="20"/>
        <v>52046</v>
      </c>
    </row>
    <row r="237" spans="1:9" hidden="1" x14ac:dyDescent="0.25">
      <c r="A237" s="26">
        <v>36974</v>
      </c>
      <c r="B237" s="35">
        <f t="shared" si="21"/>
        <v>52046</v>
      </c>
      <c r="C237" s="35"/>
      <c r="D237" s="53">
        <v>3839</v>
      </c>
      <c r="E237" s="58">
        <f t="shared" si="19"/>
        <v>93875.5</v>
      </c>
      <c r="F237" s="2" t="str">
        <f t="shared" si="18"/>
        <v/>
      </c>
      <c r="H237" s="16"/>
      <c r="I237" s="19">
        <f t="shared" si="20"/>
        <v>48207</v>
      </c>
    </row>
    <row r="238" spans="1:9" hidden="1" x14ac:dyDescent="0.25">
      <c r="A238" s="26">
        <v>36975</v>
      </c>
      <c r="B238" s="35">
        <f t="shared" si="21"/>
        <v>48207</v>
      </c>
      <c r="C238" s="35"/>
      <c r="D238" s="53">
        <v>3839</v>
      </c>
      <c r="E238" s="58">
        <f t="shared" si="19"/>
        <v>97714.5</v>
      </c>
      <c r="F238" s="2" t="str">
        <f t="shared" si="18"/>
        <v/>
      </c>
      <c r="H238" s="16"/>
      <c r="I238" s="19">
        <f t="shared" si="20"/>
        <v>44368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3">
        <v>3839</v>
      </c>
      <c r="E239" s="58">
        <f t="shared" si="19"/>
        <v>98633.5</v>
      </c>
      <c r="F239" s="2" t="str">
        <f t="shared" si="18"/>
        <v/>
      </c>
      <c r="H239" s="16"/>
      <c r="I239" s="19">
        <f t="shared" si="20"/>
        <v>43449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3">
        <v>3839</v>
      </c>
      <c r="E240" s="58">
        <f t="shared" si="19"/>
        <v>102008.5</v>
      </c>
      <c r="F240" s="2" t="str">
        <f t="shared" si="18"/>
        <v/>
      </c>
      <c r="H240" s="16"/>
      <c r="I240" s="19">
        <f t="shared" si="20"/>
        <v>40074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3">
        <v>3839</v>
      </c>
      <c r="E241" s="58">
        <f t="shared" si="19"/>
        <v>105032.5</v>
      </c>
      <c r="F241" s="2" t="str">
        <f t="shared" si="18"/>
        <v/>
      </c>
      <c r="H241" s="16"/>
      <c r="I241" s="19">
        <f t="shared" si="20"/>
        <v>37050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3">
        <v>3839</v>
      </c>
      <c r="E242" s="58">
        <f t="shared" si="19"/>
        <v>107865.5</v>
      </c>
      <c r="F242" s="2" t="str">
        <f t="shared" si="18"/>
        <v/>
      </c>
      <c r="H242" s="16"/>
      <c r="I242" s="19">
        <f t="shared" si="20"/>
        <v>34217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3">
        <v>3839</v>
      </c>
      <c r="E243" s="58">
        <f t="shared" si="19"/>
        <v>110825.5</v>
      </c>
      <c r="F243" s="2" t="str">
        <f t="shared" si="18"/>
        <v/>
      </c>
      <c r="H243" s="16"/>
      <c r="I243" s="19">
        <f t="shared" si="20"/>
        <v>31257</v>
      </c>
    </row>
    <row r="244" spans="1:9" hidden="1" x14ac:dyDescent="0.25">
      <c r="A244" s="26">
        <v>36981</v>
      </c>
      <c r="B244" s="35">
        <f t="shared" si="21"/>
        <v>31257</v>
      </c>
      <c r="C244" s="35"/>
      <c r="D244" s="53">
        <v>3839</v>
      </c>
      <c r="E244" s="58">
        <f t="shared" si="19"/>
        <v>114664.5</v>
      </c>
      <c r="F244" s="2" t="str">
        <f t="shared" si="18"/>
        <v/>
      </c>
      <c r="H244" s="16"/>
      <c r="I244" s="19">
        <f t="shared" si="20"/>
        <v>27418</v>
      </c>
    </row>
    <row r="245" spans="1:9" x14ac:dyDescent="0.25">
      <c r="A245" s="26">
        <v>36982</v>
      </c>
      <c r="B245" s="35">
        <f>IF(I244&lt;0,"0",I244)</f>
        <v>27418</v>
      </c>
      <c r="C245" s="35"/>
      <c r="D245" s="53">
        <v>3037</v>
      </c>
      <c r="E245" s="58">
        <f>$D$3-B245</f>
        <v>118503.5</v>
      </c>
      <c r="F245" s="2" t="str">
        <f>+IF(I245&gt;$D$3,"*","")</f>
        <v/>
      </c>
      <c r="H245" s="16"/>
      <c r="I245" s="19">
        <f>B245+H245-D245</f>
        <v>24381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3">
        <v>3839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22663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3">
        <v>3839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19767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3">
        <v>3839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16775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3">
        <v>3839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135720</v>
      </c>
    </row>
    <row r="250" spans="1:9" x14ac:dyDescent="0.25">
      <c r="A250" s="26">
        <v>36987</v>
      </c>
      <c r="B250" s="35">
        <f t="shared" ref="B250:B311" si="25">IF(I249&lt;0,"0",I249)</f>
        <v>135720</v>
      </c>
      <c r="C250" s="35"/>
      <c r="D250" s="53">
        <v>3839</v>
      </c>
      <c r="E250" s="58">
        <f t="shared" si="22"/>
        <v>10201.5</v>
      </c>
      <c r="F250" s="2" t="str">
        <f t="shared" si="23"/>
        <v/>
      </c>
      <c r="H250" s="16"/>
      <c r="I250" s="19">
        <f t="shared" si="24"/>
        <v>131881</v>
      </c>
    </row>
    <row r="251" spans="1:9" x14ac:dyDescent="0.25">
      <c r="A251" s="26">
        <v>36988</v>
      </c>
      <c r="B251" s="35">
        <f t="shared" si="25"/>
        <v>131881</v>
      </c>
      <c r="C251" s="35"/>
      <c r="D251" s="53">
        <v>3839</v>
      </c>
      <c r="E251" s="58">
        <f t="shared" si="22"/>
        <v>14040.5</v>
      </c>
      <c r="F251" s="2" t="str">
        <f t="shared" si="23"/>
        <v/>
      </c>
      <c r="H251" s="16"/>
      <c r="I251" s="19">
        <f t="shared" si="24"/>
        <v>128042</v>
      </c>
    </row>
    <row r="252" spans="1:9" x14ac:dyDescent="0.25">
      <c r="A252" s="26">
        <v>36989</v>
      </c>
      <c r="B252" s="35">
        <f t="shared" si="25"/>
        <v>128042</v>
      </c>
      <c r="C252" s="35"/>
      <c r="D252" s="53">
        <v>3839</v>
      </c>
      <c r="E252" s="58">
        <f t="shared" si="22"/>
        <v>17879.5</v>
      </c>
      <c r="F252" s="2" t="str">
        <f t="shared" si="23"/>
        <v/>
      </c>
      <c r="H252" s="16"/>
      <c r="I252" s="19">
        <f t="shared" si="24"/>
        <v>124203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3">
        <v>3839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124743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3">
        <v>3839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121840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3">
        <v>3839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118714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3">
        <v>3839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115460</v>
      </c>
    </row>
    <row r="257" spans="1:9" x14ac:dyDescent="0.25">
      <c r="A257" s="26">
        <v>36994</v>
      </c>
      <c r="B257" s="35">
        <f t="shared" si="25"/>
        <v>115460</v>
      </c>
      <c r="C257" s="35"/>
      <c r="D257" s="53">
        <v>3839</v>
      </c>
      <c r="E257" s="58">
        <f t="shared" si="22"/>
        <v>30461.5</v>
      </c>
      <c r="F257" s="2" t="str">
        <f t="shared" si="23"/>
        <v/>
      </c>
      <c r="H257" s="16"/>
      <c r="I257" s="19">
        <f t="shared" si="24"/>
        <v>111621</v>
      </c>
    </row>
    <row r="258" spans="1:9" x14ac:dyDescent="0.25">
      <c r="A258" s="26">
        <v>36995</v>
      </c>
      <c r="B258" s="35">
        <f t="shared" si="25"/>
        <v>111621</v>
      </c>
      <c r="C258" s="35"/>
      <c r="D258" s="53">
        <v>3839</v>
      </c>
      <c r="E258" s="58">
        <f t="shared" si="22"/>
        <v>34300.5</v>
      </c>
      <c r="F258" s="2" t="str">
        <f t="shared" si="23"/>
        <v/>
      </c>
      <c r="H258" s="16"/>
      <c r="I258" s="19">
        <f t="shared" si="24"/>
        <v>107782</v>
      </c>
    </row>
    <row r="259" spans="1:9" x14ac:dyDescent="0.25">
      <c r="A259" s="26">
        <v>36996</v>
      </c>
      <c r="B259" s="35">
        <f t="shared" si="25"/>
        <v>107782</v>
      </c>
      <c r="C259" s="35"/>
      <c r="D259" s="53">
        <v>3839</v>
      </c>
      <c r="E259" s="58">
        <f t="shared" si="22"/>
        <v>38139.5</v>
      </c>
      <c r="F259" s="2" t="str">
        <f t="shared" si="23"/>
        <v/>
      </c>
      <c r="H259" s="16"/>
      <c r="I259" s="19">
        <f t="shared" si="24"/>
        <v>103943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3">
        <v>3839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104745</v>
      </c>
    </row>
    <row r="261" spans="1:9" x14ac:dyDescent="0.25">
      <c r="A261" s="26">
        <v>36998</v>
      </c>
      <c r="B261" s="35">
        <f t="shared" si="25"/>
        <v>104745</v>
      </c>
      <c r="C261" s="35"/>
      <c r="D261" s="53">
        <v>3839</v>
      </c>
      <c r="E261" s="58">
        <f t="shared" si="22"/>
        <v>41176.5</v>
      </c>
      <c r="F261" s="2" t="str">
        <f t="shared" si="23"/>
        <v/>
      </c>
      <c r="H261" s="16"/>
      <c r="I261" s="19">
        <f t="shared" si="24"/>
        <v>100906</v>
      </c>
    </row>
    <row r="262" spans="1:9" x14ac:dyDescent="0.25">
      <c r="A262" s="26">
        <v>36999</v>
      </c>
      <c r="B262" s="35">
        <f t="shared" si="25"/>
        <v>100906</v>
      </c>
      <c r="C262" s="35"/>
      <c r="D262" s="53">
        <v>3839</v>
      </c>
      <c r="E262" s="58">
        <f t="shared" si="22"/>
        <v>45015.5</v>
      </c>
      <c r="F262" s="2" t="str">
        <f t="shared" si="23"/>
        <v/>
      </c>
      <c r="H262" s="16"/>
      <c r="I262" s="19">
        <f t="shared" si="24"/>
        <v>97067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3">
        <v>3839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96265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3">
        <v>3839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93141</v>
      </c>
    </row>
    <row r="265" spans="1:9" x14ac:dyDescent="0.25">
      <c r="A265" s="26">
        <v>37002</v>
      </c>
      <c r="B265" s="35">
        <f t="shared" si="25"/>
        <v>93141</v>
      </c>
      <c r="C265" s="35"/>
      <c r="D265" s="53">
        <v>3839</v>
      </c>
      <c r="E265" s="58">
        <f t="shared" si="22"/>
        <v>52780.5</v>
      </c>
      <c r="F265" s="2" t="str">
        <f t="shared" si="23"/>
        <v/>
      </c>
      <c r="H265" s="16"/>
      <c r="I265" s="19">
        <f t="shared" si="24"/>
        <v>89302</v>
      </c>
    </row>
    <row r="266" spans="1:9" x14ac:dyDescent="0.25">
      <c r="A266" s="26">
        <v>37003</v>
      </c>
      <c r="B266" s="35">
        <f t="shared" si="25"/>
        <v>89302</v>
      </c>
      <c r="C266" s="35"/>
      <c r="D266" s="53">
        <v>3839</v>
      </c>
      <c r="E266" s="58">
        <f t="shared" si="22"/>
        <v>56619.5</v>
      </c>
      <c r="F266" s="2" t="str">
        <f t="shared" si="23"/>
        <v/>
      </c>
      <c r="H266" s="16"/>
      <c r="I266" s="19">
        <f t="shared" si="24"/>
        <v>85463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3">
        <v>3839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84377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3">
        <v>3839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81446</v>
      </c>
    </row>
    <row r="269" spans="1:9" x14ac:dyDescent="0.25">
      <c r="A269" s="26">
        <v>37006</v>
      </c>
      <c r="B269" s="35">
        <f t="shared" si="25"/>
        <v>81446</v>
      </c>
      <c r="C269" s="35"/>
      <c r="D269" s="53">
        <v>3839</v>
      </c>
      <c r="E269" s="58">
        <f t="shared" si="22"/>
        <v>64475.5</v>
      </c>
      <c r="F269" s="2" t="str">
        <f t="shared" si="23"/>
        <v/>
      </c>
      <c r="H269" s="16"/>
      <c r="I269" s="19">
        <f t="shared" si="24"/>
        <v>77607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3">
        <v>3839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75615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3">
        <v>3839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72525</v>
      </c>
    </row>
    <row r="272" spans="1:9" x14ac:dyDescent="0.25">
      <c r="A272" s="26">
        <v>37009</v>
      </c>
      <c r="B272" s="35">
        <f t="shared" si="25"/>
        <v>72525</v>
      </c>
      <c r="C272" s="35"/>
      <c r="D272" s="53">
        <v>3839</v>
      </c>
      <c r="E272" s="58">
        <f t="shared" si="22"/>
        <v>73396.5</v>
      </c>
      <c r="F272" s="2" t="str">
        <f t="shared" si="23"/>
        <v/>
      </c>
      <c r="H272" s="16"/>
      <c r="I272" s="19">
        <f t="shared" si="24"/>
        <v>68686</v>
      </c>
    </row>
    <row r="273" spans="1:9" x14ac:dyDescent="0.25">
      <c r="A273" s="26">
        <v>37010</v>
      </c>
      <c r="B273" s="35">
        <f t="shared" si="25"/>
        <v>68686</v>
      </c>
      <c r="C273" s="35"/>
      <c r="D273" s="53">
        <v>3839</v>
      </c>
      <c r="E273" s="58">
        <f t="shared" si="22"/>
        <v>77235.5</v>
      </c>
      <c r="F273" s="2" t="str">
        <f t="shared" si="23"/>
        <v/>
      </c>
      <c r="H273" s="16"/>
      <c r="I273" s="19">
        <f t="shared" si="24"/>
        <v>64847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3">
        <v>3839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63893</v>
      </c>
    </row>
    <row r="275" spans="1:9" x14ac:dyDescent="0.25">
      <c r="A275" s="26">
        <v>37012</v>
      </c>
      <c r="B275" s="35">
        <f t="shared" si="25"/>
        <v>63893</v>
      </c>
      <c r="C275" s="35"/>
      <c r="D275" s="53">
        <v>3839</v>
      </c>
      <c r="E275" s="58">
        <f t="shared" si="22"/>
        <v>82028.5</v>
      </c>
      <c r="F275" s="2" t="str">
        <f t="shared" si="23"/>
        <v/>
      </c>
      <c r="H275" s="16"/>
      <c r="I275" s="19">
        <f t="shared" si="24"/>
        <v>60054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3">
        <v>3839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58064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3">
        <v>3839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54944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3">
        <v>3839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51918</v>
      </c>
    </row>
    <row r="279" spans="1:9" x14ac:dyDescent="0.25">
      <c r="A279" s="26">
        <v>37016</v>
      </c>
      <c r="B279" s="35">
        <f t="shared" si="25"/>
        <v>51918</v>
      </c>
      <c r="C279" s="35"/>
      <c r="D279" s="53">
        <v>3839</v>
      </c>
      <c r="E279" s="58">
        <f t="shared" si="22"/>
        <v>94003.5</v>
      </c>
      <c r="F279" s="2" t="str">
        <f t="shared" si="23"/>
        <v/>
      </c>
      <c r="H279" s="16"/>
      <c r="I279" s="19">
        <f t="shared" si="24"/>
        <v>48079</v>
      </c>
    </row>
    <row r="280" spans="1:9" x14ac:dyDescent="0.25">
      <c r="A280" s="26">
        <v>37017</v>
      </c>
      <c r="B280" s="35">
        <f t="shared" si="25"/>
        <v>48079</v>
      </c>
      <c r="C280" s="35"/>
      <c r="D280" s="53">
        <v>3839</v>
      </c>
      <c r="E280" s="58">
        <f t="shared" si="22"/>
        <v>97842.5</v>
      </c>
      <c r="F280" s="2" t="str">
        <f t="shared" si="23"/>
        <v/>
      </c>
      <c r="H280" s="16"/>
      <c r="I280" s="19">
        <f t="shared" si="24"/>
        <v>44240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3">
        <v>3839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43003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3">
        <v>3839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39947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3">
        <v>3839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37114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3">
        <v>3839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34026</v>
      </c>
    </row>
    <row r="285" spans="1:9" x14ac:dyDescent="0.25">
      <c r="A285" s="26">
        <v>37022</v>
      </c>
      <c r="B285" s="20">
        <f>44039-$D$2</f>
        <v>34809</v>
      </c>
      <c r="C285" s="40" t="s">
        <v>19</v>
      </c>
      <c r="D285" s="53">
        <v>3839</v>
      </c>
      <c r="E285" s="58">
        <f t="shared" si="22"/>
        <v>111112.5</v>
      </c>
      <c r="F285" s="2" t="str">
        <f t="shared" si="23"/>
        <v/>
      </c>
      <c r="H285" s="16"/>
      <c r="I285" s="19">
        <f t="shared" si="24"/>
        <v>30970</v>
      </c>
    </row>
    <row r="286" spans="1:9" x14ac:dyDescent="0.25">
      <c r="A286" s="26">
        <v>37023</v>
      </c>
      <c r="B286" s="35">
        <f t="shared" si="25"/>
        <v>30970</v>
      </c>
      <c r="C286" s="35"/>
      <c r="D286" s="53">
        <v>3839</v>
      </c>
      <c r="E286" s="16">
        <f t="shared" si="22"/>
        <v>114951.5</v>
      </c>
      <c r="F286" s="2" t="str">
        <f t="shared" si="23"/>
        <v/>
      </c>
      <c r="H286" s="16"/>
      <c r="I286" s="19">
        <f t="shared" si="24"/>
        <v>27131</v>
      </c>
    </row>
    <row r="287" spans="1:9" x14ac:dyDescent="0.25">
      <c r="A287" s="26">
        <v>37024</v>
      </c>
      <c r="B287" s="35">
        <f t="shared" si="25"/>
        <v>27131</v>
      </c>
      <c r="C287" s="35"/>
      <c r="D287" s="53">
        <v>2225</v>
      </c>
      <c r="E287" s="16">
        <f t="shared" si="22"/>
        <v>118790.5</v>
      </c>
      <c r="F287" s="2" t="str">
        <f t="shared" si="23"/>
        <v/>
      </c>
      <c r="H287" s="16"/>
      <c r="I287" s="19">
        <f t="shared" si="24"/>
        <v>24906</v>
      </c>
    </row>
    <row r="288" spans="1:9" x14ac:dyDescent="0.25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22"/>
        <v>119419.5</v>
      </c>
      <c r="F288" s="2" t="str">
        <f t="shared" si="23"/>
        <v/>
      </c>
      <c r="H288" s="16"/>
      <c r="I288" s="19">
        <f t="shared" si="24"/>
        <v>24277</v>
      </c>
    </row>
    <row r="289" spans="1:9" x14ac:dyDescent="0.25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22"/>
        <v>121679.5</v>
      </c>
      <c r="F289" s="2" t="str">
        <f t="shared" si="23"/>
        <v/>
      </c>
      <c r="H289" s="16"/>
      <c r="I289" s="19">
        <f t="shared" si="24"/>
        <v>22078</v>
      </c>
    </row>
    <row r="290" spans="1:9" x14ac:dyDescent="0.25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22"/>
        <v>123843.5</v>
      </c>
      <c r="F290" s="2" t="str">
        <f t="shared" si="23"/>
        <v/>
      </c>
      <c r="G290" s="21" t="s">
        <v>24</v>
      </c>
      <c r="H290" s="16">
        <v>122434</v>
      </c>
      <c r="I290" s="19">
        <f t="shared" si="24"/>
        <v>141969</v>
      </c>
    </row>
    <row r="291" spans="1:9" x14ac:dyDescent="0.25">
      <c r="A291" s="26">
        <v>37028</v>
      </c>
      <c r="B291" s="35">
        <f t="shared" si="25"/>
        <v>141969</v>
      </c>
      <c r="C291" s="35"/>
      <c r="D291" s="53">
        <v>2505</v>
      </c>
      <c r="E291" s="16">
        <f t="shared" si="22"/>
        <v>3952.5</v>
      </c>
      <c r="F291" s="2" t="str">
        <f t="shared" si="23"/>
        <v/>
      </c>
      <c r="H291" s="16"/>
      <c r="I291" s="19">
        <f t="shared" si="24"/>
        <v>139464</v>
      </c>
    </row>
    <row r="292" spans="1:9" x14ac:dyDescent="0.25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22"/>
        <v>6456.5</v>
      </c>
      <c r="F292" s="2" t="str">
        <f t="shared" si="23"/>
        <v/>
      </c>
      <c r="H292" s="16"/>
      <c r="I292" s="19">
        <f t="shared" si="24"/>
        <v>137240</v>
      </c>
    </row>
    <row r="293" spans="1:9" x14ac:dyDescent="0.25">
      <c r="A293" s="26">
        <v>37030</v>
      </c>
      <c r="B293" s="35">
        <f t="shared" si="25"/>
        <v>137240</v>
      </c>
      <c r="C293" s="35"/>
      <c r="D293" s="53">
        <v>2225</v>
      </c>
      <c r="E293" s="16">
        <f t="shared" si="22"/>
        <v>8681.5</v>
      </c>
      <c r="F293" s="2" t="str">
        <f t="shared" si="23"/>
        <v/>
      </c>
      <c r="H293" s="16"/>
      <c r="I293" s="19">
        <f t="shared" si="24"/>
        <v>135015</v>
      </c>
    </row>
    <row r="294" spans="1:9" x14ac:dyDescent="0.25">
      <c r="A294" s="26">
        <v>37031</v>
      </c>
      <c r="B294" s="35">
        <f t="shared" si="25"/>
        <v>135015</v>
      </c>
      <c r="C294" s="35"/>
      <c r="D294" s="53">
        <v>2225</v>
      </c>
      <c r="E294" s="16">
        <f t="shared" si="22"/>
        <v>10906.5</v>
      </c>
      <c r="F294" s="2" t="str">
        <f t="shared" si="23"/>
        <v/>
      </c>
      <c r="H294" s="16"/>
      <c r="I294" s="19">
        <f t="shared" si="24"/>
        <v>132790</v>
      </c>
    </row>
    <row r="295" spans="1:9" x14ac:dyDescent="0.25">
      <c r="A295" s="26">
        <v>37032</v>
      </c>
      <c r="B295" s="35">
        <f t="shared" si="25"/>
        <v>132790</v>
      </c>
      <c r="C295" s="35"/>
      <c r="D295" s="53">
        <v>2225</v>
      </c>
      <c r="E295" s="16">
        <f t="shared" si="22"/>
        <v>13131.5</v>
      </c>
      <c r="F295" s="2" t="str">
        <f t="shared" si="23"/>
        <v/>
      </c>
      <c r="H295" s="16"/>
      <c r="I295" s="19">
        <f t="shared" si="24"/>
        <v>130565</v>
      </c>
    </row>
    <row r="296" spans="1:9" x14ac:dyDescent="0.25">
      <c r="A296" s="26">
        <v>37033</v>
      </c>
      <c r="B296" s="35">
        <f t="shared" si="25"/>
        <v>130565</v>
      </c>
      <c r="C296" s="35"/>
      <c r="D296" s="53">
        <v>2225</v>
      </c>
      <c r="E296" s="16">
        <f t="shared" si="22"/>
        <v>15356.5</v>
      </c>
      <c r="F296" s="2" t="str">
        <f t="shared" si="23"/>
        <v/>
      </c>
      <c r="H296" s="16"/>
      <c r="I296" s="19">
        <f t="shared" si="24"/>
        <v>128340</v>
      </c>
    </row>
    <row r="297" spans="1:9" x14ac:dyDescent="0.25">
      <c r="A297" s="26">
        <v>37034</v>
      </c>
      <c r="B297" s="35">
        <f t="shared" si="25"/>
        <v>128340</v>
      </c>
      <c r="C297" s="35"/>
      <c r="D297" s="53">
        <v>2225</v>
      </c>
      <c r="E297" s="16">
        <f t="shared" si="22"/>
        <v>17581.5</v>
      </c>
      <c r="F297" s="2" t="str">
        <f t="shared" si="23"/>
        <v/>
      </c>
      <c r="H297" s="16"/>
      <c r="I297" s="19">
        <f t="shared" si="24"/>
        <v>126115</v>
      </c>
    </row>
    <row r="298" spans="1:9" x14ac:dyDescent="0.25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22"/>
        <v>19604.5</v>
      </c>
      <c r="F298" s="2" t="str">
        <f t="shared" si="23"/>
        <v/>
      </c>
      <c r="H298" s="16"/>
      <c r="I298" s="19">
        <f t="shared" si="24"/>
        <v>124092</v>
      </c>
    </row>
    <row r="299" spans="1:9" x14ac:dyDescent="0.25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22"/>
        <v>21773.5</v>
      </c>
      <c r="F299" s="2" t="str">
        <f t="shared" si="23"/>
        <v/>
      </c>
      <c r="H299" s="16"/>
      <c r="I299" s="19">
        <f t="shared" si="24"/>
        <v>121923</v>
      </c>
    </row>
    <row r="300" spans="1:9" x14ac:dyDescent="0.25">
      <c r="A300" s="26">
        <v>37037</v>
      </c>
      <c r="B300" s="35">
        <f t="shared" si="25"/>
        <v>121923</v>
      </c>
      <c r="C300" s="35"/>
      <c r="D300" s="53">
        <v>2225</v>
      </c>
      <c r="E300" s="16">
        <f t="shared" si="22"/>
        <v>23998.5</v>
      </c>
      <c r="F300" s="2" t="str">
        <f t="shared" si="23"/>
        <v/>
      </c>
      <c r="H300" s="16"/>
      <c r="I300" s="19">
        <f t="shared" si="24"/>
        <v>119698</v>
      </c>
    </row>
    <row r="301" spans="1:9" x14ac:dyDescent="0.25">
      <c r="A301" s="26">
        <v>37038</v>
      </c>
      <c r="B301" s="35">
        <f t="shared" si="25"/>
        <v>119698</v>
      </c>
      <c r="C301" s="35"/>
      <c r="D301" s="53">
        <v>2225</v>
      </c>
      <c r="E301" s="16">
        <f t="shared" si="22"/>
        <v>26223.5</v>
      </c>
      <c r="F301" s="2" t="str">
        <f t="shared" si="23"/>
        <v/>
      </c>
      <c r="H301" s="16"/>
      <c r="I301" s="19">
        <f t="shared" si="24"/>
        <v>117473</v>
      </c>
    </row>
    <row r="302" spans="1:9" x14ac:dyDescent="0.25">
      <c r="A302" s="26">
        <v>37039</v>
      </c>
      <c r="B302" s="35">
        <f t="shared" si="25"/>
        <v>117473</v>
      </c>
      <c r="C302" s="35"/>
      <c r="D302" s="53">
        <v>2225</v>
      </c>
      <c r="E302" s="16">
        <f t="shared" si="22"/>
        <v>28448.5</v>
      </c>
      <c r="F302" s="2" t="str">
        <f t="shared" si="23"/>
        <v/>
      </c>
      <c r="H302" s="16"/>
      <c r="I302" s="19">
        <f t="shared" si="24"/>
        <v>115248</v>
      </c>
    </row>
    <row r="303" spans="1:9" x14ac:dyDescent="0.25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22"/>
        <v>30290.5</v>
      </c>
      <c r="F303" s="2" t="str">
        <f t="shared" si="23"/>
        <v/>
      </c>
      <c r="H303" s="16"/>
      <c r="I303" s="19">
        <f t="shared" si="24"/>
        <v>113406</v>
      </c>
    </row>
    <row r="304" spans="1:9" x14ac:dyDescent="0.25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22"/>
        <v>32426.5</v>
      </c>
      <c r="F304" s="2" t="str">
        <f t="shared" si="23"/>
        <v/>
      </c>
      <c r="H304" s="16"/>
      <c r="I304" s="19">
        <f t="shared" si="24"/>
        <v>111270</v>
      </c>
    </row>
    <row r="305" spans="1:9" x14ac:dyDescent="0.25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22"/>
        <v>34627.5</v>
      </c>
      <c r="F305" s="2" t="str">
        <f t="shared" si="23"/>
        <v/>
      </c>
      <c r="H305" s="16"/>
      <c r="I305" s="19">
        <f t="shared" si="24"/>
        <v>109069</v>
      </c>
    </row>
    <row r="306" spans="1:9" x14ac:dyDescent="0.25">
      <c r="A306" s="26">
        <v>37043</v>
      </c>
      <c r="B306" s="35">
        <f t="shared" si="25"/>
        <v>109069</v>
      </c>
      <c r="C306" s="35"/>
      <c r="D306" s="53">
        <v>2225</v>
      </c>
      <c r="E306" s="16">
        <f t="shared" si="22"/>
        <v>36852.5</v>
      </c>
      <c r="F306" s="2" t="str">
        <f t="shared" si="23"/>
        <v/>
      </c>
      <c r="H306" s="16"/>
      <c r="I306" s="19">
        <f t="shared" si="24"/>
        <v>106844</v>
      </c>
    </row>
    <row r="307" spans="1:9" x14ac:dyDescent="0.25">
      <c r="A307" s="26">
        <v>37044</v>
      </c>
      <c r="B307" s="35">
        <f t="shared" si="25"/>
        <v>106844</v>
      </c>
      <c r="C307" s="35"/>
      <c r="D307" s="53">
        <v>2225</v>
      </c>
      <c r="E307" s="16">
        <f t="shared" si="22"/>
        <v>39077.5</v>
      </c>
      <c r="F307" s="2" t="str">
        <f t="shared" si="23"/>
        <v/>
      </c>
      <c r="H307" s="16"/>
      <c r="I307" s="19">
        <f t="shared" si="24"/>
        <v>104619</v>
      </c>
    </row>
    <row r="308" spans="1:9" x14ac:dyDescent="0.25">
      <c r="A308" s="26">
        <v>37045</v>
      </c>
      <c r="B308" s="35">
        <f t="shared" si="25"/>
        <v>104619</v>
      </c>
      <c r="C308" s="35"/>
      <c r="D308" s="53">
        <v>2225</v>
      </c>
      <c r="E308" s="16">
        <f t="shared" si="22"/>
        <v>41302.5</v>
      </c>
      <c r="F308" s="2" t="str">
        <f t="shared" si="23"/>
        <v/>
      </c>
      <c r="H308" s="16"/>
      <c r="I308" s="19">
        <f t="shared" si="24"/>
        <v>102394</v>
      </c>
    </row>
    <row r="309" spans="1:9" x14ac:dyDescent="0.25">
      <c r="A309" s="26">
        <v>37046</v>
      </c>
      <c r="B309" s="35">
        <f t="shared" si="25"/>
        <v>102394</v>
      </c>
      <c r="C309" s="35"/>
      <c r="D309" s="53">
        <v>2225</v>
      </c>
      <c r="E309" s="16">
        <f t="shared" si="22"/>
        <v>43527.5</v>
      </c>
      <c r="F309" s="2" t="str">
        <f t="shared" si="23"/>
        <v/>
      </c>
      <c r="H309" s="16"/>
      <c r="I309" s="19">
        <f t="shared" si="24"/>
        <v>100169</v>
      </c>
    </row>
    <row r="310" spans="1:9" x14ac:dyDescent="0.25">
      <c r="A310" s="26">
        <v>37047</v>
      </c>
      <c r="B310" s="35">
        <f t="shared" si="25"/>
        <v>100169</v>
      </c>
      <c r="C310" s="35"/>
      <c r="D310" s="53">
        <v>2225</v>
      </c>
      <c r="E310" s="16">
        <f t="shared" si="22"/>
        <v>45752.5</v>
      </c>
      <c r="F310" s="2" t="str">
        <f t="shared" si="23"/>
        <v/>
      </c>
      <c r="H310" s="16"/>
      <c r="I310" s="19">
        <f t="shared" si="24"/>
        <v>97944</v>
      </c>
    </row>
    <row r="311" spans="1:9" x14ac:dyDescent="0.25">
      <c r="A311" s="26">
        <v>37048</v>
      </c>
      <c r="B311" s="35">
        <f t="shared" si="25"/>
        <v>97944</v>
      </c>
      <c r="C311" s="35"/>
      <c r="D311" s="53">
        <v>2225</v>
      </c>
      <c r="E311" s="16">
        <f t="shared" si="22"/>
        <v>47977.5</v>
      </c>
      <c r="F311" s="2" t="str">
        <f t="shared" si="23"/>
        <v/>
      </c>
      <c r="H311" s="16"/>
      <c r="I311" s="19">
        <f t="shared" si="24"/>
        <v>95719</v>
      </c>
    </row>
    <row r="312" spans="1:9" x14ac:dyDescent="0.25">
      <c r="A312" s="26">
        <v>37049</v>
      </c>
      <c r="B312" s="35">
        <f t="shared" ref="B312:B375" si="26">IF(I311&lt;0,"0",I311)</f>
        <v>95719</v>
      </c>
      <c r="C312" s="35"/>
      <c r="D312" s="53">
        <v>3839</v>
      </c>
      <c r="E312" s="16">
        <f t="shared" ref="E312:E375" si="27">$D$3-B312</f>
        <v>50202.5</v>
      </c>
      <c r="F312" s="2" t="str">
        <f t="shared" ref="F312:F375" si="28">+IF(I312&gt;$D$3,"*","")</f>
        <v/>
      </c>
      <c r="H312" s="16"/>
      <c r="I312" s="19">
        <f t="shared" ref="I312:I375" si="29">B312+H312-D312</f>
        <v>91880</v>
      </c>
    </row>
    <row r="313" spans="1:9" x14ac:dyDescent="0.25">
      <c r="A313" s="26">
        <v>37050</v>
      </c>
      <c r="B313" s="35">
        <f t="shared" si="26"/>
        <v>91880</v>
      </c>
      <c r="C313" s="35"/>
      <c r="D313" s="53">
        <v>3839</v>
      </c>
      <c r="E313" s="16">
        <f t="shared" si="27"/>
        <v>54041.5</v>
      </c>
      <c r="F313" s="2" t="str">
        <f t="shared" si="28"/>
        <v/>
      </c>
      <c r="H313" s="16"/>
      <c r="I313" s="19">
        <f t="shared" si="29"/>
        <v>88041</v>
      </c>
    </row>
    <row r="314" spans="1:9" x14ac:dyDescent="0.25">
      <c r="A314" s="26">
        <v>37051</v>
      </c>
      <c r="B314" s="35">
        <f t="shared" si="26"/>
        <v>88041</v>
      </c>
      <c r="C314" s="35"/>
      <c r="D314" s="53">
        <v>3839</v>
      </c>
      <c r="E314" s="16">
        <f t="shared" si="27"/>
        <v>57880.5</v>
      </c>
      <c r="F314" s="2" t="str">
        <f t="shared" si="28"/>
        <v/>
      </c>
      <c r="H314" s="16"/>
      <c r="I314" s="19">
        <f t="shared" si="29"/>
        <v>84202</v>
      </c>
    </row>
    <row r="315" spans="1:9" x14ac:dyDescent="0.25">
      <c r="A315" s="26">
        <v>37052</v>
      </c>
      <c r="B315" s="35">
        <f t="shared" si="26"/>
        <v>84202</v>
      </c>
      <c r="C315" s="35"/>
      <c r="D315" s="53">
        <v>3839</v>
      </c>
      <c r="E315" s="16">
        <f t="shared" si="27"/>
        <v>61719.5</v>
      </c>
      <c r="F315" s="2" t="str">
        <f t="shared" si="28"/>
        <v/>
      </c>
      <c r="H315" s="16"/>
      <c r="I315" s="19">
        <f t="shared" si="29"/>
        <v>80363</v>
      </c>
    </row>
    <row r="316" spans="1:9" x14ac:dyDescent="0.25">
      <c r="A316" s="26">
        <v>37053</v>
      </c>
      <c r="B316" s="35">
        <f t="shared" si="26"/>
        <v>80363</v>
      </c>
      <c r="C316" s="35"/>
      <c r="D316" s="53">
        <v>3839</v>
      </c>
      <c r="E316" s="16">
        <f t="shared" si="27"/>
        <v>65558.5</v>
      </c>
      <c r="F316" s="2" t="str">
        <f t="shared" si="28"/>
        <v/>
      </c>
      <c r="H316" s="16"/>
      <c r="I316" s="19">
        <f t="shared" si="29"/>
        <v>76524</v>
      </c>
    </row>
    <row r="317" spans="1:9" x14ac:dyDescent="0.25">
      <c r="A317" s="26">
        <v>37054</v>
      </c>
      <c r="B317" s="35">
        <f t="shared" si="26"/>
        <v>76524</v>
      </c>
      <c r="C317" s="35"/>
      <c r="D317" s="53">
        <v>3839</v>
      </c>
      <c r="E317" s="16">
        <f t="shared" si="27"/>
        <v>69397.5</v>
      </c>
      <c r="F317" s="2" t="str">
        <f t="shared" si="28"/>
        <v/>
      </c>
      <c r="H317" s="16"/>
      <c r="I317" s="19">
        <f t="shared" si="29"/>
        <v>72685</v>
      </c>
    </row>
    <row r="318" spans="1:9" x14ac:dyDescent="0.25">
      <c r="A318" s="26">
        <v>37055</v>
      </c>
      <c r="B318" s="35">
        <f t="shared" si="26"/>
        <v>72685</v>
      </c>
      <c r="C318" s="35"/>
      <c r="D318" s="53">
        <v>3839</v>
      </c>
      <c r="E318" s="16">
        <f t="shared" si="27"/>
        <v>73236.5</v>
      </c>
      <c r="F318" s="2" t="str">
        <f t="shared" si="28"/>
        <v/>
      </c>
      <c r="H318" s="16"/>
      <c r="I318" s="19">
        <f t="shared" si="29"/>
        <v>68846</v>
      </c>
    </row>
    <row r="319" spans="1:9" x14ac:dyDescent="0.25">
      <c r="A319" s="26">
        <v>37056</v>
      </c>
      <c r="B319" s="35">
        <f t="shared" si="26"/>
        <v>68846</v>
      </c>
      <c r="C319" s="35"/>
      <c r="D319" s="53">
        <v>3839</v>
      </c>
      <c r="E319" s="16">
        <f t="shared" si="27"/>
        <v>77075.5</v>
      </c>
      <c r="F319" s="2" t="str">
        <f t="shared" si="28"/>
        <v/>
      </c>
      <c r="H319" s="16"/>
      <c r="I319" s="19">
        <f t="shared" si="29"/>
        <v>65007</v>
      </c>
    </row>
    <row r="320" spans="1:9" x14ac:dyDescent="0.25">
      <c r="A320" s="26">
        <v>37057</v>
      </c>
      <c r="B320" s="35">
        <f t="shared" si="26"/>
        <v>65007</v>
      </c>
      <c r="C320" s="35"/>
      <c r="D320" s="53">
        <v>3839</v>
      </c>
      <c r="E320" s="16">
        <f t="shared" si="27"/>
        <v>80914.5</v>
      </c>
      <c r="F320" s="2" t="str">
        <f t="shared" si="28"/>
        <v/>
      </c>
      <c r="H320" s="16"/>
      <c r="I320" s="19">
        <f t="shared" si="29"/>
        <v>61168</v>
      </c>
    </row>
    <row r="321" spans="1:9" x14ac:dyDescent="0.25">
      <c r="A321" s="26">
        <v>37058</v>
      </c>
      <c r="B321" s="35">
        <f t="shared" si="26"/>
        <v>61168</v>
      </c>
      <c r="C321" s="35"/>
      <c r="D321" s="53">
        <v>3839</v>
      </c>
      <c r="E321" s="16">
        <f t="shared" si="27"/>
        <v>84753.5</v>
      </c>
      <c r="F321" s="2" t="str">
        <f t="shared" si="28"/>
        <v/>
      </c>
      <c r="H321" s="16"/>
      <c r="I321" s="19">
        <f t="shared" si="29"/>
        <v>57329</v>
      </c>
    </row>
    <row r="322" spans="1:9" x14ac:dyDescent="0.25">
      <c r="A322" s="26">
        <v>37059</v>
      </c>
      <c r="B322" s="35">
        <f t="shared" si="26"/>
        <v>57329</v>
      </c>
      <c r="C322" s="35"/>
      <c r="D322" s="53">
        <v>3839</v>
      </c>
      <c r="E322" s="16">
        <f t="shared" si="27"/>
        <v>88592.5</v>
      </c>
      <c r="F322" s="2" t="str">
        <f t="shared" si="28"/>
        <v/>
      </c>
      <c r="H322" s="16"/>
      <c r="I322" s="19">
        <f t="shared" si="29"/>
        <v>53490</v>
      </c>
    </row>
    <row r="323" spans="1:9" x14ac:dyDescent="0.25">
      <c r="A323" s="26">
        <v>37060</v>
      </c>
      <c r="B323" s="35">
        <f t="shared" si="26"/>
        <v>53490</v>
      </c>
      <c r="C323" s="35"/>
      <c r="D323" s="53">
        <v>3839</v>
      </c>
      <c r="E323" s="16">
        <f t="shared" si="27"/>
        <v>92431.5</v>
      </c>
      <c r="F323" s="2" t="str">
        <f t="shared" si="28"/>
        <v/>
      </c>
      <c r="H323" s="16"/>
      <c r="I323" s="19">
        <f t="shared" si="29"/>
        <v>49651</v>
      </c>
    </row>
    <row r="324" spans="1:9" x14ac:dyDescent="0.25">
      <c r="A324" s="26">
        <v>37061</v>
      </c>
      <c r="B324" s="35">
        <f t="shared" si="26"/>
        <v>49651</v>
      </c>
      <c r="C324" s="35"/>
      <c r="D324" s="53">
        <v>3839</v>
      </c>
      <c r="E324" s="16">
        <f t="shared" si="27"/>
        <v>96270.5</v>
      </c>
      <c r="F324" s="2" t="str">
        <f t="shared" si="28"/>
        <v/>
      </c>
      <c r="H324" s="16"/>
      <c r="I324" s="19">
        <f t="shared" si="29"/>
        <v>45812</v>
      </c>
    </row>
    <row r="325" spans="1:9" x14ac:dyDescent="0.25">
      <c r="A325" s="26">
        <v>37062</v>
      </c>
      <c r="B325" s="35">
        <f t="shared" si="26"/>
        <v>45812</v>
      </c>
      <c r="C325" s="35"/>
      <c r="D325" s="53">
        <v>3839</v>
      </c>
      <c r="E325" s="16">
        <f t="shared" si="27"/>
        <v>100109.5</v>
      </c>
      <c r="F325" s="2" t="str">
        <f t="shared" si="28"/>
        <v/>
      </c>
      <c r="H325" s="16"/>
      <c r="I325" s="19">
        <f t="shared" si="29"/>
        <v>41973</v>
      </c>
    </row>
    <row r="326" spans="1:9" x14ac:dyDescent="0.25">
      <c r="A326" s="26">
        <v>37063</v>
      </c>
      <c r="B326" s="35">
        <f t="shared" si="26"/>
        <v>41973</v>
      </c>
      <c r="C326" s="35"/>
      <c r="D326" s="53">
        <v>3839</v>
      </c>
      <c r="E326" s="16">
        <f t="shared" si="27"/>
        <v>103948.5</v>
      </c>
      <c r="F326" s="2" t="str">
        <f t="shared" si="28"/>
        <v/>
      </c>
      <c r="H326" s="16"/>
      <c r="I326" s="19">
        <f t="shared" si="29"/>
        <v>38134</v>
      </c>
    </row>
    <row r="327" spans="1:9" x14ac:dyDescent="0.25">
      <c r="A327" s="26">
        <v>37064</v>
      </c>
      <c r="B327" s="35">
        <f t="shared" si="26"/>
        <v>38134</v>
      </c>
      <c r="C327" s="35"/>
      <c r="D327" s="53">
        <v>3839</v>
      </c>
      <c r="E327" s="16">
        <f t="shared" si="27"/>
        <v>107787.5</v>
      </c>
      <c r="F327" s="2" t="str">
        <f t="shared" si="28"/>
        <v/>
      </c>
      <c r="H327" s="16"/>
      <c r="I327" s="19">
        <f t="shared" si="29"/>
        <v>34295</v>
      </c>
    </row>
    <row r="328" spans="1:9" x14ac:dyDescent="0.25">
      <c r="A328" s="26">
        <v>37065</v>
      </c>
      <c r="B328" s="35">
        <f t="shared" si="26"/>
        <v>34295</v>
      </c>
      <c r="C328" s="35"/>
      <c r="D328" s="53">
        <v>3839</v>
      </c>
      <c r="E328" s="16">
        <f t="shared" si="27"/>
        <v>111626.5</v>
      </c>
      <c r="F328" s="2" t="str">
        <f t="shared" si="28"/>
        <v/>
      </c>
      <c r="H328" s="16"/>
      <c r="I328" s="19">
        <f t="shared" si="29"/>
        <v>30456</v>
      </c>
    </row>
    <row r="329" spans="1:9" x14ac:dyDescent="0.25">
      <c r="A329" s="26">
        <v>37066</v>
      </c>
      <c r="B329" s="35">
        <f t="shared" si="26"/>
        <v>30456</v>
      </c>
      <c r="C329" s="35"/>
      <c r="D329" s="53">
        <v>3839</v>
      </c>
      <c r="E329" s="16">
        <f t="shared" si="27"/>
        <v>115465.5</v>
      </c>
      <c r="F329" s="2" t="str">
        <f t="shared" si="28"/>
        <v/>
      </c>
      <c r="H329" s="16"/>
      <c r="I329" s="19">
        <f t="shared" si="29"/>
        <v>26617</v>
      </c>
    </row>
    <row r="330" spans="1:9" x14ac:dyDescent="0.25">
      <c r="A330" s="26">
        <v>37067</v>
      </c>
      <c r="B330" s="35">
        <f t="shared" si="26"/>
        <v>26617</v>
      </c>
      <c r="C330" s="35"/>
      <c r="D330" s="53">
        <v>3839</v>
      </c>
      <c r="E330" s="16">
        <f t="shared" si="27"/>
        <v>119304.5</v>
      </c>
      <c r="F330" s="2" t="str">
        <f t="shared" si="28"/>
        <v/>
      </c>
      <c r="H330" s="16"/>
      <c r="I330" s="19">
        <f t="shared" si="29"/>
        <v>22778</v>
      </c>
    </row>
    <row r="331" spans="1:9" x14ac:dyDescent="0.25">
      <c r="A331" s="26">
        <v>37068</v>
      </c>
      <c r="B331" s="35">
        <f t="shared" si="26"/>
        <v>22778</v>
      </c>
      <c r="C331" s="35"/>
      <c r="D331" s="53">
        <v>3839</v>
      </c>
      <c r="E331" s="16">
        <f t="shared" si="27"/>
        <v>123143.5</v>
      </c>
      <c r="F331" s="2" t="str">
        <f t="shared" si="28"/>
        <v/>
      </c>
      <c r="H331" s="16"/>
      <c r="I331" s="19">
        <f t="shared" si="29"/>
        <v>18939</v>
      </c>
    </row>
    <row r="332" spans="1:9" x14ac:dyDescent="0.25">
      <c r="A332" s="26">
        <v>37069</v>
      </c>
      <c r="B332" s="35">
        <f t="shared" si="26"/>
        <v>18939</v>
      </c>
      <c r="C332" s="35"/>
      <c r="D332" s="53">
        <v>3839</v>
      </c>
      <c r="E332" s="16">
        <f t="shared" si="27"/>
        <v>126982.5</v>
      </c>
      <c r="F332" s="2" t="str">
        <f t="shared" si="28"/>
        <v/>
      </c>
      <c r="H332" s="16"/>
      <c r="I332" s="19">
        <f t="shared" si="29"/>
        <v>15100</v>
      </c>
    </row>
    <row r="333" spans="1:9" x14ac:dyDescent="0.25">
      <c r="A333" s="26">
        <v>37070</v>
      </c>
      <c r="B333" s="35">
        <f t="shared" si="26"/>
        <v>15100</v>
      </c>
      <c r="C333" s="35"/>
      <c r="D333" s="53">
        <v>3839</v>
      </c>
      <c r="E333" s="16">
        <f t="shared" si="27"/>
        <v>130821.5</v>
      </c>
      <c r="F333" s="2" t="str">
        <f t="shared" si="28"/>
        <v/>
      </c>
      <c r="H333" s="16"/>
      <c r="I333" s="19">
        <f t="shared" si="29"/>
        <v>11261</v>
      </c>
    </row>
    <row r="334" spans="1:9" x14ac:dyDescent="0.25">
      <c r="A334" s="26">
        <v>37071</v>
      </c>
      <c r="B334" s="35">
        <f t="shared" si="26"/>
        <v>11261</v>
      </c>
      <c r="C334" s="35"/>
      <c r="D334" s="53">
        <v>3839</v>
      </c>
      <c r="E334" s="16">
        <f t="shared" si="27"/>
        <v>134660.5</v>
      </c>
      <c r="F334" s="2" t="str">
        <f t="shared" si="28"/>
        <v/>
      </c>
      <c r="H334" s="16"/>
      <c r="I334" s="19">
        <f t="shared" si="29"/>
        <v>7422</v>
      </c>
    </row>
    <row r="335" spans="1:9" x14ac:dyDescent="0.25">
      <c r="A335" s="26">
        <v>37072</v>
      </c>
      <c r="B335" s="35">
        <f t="shared" si="26"/>
        <v>7422</v>
      </c>
      <c r="C335" s="35"/>
      <c r="D335" s="53">
        <v>3839</v>
      </c>
      <c r="E335" s="16">
        <f t="shared" si="27"/>
        <v>138499.5</v>
      </c>
      <c r="F335" s="2" t="str">
        <f t="shared" si="28"/>
        <v/>
      </c>
      <c r="H335" s="16"/>
      <c r="I335" s="19">
        <f t="shared" si="29"/>
        <v>3583</v>
      </c>
    </row>
    <row r="336" spans="1:9" x14ac:dyDescent="0.25">
      <c r="A336" s="26">
        <v>37073</v>
      </c>
      <c r="B336" s="35">
        <f t="shared" si="26"/>
        <v>3583</v>
      </c>
      <c r="C336" s="35"/>
      <c r="D336" s="53">
        <v>3839</v>
      </c>
      <c r="E336" s="16">
        <f t="shared" si="27"/>
        <v>142338.5</v>
      </c>
      <c r="F336" s="2" t="str">
        <f t="shared" si="28"/>
        <v/>
      </c>
      <c r="H336" s="16"/>
      <c r="I336" s="19">
        <f t="shared" si="29"/>
        <v>-256</v>
      </c>
    </row>
    <row r="337" spans="1:9" x14ac:dyDescent="0.25">
      <c r="A337" s="26">
        <v>37074</v>
      </c>
      <c r="B337" s="35" t="str">
        <f t="shared" si="26"/>
        <v>0</v>
      </c>
      <c r="C337" s="35"/>
      <c r="D337" s="53">
        <v>3839</v>
      </c>
      <c r="E337" s="16">
        <f t="shared" si="27"/>
        <v>145921.5</v>
      </c>
      <c r="F337" s="2" t="str">
        <f t="shared" si="28"/>
        <v/>
      </c>
      <c r="G337" s="21" t="s">
        <v>25</v>
      </c>
      <c r="H337" s="16">
        <v>122000</v>
      </c>
      <c r="I337" s="19">
        <f t="shared" si="29"/>
        <v>118161</v>
      </c>
    </row>
    <row r="338" spans="1:9" x14ac:dyDescent="0.25">
      <c r="A338" s="26">
        <v>37075</v>
      </c>
      <c r="B338" s="35">
        <f t="shared" si="26"/>
        <v>118161</v>
      </c>
      <c r="C338" s="35"/>
      <c r="D338" s="53">
        <v>3839</v>
      </c>
      <c r="E338" s="16">
        <f t="shared" si="27"/>
        <v>27760.5</v>
      </c>
      <c r="F338" s="2" t="str">
        <f t="shared" si="28"/>
        <v/>
      </c>
      <c r="H338" s="16"/>
      <c r="I338" s="19">
        <f t="shared" si="29"/>
        <v>114322</v>
      </c>
    </row>
    <row r="339" spans="1:9" x14ac:dyDescent="0.25">
      <c r="A339" s="26">
        <v>37076</v>
      </c>
      <c r="B339" s="35">
        <f t="shared" si="26"/>
        <v>114322</v>
      </c>
      <c r="C339" s="35"/>
      <c r="D339" s="53">
        <v>3839</v>
      </c>
      <c r="E339" s="16">
        <f t="shared" si="27"/>
        <v>31599.5</v>
      </c>
      <c r="F339" s="2" t="str">
        <f t="shared" si="28"/>
        <v/>
      </c>
      <c r="H339" s="16"/>
      <c r="I339" s="19">
        <f t="shared" si="29"/>
        <v>110483</v>
      </c>
    </row>
    <row r="340" spans="1:9" x14ac:dyDescent="0.25">
      <c r="A340" s="26">
        <v>37077</v>
      </c>
      <c r="B340" s="35">
        <f t="shared" si="26"/>
        <v>110483</v>
      </c>
      <c r="C340" s="35"/>
      <c r="D340" s="53">
        <v>3839</v>
      </c>
      <c r="E340" s="16">
        <f t="shared" si="27"/>
        <v>35438.5</v>
      </c>
      <c r="F340" s="2" t="str">
        <f t="shared" si="28"/>
        <v/>
      </c>
      <c r="H340" s="16"/>
      <c r="I340" s="19">
        <f t="shared" si="29"/>
        <v>106644</v>
      </c>
    </row>
    <row r="341" spans="1:9" x14ac:dyDescent="0.25">
      <c r="A341" s="26">
        <v>37078</v>
      </c>
      <c r="B341" s="35">
        <f t="shared" si="26"/>
        <v>106644</v>
      </c>
      <c r="C341" s="35"/>
      <c r="D341" s="53">
        <v>3839</v>
      </c>
      <c r="E341" s="16">
        <f t="shared" si="27"/>
        <v>39277.5</v>
      </c>
      <c r="F341" s="2" t="str">
        <f t="shared" si="28"/>
        <v/>
      </c>
      <c r="H341" s="16"/>
      <c r="I341" s="19">
        <f t="shared" si="29"/>
        <v>102805</v>
      </c>
    </row>
    <row r="342" spans="1:9" x14ac:dyDescent="0.25">
      <c r="A342" s="26">
        <v>37079</v>
      </c>
      <c r="B342" s="35">
        <f t="shared" si="26"/>
        <v>102805</v>
      </c>
      <c r="C342" s="35"/>
      <c r="D342" s="53">
        <v>3839</v>
      </c>
      <c r="E342" s="16">
        <f t="shared" si="27"/>
        <v>43116.5</v>
      </c>
      <c r="F342" s="2" t="str">
        <f t="shared" si="28"/>
        <v/>
      </c>
      <c r="H342" s="16"/>
      <c r="I342" s="19">
        <f t="shared" si="29"/>
        <v>98966</v>
      </c>
    </row>
    <row r="343" spans="1:9" x14ac:dyDescent="0.25">
      <c r="A343" s="26">
        <v>37080</v>
      </c>
      <c r="B343" s="35">
        <f t="shared" si="26"/>
        <v>98966</v>
      </c>
      <c r="C343" s="35"/>
      <c r="D343" s="53">
        <v>3839</v>
      </c>
      <c r="E343" s="16">
        <f t="shared" si="27"/>
        <v>46955.5</v>
      </c>
      <c r="F343" s="2" t="str">
        <f t="shared" si="28"/>
        <v/>
      </c>
      <c r="H343" s="16"/>
      <c r="I343" s="19">
        <f t="shared" si="29"/>
        <v>95127</v>
      </c>
    </row>
    <row r="344" spans="1:9" x14ac:dyDescent="0.25">
      <c r="A344" s="26">
        <v>37081</v>
      </c>
      <c r="B344" s="35">
        <f t="shared" si="26"/>
        <v>95127</v>
      </c>
      <c r="C344" s="35"/>
      <c r="D344" s="53">
        <v>3839</v>
      </c>
      <c r="E344" s="16">
        <f t="shared" si="27"/>
        <v>50794.5</v>
      </c>
      <c r="F344" s="2" t="str">
        <f t="shared" si="28"/>
        <v/>
      </c>
      <c r="H344" s="16"/>
      <c r="I344" s="19">
        <f t="shared" si="29"/>
        <v>91288</v>
      </c>
    </row>
    <row r="345" spans="1:9" x14ac:dyDescent="0.25">
      <c r="A345" s="26">
        <v>37082</v>
      </c>
      <c r="B345" s="35">
        <f t="shared" si="26"/>
        <v>91288</v>
      </c>
      <c r="C345" s="35"/>
      <c r="D345" s="53">
        <v>3839</v>
      </c>
      <c r="E345" s="16">
        <f t="shared" si="27"/>
        <v>54633.5</v>
      </c>
      <c r="F345" s="2" t="str">
        <f t="shared" si="28"/>
        <v/>
      </c>
      <c r="H345" s="16"/>
      <c r="I345" s="19">
        <f t="shared" si="29"/>
        <v>87449</v>
      </c>
    </row>
    <row r="346" spans="1:9" x14ac:dyDescent="0.25">
      <c r="A346" s="26">
        <v>37083</v>
      </c>
      <c r="B346" s="35">
        <f t="shared" si="26"/>
        <v>87449</v>
      </c>
      <c r="C346" s="35"/>
      <c r="D346" s="53">
        <v>3839</v>
      </c>
      <c r="E346" s="16">
        <f t="shared" si="27"/>
        <v>58472.5</v>
      </c>
      <c r="F346" s="2" t="str">
        <f t="shared" si="28"/>
        <v/>
      </c>
      <c r="H346" s="16"/>
      <c r="I346" s="19">
        <f t="shared" si="29"/>
        <v>83610</v>
      </c>
    </row>
    <row r="347" spans="1:9" x14ac:dyDescent="0.25">
      <c r="A347" s="26">
        <v>37084</v>
      </c>
      <c r="B347" s="35">
        <f t="shared" si="26"/>
        <v>83610</v>
      </c>
      <c r="C347" s="35"/>
      <c r="D347" s="53">
        <v>3839</v>
      </c>
      <c r="E347" s="16">
        <f t="shared" si="27"/>
        <v>62311.5</v>
      </c>
      <c r="F347" s="2" t="str">
        <f t="shared" si="28"/>
        <v/>
      </c>
      <c r="H347" s="16"/>
      <c r="I347" s="19">
        <f t="shared" si="29"/>
        <v>79771</v>
      </c>
    </row>
    <row r="348" spans="1:9" x14ac:dyDescent="0.25">
      <c r="A348" s="26">
        <v>37085</v>
      </c>
      <c r="B348" s="35">
        <f t="shared" si="26"/>
        <v>79771</v>
      </c>
      <c r="C348" s="35"/>
      <c r="D348" s="53">
        <v>3839</v>
      </c>
      <c r="E348" s="16">
        <f t="shared" si="27"/>
        <v>66150.5</v>
      </c>
      <c r="F348" s="2" t="str">
        <f t="shared" si="28"/>
        <v/>
      </c>
      <c r="H348" s="16"/>
      <c r="I348" s="19">
        <f t="shared" si="29"/>
        <v>75932</v>
      </c>
    </row>
    <row r="349" spans="1:9" x14ac:dyDescent="0.25">
      <c r="A349" s="26">
        <v>37086</v>
      </c>
      <c r="B349" s="35">
        <f t="shared" si="26"/>
        <v>75932</v>
      </c>
      <c r="C349" s="35"/>
      <c r="D349" s="53">
        <v>3839</v>
      </c>
      <c r="E349" s="16">
        <f t="shared" si="27"/>
        <v>69989.5</v>
      </c>
      <c r="F349" s="2" t="str">
        <f t="shared" si="28"/>
        <v/>
      </c>
      <c r="H349" s="16"/>
      <c r="I349" s="19">
        <f t="shared" si="29"/>
        <v>72093</v>
      </c>
    </row>
    <row r="350" spans="1:9" x14ac:dyDescent="0.25">
      <c r="A350" s="26">
        <v>37087</v>
      </c>
      <c r="B350" s="35">
        <f t="shared" si="26"/>
        <v>72093</v>
      </c>
      <c r="C350" s="35"/>
      <c r="D350" s="53">
        <v>3839</v>
      </c>
      <c r="E350" s="16">
        <f t="shared" si="27"/>
        <v>73828.5</v>
      </c>
      <c r="F350" s="2" t="str">
        <f t="shared" si="28"/>
        <v/>
      </c>
      <c r="H350" s="16"/>
      <c r="I350" s="19">
        <f t="shared" si="29"/>
        <v>68254</v>
      </c>
    </row>
    <row r="351" spans="1:9" x14ac:dyDescent="0.25">
      <c r="A351" s="26">
        <v>37088</v>
      </c>
      <c r="B351" s="35">
        <f t="shared" si="26"/>
        <v>68254</v>
      </c>
      <c r="C351" s="35"/>
      <c r="D351" s="53">
        <v>3839</v>
      </c>
      <c r="E351" s="16">
        <f t="shared" si="27"/>
        <v>77667.5</v>
      </c>
      <c r="F351" s="2" t="str">
        <f t="shared" si="28"/>
        <v/>
      </c>
      <c r="H351" s="16"/>
      <c r="I351" s="19">
        <f t="shared" si="29"/>
        <v>64415</v>
      </c>
    </row>
    <row r="352" spans="1:9" x14ac:dyDescent="0.25">
      <c r="A352" s="26">
        <v>37089</v>
      </c>
      <c r="B352" s="35">
        <f t="shared" si="26"/>
        <v>64415</v>
      </c>
      <c r="C352" s="35"/>
      <c r="D352" s="53">
        <v>3839</v>
      </c>
      <c r="E352" s="16">
        <f t="shared" si="27"/>
        <v>81506.5</v>
      </c>
      <c r="F352" s="2" t="str">
        <f t="shared" si="28"/>
        <v/>
      </c>
      <c r="H352" s="16"/>
      <c r="I352" s="19">
        <f t="shared" si="29"/>
        <v>60576</v>
      </c>
    </row>
    <row r="353" spans="1:9" x14ac:dyDescent="0.25">
      <c r="A353" s="26">
        <v>37090</v>
      </c>
      <c r="B353" s="35">
        <f t="shared" si="26"/>
        <v>60576</v>
      </c>
      <c r="C353" s="35"/>
      <c r="D353" s="53">
        <v>3839</v>
      </c>
      <c r="E353" s="16">
        <f t="shared" si="27"/>
        <v>85345.5</v>
      </c>
      <c r="F353" s="2" t="str">
        <f t="shared" si="28"/>
        <v/>
      </c>
      <c r="H353" s="16"/>
      <c r="I353" s="19">
        <f t="shared" si="29"/>
        <v>56737</v>
      </c>
    </row>
    <row r="354" spans="1:9" x14ac:dyDescent="0.25">
      <c r="A354" s="26">
        <v>37091</v>
      </c>
      <c r="B354" s="35">
        <f t="shared" si="26"/>
        <v>56737</v>
      </c>
      <c r="C354" s="35"/>
      <c r="D354" s="53">
        <v>3839</v>
      </c>
      <c r="E354" s="16">
        <f t="shared" si="27"/>
        <v>89184.5</v>
      </c>
      <c r="F354" s="2" t="str">
        <f t="shared" si="28"/>
        <v/>
      </c>
      <c r="H354" s="16"/>
      <c r="I354" s="19">
        <f t="shared" si="29"/>
        <v>52898</v>
      </c>
    </row>
    <row r="355" spans="1:9" x14ac:dyDescent="0.25">
      <c r="A355" s="26">
        <v>37092</v>
      </c>
      <c r="B355" s="35">
        <f t="shared" si="26"/>
        <v>52898</v>
      </c>
      <c r="C355" s="35"/>
      <c r="D355" s="53">
        <v>3839</v>
      </c>
      <c r="E355" s="16">
        <f t="shared" si="27"/>
        <v>93023.5</v>
      </c>
      <c r="F355" s="2" t="str">
        <f t="shared" si="28"/>
        <v/>
      </c>
      <c r="H355" s="16"/>
      <c r="I355" s="19">
        <f t="shared" si="29"/>
        <v>49059</v>
      </c>
    </row>
    <row r="356" spans="1:9" x14ac:dyDescent="0.25">
      <c r="A356" s="26">
        <v>37093</v>
      </c>
      <c r="B356" s="35">
        <f t="shared" si="26"/>
        <v>49059</v>
      </c>
      <c r="C356" s="35"/>
      <c r="D356" s="53">
        <v>3839</v>
      </c>
      <c r="E356" s="16">
        <f t="shared" si="27"/>
        <v>96862.5</v>
      </c>
      <c r="F356" s="2" t="str">
        <f t="shared" si="28"/>
        <v/>
      </c>
      <c r="H356" s="16"/>
      <c r="I356" s="19">
        <f t="shared" si="29"/>
        <v>45220</v>
      </c>
    </row>
    <row r="357" spans="1:9" x14ac:dyDescent="0.25">
      <c r="A357" s="26">
        <v>37094</v>
      </c>
      <c r="B357" s="35">
        <f t="shared" si="26"/>
        <v>45220</v>
      </c>
      <c r="C357" s="35"/>
      <c r="D357" s="53">
        <v>3839</v>
      </c>
      <c r="E357" s="16">
        <f t="shared" si="27"/>
        <v>100701.5</v>
      </c>
      <c r="F357" s="2" t="str">
        <f t="shared" si="28"/>
        <v/>
      </c>
      <c r="H357" s="16"/>
      <c r="I357" s="19">
        <f t="shared" si="29"/>
        <v>41381</v>
      </c>
    </row>
    <row r="358" spans="1:9" x14ac:dyDescent="0.25">
      <c r="A358" s="26">
        <v>37095</v>
      </c>
      <c r="B358" s="35">
        <f t="shared" si="26"/>
        <v>41381</v>
      </c>
      <c r="C358" s="35"/>
      <c r="D358" s="53">
        <v>3839</v>
      </c>
      <c r="E358" s="16">
        <f t="shared" si="27"/>
        <v>104540.5</v>
      </c>
      <c r="F358" s="2" t="str">
        <f t="shared" si="28"/>
        <v/>
      </c>
      <c r="H358" s="16"/>
      <c r="I358" s="19">
        <f t="shared" si="29"/>
        <v>37542</v>
      </c>
    </row>
    <row r="359" spans="1:9" x14ac:dyDescent="0.25">
      <c r="A359" s="26">
        <v>37096</v>
      </c>
      <c r="B359" s="35">
        <f t="shared" si="26"/>
        <v>37542</v>
      </c>
      <c r="C359" s="35"/>
      <c r="D359" s="53">
        <v>3839</v>
      </c>
      <c r="E359" s="16">
        <f t="shared" si="27"/>
        <v>108379.5</v>
      </c>
      <c r="F359" s="2" t="str">
        <f t="shared" si="28"/>
        <v/>
      </c>
      <c r="H359" s="16"/>
      <c r="I359" s="19">
        <f t="shared" si="29"/>
        <v>33703</v>
      </c>
    </row>
    <row r="360" spans="1:9" x14ac:dyDescent="0.25">
      <c r="A360" s="26">
        <v>37097</v>
      </c>
      <c r="B360" s="35">
        <f t="shared" si="26"/>
        <v>33703</v>
      </c>
      <c r="C360" s="35"/>
      <c r="D360" s="53">
        <v>3839</v>
      </c>
      <c r="E360" s="16">
        <f t="shared" si="27"/>
        <v>112218.5</v>
      </c>
      <c r="F360" s="2" t="str">
        <f t="shared" si="28"/>
        <v/>
      </c>
      <c r="H360" s="16"/>
      <c r="I360" s="19">
        <f t="shared" si="29"/>
        <v>29864</v>
      </c>
    </row>
    <row r="361" spans="1:9" x14ac:dyDescent="0.25">
      <c r="A361" s="26">
        <v>37098</v>
      </c>
      <c r="B361" s="35">
        <f t="shared" si="26"/>
        <v>29864</v>
      </c>
      <c r="C361" s="35"/>
      <c r="D361" s="53">
        <v>3839</v>
      </c>
      <c r="E361" s="16">
        <f t="shared" si="27"/>
        <v>116057.5</v>
      </c>
      <c r="F361" s="2" t="str">
        <f t="shared" si="28"/>
        <v/>
      </c>
      <c r="H361" s="16"/>
      <c r="I361" s="19">
        <f t="shared" si="29"/>
        <v>26025</v>
      </c>
    </row>
    <row r="362" spans="1:9" x14ac:dyDescent="0.25">
      <c r="A362" s="26">
        <v>37099</v>
      </c>
      <c r="B362" s="35">
        <f t="shared" si="26"/>
        <v>26025</v>
      </c>
      <c r="C362" s="35"/>
      <c r="D362" s="53">
        <v>3839</v>
      </c>
      <c r="E362" s="16">
        <f t="shared" si="27"/>
        <v>119896.5</v>
      </c>
      <c r="F362" s="2" t="str">
        <f t="shared" si="28"/>
        <v/>
      </c>
      <c r="H362" s="16"/>
      <c r="I362" s="19">
        <f t="shared" si="29"/>
        <v>22186</v>
      </c>
    </row>
    <row r="363" spans="1:9" x14ac:dyDescent="0.25">
      <c r="A363" s="26">
        <v>37100</v>
      </c>
      <c r="B363" s="35">
        <f t="shared" si="26"/>
        <v>22186</v>
      </c>
      <c r="C363" s="35"/>
      <c r="D363" s="53">
        <v>3839</v>
      </c>
      <c r="E363" s="16">
        <f t="shared" si="27"/>
        <v>123735.5</v>
      </c>
      <c r="F363" s="2" t="str">
        <f t="shared" si="28"/>
        <v/>
      </c>
      <c r="H363" s="16"/>
      <c r="I363" s="19">
        <f t="shared" si="29"/>
        <v>18347</v>
      </c>
    </row>
    <row r="364" spans="1:9" x14ac:dyDescent="0.25">
      <c r="A364" s="26">
        <v>37101</v>
      </c>
      <c r="B364" s="35">
        <f t="shared" si="26"/>
        <v>18347</v>
      </c>
      <c r="C364" s="35"/>
      <c r="D364" s="53">
        <v>3839</v>
      </c>
      <c r="E364" s="16">
        <f t="shared" si="27"/>
        <v>127574.5</v>
      </c>
      <c r="F364" s="2" t="str">
        <f t="shared" si="28"/>
        <v/>
      </c>
      <c r="H364" s="16"/>
      <c r="I364" s="19">
        <f t="shared" si="29"/>
        <v>14508</v>
      </c>
    </row>
    <row r="365" spans="1:9" x14ac:dyDescent="0.25">
      <c r="A365" s="26">
        <v>37102</v>
      </c>
      <c r="B365" s="35">
        <f t="shared" si="26"/>
        <v>14508</v>
      </c>
      <c r="C365" s="35"/>
      <c r="D365" s="53">
        <v>3839</v>
      </c>
      <c r="E365" s="16">
        <f t="shared" si="27"/>
        <v>131413.5</v>
      </c>
      <c r="F365" s="2" t="str">
        <f t="shared" si="28"/>
        <v/>
      </c>
      <c r="H365" s="16"/>
      <c r="I365" s="19">
        <f t="shared" si="29"/>
        <v>10669</v>
      </c>
    </row>
    <row r="366" spans="1:9" x14ac:dyDescent="0.25">
      <c r="A366" s="26">
        <v>37103</v>
      </c>
      <c r="B366" s="35">
        <f t="shared" si="26"/>
        <v>10669</v>
      </c>
      <c r="C366" s="35"/>
      <c r="D366" s="53">
        <v>3839</v>
      </c>
      <c r="E366" s="16">
        <f t="shared" si="27"/>
        <v>135252.5</v>
      </c>
      <c r="F366" s="2" t="str">
        <f t="shared" si="28"/>
        <v/>
      </c>
      <c r="H366" s="16"/>
      <c r="I366" s="19">
        <f t="shared" si="29"/>
        <v>6830</v>
      </c>
    </row>
    <row r="367" spans="1:9" x14ac:dyDescent="0.25">
      <c r="A367" s="26">
        <v>37104</v>
      </c>
      <c r="B367" s="35">
        <f t="shared" si="26"/>
        <v>6830</v>
      </c>
      <c r="C367" s="35"/>
      <c r="D367" s="53">
        <v>3839</v>
      </c>
      <c r="E367" s="16">
        <f t="shared" si="27"/>
        <v>139091.5</v>
      </c>
      <c r="F367" s="2" t="str">
        <f t="shared" si="28"/>
        <v/>
      </c>
      <c r="H367" s="16"/>
      <c r="I367" s="19">
        <f t="shared" si="29"/>
        <v>2991</v>
      </c>
    </row>
    <row r="368" spans="1:9" x14ac:dyDescent="0.25">
      <c r="A368" s="26">
        <v>37105</v>
      </c>
      <c r="B368" s="35">
        <f t="shared" si="26"/>
        <v>2991</v>
      </c>
      <c r="C368" s="35"/>
      <c r="D368" s="53">
        <v>3839</v>
      </c>
      <c r="E368" s="16">
        <f t="shared" si="27"/>
        <v>142930.5</v>
      </c>
      <c r="F368" s="2" t="str">
        <f t="shared" si="28"/>
        <v/>
      </c>
      <c r="H368" s="16"/>
      <c r="I368" s="19">
        <f t="shared" si="29"/>
        <v>-848</v>
      </c>
    </row>
    <row r="369" spans="1:9" x14ac:dyDescent="0.25">
      <c r="A369" s="26">
        <v>37106</v>
      </c>
      <c r="B369" s="35" t="str">
        <f t="shared" si="26"/>
        <v>0</v>
      </c>
      <c r="C369" s="35"/>
      <c r="D369" s="53">
        <v>3839</v>
      </c>
      <c r="E369" s="16">
        <f t="shared" si="27"/>
        <v>145921.5</v>
      </c>
      <c r="F369" s="2" t="str">
        <f t="shared" si="28"/>
        <v/>
      </c>
      <c r="H369" s="16"/>
      <c r="I369" s="19">
        <f t="shared" si="29"/>
        <v>-3839</v>
      </c>
    </row>
    <row r="370" spans="1:9" x14ac:dyDescent="0.25">
      <c r="A370" s="26">
        <v>37107</v>
      </c>
      <c r="B370" s="35" t="str">
        <f t="shared" si="26"/>
        <v>0</v>
      </c>
      <c r="C370" s="35"/>
      <c r="D370" s="53">
        <v>3839</v>
      </c>
      <c r="E370" s="16">
        <f t="shared" si="27"/>
        <v>145921.5</v>
      </c>
      <c r="F370" s="2" t="str">
        <f t="shared" si="28"/>
        <v/>
      </c>
      <c r="H370" s="16"/>
      <c r="I370" s="19">
        <f t="shared" si="29"/>
        <v>-3839</v>
      </c>
    </row>
    <row r="371" spans="1:9" x14ac:dyDescent="0.25">
      <c r="A371" s="26">
        <v>37108</v>
      </c>
      <c r="B371" s="35" t="str">
        <f t="shared" si="26"/>
        <v>0</v>
      </c>
      <c r="C371" s="35"/>
      <c r="D371" s="53">
        <v>3839</v>
      </c>
      <c r="E371" s="16">
        <f t="shared" si="27"/>
        <v>145921.5</v>
      </c>
      <c r="F371" s="2" t="str">
        <f t="shared" si="28"/>
        <v/>
      </c>
      <c r="H371" s="16"/>
      <c r="I371" s="19">
        <f t="shared" si="29"/>
        <v>-3839</v>
      </c>
    </row>
    <row r="372" spans="1:9" x14ac:dyDescent="0.25">
      <c r="A372" s="26">
        <v>37109</v>
      </c>
      <c r="B372" s="35" t="str">
        <f t="shared" si="26"/>
        <v>0</v>
      </c>
      <c r="C372" s="35"/>
      <c r="D372" s="53">
        <v>3839</v>
      </c>
      <c r="E372" s="16">
        <f t="shared" si="27"/>
        <v>145921.5</v>
      </c>
      <c r="F372" s="2" t="str">
        <f t="shared" si="28"/>
        <v/>
      </c>
      <c r="H372" s="16"/>
      <c r="I372" s="19">
        <f t="shared" si="29"/>
        <v>-3839</v>
      </c>
    </row>
    <row r="373" spans="1:9" x14ac:dyDescent="0.25">
      <c r="A373" s="26">
        <v>37110</v>
      </c>
      <c r="B373" s="35" t="str">
        <f t="shared" si="26"/>
        <v>0</v>
      </c>
      <c r="C373" s="35"/>
      <c r="D373" s="53">
        <v>3839</v>
      </c>
      <c r="E373" s="16">
        <f t="shared" si="27"/>
        <v>145921.5</v>
      </c>
      <c r="F373" s="2" t="str">
        <f t="shared" si="28"/>
        <v/>
      </c>
      <c r="H373" s="16"/>
      <c r="I373" s="19">
        <f t="shared" si="29"/>
        <v>-3839</v>
      </c>
    </row>
    <row r="374" spans="1:9" x14ac:dyDescent="0.25">
      <c r="A374" s="26">
        <v>37111</v>
      </c>
      <c r="B374" s="35" t="str">
        <f t="shared" si="26"/>
        <v>0</v>
      </c>
      <c r="C374" s="35"/>
      <c r="D374" s="53">
        <v>3839</v>
      </c>
      <c r="E374" s="16">
        <f t="shared" si="27"/>
        <v>145921.5</v>
      </c>
      <c r="F374" s="2" t="str">
        <f t="shared" si="28"/>
        <v/>
      </c>
      <c r="H374" s="16"/>
      <c r="I374" s="19">
        <f t="shared" si="29"/>
        <v>-3839</v>
      </c>
    </row>
    <row r="375" spans="1:9" x14ac:dyDescent="0.25">
      <c r="A375" s="26">
        <v>37112</v>
      </c>
      <c r="B375" s="35" t="str">
        <f t="shared" si="26"/>
        <v>0</v>
      </c>
      <c r="C375" s="35"/>
      <c r="D375" s="53">
        <v>3839</v>
      </c>
      <c r="E375" s="16">
        <f t="shared" si="27"/>
        <v>145921.5</v>
      </c>
      <c r="F375" s="2" t="str">
        <f t="shared" si="28"/>
        <v/>
      </c>
      <c r="H375" s="16"/>
      <c r="I375" s="19">
        <f t="shared" si="29"/>
        <v>-3839</v>
      </c>
    </row>
    <row r="376" spans="1:9" x14ac:dyDescent="0.25">
      <c r="A376" s="26">
        <v>37113</v>
      </c>
      <c r="B376" s="35" t="str">
        <f t="shared" ref="B376:B439" si="30">IF(I375&lt;0,"0",I375)</f>
        <v>0</v>
      </c>
      <c r="C376" s="35"/>
      <c r="D376" s="53">
        <v>3839</v>
      </c>
      <c r="E376" s="16">
        <f t="shared" ref="E376:E439" si="31">$D$3-B376</f>
        <v>145921.5</v>
      </c>
      <c r="F376" s="2" t="str">
        <f t="shared" ref="F376:F439" si="32">+IF(I376&gt;$D$3,"*","")</f>
        <v/>
      </c>
      <c r="H376" s="16"/>
      <c r="I376" s="19">
        <f t="shared" ref="I376:I439" si="33">B376+H376-D376</f>
        <v>-3839</v>
      </c>
    </row>
    <row r="377" spans="1:9" x14ac:dyDescent="0.25">
      <c r="A377" s="26">
        <v>37114</v>
      </c>
      <c r="B377" s="35" t="str">
        <f t="shared" si="30"/>
        <v>0</v>
      </c>
      <c r="C377" s="35"/>
      <c r="D377" s="53">
        <v>3839</v>
      </c>
      <c r="E377" s="16">
        <f t="shared" si="31"/>
        <v>145921.5</v>
      </c>
      <c r="F377" s="2" t="str">
        <f t="shared" si="32"/>
        <v/>
      </c>
      <c r="G377" s="21" t="s">
        <v>26</v>
      </c>
      <c r="H377" s="16">
        <v>122000</v>
      </c>
      <c r="I377" s="19">
        <f t="shared" si="33"/>
        <v>118161</v>
      </c>
    </row>
    <row r="378" spans="1:9" x14ac:dyDescent="0.25">
      <c r="A378" s="26">
        <v>37115</v>
      </c>
      <c r="B378" s="35">
        <f t="shared" si="30"/>
        <v>118161</v>
      </c>
      <c r="C378" s="35"/>
      <c r="D378" s="53">
        <v>3839</v>
      </c>
      <c r="E378" s="16">
        <f t="shared" si="31"/>
        <v>27760.5</v>
      </c>
      <c r="F378" s="2" t="str">
        <f t="shared" si="32"/>
        <v/>
      </c>
      <c r="H378" s="16"/>
      <c r="I378" s="19">
        <f t="shared" si="33"/>
        <v>114322</v>
      </c>
    </row>
    <row r="379" spans="1:9" x14ac:dyDescent="0.25">
      <c r="A379" s="26">
        <v>37116</v>
      </c>
      <c r="B379" s="35">
        <f t="shared" si="30"/>
        <v>114322</v>
      </c>
      <c r="C379" s="35"/>
      <c r="D379" s="53">
        <v>3839</v>
      </c>
      <c r="E379" s="16">
        <f t="shared" si="31"/>
        <v>31599.5</v>
      </c>
      <c r="F379" s="2" t="str">
        <f t="shared" si="32"/>
        <v/>
      </c>
      <c r="H379" s="16"/>
      <c r="I379" s="19">
        <f t="shared" si="33"/>
        <v>110483</v>
      </c>
    </row>
    <row r="380" spans="1:9" x14ac:dyDescent="0.25">
      <c r="A380" s="26">
        <v>37117</v>
      </c>
      <c r="B380" s="35">
        <f t="shared" si="30"/>
        <v>110483</v>
      </c>
      <c r="C380" s="35"/>
      <c r="D380" s="53">
        <v>3839</v>
      </c>
      <c r="E380" s="16">
        <f t="shared" si="31"/>
        <v>35438.5</v>
      </c>
      <c r="F380" s="2" t="str">
        <f t="shared" si="32"/>
        <v/>
      </c>
      <c r="H380" s="16"/>
      <c r="I380" s="19">
        <f t="shared" si="33"/>
        <v>106644</v>
      </c>
    </row>
    <row r="381" spans="1:9" x14ac:dyDescent="0.25">
      <c r="A381" s="26">
        <v>37118</v>
      </c>
      <c r="B381" s="35">
        <f t="shared" si="30"/>
        <v>106644</v>
      </c>
      <c r="C381" s="35"/>
      <c r="D381" s="53">
        <v>3839</v>
      </c>
      <c r="E381" s="16">
        <f t="shared" si="31"/>
        <v>39277.5</v>
      </c>
      <c r="F381" s="2" t="str">
        <f t="shared" si="32"/>
        <v/>
      </c>
      <c r="H381" s="16"/>
      <c r="I381" s="19">
        <f t="shared" si="33"/>
        <v>102805</v>
      </c>
    </row>
    <row r="382" spans="1:9" x14ac:dyDescent="0.25">
      <c r="A382" s="26">
        <v>37119</v>
      </c>
      <c r="B382" s="35">
        <f t="shared" si="30"/>
        <v>102805</v>
      </c>
      <c r="C382" s="35"/>
      <c r="D382" s="53">
        <v>3839</v>
      </c>
      <c r="E382" s="16">
        <f t="shared" si="31"/>
        <v>43116.5</v>
      </c>
      <c r="F382" s="2" t="str">
        <f t="shared" si="32"/>
        <v/>
      </c>
      <c r="H382" s="16"/>
      <c r="I382" s="19">
        <f t="shared" si="33"/>
        <v>98966</v>
      </c>
    </row>
    <row r="383" spans="1:9" x14ac:dyDescent="0.25">
      <c r="A383" s="26">
        <v>37120</v>
      </c>
      <c r="B383" s="35">
        <f t="shared" si="30"/>
        <v>98966</v>
      </c>
      <c r="C383" s="35"/>
      <c r="D383" s="53">
        <v>3839</v>
      </c>
      <c r="E383" s="16">
        <f t="shared" si="31"/>
        <v>46955.5</v>
      </c>
      <c r="F383" s="2" t="str">
        <f t="shared" si="32"/>
        <v/>
      </c>
      <c r="H383" s="16"/>
      <c r="I383" s="19">
        <f t="shared" si="33"/>
        <v>95127</v>
      </c>
    </row>
    <row r="384" spans="1:9" x14ac:dyDescent="0.25">
      <c r="A384" s="26">
        <v>37121</v>
      </c>
      <c r="B384" s="35">
        <f t="shared" si="30"/>
        <v>95127</v>
      </c>
      <c r="C384" s="35"/>
      <c r="D384" s="53">
        <v>3839</v>
      </c>
      <c r="E384" s="16">
        <f t="shared" si="31"/>
        <v>50794.5</v>
      </c>
      <c r="F384" s="2" t="str">
        <f t="shared" si="32"/>
        <v/>
      </c>
      <c r="H384" s="16"/>
      <c r="I384" s="19">
        <f t="shared" si="33"/>
        <v>91288</v>
      </c>
    </row>
    <row r="385" spans="1:9" x14ac:dyDescent="0.25">
      <c r="A385" s="26">
        <v>37122</v>
      </c>
      <c r="B385" s="35">
        <f t="shared" si="30"/>
        <v>91288</v>
      </c>
      <c r="C385" s="35"/>
      <c r="D385" s="53">
        <v>3839</v>
      </c>
      <c r="E385" s="16">
        <f t="shared" si="31"/>
        <v>54633.5</v>
      </c>
      <c r="F385" s="2" t="str">
        <f t="shared" si="32"/>
        <v/>
      </c>
      <c r="H385" s="16"/>
      <c r="I385" s="19">
        <f t="shared" si="33"/>
        <v>87449</v>
      </c>
    </row>
    <row r="386" spans="1:9" x14ac:dyDescent="0.25">
      <c r="A386" s="26">
        <v>37123</v>
      </c>
      <c r="B386" s="35">
        <f t="shared" si="30"/>
        <v>87449</v>
      </c>
      <c r="C386" s="35"/>
      <c r="D386" s="53">
        <v>3839</v>
      </c>
      <c r="E386" s="16">
        <f t="shared" si="31"/>
        <v>58472.5</v>
      </c>
      <c r="F386" s="2" t="str">
        <f t="shared" si="32"/>
        <v/>
      </c>
      <c r="H386" s="16"/>
      <c r="I386" s="19">
        <f t="shared" si="33"/>
        <v>83610</v>
      </c>
    </row>
    <row r="387" spans="1:9" x14ac:dyDescent="0.25">
      <c r="A387" s="26">
        <v>37124</v>
      </c>
      <c r="B387" s="35">
        <f t="shared" si="30"/>
        <v>83610</v>
      </c>
      <c r="C387" s="35"/>
      <c r="D387" s="53">
        <v>3839</v>
      </c>
      <c r="E387" s="16">
        <f t="shared" si="31"/>
        <v>62311.5</v>
      </c>
      <c r="F387" s="2" t="str">
        <f t="shared" si="32"/>
        <v/>
      </c>
      <c r="H387" s="16"/>
      <c r="I387" s="19">
        <f t="shared" si="33"/>
        <v>79771</v>
      </c>
    </row>
    <row r="388" spans="1:9" x14ac:dyDescent="0.25">
      <c r="A388" s="26">
        <v>37125</v>
      </c>
      <c r="B388" s="35">
        <f t="shared" si="30"/>
        <v>79771</v>
      </c>
      <c r="C388" s="35"/>
      <c r="D388" s="53">
        <v>3839</v>
      </c>
      <c r="E388" s="16">
        <f t="shared" si="31"/>
        <v>66150.5</v>
      </c>
      <c r="F388" s="2" t="str">
        <f t="shared" si="32"/>
        <v/>
      </c>
      <c r="H388" s="16"/>
      <c r="I388" s="19">
        <f t="shared" si="33"/>
        <v>75932</v>
      </c>
    </row>
    <row r="389" spans="1:9" x14ac:dyDescent="0.25">
      <c r="A389" s="26">
        <v>37126</v>
      </c>
      <c r="B389" s="35">
        <f t="shared" si="30"/>
        <v>75932</v>
      </c>
      <c r="C389" s="35"/>
      <c r="D389" s="53">
        <v>3839</v>
      </c>
      <c r="E389" s="16">
        <f t="shared" si="31"/>
        <v>69989.5</v>
      </c>
      <c r="F389" s="2" t="str">
        <f t="shared" si="32"/>
        <v/>
      </c>
      <c r="H389" s="16"/>
      <c r="I389" s="19">
        <f t="shared" si="33"/>
        <v>72093</v>
      </c>
    </row>
    <row r="390" spans="1:9" x14ac:dyDescent="0.25">
      <c r="A390" s="26">
        <v>37127</v>
      </c>
      <c r="B390" s="35">
        <f t="shared" si="30"/>
        <v>72093</v>
      </c>
      <c r="C390" s="35"/>
      <c r="D390" s="53">
        <v>3839</v>
      </c>
      <c r="E390" s="16">
        <f t="shared" si="31"/>
        <v>73828.5</v>
      </c>
      <c r="F390" s="2" t="str">
        <f t="shared" si="32"/>
        <v/>
      </c>
      <c r="H390" s="16"/>
      <c r="I390" s="19">
        <f t="shared" si="33"/>
        <v>68254</v>
      </c>
    </row>
    <row r="391" spans="1:9" x14ac:dyDescent="0.25">
      <c r="A391" s="26">
        <v>37128</v>
      </c>
      <c r="B391" s="35">
        <f t="shared" si="30"/>
        <v>68254</v>
      </c>
      <c r="C391" s="35"/>
      <c r="D391" s="53">
        <v>3839</v>
      </c>
      <c r="E391" s="16">
        <f t="shared" si="31"/>
        <v>77667.5</v>
      </c>
      <c r="F391" s="2" t="str">
        <f t="shared" si="32"/>
        <v/>
      </c>
      <c r="H391" s="16"/>
      <c r="I391" s="19">
        <f t="shared" si="33"/>
        <v>64415</v>
      </c>
    </row>
    <row r="392" spans="1:9" x14ac:dyDescent="0.25">
      <c r="A392" s="26">
        <v>37129</v>
      </c>
      <c r="B392" s="35">
        <f t="shared" si="30"/>
        <v>64415</v>
      </c>
      <c r="C392" s="35"/>
      <c r="D392" s="53">
        <v>3839</v>
      </c>
      <c r="E392" s="16">
        <f t="shared" si="31"/>
        <v>81506.5</v>
      </c>
      <c r="F392" s="2" t="str">
        <f t="shared" si="32"/>
        <v/>
      </c>
      <c r="H392" s="16"/>
      <c r="I392" s="19">
        <f t="shared" si="33"/>
        <v>60576</v>
      </c>
    </row>
    <row r="393" spans="1:9" x14ac:dyDescent="0.25">
      <c r="A393" s="26">
        <v>37130</v>
      </c>
      <c r="B393" s="35">
        <f t="shared" si="30"/>
        <v>60576</v>
      </c>
      <c r="C393" s="35"/>
      <c r="D393" s="53">
        <v>3839</v>
      </c>
      <c r="E393" s="16">
        <f t="shared" si="31"/>
        <v>85345.5</v>
      </c>
      <c r="F393" s="2" t="str">
        <f t="shared" si="32"/>
        <v/>
      </c>
      <c r="H393" s="16"/>
      <c r="I393" s="19">
        <f t="shared" si="33"/>
        <v>56737</v>
      </c>
    </row>
    <row r="394" spans="1:9" x14ac:dyDescent="0.25">
      <c r="A394" s="26">
        <v>37131</v>
      </c>
      <c r="B394" s="35">
        <f t="shared" si="30"/>
        <v>56737</v>
      </c>
      <c r="C394" s="35"/>
      <c r="D394" s="53">
        <v>3839</v>
      </c>
      <c r="E394" s="16">
        <f t="shared" si="31"/>
        <v>89184.5</v>
      </c>
      <c r="F394" s="2" t="str">
        <f t="shared" si="32"/>
        <v/>
      </c>
      <c r="H394" s="16"/>
      <c r="I394" s="19">
        <f t="shared" si="33"/>
        <v>52898</v>
      </c>
    </row>
    <row r="395" spans="1:9" x14ac:dyDescent="0.25">
      <c r="A395" s="26">
        <v>37132</v>
      </c>
      <c r="B395" s="35">
        <f t="shared" si="30"/>
        <v>52898</v>
      </c>
      <c r="C395" s="35"/>
      <c r="D395" s="53">
        <v>3839</v>
      </c>
      <c r="E395" s="16">
        <f t="shared" si="31"/>
        <v>93023.5</v>
      </c>
      <c r="F395" s="2" t="str">
        <f t="shared" si="32"/>
        <v/>
      </c>
      <c r="H395" s="16"/>
      <c r="I395" s="19">
        <f t="shared" si="33"/>
        <v>49059</v>
      </c>
    </row>
    <row r="396" spans="1:9" x14ac:dyDescent="0.25">
      <c r="A396" s="26">
        <v>37133</v>
      </c>
      <c r="B396" s="35">
        <f t="shared" si="30"/>
        <v>49059</v>
      </c>
      <c r="C396" s="35"/>
      <c r="D396" s="53">
        <v>3839</v>
      </c>
      <c r="E396" s="16">
        <f t="shared" si="31"/>
        <v>96862.5</v>
      </c>
      <c r="F396" s="2" t="str">
        <f t="shared" si="32"/>
        <v/>
      </c>
      <c r="H396" s="16"/>
      <c r="I396" s="19">
        <f t="shared" si="33"/>
        <v>45220</v>
      </c>
    </row>
    <row r="397" spans="1:9" x14ac:dyDescent="0.25">
      <c r="A397" s="26">
        <v>37134</v>
      </c>
      <c r="B397" s="35">
        <f t="shared" si="30"/>
        <v>45220</v>
      </c>
      <c r="C397" s="35"/>
      <c r="D397" s="53">
        <v>3839</v>
      </c>
      <c r="E397" s="16">
        <f t="shared" si="31"/>
        <v>100701.5</v>
      </c>
      <c r="F397" s="2" t="str">
        <f t="shared" si="32"/>
        <v/>
      </c>
      <c r="H397" s="16"/>
      <c r="I397" s="19">
        <f t="shared" si="33"/>
        <v>41381</v>
      </c>
    </row>
    <row r="398" spans="1:9" x14ac:dyDescent="0.25">
      <c r="A398" s="26">
        <v>37135</v>
      </c>
      <c r="B398" s="35">
        <f t="shared" si="30"/>
        <v>41381</v>
      </c>
      <c r="C398" s="35"/>
      <c r="D398" s="53">
        <v>3839</v>
      </c>
      <c r="E398" s="16">
        <f t="shared" si="31"/>
        <v>104540.5</v>
      </c>
      <c r="F398" s="2" t="str">
        <f t="shared" si="32"/>
        <v/>
      </c>
      <c r="H398" s="16"/>
      <c r="I398" s="19">
        <f t="shared" si="33"/>
        <v>37542</v>
      </c>
    </row>
    <row r="399" spans="1:9" x14ac:dyDescent="0.25">
      <c r="A399" s="26">
        <v>37136</v>
      </c>
      <c r="B399" s="35">
        <f t="shared" si="30"/>
        <v>37542</v>
      </c>
      <c r="C399" s="35"/>
      <c r="D399" s="53">
        <v>3839</v>
      </c>
      <c r="E399" s="16">
        <f t="shared" si="31"/>
        <v>108379.5</v>
      </c>
      <c r="F399" s="2" t="str">
        <f t="shared" si="32"/>
        <v/>
      </c>
      <c r="H399" s="16"/>
      <c r="I399" s="19">
        <f t="shared" si="33"/>
        <v>33703</v>
      </c>
    </row>
    <row r="400" spans="1:9" x14ac:dyDescent="0.25">
      <c r="A400" s="26">
        <v>37137</v>
      </c>
      <c r="B400" s="35">
        <f t="shared" si="30"/>
        <v>33703</v>
      </c>
      <c r="C400" s="35"/>
      <c r="D400" s="53">
        <v>3839</v>
      </c>
      <c r="E400" s="16">
        <f t="shared" si="31"/>
        <v>112218.5</v>
      </c>
      <c r="F400" s="2" t="str">
        <f t="shared" si="32"/>
        <v/>
      </c>
      <c r="H400" s="16"/>
      <c r="I400" s="19">
        <f t="shared" si="33"/>
        <v>29864</v>
      </c>
    </row>
    <row r="401" spans="1:9" x14ac:dyDescent="0.25">
      <c r="A401" s="26">
        <v>37138</v>
      </c>
      <c r="B401" s="35">
        <f t="shared" si="30"/>
        <v>29864</v>
      </c>
      <c r="C401" s="35"/>
      <c r="D401" s="53">
        <v>3839</v>
      </c>
      <c r="E401" s="16">
        <f t="shared" si="31"/>
        <v>116057.5</v>
      </c>
      <c r="F401" s="2" t="str">
        <f t="shared" si="32"/>
        <v/>
      </c>
      <c r="H401" s="16"/>
      <c r="I401" s="19">
        <f t="shared" si="33"/>
        <v>26025</v>
      </c>
    </row>
    <row r="402" spans="1:9" x14ac:dyDescent="0.25">
      <c r="A402" s="26">
        <v>37139</v>
      </c>
      <c r="B402" s="35">
        <f t="shared" si="30"/>
        <v>26025</v>
      </c>
      <c r="C402" s="35"/>
      <c r="D402" s="53">
        <v>3839</v>
      </c>
      <c r="E402" s="16">
        <f t="shared" si="31"/>
        <v>119896.5</v>
      </c>
      <c r="F402" s="2" t="str">
        <f t="shared" si="32"/>
        <v/>
      </c>
      <c r="H402" s="16"/>
      <c r="I402" s="19">
        <f t="shared" si="33"/>
        <v>22186</v>
      </c>
    </row>
    <row r="403" spans="1:9" x14ac:dyDescent="0.25">
      <c r="A403" s="26">
        <v>37140</v>
      </c>
      <c r="B403" s="35">
        <f t="shared" si="30"/>
        <v>22186</v>
      </c>
      <c r="C403" s="35"/>
      <c r="D403" s="53">
        <v>3839</v>
      </c>
      <c r="E403" s="16">
        <f t="shared" si="31"/>
        <v>123735.5</v>
      </c>
      <c r="F403" s="2" t="str">
        <f t="shared" si="32"/>
        <v/>
      </c>
      <c r="H403" s="16"/>
      <c r="I403" s="19">
        <f t="shared" si="33"/>
        <v>18347</v>
      </c>
    </row>
    <row r="404" spans="1:9" x14ac:dyDescent="0.25">
      <c r="A404" s="26">
        <v>37141</v>
      </c>
      <c r="B404" s="35">
        <f t="shared" si="30"/>
        <v>18347</v>
      </c>
      <c r="C404" s="35"/>
      <c r="D404" s="53">
        <v>3839</v>
      </c>
      <c r="E404" s="16">
        <f t="shared" si="31"/>
        <v>127574.5</v>
      </c>
      <c r="F404" s="2" t="str">
        <f t="shared" si="32"/>
        <v/>
      </c>
      <c r="H404" s="16"/>
      <c r="I404" s="19">
        <f t="shared" si="33"/>
        <v>14508</v>
      </c>
    </row>
    <row r="405" spans="1:9" x14ac:dyDescent="0.25">
      <c r="A405" s="26">
        <v>37142</v>
      </c>
      <c r="B405" s="35">
        <f t="shared" si="30"/>
        <v>14508</v>
      </c>
      <c r="C405" s="35"/>
      <c r="D405" s="53">
        <v>3839</v>
      </c>
      <c r="E405" s="16">
        <f t="shared" si="31"/>
        <v>131413.5</v>
      </c>
      <c r="F405" s="2" t="str">
        <f t="shared" si="32"/>
        <v/>
      </c>
      <c r="H405" s="16"/>
      <c r="I405" s="19">
        <f t="shared" si="33"/>
        <v>10669</v>
      </c>
    </row>
    <row r="406" spans="1:9" x14ac:dyDescent="0.25">
      <c r="A406" s="26">
        <v>37143</v>
      </c>
      <c r="B406" s="35">
        <f t="shared" si="30"/>
        <v>10669</v>
      </c>
      <c r="C406" s="35"/>
      <c r="D406" s="53">
        <v>3839</v>
      </c>
      <c r="E406" s="16">
        <f t="shared" si="31"/>
        <v>135252.5</v>
      </c>
      <c r="F406" s="2" t="str">
        <f t="shared" si="32"/>
        <v/>
      </c>
      <c r="H406" s="16"/>
      <c r="I406" s="19">
        <f t="shared" si="33"/>
        <v>6830</v>
      </c>
    </row>
    <row r="407" spans="1:9" x14ac:dyDescent="0.25">
      <c r="A407" s="26">
        <v>37144</v>
      </c>
      <c r="B407" s="35">
        <f t="shared" si="30"/>
        <v>6830</v>
      </c>
      <c r="C407" s="35"/>
      <c r="D407" s="53">
        <v>3839</v>
      </c>
      <c r="E407" s="16">
        <f t="shared" si="31"/>
        <v>139091.5</v>
      </c>
      <c r="F407" s="2" t="str">
        <f t="shared" si="32"/>
        <v/>
      </c>
      <c r="H407" s="16"/>
      <c r="I407" s="19">
        <f t="shared" si="33"/>
        <v>2991</v>
      </c>
    </row>
    <row r="408" spans="1:9" x14ac:dyDescent="0.25">
      <c r="A408" s="26">
        <v>37145</v>
      </c>
      <c r="B408" s="35">
        <f t="shared" si="30"/>
        <v>2991</v>
      </c>
      <c r="C408" s="35"/>
      <c r="D408" s="53">
        <v>3839</v>
      </c>
      <c r="E408" s="16">
        <f t="shared" si="31"/>
        <v>142930.5</v>
      </c>
      <c r="F408" s="2" t="str">
        <f t="shared" si="32"/>
        <v/>
      </c>
      <c r="H408" s="16"/>
      <c r="I408" s="19">
        <f t="shared" si="33"/>
        <v>-848</v>
      </c>
    </row>
    <row r="409" spans="1:9" x14ac:dyDescent="0.25">
      <c r="A409" s="26">
        <v>37146</v>
      </c>
      <c r="B409" s="35" t="str">
        <f t="shared" si="30"/>
        <v>0</v>
      </c>
      <c r="C409" s="35"/>
      <c r="D409" s="53">
        <v>3839</v>
      </c>
      <c r="E409" s="16">
        <f t="shared" si="31"/>
        <v>145921.5</v>
      </c>
      <c r="F409" s="2" t="str">
        <f t="shared" si="32"/>
        <v/>
      </c>
      <c r="H409" s="16"/>
      <c r="I409" s="19">
        <f t="shared" si="33"/>
        <v>-3839</v>
      </c>
    </row>
    <row r="410" spans="1:9" x14ac:dyDescent="0.25">
      <c r="A410" s="26">
        <v>37147</v>
      </c>
      <c r="B410" s="35" t="str">
        <f t="shared" si="30"/>
        <v>0</v>
      </c>
      <c r="C410" s="35"/>
      <c r="D410" s="53">
        <v>3839</v>
      </c>
      <c r="E410" s="16">
        <f t="shared" si="31"/>
        <v>145921.5</v>
      </c>
      <c r="F410" s="2" t="str">
        <f t="shared" si="32"/>
        <v/>
      </c>
      <c r="H410" s="16"/>
      <c r="I410" s="19">
        <f t="shared" si="33"/>
        <v>-3839</v>
      </c>
    </row>
    <row r="411" spans="1:9" x14ac:dyDescent="0.25">
      <c r="A411" s="26">
        <v>37148</v>
      </c>
      <c r="B411" s="35" t="str">
        <f t="shared" si="30"/>
        <v>0</v>
      </c>
      <c r="C411" s="35"/>
      <c r="D411" s="53">
        <v>3839</v>
      </c>
      <c r="E411" s="16">
        <f t="shared" si="31"/>
        <v>145921.5</v>
      </c>
      <c r="F411" s="2" t="str">
        <f t="shared" si="32"/>
        <v/>
      </c>
      <c r="H411" s="16"/>
      <c r="I411" s="19">
        <f t="shared" si="33"/>
        <v>-3839</v>
      </c>
    </row>
    <row r="412" spans="1:9" x14ac:dyDescent="0.25">
      <c r="A412" s="26">
        <v>37149</v>
      </c>
      <c r="B412" s="35" t="str">
        <f t="shared" si="30"/>
        <v>0</v>
      </c>
      <c r="C412" s="35"/>
      <c r="D412" s="53">
        <v>3839</v>
      </c>
      <c r="E412" s="16">
        <f t="shared" si="31"/>
        <v>145921.5</v>
      </c>
      <c r="F412" s="2" t="str">
        <f t="shared" si="32"/>
        <v/>
      </c>
      <c r="H412" s="16"/>
      <c r="I412" s="19">
        <f t="shared" si="33"/>
        <v>-3839</v>
      </c>
    </row>
    <row r="413" spans="1:9" x14ac:dyDescent="0.25">
      <c r="A413" s="26">
        <v>37150</v>
      </c>
      <c r="B413" s="35" t="str">
        <f t="shared" si="30"/>
        <v>0</v>
      </c>
      <c r="C413" s="35"/>
      <c r="D413" s="53">
        <v>3839</v>
      </c>
      <c r="E413" s="16">
        <f t="shared" si="31"/>
        <v>145921.5</v>
      </c>
      <c r="F413" s="2" t="str">
        <f t="shared" si="32"/>
        <v/>
      </c>
      <c r="H413" s="16"/>
      <c r="I413" s="19">
        <f t="shared" si="33"/>
        <v>-3839</v>
      </c>
    </row>
    <row r="414" spans="1:9" x14ac:dyDescent="0.25">
      <c r="A414" s="26">
        <v>37151</v>
      </c>
      <c r="B414" s="35" t="str">
        <f t="shared" si="30"/>
        <v>0</v>
      </c>
      <c r="C414" s="35"/>
      <c r="D414" s="53">
        <v>3839</v>
      </c>
      <c r="E414" s="16">
        <f t="shared" si="31"/>
        <v>145921.5</v>
      </c>
      <c r="F414" s="2" t="str">
        <f t="shared" si="32"/>
        <v/>
      </c>
      <c r="H414" s="16"/>
      <c r="I414" s="19">
        <f t="shared" si="33"/>
        <v>-3839</v>
      </c>
    </row>
    <row r="415" spans="1:9" x14ac:dyDescent="0.25">
      <c r="A415" s="26">
        <v>37152</v>
      </c>
      <c r="B415" s="35" t="str">
        <f t="shared" si="30"/>
        <v>0</v>
      </c>
      <c r="C415" s="35"/>
      <c r="D415" s="53">
        <v>3839</v>
      </c>
      <c r="E415" s="16">
        <f t="shared" si="31"/>
        <v>145921.5</v>
      </c>
      <c r="F415" s="2" t="str">
        <f t="shared" si="32"/>
        <v/>
      </c>
      <c r="H415" s="16"/>
      <c r="I415" s="19">
        <f t="shared" si="33"/>
        <v>-3839</v>
      </c>
    </row>
    <row r="416" spans="1:9" x14ac:dyDescent="0.25">
      <c r="A416" s="26">
        <v>37153</v>
      </c>
      <c r="B416" s="35" t="str">
        <f t="shared" si="30"/>
        <v>0</v>
      </c>
      <c r="C416" s="35"/>
      <c r="D416" s="53">
        <v>3839</v>
      </c>
      <c r="E416" s="16">
        <f t="shared" si="31"/>
        <v>145921.5</v>
      </c>
      <c r="F416" s="2" t="str">
        <f t="shared" si="32"/>
        <v/>
      </c>
      <c r="H416" s="16"/>
      <c r="I416" s="19">
        <f t="shared" si="33"/>
        <v>-3839</v>
      </c>
    </row>
    <row r="417" spans="1:9" x14ac:dyDescent="0.25">
      <c r="A417" s="26">
        <v>37154</v>
      </c>
      <c r="B417" s="35" t="str">
        <f t="shared" si="30"/>
        <v>0</v>
      </c>
      <c r="C417" s="35"/>
      <c r="D417" s="53">
        <v>3839</v>
      </c>
      <c r="E417" s="16">
        <f t="shared" si="31"/>
        <v>145921.5</v>
      </c>
      <c r="F417" s="2" t="str">
        <f t="shared" si="32"/>
        <v/>
      </c>
      <c r="G417" s="21" t="s">
        <v>27</v>
      </c>
      <c r="H417" s="16">
        <v>122000</v>
      </c>
      <c r="I417" s="19">
        <f t="shared" si="33"/>
        <v>118161</v>
      </c>
    </row>
    <row r="418" spans="1:9" x14ac:dyDescent="0.25">
      <c r="A418" s="26">
        <v>37155</v>
      </c>
      <c r="B418" s="35">
        <f t="shared" si="30"/>
        <v>118161</v>
      </c>
      <c r="C418" s="35"/>
      <c r="D418" s="53">
        <v>3839</v>
      </c>
      <c r="E418" s="16">
        <f t="shared" si="31"/>
        <v>27760.5</v>
      </c>
      <c r="F418" s="2" t="str">
        <f t="shared" si="32"/>
        <v/>
      </c>
      <c r="H418" s="16"/>
      <c r="I418" s="19">
        <f t="shared" si="33"/>
        <v>114322</v>
      </c>
    </row>
    <row r="419" spans="1:9" x14ac:dyDescent="0.25">
      <c r="A419" s="26">
        <v>37156</v>
      </c>
      <c r="B419" s="35">
        <f t="shared" si="30"/>
        <v>114322</v>
      </c>
      <c r="C419" s="35"/>
      <c r="D419" s="53">
        <v>3839</v>
      </c>
      <c r="E419" s="16">
        <f t="shared" si="31"/>
        <v>31599.5</v>
      </c>
      <c r="F419" s="2" t="str">
        <f t="shared" si="32"/>
        <v/>
      </c>
      <c r="H419" s="16"/>
      <c r="I419" s="19">
        <f t="shared" si="33"/>
        <v>110483</v>
      </c>
    </row>
    <row r="420" spans="1:9" x14ac:dyDescent="0.25">
      <c r="A420" s="26">
        <v>37157</v>
      </c>
      <c r="B420" s="35">
        <f t="shared" si="30"/>
        <v>110483</v>
      </c>
      <c r="C420" s="35"/>
      <c r="D420" s="53">
        <v>3839</v>
      </c>
      <c r="E420" s="16">
        <f t="shared" si="31"/>
        <v>35438.5</v>
      </c>
      <c r="F420" s="2" t="str">
        <f t="shared" si="32"/>
        <v/>
      </c>
      <c r="H420" s="16"/>
      <c r="I420" s="19">
        <f t="shared" si="33"/>
        <v>106644</v>
      </c>
    </row>
    <row r="421" spans="1:9" x14ac:dyDescent="0.25">
      <c r="A421" s="26">
        <v>37158</v>
      </c>
      <c r="B421" s="35">
        <f t="shared" si="30"/>
        <v>106644</v>
      </c>
      <c r="C421" s="35"/>
      <c r="D421" s="53">
        <v>2225</v>
      </c>
      <c r="E421" s="16">
        <f t="shared" si="31"/>
        <v>39277.5</v>
      </c>
      <c r="F421" s="2" t="str">
        <f t="shared" si="32"/>
        <v/>
      </c>
      <c r="H421" s="16"/>
      <c r="I421" s="19">
        <f t="shared" si="33"/>
        <v>104419</v>
      </c>
    </row>
    <row r="422" spans="1:9" x14ac:dyDescent="0.25">
      <c r="A422" s="26">
        <v>37159</v>
      </c>
      <c r="B422" s="35">
        <f t="shared" si="30"/>
        <v>104419</v>
      </c>
      <c r="C422" s="35"/>
      <c r="D422" s="53">
        <v>2225</v>
      </c>
      <c r="E422" s="16">
        <f t="shared" si="31"/>
        <v>41502.5</v>
      </c>
      <c r="F422" s="2" t="str">
        <f t="shared" si="32"/>
        <v/>
      </c>
      <c r="H422" s="16"/>
      <c r="I422" s="19">
        <f t="shared" si="33"/>
        <v>102194</v>
      </c>
    </row>
    <row r="423" spans="1:9" x14ac:dyDescent="0.25">
      <c r="A423" s="26">
        <v>37160</v>
      </c>
      <c r="B423" s="35">
        <f t="shared" si="30"/>
        <v>102194</v>
      </c>
      <c r="C423" s="35"/>
      <c r="D423" s="53">
        <v>2225</v>
      </c>
      <c r="E423" s="16">
        <f t="shared" si="31"/>
        <v>43727.5</v>
      </c>
      <c r="F423" s="2" t="str">
        <f t="shared" si="32"/>
        <v/>
      </c>
      <c r="H423" s="16"/>
      <c r="I423" s="19">
        <f t="shared" si="33"/>
        <v>99969</v>
      </c>
    </row>
    <row r="424" spans="1:9" x14ac:dyDescent="0.25">
      <c r="A424" s="26">
        <v>37161</v>
      </c>
      <c r="B424" s="35">
        <f t="shared" si="30"/>
        <v>99969</v>
      </c>
      <c r="C424" s="35"/>
      <c r="D424" s="53">
        <v>2225</v>
      </c>
      <c r="E424" s="16">
        <f t="shared" si="31"/>
        <v>45952.5</v>
      </c>
      <c r="F424" s="2" t="str">
        <f t="shared" si="32"/>
        <v/>
      </c>
      <c r="H424" s="16"/>
      <c r="I424" s="19">
        <f t="shared" si="33"/>
        <v>97744</v>
      </c>
    </row>
    <row r="425" spans="1:9" x14ac:dyDescent="0.25">
      <c r="A425" s="26">
        <v>37162</v>
      </c>
      <c r="B425" s="35">
        <f t="shared" si="30"/>
        <v>97744</v>
      </c>
      <c r="C425" s="35"/>
      <c r="D425" s="53">
        <v>2225</v>
      </c>
      <c r="E425" s="16">
        <f t="shared" si="31"/>
        <v>48177.5</v>
      </c>
      <c r="F425" s="2" t="str">
        <f t="shared" si="32"/>
        <v/>
      </c>
      <c r="H425" s="16"/>
      <c r="I425" s="19">
        <f t="shared" si="33"/>
        <v>95519</v>
      </c>
    </row>
    <row r="426" spans="1:9" x14ac:dyDescent="0.25">
      <c r="A426" s="26">
        <v>37163</v>
      </c>
      <c r="B426" s="35">
        <f t="shared" si="30"/>
        <v>95519</v>
      </c>
      <c r="C426" s="35"/>
      <c r="D426" s="53">
        <v>2225</v>
      </c>
      <c r="E426" s="16">
        <f t="shared" si="31"/>
        <v>50402.5</v>
      </c>
      <c r="F426" s="2" t="str">
        <f t="shared" si="32"/>
        <v/>
      </c>
      <c r="H426" s="16"/>
      <c r="I426" s="19">
        <f t="shared" si="33"/>
        <v>93294</v>
      </c>
    </row>
    <row r="427" spans="1:9" x14ac:dyDescent="0.25">
      <c r="A427" s="26">
        <v>37164</v>
      </c>
      <c r="B427" s="35">
        <f t="shared" si="30"/>
        <v>93294</v>
      </c>
      <c r="C427" s="35"/>
      <c r="D427" s="53">
        <v>2225</v>
      </c>
      <c r="E427" s="16">
        <f t="shared" si="31"/>
        <v>52627.5</v>
      </c>
      <c r="F427" s="2" t="str">
        <f t="shared" si="32"/>
        <v/>
      </c>
      <c r="H427" s="16"/>
      <c r="I427" s="19">
        <f t="shared" si="33"/>
        <v>91069</v>
      </c>
    </row>
    <row r="428" spans="1:9" x14ac:dyDescent="0.25">
      <c r="A428" s="26">
        <v>37165</v>
      </c>
      <c r="B428" s="35">
        <f t="shared" si="30"/>
        <v>91069</v>
      </c>
      <c r="C428" s="35"/>
      <c r="D428" s="53">
        <v>3839</v>
      </c>
      <c r="E428" s="16">
        <f t="shared" si="31"/>
        <v>54852.5</v>
      </c>
      <c r="F428" s="2" t="str">
        <f t="shared" si="32"/>
        <v/>
      </c>
      <c r="H428" s="16"/>
      <c r="I428" s="19">
        <f t="shared" si="33"/>
        <v>87230</v>
      </c>
    </row>
    <row r="429" spans="1:9" x14ac:dyDescent="0.25">
      <c r="A429" s="26">
        <v>37166</v>
      </c>
      <c r="B429" s="35">
        <f t="shared" si="30"/>
        <v>87230</v>
      </c>
      <c r="C429" s="35"/>
      <c r="D429" s="53">
        <v>3839</v>
      </c>
      <c r="E429" s="16">
        <f t="shared" si="31"/>
        <v>58691.5</v>
      </c>
      <c r="F429" s="2" t="str">
        <f t="shared" si="32"/>
        <v/>
      </c>
      <c r="H429" s="16"/>
      <c r="I429" s="19">
        <f t="shared" si="33"/>
        <v>83391</v>
      </c>
    </row>
    <row r="430" spans="1:9" x14ac:dyDescent="0.25">
      <c r="A430" s="26">
        <v>37167</v>
      </c>
      <c r="B430" s="35">
        <f t="shared" si="30"/>
        <v>83391</v>
      </c>
      <c r="C430" s="35"/>
      <c r="D430" s="53">
        <v>3839</v>
      </c>
      <c r="E430" s="16">
        <f t="shared" si="31"/>
        <v>62530.5</v>
      </c>
      <c r="F430" s="2" t="str">
        <f t="shared" si="32"/>
        <v/>
      </c>
      <c r="H430" s="16"/>
      <c r="I430" s="19">
        <f t="shared" si="33"/>
        <v>79552</v>
      </c>
    </row>
    <row r="431" spans="1:9" x14ac:dyDescent="0.25">
      <c r="A431" s="26">
        <v>37168</v>
      </c>
      <c r="B431" s="35">
        <f t="shared" si="30"/>
        <v>79552</v>
      </c>
      <c r="C431" s="35"/>
      <c r="D431" s="53">
        <v>3839</v>
      </c>
      <c r="E431" s="16">
        <f t="shared" si="31"/>
        <v>66369.5</v>
      </c>
      <c r="F431" s="2" t="str">
        <f t="shared" si="32"/>
        <v/>
      </c>
      <c r="H431" s="16"/>
      <c r="I431" s="19">
        <f t="shared" si="33"/>
        <v>75713</v>
      </c>
    </row>
    <row r="432" spans="1:9" x14ac:dyDescent="0.25">
      <c r="A432" s="26">
        <v>37169</v>
      </c>
      <c r="B432" s="35">
        <f t="shared" si="30"/>
        <v>75713</v>
      </c>
      <c r="C432" s="35"/>
      <c r="D432" s="53">
        <v>3839</v>
      </c>
      <c r="E432" s="16">
        <f t="shared" si="31"/>
        <v>70208.5</v>
      </c>
      <c r="F432" s="2" t="str">
        <f t="shared" si="32"/>
        <v/>
      </c>
      <c r="H432" s="16"/>
      <c r="I432" s="19">
        <f t="shared" si="33"/>
        <v>71874</v>
      </c>
    </row>
    <row r="433" spans="1:9" x14ac:dyDescent="0.25">
      <c r="A433" s="26">
        <v>37170</v>
      </c>
      <c r="B433" s="35">
        <f t="shared" si="30"/>
        <v>71874</v>
      </c>
      <c r="C433" s="35"/>
      <c r="D433" s="53">
        <v>3839</v>
      </c>
      <c r="E433" s="16">
        <f t="shared" si="31"/>
        <v>74047.5</v>
      </c>
      <c r="F433" s="2" t="str">
        <f t="shared" si="32"/>
        <v/>
      </c>
      <c r="H433" s="16"/>
      <c r="I433" s="19">
        <f t="shared" si="33"/>
        <v>68035</v>
      </c>
    </row>
    <row r="434" spans="1:9" x14ac:dyDescent="0.25">
      <c r="A434" s="26">
        <v>37171</v>
      </c>
      <c r="B434" s="35">
        <f t="shared" si="30"/>
        <v>68035</v>
      </c>
      <c r="C434" s="35"/>
      <c r="D434" s="53">
        <v>3839</v>
      </c>
      <c r="E434" s="16">
        <f t="shared" si="31"/>
        <v>77886.5</v>
      </c>
      <c r="F434" s="2" t="str">
        <f t="shared" si="32"/>
        <v/>
      </c>
      <c r="H434" s="16"/>
      <c r="I434" s="19">
        <f t="shared" si="33"/>
        <v>64196</v>
      </c>
    </row>
    <row r="435" spans="1:9" x14ac:dyDescent="0.25">
      <c r="A435" s="26">
        <v>37172</v>
      </c>
      <c r="B435" s="35">
        <f t="shared" si="30"/>
        <v>64196</v>
      </c>
      <c r="C435" s="35"/>
      <c r="D435" s="53">
        <v>3839</v>
      </c>
      <c r="E435" s="16">
        <f t="shared" si="31"/>
        <v>81725.5</v>
      </c>
      <c r="F435" s="2" t="str">
        <f t="shared" si="32"/>
        <v/>
      </c>
      <c r="H435" s="16"/>
      <c r="I435" s="19">
        <f t="shared" si="33"/>
        <v>60357</v>
      </c>
    </row>
    <row r="436" spans="1:9" x14ac:dyDescent="0.25">
      <c r="A436" s="26">
        <v>37173</v>
      </c>
      <c r="B436" s="35">
        <f t="shared" si="30"/>
        <v>60357</v>
      </c>
      <c r="C436" s="35"/>
      <c r="D436" s="53">
        <v>3839</v>
      </c>
      <c r="E436" s="16">
        <f t="shared" si="31"/>
        <v>85564.5</v>
      </c>
      <c r="F436" s="2" t="str">
        <f t="shared" si="32"/>
        <v/>
      </c>
      <c r="H436" s="16"/>
      <c r="I436" s="19">
        <f t="shared" si="33"/>
        <v>56518</v>
      </c>
    </row>
    <row r="437" spans="1:9" x14ac:dyDescent="0.25">
      <c r="A437" s="26">
        <v>37174</v>
      </c>
      <c r="B437" s="35">
        <f t="shared" si="30"/>
        <v>56518</v>
      </c>
      <c r="C437" s="35"/>
      <c r="D437" s="53">
        <v>3839</v>
      </c>
      <c r="E437" s="16">
        <f t="shared" si="31"/>
        <v>89403.5</v>
      </c>
      <c r="F437" s="2" t="str">
        <f t="shared" si="32"/>
        <v/>
      </c>
      <c r="H437" s="16"/>
      <c r="I437" s="19">
        <f t="shared" si="33"/>
        <v>52679</v>
      </c>
    </row>
    <row r="438" spans="1:9" x14ac:dyDescent="0.25">
      <c r="A438" s="26">
        <v>37175</v>
      </c>
      <c r="B438" s="35">
        <f t="shared" si="30"/>
        <v>52679</v>
      </c>
      <c r="C438" s="35"/>
      <c r="D438" s="53">
        <v>3839</v>
      </c>
      <c r="E438" s="16">
        <f t="shared" si="31"/>
        <v>93242.5</v>
      </c>
      <c r="F438" s="2" t="str">
        <f t="shared" si="32"/>
        <v/>
      </c>
      <c r="H438" s="16"/>
      <c r="I438" s="19">
        <f t="shared" si="33"/>
        <v>48840</v>
      </c>
    </row>
    <row r="439" spans="1:9" x14ac:dyDescent="0.25">
      <c r="A439" s="26">
        <v>37176</v>
      </c>
      <c r="B439" s="35">
        <f t="shared" si="30"/>
        <v>48840</v>
      </c>
      <c r="C439" s="35"/>
      <c r="D439" s="53">
        <v>3839</v>
      </c>
      <c r="E439" s="16">
        <f t="shared" si="31"/>
        <v>97081.5</v>
      </c>
      <c r="F439" s="2" t="str">
        <f t="shared" si="32"/>
        <v/>
      </c>
      <c r="H439" s="16"/>
      <c r="I439" s="19">
        <f t="shared" si="33"/>
        <v>45001</v>
      </c>
    </row>
    <row r="440" spans="1:9" x14ac:dyDescent="0.25">
      <c r="A440" s="26">
        <v>37177</v>
      </c>
      <c r="B440" s="35">
        <f t="shared" ref="B440:B503" si="34">IF(I439&lt;0,"0",I439)</f>
        <v>45001</v>
      </c>
      <c r="C440" s="35"/>
      <c r="D440" s="53">
        <v>3839</v>
      </c>
      <c r="E440" s="16">
        <f t="shared" ref="E440:E503" si="35">$D$3-B440</f>
        <v>100920.5</v>
      </c>
      <c r="F440" s="2" t="str">
        <f t="shared" ref="F440:F503" si="36">+IF(I440&gt;$D$3,"*","")</f>
        <v/>
      </c>
      <c r="H440" s="16"/>
      <c r="I440" s="19">
        <f t="shared" ref="I440:I503" si="37">B440+H440-D440</f>
        <v>41162</v>
      </c>
    </row>
    <row r="441" spans="1:9" x14ac:dyDescent="0.25">
      <c r="A441" s="26">
        <v>37178</v>
      </c>
      <c r="B441" s="35">
        <f t="shared" si="34"/>
        <v>41162</v>
      </c>
      <c r="C441" s="35"/>
      <c r="D441" s="53">
        <v>3839</v>
      </c>
      <c r="E441" s="16">
        <f t="shared" si="35"/>
        <v>104759.5</v>
      </c>
      <c r="F441" s="2" t="str">
        <f t="shared" si="36"/>
        <v/>
      </c>
      <c r="H441" s="16"/>
      <c r="I441" s="19">
        <f t="shared" si="37"/>
        <v>37323</v>
      </c>
    </row>
    <row r="442" spans="1:9" x14ac:dyDescent="0.25">
      <c r="A442" s="26">
        <v>37179</v>
      </c>
      <c r="B442" s="35">
        <f t="shared" si="34"/>
        <v>37323</v>
      </c>
      <c r="C442" s="35"/>
      <c r="D442" s="53">
        <v>3839</v>
      </c>
      <c r="E442" s="16">
        <f t="shared" si="35"/>
        <v>108598.5</v>
      </c>
      <c r="F442" s="2" t="str">
        <f t="shared" si="36"/>
        <v/>
      </c>
      <c r="H442" s="16"/>
      <c r="I442" s="19">
        <f t="shared" si="37"/>
        <v>33484</v>
      </c>
    </row>
    <row r="443" spans="1:9" x14ac:dyDescent="0.25">
      <c r="A443" s="26">
        <v>37180</v>
      </c>
      <c r="B443" s="35">
        <f t="shared" si="34"/>
        <v>33484</v>
      </c>
      <c r="C443" s="35"/>
      <c r="D443" s="53">
        <v>3839</v>
      </c>
      <c r="E443" s="16">
        <f t="shared" si="35"/>
        <v>112437.5</v>
      </c>
      <c r="F443" s="2" t="str">
        <f t="shared" si="36"/>
        <v/>
      </c>
      <c r="H443" s="16"/>
      <c r="I443" s="19">
        <f t="shared" si="37"/>
        <v>29645</v>
      </c>
    </row>
    <row r="444" spans="1:9" x14ac:dyDescent="0.25">
      <c r="A444" s="26">
        <v>37181</v>
      </c>
      <c r="B444" s="35">
        <f t="shared" si="34"/>
        <v>29645</v>
      </c>
      <c r="C444" s="35"/>
      <c r="D444" s="53">
        <v>3839</v>
      </c>
      <c r="E444" s="16">
        <f t="shared" si="35"/>
        <v>116276.5</v>
      </c>
      <c r="F444" s="2" t="str">
        <f t="shared" si="36"/>
        <v/>
      </c>
      <c r="H444" s="16"/>
      <c r="I444" s="19">
        <f t="shared" si="37"/>
        <v>25806</v>
      </c>
    </row>
    <row r="445" spans="1:9" x14ac:dyDescent="0.25">
      <c r="A445" s="26">
        <v>37182</v>
      </c>
      <c r="B445" s="35">
        <f t="shared" si="34"/>
        <v>25806</v>
      </c>
      <c r="C445" s="35"/>
      <c r="D445" s="53">
        <v>3839</v>
      </c>
      <c r="E445" s="16">
        <f t="shared" si="35"/>
        <v>120115.5</v>
      </c>
      <c r="F445" s="2" t="str">
        <f t="shared" si="36"/>
        <v/>
      </c>
      <c r="H445" s="16"/>
      <c r="I445" s="19">
        <f t="shared" si="37"/>
        <v>21967</v>
      </c>
    </row>
    <row r="446" spans="1:9" x14ac:dyDescent="0.25">
      <c r="A446" s="26">
        <v>37183</v>
      </c>
      <c r="B446" s="35">
        <f t="shared" si="34"/>
        <v>21967</v>
      </c>
      <c r="C446" s="35"/>
      <c r="D446" s="53">
        <v>3839</v>
      </c>
      <c r="E446" s="16">
        <f t="shared" si="35"/>
        <v>123954.5</v>
      </c>
      <c r="F446" s="2" t="str">
        <f t="shared" si="36"/>
        <v/>
      </c>
      <c r="H446" s="16"/>
      <c r="I446" s="19">
        <f t="shared" si="37"/>
        <v>18128</v>
      </c>
    </row>
    <row r="447" spans="1:9" x14ac:dyDescent="0.25">
      <c r="A447" s="26">
        <v>37184</v>
      </c>
      <c r="B447" s="35">
        <f t="shared" si="34"/>
        <v>18128</v>
      </c>
      <c r="C447" s="35"/>
      <c r="D447" s="53">
        <v>3839</v>
      </c>
      <c r="E447" s="16">
        <f t="shared" si="35"/>
        <v>127793.5</v>
      </c>
      <c r="F447" s="2" t="str">
        <f t="shared" si="36"/>
        <v/>
      </c>
      <c r="H447" s="16"/>
      <c r="I447" s="19">
        <f t="shared" si="37"/>
        <v>14289</v>
      </c>
    </row>
    <row r="448" spans="1:9" x14ac:dyDescent="0.25">
      <c r="A448" s="26">
        <v>37185</v>
      </c>
      <c r="B448" s="35">
        <f t="shared" si="34"/>
        <v>14289</v>
      </c>
      <c r="C448" s="35"/>
      <c r="D448" s="53">
        <v>3839</v>
      </c>
      <c r="E448" s="16">
        <f t="shared" si="35"/>
        <v>131632.5</v>
      </c>
      <c r="F448" s="2" t="str">
        <f t="shared" si="36"/>
        <v/>
      </c>
      <c r="H448" s="16"/>
      <c r="I448" s="19">
        <f t="shared" si="37"/>
        <v>10450</v>
      </c>
    </row>
    <row r="449" spans="1:9" x14ac:dyDescent="0.25">
      <c r="A449" s="26">
        <v>37186</v>
      </c>
      <c r="B449" s="35">
        <f t="shared" si="34"/>
        <v>10450</v>
      </c>
      <c r="C449" s="35"/>
      <c r="D449" s="53">
        <v>3839</v>
      </c>
      <c r="E449" s="16">
        <f t="shared" si="35"/>
        <v>135471.5</v>
      </c>
      <c r="F449" s="2" t="str">
        <f t="shared" si="36"/>
        <v/>
      </c>
      <c r="H449" s="16"/>
      <c r="I449" s="19">
        <f t="shared" si="37"/>
        <v>6611</v>
      </c>
    </row>
    <row r="450" spans="1:9" x14ac:dyDescent="0.25">
      <c r="A450" s="26">
        <v>37187</v>
      </c>
      <c r="B450" s="35">
        <f t="shared" si="34"/>
        <v>6611</v>
      </c>
      <c r="C450" s="35"/>
      <c r="D450" s="53">
        <v>3839</v>
      </c>
      <c r="E450" s="16">
        <f t="shared" si="35"/>
        <v>139310.5</v>
      </c>
      <c r="F450" s="2" t="str">
        <f t="shared" si="36"/>
        <v/>
      </c>
      <c r="H450" s="16"/>
      <c r="I450" s="19">
        <f t="shared" si="37"/>
        <v>2772</v>
      </c>
    </row>
    <row r="451" spans="1:9" x14ac:dyDescent="0.25">
      <c r="A451" s="26">
        <v>37188</v>
      </c>
      <c r="B451" s="35">
        <f t="shared" si="34"/>
        <v>2772</v>
      </c>
      <c r="C451" s="35"/>
      <c r="D451" s="53">
        <v>3839</v>
      </c>
      <c r="E451" s="16">
        <f t="shared" si="35"/>
        <v>143149.5</v>
      </c>
      <c r="F451" s="2" t="str">
        <f t="shared" si="36"/>
        <v/>
      </c>
      <c r="H451" s="16"/>
      <c r="I451" s="19">
        <f t="shared" si="37"/>
        <v>-1067</v>
      </c>
    </row>
    <row r="452" spans="1:9" x14ac:dyDescent="0.25">
      <c r="A452" s="26">
        <v>37189</v>
      </c>
      <c r="B452" s="35" t="str">
        <f t="shared" si="34"/>
        <v>0</v>
      </c>
      <c r="C452" s="35"/>
      <c r="D452" s="53">
        <v>3839</v>
      </c>
      <c r="E452" s="16">
        <f t="shared" si="35"/>
        <v>145921.5</v>
      </c>
      <c r="F452" s="2" t="str">
        <f t="shared" si="36"/>
        <v/>
      </c>
      <c r="H452" s="16"/>
      <c r="I452" s="19">
        <f t="shared" si="37"/>
        <v>-3839</v>
      </c>
    </row>
    <row r="453" spans="1:9" x14ac:dyDescent="0.25">
      <c r="A453" s="26">
        <v>37190</v>
      </c>
      <c r="B453" s="35" t="str">
        <f t="shared" si="34"/>
        <v>0</v>
      </c>
      <c r="C453" s="35"/>
      <c r="D453" s="53">
        <v>3839</v>
      </c>
      <c r="E453" s="16">
        <f t="shared" si="35"/>
        <v>145921.5</v>
      </c>
      <c r="F453" s="2" t="str">
        <f t="shared" si="36"/>
        <v/>
      </c>
      <c r="H453" s="16"/>
      <c r="I453" s="19">
        <f t="shared" si="37"/>
        <v>-3839</v>
      </c>
    </row>
    <row r="454" spans="1:9" x14ac:dyDescent="0.25">
      <c r="A454" s="26">
        <v>37191</v>
      </c>
      <c r="B454" s="35" t="str">
        <f t="shared" si="34"/>
        <v>0</v>
      </c>
      <c r="C454" s="35"/>
      <c r="D454" s="53">
        <v>3839</v>
      </c>
      <c r="E454" s="16">
        <f t="shared" si="35"/>
        <v>145921.5</v>
      </c>
      <c r="F454" s="2" t="str">
        <f t="shared" si="36"/>
        <v/>
      </c>
      <c r="H454" s="16"/>
      <c r="I454" s="19">
        <f t="shared" si="37"/>
        <v>-3839</v>
      </c>
    </row>
    <row r="455" spans="1:9" x14ac:dyDescent="0.25">
      <c r="A455" s="26">
        <v>37192</v>
      </c>
      <c r="B455" s="35" t="str">
        <f t="shared" si="34"/>
        <v>0</v>
      </c>
      <c r="C455" s="35"/>
      <c r="D455" s="53">
        <v>3839</v>
      </c>
      <c r="E455" s="16">
        <f t="shared" si="35"/>
        <v>145921.5</v>
      </c>
      <c r="F455" s="2" t="str">
        <f t="shared" si="36"/>
        <v/>
      </c>
      <c r="H455" s="16"/>
      <c r="I455" s="19">
        <f t="shared" si="37"/>
        <v>-3839</v>
      </c>
    </row>
    <row r="456" spans="1:9" x14ac:dyDescent="0.25">
      <c r="A456" s="26">
        <v>37193</v>
      </c>
      <c r="B456" s="35" t="str">
        <f t="shared" si="34"/>
        <v>0</v>
      </c>
      <c r="C456" s="35"/>
      <c r="D456" s="53">
        <v>3839</v>
      </c>
      <c r="E456" s="16">
        <f t="shared" si="35"/>
        <v>145921.5</v>
      </c>
      <c r="F456" s="2" t="str">
        <f t="shared" si="36"/>
        <v/>
      </c>
      <c r="H456" s="16"/>
      <c r="I456" s="19">
        <f t="shared" si="37"/>
        <v>-3839</v>
      </c>
    </row>
    <row r="457" spans="1:9" x14ac:dyDescent="0.25">
      <c r="A457" s="26">
        <v>37194</v>
      </c>
      <c r="B457" s="35" t="str">
        <f t="shared" si="34"/>
        <v>0</v>
      </c>
      <c r="C457" s="35"/>
      <c r="D457" s="53">
        <v>3839</v>
      </c>
      <c r="E457" s="16">
        <f t="shared" si="35"/>
        <v>145921.5</v>
      </c>
      <c r="F457" s="2" t="str">
        <f t="shared" si="36"/>
        <v/>
      </c>
      <c r="H457" s="16"/>
      <c r="I457" s="19">
        <f t="shared" si="37"/>
        <v>-3839</v>
      </c>
    </row>
    <row r="458" spans="1:9" x14ac:dyDescent="0.25">
      <c r="A458" s="26">
        <v>37195</v>
      </c>
      <c r="B458" s="35" t="str">
        <f t="shared" si="34"/>
        <v>0</v>
      </c>
      <c r="C458" s="35"/>
      <c r="D458" s="53">
        <v>3839</v>
      </c>
      <c r="E458" s="16">
        <f t="shared" si="35"/>
        <v>145921.5</v>
      </c>
      <c r="F458" s="2" t="str">
        <f t="shared" si="36"/>
        <v/>
      </c>
      <c r="H458" s="16"/>
      <c r="I458" s="19">
        <f t="shared" si="37"/>
        <v>-3839</v>
      </c>
    </row>
    <row r="459" spans="1:9" x14ac:dyDescent="0.25">
      <c r="A459" s="26">
        <v>37196</v>
      </c>
      <c r="B459" s="35" t="str">
        <f t="shared" si="34"/>
        <v>0</v>
      </c>
      <c r="C459" s="35"/>
      <c r="D459" s="53">
        <v>3839</v>
      </c>
      <c r="E459" s="16">
        <f t="shared" si="35"/>
        <v>145921.5</v>
      </c>
      <c r="F459" s="2" t="str">
        <f t="shared" si="36"/>
        <v/>
      </c>
      <c r="H459" s="16"/>
      <c r="I459" s="19">
        <f t="shared" si="37"/>
        <v>-3839</v>
      </c>
    </row>
    <row r="460" spans="1:9" x14ac:dyDescent="0.25">
      <c r="A460" s="26">
        <v>37197</v>
      </c>
      <c r="B460" s="35" t="str">
        <f t="shared" si="34"/>
        <v>0</v>
      </c>
      <c r="C460" s="35"/>
      <c r="D460" s="53">
        <v>3839</v>
      </c>
      <c r="E460" s="16">
        <f t="shared" si="35"/>
        <v>145921.5</v>
      </c>
      <c r="F460" s="2" t="str">
        <f t="shared" si="36"/>
        <v/>
      </c>
      <c r="G460" s="21" t="s">
        <v>28</v>
      </c>
      <c r="H460" s="16">
        <v>122000</v>
      </c>
      <c r="I460" s="19">
        <f t="shared" si="37"/>
        <v>118161</v>
      </c>
    </row>
    <row r="461" spans="1:9" x14ac:dyDescent="0.25">
      <c r="A461" s="26">
        <v>37198</v>
      </c>
      <c r="B461" s="35">
        <f t="shared" si="34"/>
        <v>118161</v>
      </c>
      <c r="C461" s="35"/>
      <c r="D461" s="53">
        <v>3839</v>
      </c>
      <c r="E461" s="16">
        <f t="shared" si="35"/>
        <v>27760.5</v>
      </c>
      <c r="F461" s="2" t="str">
        <f t="shared" si="36"/>
        <v/>
      </c>
      <c r="H461" s="16"/>
      <c r="I461" s="19">
        <f t="shared" si="37"/>
        <v>114322</v>
      </c>
    </row>
    <row r="462" spans="1:9" x14ac:dyDescent="0.25">
      <c r="A462" s="26">
        <v>37199</v>
      </c>
      <c r="B462" s="35">
        <f t="shared" si="34"/>
        <v>114322</v>
      </c>
      <c r="C462" s="35"/>
      <c r="D462" s="53">
        <v>3839</v>
      </c>
      <c r="E462" s="16">
        <f t="shared" si="35"/>
        <v>31599.5</v>
      </c>
      <c r="F462" s="2" t="str">
        <f t="shared" si="36"/>
        <v/>
      </c>
      <c r="H462" s="16"/>
      <c r="I462" s="19">
        <f t="shared" si="37"/>
        <v>110483</v>
      </c>
    </row>
    <row r="463" spans="1:9" x14ac:dyDescent="0.25">
      <c r="A463" s="26">
        <v>37200</v>
      </c>
      <c r="B463" s="35">
        <f t="shared" si="34"/>
        <v>110483</v>
      </c>
      <c r="C463" s="35"/>
      <c r="D463" s="53">
        <v>3839</v>
      </c>
      <c r="E463" s="16">
        <f t="shared" si="35"/>
        <v>35438.5</v>
      </c>
      <c r="F463" s="2" t="str">
        <f t="shared" si="36"/>
        <v/>
      </c>
      <c r="H463" s="16"/>
      <c r="I463" s="19">
        <f t="shared" si="37"/>
        <v>106644</v>
      </c>
    </row>
    <row r="464" spans="1:9" x14ac:dyDescent="0.25">
      <c r="A464" s="26">
        <v>37201</v>
      </c>
      <c r="B464" s="35">
        <f t="shared" si="34"/>
        <v>106644</v>
      </c>
      <c r="C464" s="35"/>
      <c r="D464" s="53">
        <v>3839</v>
      </c>
      <c r="E464" s="16">
        <f t="shared" si="35"/>
        <v>39277.5</v>
      </c>
      <c r="F464" s="2" t="str">
        <f t="shared" si="36"/>
        <v/>
      </c>
      <c r="H464" s="16"/>
      <c r="I464" s="19">
        <f t="shared" si="37"/>
        <v>102805</v>
      </c>
    </row>
    <row r="465" spans="1:9" x14ac:dyDescent="0.25">
      <c r="A465" s="26">
        <v>37202</v>
      </c>
      <c r="B465" s="35">
        <f t="shared" si="34"/>
        <v>102805</v>
      </c>
      <c r="C465" s="35"/>
      <c r="D465" s="53">
        <v>3839</v>
      </c>
      <c r="E465" s="16">
        <f t="shared" si="35"/>
        <v>43116.5</v>
      </c>
      <c r="F465" s="2" t="str">
        <f t="shared" si="36"/>
        <v/>
      </c>
      <c r="H465" s="16"/>
      <c r="I465" s="19">
        <f t="shared" si="37"/>
        <v>98966</v>
      </c>
    </row>
    <row r="466" spans="1:9" x14ac:dyDescent="0.25">
      <c r="A466" s="26">
        <v>37203</v>
      </c>
      <c r="B466" s="35">
        <f t="shared" si="34"/>
        <v>98966</v>
      </c>
      <c r="C466" s="35"/>
      <c r="D466" s="53">
        <v>3839</v>
      </c>
      <c r="E466" s="16">
        <f t="shared" si="35"/>
        <v>46955.5</v>
      </c>
      <c r="F466" s="2" t="str">
        <f t="shared" si="36"/>
        <v/>
      </c>
      <c r="H466" s="16"/>
      <c r="I466" s="19">
        <f t="shared" si="37"/>
        <v>95127</v>
      </c>
    </row>
    <row r="467" spans="1:9" x14ac:dyDescent="0.25">
      <c r="A467" s="26">
        <v>37204</v>
      </c>
      <c r="B467" s="35">
        <f t="shared" si="34"/>
        <v>95127</v>
      </c>
      <c r="C467" s="35"/>
      <c r="D467" s="53">
        <v>3839</v>
      </c>
      <c r="E467" s="16">
        <f t="shared" si="35"/>
        <v>50794.5</v>
      </c>
      <c r="F467" s="2" t="str">
        <f t="shared" si="36"/>
        <v/>
      </c>
      <c r="H467" s="16"/>
      <c r="I467" s="19">
        <f t="shared" si="37"/>
        <v>91288</v>
      </c>
    </row>
    <row r="468" spans="1:9" x14ac:dyDescent="0.25">
      <c r="A468" s="26">
        <v>37205</v>
      </c>
      <c r="B468" s="35">
        <f t="shared" si="34"/>
        <v>91288</v>
      </c>
      <c r="C468" s="35"/>
      <c r="D468" s="53">
        <v>3839</v>
      </c>
      <c r="E468" s="16">
        <f t="shared" si="35"/>
        <v>54633.5</v>
      </c>
      <c r="F468" s="2" t="str">
        <f t="shared" si="36"/>
        <v/>
      </c>
      <c r="H468" s="16"/>
      <c r="I468" s="19">
        <f t="shared" si="37"/>
        <v>87449</v>
      </c>
    </row>
    <row r="469" spans="1:9" x14ac:dyDescent="0.25">
      <c r="A469" s="26">
        <v>37206</v>
      </c>
      <c r="B469" s="35">
        <f t="shared" si="34"/>
        <v>87449</v>
      </c>
      <c r="C469" s="35"/>
      <c r="D469" s="53">
        <v>3839</v>
      </c>
      <c r="E469" s="16">
        <f t="shared" si="35"/>
        <v>58472.5</v>
      </c>
      <c r="F469" s="2" t="str">
        <f t="shared" si="36"/>
        <v/>
      </c>
      <c r="H469" s="16"/>
      <c r="I469" s="19">
        <f t="shared" si="37"/>
        <v>83610</v>
      </c>
    </row>
    <row r="470" spans="1:9" x14ac:dyDescent="0.25">
      <c r="A470" s="26">
        <v>37207</v>
      </c>
      <c r="B470" s="35">
        <f t="shared" si="34"/>
        <v>83610</v>
      </c>
      <c r="C470" s="35"/>
      <c r="D470" s="53">
        <v>3839</v>
      </c>
      <c r="E470" s="16">
        <f t="shared" si="35"/>
        <v>62311.5</v>
      </c>
      <c r="F470" s="2" t="str">
        <f t="shared" si="36"/>
        <v/>
      </c>
      <c r="H470" s="16"/>
      <c r="I470" s="19">
        <f t="shared" si="37"/>
        <v>79771</v>
      </c>
    </row>
    <row r="471" spans="1:9" x14ac:dyDescent="0.25">
      <c r="A471" s="26">
        <v>37208</v>
      </c>
      <c r="B471" s="35">
        <f t="shared" si="34"/>
        <v>79771</v>
      </c>
      <c r="C471" s="35"/>
      <c r="D471" s="53">
        <v>3839</v>
      </c>
      <c r="E471" s="16">
        <f t="shared" si="35"/>
        <v>66150.5</v>
      </c>
      <c r="F471" s="2" t="str">
        <f t="shared" si="36"/>
        <v/>
      </c>
      <c r="H471" s="16"/>
      <c r="I471" s="19">
        <f t="shared" si="37"/>
        <v>75932</v>
      </c>
    </row>
    <row r="472" spans="1:9" x14ac:dyDescent="0.25">
      <c r="A472" s="26">
        <v>37209</v>
      </c>
      <c r="B472" s="35">
        <f t="shared" si="34"/>
        <v>75932</v>
      </c>
      <c r="C472" s="35"/>
      <c r="D472" s="53">
        <v>3839</v>
      </c>
      <c r="E472" s="16">
        <f t="shared" si="35"/>
        <v>69989.5</v>
      </c>
      <c r="F472" s="2" t="str">
        <f t="shared" si="36"/>
        <v/>
      </c>
      <c r="H472" s="16"/>
      <c r="I472" s="19">
        <f t="shared" si="37"/>
        <v>72093</v>
      </c>
    </row>
    <row r="473" spans="1:9" x14ac:dyDescent="0.25">
      <c r="A473" s="26">
        <v>37210</v>
      </c>
      <c r="B473" s="35">
        <f t="shared" si="34"/>
        <v>72093</v>
      </c>
      <c r="C473" s="35"/>
      <c r="D473" s="53">
        <v>3839</v>
      </c>
      <c r="E473" s="16">
        <f t="shared" si="35"/>
        <v>73828.5</v>
      </c>
      <c r="F473" s="2" t="str">
        <f t="shared" si="36"/>
        <v/>
      </c>
      <c r="H473" s="16"/>
      <c r="I473" s="19">
        <f t="shared" si="37"/>
        <v>68254</v>
      </c>
    </row>
    <row r="474" spans="1:9" x14ac:dyDescent="0.25">
      <c r="A474" s="26">
        <v>37211</v>
      </c>
      <c r="B474" s="35">
        <f t="shared" si="34"/>
        <v>68254</v>
      </c>
      <c r="C474" s="35"/>
      <c r="D474" s="53">
        <v>3839</v>
      </c>
      <c r="E474" s="16">
        <f t="shared" si="35"/>
        <v>77667.5</v>
      </c>
      <c r="F474" s="2" t="str">
        <f t="shared" si="36"/>
        <v/>
      </c>
      <c r="H474" s="16"/>
      <c r="I474" s="19">
        <f t="shared" si="37"/>
        <v>64415</v>
      </c>
    </row>
    <row r="475" spans="1:9" x14ac:dyDescent="0.25">
      <c r="A475" s="26">
        <v>37212</v>
      </c>
      <c r="B475" s="35">
        <f t="shared" si="34"/>
        <v>64415</v>
      </c>
      <c r="C475" s="35"/>
      <c r="D475" s="53">
        <v>3839</v>
      </c>
      <c r="E475" s="16">
        <f t="shared" si="35"/>
        <v>81506.5</v>
      </c>
      <c r="F475" s="2" t="str">
        <f t="shared" si="36"/>
        <v/>
      </c>
      <c r="H475" s="16"/>
      <c r="I475" s="19">
        <f t="shared" si="37"/>
        <v>60576</v>
      </c>
    </row>
    <row r="476" spans="1:9" x14ac:dyDescent="0.25">
      <c r="A476" s="26">
        <v>37213</v>
      </c>
      <c r="B476" s="35">
        <f t="shared" si="34"/>
        <v>60576</v>
      </c>
      <c r="C476" s="35"/>
      <c r="D476" s="53">
        <v>3839</v>
      </c>
      <c r="E476" s="16">
        <f t="shared" si="35"/>
        <v>85345.5</v>
      </c>
      <c r="F476" s="2" t="str">
        <f t="shared" si="36"/>
        <v/>
      </c>
      <c r="H476" s="16"/>
      <c r="I476" s="19">
        <f t="shared" si="37"/>
        <v>56737</v>
      </c>
    </row>
    <row r="477" spans="1:9" x14ac:dyDescent="0.25">
      <c r="A477" s="26">
        <v>37214</v>
      </c>
      <c r="B477" s="35">
        <f t="shared" si="34"/>
        <v>56737</v>
      </c>
      <c r="C477" s="35"/>
      <c r="D477" s="53">
        <v>3839</v>
      </c>
      <c r="E477" s="16">
        <f t="shared" si="35"/>
        <v>89184.5</v>
      </c>
      <c r="F477" s="2" t="str">
        <f t="shared" si="36"/>
        <v/>
      </c>
      <c r="H477" s="16"/>
      <c r="I477" s="19">
        <f t="shared" si="37"/>
        <v>52898</v>
      </c>
    </row>
    <row r="478" spans="1:9" x14ac:dyDescent="0.25">
      <c r="A478" s="26">
        <v>37215</v>
      </c>
      <c r="B478" s="35">
        <f t="shared" si="34"/>
        <v>52898</v>
      </c>
      <c r="C478" s="35"/>
      <c r="D478" s="53">
        <v>3839</v>
      </c>
      <c r="E478" s="16">
        <f t="shared" si="35"/>
        <v>93023.5</v>
      </c>
      <c r="F478" s="2" t="str">
        <f t="shared" si="36"/>
        <v/>
      </c>
      <c r="H478" s="16"/>
      <c r="I478" s="19">
        <f t="shared" si="37"/>
        <v>49059</v>
      </c>
    </row>
    <row r="479" spans="1:9" x14ac:dyDescent="0.25">
      <c r="A479" s="26">
        <v>37216</v>
      </c>
      <c r="B479" s="35">
        <f t="shared" si="34"/>
        <v>49059</v>
      </c>
      <c r="C479" s="35"/>
      <c r="D479" s="53">
        <v>3839</v>
      </c>
      <c r="E479" s="16">
        <f t="shared" si="35"/>
        <v>96862.5</v>
      </c>
      <c r="F479" s="2" t="str">
        <f t="shared" si="36"/>
        <v/>
      </c>
      <c r="H479" s="16"/>
      <c r="I479" s="19">
        <f t="shared" si="37"/>
        <v>45220</v>
      </c>
    </row>
    <row r="480" spans="1:9" x14ac:dyDescent="0.25">
      <c r="A480" s="26">
        <v>37217</v>
      </c>
      <c r="B480" s="35">
        <f t="shared" si="34"/>
        <v>45220</v>
      </c>
      <c r="C480" s="35"/>
      <c r="D480" s="53">
        <v>3839</v>
      </c>
      <c r="E480" s="16">
        <f t="shared" si="35"/>
        <v>100701.5</v>
      </c>
      <c r="F480" s="2" t="str">
        <f t="shared" si="36"/>
        <v/>
      </c>
      <c r="H480" s="16"/>
      <c r="I480" s="19">
        <f t="shared" si="37"/>
        <v>41381</v>
      </c>
    </row>
    <row r="481" spans="1:9" x14ac:dyDescent="0.25">
      <c r="A481" s="26">
        <v>37218</v>
      </c>
      <c r="B481" s="35">
        <f t="shared" si="34"/>
        <v>41381</v>
      </c>
      <c r="C481" s="35"/>
      <c r="D481" s="53">
        <v>3839</v>
      </c>
      <c r="E481" s="16">
        <f t="shared" si="35"/>
        <v>104540.5</v>
      </c>
      <c r="F481" s="2" t="str">
        <f t="shared" si="36"/>
        <v/>
      </c>
      <c r="H481" s="16"/>
      <c r="I481" s="19">
        <f t="shared" si="37"/>
        <v>37542</v>
      </c>
    </row>
    <row r="482" spans="1:9" x14ac:dyDescent="0.25">
      <c r="A482" s="26">
        <v>37219</v>
      </c>
      <c r="B482" s="35">
        <f t="shared" si="34"/>
        <v>37542</v>
      </c>
      <c r="C482" s="35"/>
      <c r="D482" s="53">
        <v>3839</v>
      </c>
      <c r="E482" s="16">
        <f t="shared" si="35"/>
        <v>108379.5</v>
      </c>
      <c r="F482" s="2" t="str">
        <f t="shared" si="36"/>
        <v/>
      </c>
      <c r="H482" s="16"/>
      <c r="I482" s="19">
        <f t="shared" si="37"/>
        <v>33703</v>
      </c>
    </row>
    <row r="483" spans="1:9" x14ac:dyDescent="0.25">
      <c r="A483" s="26">
        <v>37220</v>
      </c>
      <c r="B483" s="35">
        <f t="shared" si="34"/>
        <v>33703</v>
      </c>
      <c r="C483" s="35"/>
      <c r="D483" s="53">
        <v>3839</v>
      </c>
      <c r="E483" s="16">
        <f t="shared" si="35"/>
        <v>112218.5</v>
      </c>
      <c r="F483" s="2" t="str">
        <f t="shared" si="36"/>
        <v/>
      </c>
      <c r="H483" s="16"/>
      <c r="I483" s="19">
        <f t="shared" si="37"/>
        <v>29864</v>
      </c>
    </row>
    <row r="484" spans="1:9" x14ac:dyDescent="0.25">
      <c r="A484" s="26">
        <v>37221</v>
      </c>
      <c r="B484" s="35">
        <f t="shared" si="34"/>
        <v>29864</v>
      </c>
      <c r="C484" s="35"/>
      <c r="D484" s="53">
        <v>3839</v>
      </c>
      <c r="E484" s="16">
        <f t="shared" si="35"/>
        <v>116057.5</v>
      </c>
      <c r="F484" s="2" t="str">
        <f t="shared" si="36"/>
        <v/>
      </c>
      <c r="H484" s="16"/>
      <c r="I484" s="19">
        <f t="shared" si="37"/>
        <v>26025</v>
      </c>
    </row>
    <row r="485" spans="1:9" x14ac:dyDescent="0.25">
      <c r="A485" s="26">
        <v>37222</v>
      </c>
      <c r="B485" s="35">
        <f t="shared" si="34"/>
        <v>26025</v>
      </c>
      <c r="C485" s="35"/>
      <c r="D485" s="53">
        <v>3839</v>
      </c>
      <c r="E485" s="16">
        <f t="shared" si="35"/>
        <v>119896.5</v>
      </c>
      <c r="F485" s="2" t="str">
        <f t="shared" si="36"/>
        <v/>
      </c>
      <c r="H485" s="16"/>
      <c r="I485" s="19">
        <f t="shared" si="37"/>
        <v>22186</v>
      </c>
    </row>
    <row r="486" spans="1:9" x14ac:dyDescent="0.25">
      <c r="A486" s="26">
        <v>37223</v>
      </c>
      <c r="B486" s="35">
        <f t="shared" si="34"/>
        <v>22186</v>
      </c>
      <c r="C486" s="35"/>
      <c r="D486" s="53">
        <v>3839</v>
      </c>
      <c r="E486" s="16">
        <f t="shared" si="35"/>
        <v>123735.5</v>
      </c>
      <c r="F486" s="2" t="str">
        <f t="shared" si="36"/>
        <v/>
      </c>
      <c r="H486" s="16"/>
      <c r="I486" s="19">
        <f t="shared" si="37"/>
        <v>18347</v>
      </c>
    </row>
    <row r="487" spans="1:9" x14ac:dyDescent="0.25">
      <c r="A487" s="26">
        <v>37224</v>
      </c>
      <c r="B487" s="35">
        <f t="shared" si="34"/>
        <v>18347</v>
      </c>
      <c r="C487" s="35"/>
      <c r="D487" s="53">
        <v>3839</v>
      </c>
      <c r="E487" s="16">
        <f t="shared" si="35"/>
        <v>127574.5</v>
      </c>
      <c r="F487" s="2" t="str">
        <f t="shared" si="36"/>
        <v/>
      </c>
      <c r="H487" s="16"/>
      <c r="I487" s="19">
        <f t="shared" si="37"/>
        <v>14508</v>
      </c>
    </row>
    <row r="488" spans="1:9" x14ac:dyDescent="0.25">
      <c r="A488" s="26">
        <v>37225</v>
      </c>
      <c r="B488" s="35">
        <f t="shared" si="34"/>
        <v>14508</v>
      </c>
      <c r="C488" s="35"/>
      <c r="D488" s="53">
        <v>3839</v>
      </c>
      <c r="E488" s="16">
        <f t="shared" si="35"/>
        <v>131413.5</v>
      </c>
      <c r="F488" s="2" t="str">
        <f t="shared" si="36"/>
        <v/>
      </c>
      <c r="H488" s="16"/>
      <c r="I488" s="19">
        <f t="shared" si="37"/>
        <v>10669</v>
      </c>
    </row>
    <row r="489" spans="1:9" x14ac:dyDescent="0.25">
      <c r="A489" s="26">
        <v>37226</v>
      </c>
      <c r="B489" s="35">
        <f t="shared" si="34"/>
        <v>10669</v>
      </c>
      <c r="C489" s="35"/>
      <c r="D489" s="53">
        <v>3839</v>
      </c>
      <c r="E489" s="16">
        <f t="shared" si="35"/>
        <v>135252.5</v>
      </c>
      <c r="F489" s="2" t="str">
        <f t="shared" si="36"/>
        <v/>
      </c>
      <c r="H489" s="16"/>
      <c r="I489" s="19">
        <f t="shared" si="37"/>
        <v>6830</v>
      </c>
    </row>
    <row r="490" spans="1:9" x14ac:dyDescent="0.25">
      <c r="A490" s="26">
        <v>37227</v>
      </c>
      <c r="B490" s="35">
        <f t="shared" si="34"/>
        <v>6830</v>
      </c>
      <c r="C490" s="35"/>
      <c r="D490" s="53">
        <v>3839</v>
      </c>
      <c r="E490" s="16">
        <f t="shared" si="35"/>
        <v>139091.5</v>
      </c>
      <c r="F490" s="2" t="str">
        <f t="shared" si="36"/>
        <v/>
      </c>
      <c r="H490" s="16"/>
      <c r="I490" s="19">
        <f t="shared" si="37"/>
        <v>2991</v>
      </c>
    </row>
    <row r="491" spans="1:9" x14ac:dyDescent="0.25">
      <c r="A491" s="26">
        <v>37228</v>
      </c>
      <c r="B491" s="35">
        <f t="shared" si="34"/>
        <v>2991</v>
      </c>
      <c r="C491" s="35"/>
      <c r="D491" s="53">
        <v>3839</v>
      </c>
      <c r="E491" s="16">
        <f t="shared" si="35"/>
        <v>142930.5</v>
      </c>
      <c r="F491" s="2" t="str">
        <f t="shared" si="36"/>
        <v/>
      </c>
      <c r="H491" s="16"/>
      <c r="I491" s="19">
        <f t="shared" si="37"/>
        <v>-848</v>
      </c>
    </row>
    <row r="492" spans="1:9" x14ac:dyDescent="0.25">
      <c r="A492" s="26">
        <v>37229</v>
      </c>
      <c r="B492" s="35" t="str">
        <f t="shared" si="34"/>
        <v>0</v>
      </c>
      <c r="C492" s="35"/>
      <c r="D492" s="53">
        <v>3839</v>
      </c>
      <c r="E492" s="16">
        <f t="shared" si="35"/>
        <v>145921.5</v>
      </c>
      <c r="F492" s="2" t="str">
        <f t="shared" si="36"/>
        <v/>
      </c>
      <c r="H492" s="16"/>
      <c r="I492" s="19">
        <f t="shared" si="37"/>
        <v>-3839</v>
      </c>
    </row>
    <row r="493" spans="1:9" x14ac:dyDescent="0.25">
      <c r="A493" s="26">
        <v>37230</v>
      </c>
      <c r="B493" s="35" t="str">
        <f t="shared" si="34"/>
        <v>0</v>
      </c>
      <c r="C493" s="35"/>
      <c r="D493" s="53">
        <v>3839</v>
      </c>
      <c r="E493" s="16">
        <f t="shared" si="35"/>
        <v>145921.5</v>
      </c>
      <c r="F493" s="2" t="str">
        <f t="shared" si="36"/>
        <v/>
      </c>
      <c r="H493" s="16"/>
      <c r="I493" s="19">
        <f t="shared" si="37"/>
        <v>-3839</v>
      </c>
    </row>
    <row r="494" spans="1:9" x14ac:dyDescent="0.25">
      <c r="A494" s="26">
        <v>37231</v>
      </c>
      <c r="B494" s="35" t="str">
        <f t="shared" si="34"/>
        <v>0</v>
      </c>
      <c r="C494" s="35"/>
      <c r="D494" s="53">
        <v>3839</v>
      </c>
      <c r="E494" s="16">
        <f t="shared" si="35"/>
        <v>145921.5</v>
      </c>
      <c r="F494" s="2" t="str">
        <f t="shared" si="36"/>
        <v/>
      </c>
      <c r="H494" s="16"/>
      <c r="I494" s="19">
        <f t="shared" si="37"/>
        <v>-3839</v>
      </c>
    </row>
    <row r="495" spans="1:9" x14ac:dyDescent="0.25">
      <c r="A495" s="26">
        <v>37232</v>
      </c>
      <c r="B495" s="35" t="str">
        <f t="shared" si="34"/>
        <v>0</v>
      </c>
      <c r="C495" s="35"/>
      <c r="D495" s="53">
        <v>3839</v>
      </c>
      <c r="E495" s="16">
        <f t="shared" si="35"/>
        <v>145921.5</v>
      </c>
      <c r="F495" s="2" t="str">
        <f t="shared" si="36"/>
        <v/>
      </c>
      <c r="H495" s="16"/>
      <c r="I495" s="19">
        <f t="shared" si="37"/>
        <v>-3839</v>
      </c>
    </row>
    <row r="496" spans="1:9" x14ac:dyDescent="0.25">
      <c r="A496" s="26">
        <v>37233</v>
      </c>
      <c r="B496" s="35" t="str">
        <f t="shared" si="34"/>
        <v>0</v>
      </c>
      <c r="C496" s="35"/>
      <c r="D496" s="53">
        <v>3839</v>
      </c>
      <c r="E496" s="16">
        <f t="shared" si="35"/>
        <v>145921.5</v>
      </c>
      <c r="F496" s="2" t="str">
        <f t="shared" si="36"/>
        <v/>
      </c>
      <c r="H496" s="16"/>
      <c r="I496" s="19">
        <f t="shared" si="37"/>
        <v>-3839</v>
      </c>
    </row>
    <row r="497" spans="1:9" x14ac:dyDescent="0.25">
      <c r="A497" s="26">
        <v>37234</v>
      </c>
      <c r="B497" s="35" t="str">
        <f t="shared" si="34"/>
        <v>0</v>
      </c>
      <c r="C497" s="35"/>
      <c r="D497" s="53">
        <v>3839</v>
      </c>
      <c r="E497" s="16">
        <f t="shared" si="35"/>
        <v>145921.5</v>
      </c>
      <c r="F497" s="2" t="str">
        <f t="shared" si="36"/>
        <v/>
      </c>
      <c r="H497" s="16"/>
      <c r="I497" s="19">
        <f t="shared" si="37"/>
        <v>-3839</v>
      </c>
    </row>
    <row r="498" spans="1:9" x14ac:dyDescent="0.25">
      <c r="A498" s="26">
        <v>37235</v>
      </c>
      <c r="B498" s="35" t="str">
        <f t="shared" si="34"/>
        <v>0</v>
      </c>
      <c r="C498" s="35"/>
      <c r="D498" s="53">
        <v>3839</v>
      </c>
      <c r="E498" s="16">
        <f t="shared" si="35"/>
        <v>145921.5</v>
      </c>
      <c r="F498" s="2" t="str">
        <f t="shared" si="36"/>
        <v/>
      </c>
      <c r="H498" s="16"/>
      <c r="I498" s="19">
        <f t="shared" si="37"/>
        <v>-3839</v>
      </c>
    </row>
    <row r="499" spans="1:9" x14ac:dyDescent="0.25">
      <c r="A499" s="26">
        <v>37236</v>
      </c>
      <c r="B499" s="35" t="str">
        <f t="shared" si="34"/>
        <v>0</v>
      </c>
      <c r="C499" s="35"/>
      <c r="D499" s="53">
        <v>3839</v>
      </c>
      <c r="E499" s="16">
        <f t="shared" si="35"/>
        <v>145921.5</v>
      </c>
      <c r="F499" s="2" t="str">
        <f t="shared" si="36"/>
        <v/>
      </c>
      <c r="H499" s="16"/>
      <c r="I499" s="19">
        <f t="shared" si="37"/>
        <v>-3839</v>
      </c>
    </row>
    <row r="500" spans="1:9" x14ac:dyDescent="0.25">
      <c r="A500" s="26">
        <v>37237</v>
      </c>
      <c r="B500" s="35" t="str">
        <f t="shared" si="34"/>
        <v>0</v>
      </c>
      <c r="C500" s="35"/>
      <c r="D500" s="53">
        <v>3839</v>
      </c>
      <c r="E500" s="16">
        <f t="shared" si="35"/>
        <v>145921.5</v>
      </c>
      <c r="F500" s="2" t="str">
        <f t="shared" si="36"/>
        <v/>
      </c>
      <c r="G500" s="21" t="s">
        <v>29</v>
      </c>
      <c r="H500" s="16">
        <v>122000</v>
      </c>
      <c r="I500" s="19">
        <f t="shared" si="37"/>
        <v>118161</v>
      </c>
    </row>
    <row r="501" spans="1:9" x14ac:dyDescent="0.25">
      <c r="A501" s="26">
        <v>37238</v>
      </c>
      <c r="B501" s="35">
        <f t="shared" si="34"/>
        <v>118161</v>
      </c>
      <c r="C501" s="35"/>
      <c r="D501" s="53">
        <v>3839</v>
      </c>
      <c r="E501" s="16">
        <f t="shared" si="35"/>
        <v>27760.5</v>
      </c>
      <c r="F501" s="2" t="str">
        <f t="shared" si="36"/>
        <v/>
      </c>
      <c r="H501" s="16"/>
      <c r="I501" s="19">
        <f t="shared" si="37"/>
        <v>114322</v>
      </c>
    </row>
    <row r="502" spans="1:9" x14ac:dyDescent="0.25">
      <c r="A502" s="26">
        <v>37239</v>
      </c>
      <c r="B502" s="35">
        <f t="shared" si="34"/>
        <v>114322</v>
      </c>
      <c r="C502" s="35"/>
      <c r="D502" s="53">
        <v>3839</v>
      </c>
      <c r="E502" s="16">
        <f t="shared" si="35"/>
        <v>31599.5</v>
      </c>
      <c r="F502" s="2" t="str">
        <f t="shared" si="36"/>
        <v/>
      </c>
      <c r="H502" s="16"/>
      <c r="I502" s="19">
        <f t="shared" si="37"/>
        <v>110483</v>
      </c>
    </row>
    <row r="503" spans="1:9" x14ac:dyDescent="0.25">
      <c r="A503" s="26">
        <v>37240</v>
      </c>
      <c r="B503" s="35">
        <f t="shared" si="34"/>
        <v>110483</v>
      </c>
      <c r="C503" s="35"/>
      <c r="D503" s="53">
        <v>3839</v>
      </c>
      <c r="E503" s="16">
        <f t="shared" si="35"/>
        <v>35438.5</v>
      </c>
      <c r="F503" s="2" t="str">
        <f t="shared" si="36"/>
        <v/>
      </c>
      <c r="H503" s="16"/>
      <c r="I503" s="19">
        <f t="shared" si="37"/>
        <v>106644</v>
      </c>
    </row>
    <row r="504" spans="1:9" x14ac:dyDescent="0.25">
      <c r="A504" s="26">
        <v>37241</v>
      </c>
      <c r="B504" s="35">
        <f t="shared" ref="B504:B519" si="38">IF(I503&lt;0,"0",I503)</f>
        <v>106644</v>
      </c>
      <c r="C504" s="35"/>
      <c r="D504" s="53">
        <v>3839</v>
      </c>
      <c r="E504" s="16">
        <f t="shared" ref="E504:E519" si="39">$D$3-B504</f>
        <v>39277.5</v>
      </c>
      <c r="F504" s="2" t="str">
        <f t="shared" ref="F504:F519" si="40">+IF(I504&gt;$D$3,"*","")</f>
        <v/>
      </c>
      <c r="H504" s="16"/>
      <c r="I504" s="19">
        <f t="shared" ref="I504:I519" si="41">B504+H504-D504</f>
        <v>102805</v>
      </c>
    </row>
    <row r="505" spans="1:9" x14ac:dyDescent="0.25">
      <c r="A505" s="26">
        <v>37242</v>
      </c>
      <c r="B505" s="35">
        <f t="shared" si="38"/>
        <v>102805</v>
      </c>
      <c r="C505" s="35"/>
      <c r="D505" s="53">
        <v>3839</v>
      </c>
      <c r="E505" s="16">
        <f t="shared" si="39"/>
        <v>43116.5</v>
      </c>
      <c r="F505" s="2" t="str">
        <f t="shared" si="40"/>
        <v/>
      </c>
      <c r="H505" s="16"/>
      <c r="I505" s="19">
        <f t="shared" si="41"/>
        <v>98966</v>
      </c>
    </row>
    <row r="506" spans="1:9" x14ac:dyDescent="0.25">
      <c r="A506" s="26">
        <v>37243</v>
      </c>
      <c r="B506" s="35">
        <f t="shared" si="38"/>
        <v>98966</v>
      </c>
      <c r="C506" s="35"/>
      <c r="D506" s="53">
        <v>3839</v>
      </c>
      <c r="E506" s="16">
        <f t="shared" si="39"/>
        <v>46955.5</v>
      </c>
      <c r="F506" s="2" t="str">
        <f t="shared" si="40"/>
        <v/>
      </c>
      <c r="H506" s="16"/>
      <c r="I506" s="19">
        <f t="shared" si="41"/>
        <v>95127</v>
      </c>
    </row>
    <row r="507" spans="1:9" x14ac:dyDescent="0.25">
      <c r="A507" s="26">
        <v>37244</v>
      </c>
      <c r="B507" s="35">
        <f t="shared" si="38"/>
        <v>95127</v>
      </c>
      <c r="C507" s="35"/>
      <c r="D507" s="53">
        <v>3839</v>
      </c>
      <c r="E507" s="16">
        <f t="shared" si="39"/>
        <v>50794.5</v>
      </c>
      <c r="F507" s="2" t="str">
        <f t="shared" si="40"/>
        <v/>
      </c>
      <c r="H507" s="16"/>
      <c r="I507" s="19">
        <f t="shared" si="41"/>
        <v>91288</v>
      </c>
    </row>
    <row r="508" spans="1:9" x14ac:dyDescent="0.25">
      <c r="A508" s="26">
        <v>37245</v>
      </c>
      <c r="B508" s="35">
        <f t="shared" si="38"/>
        <v>91288</v>
      </c>
      <c r="C508" s="35"/>
      <c r="D508" s="53">
        <v>3839</v>
      </c>
      <c r="E508" s="16">
        <f t="shared" si="39"/>
        <v>54633.5</v>
      </c>
      <c r="F508" s="2" t="str">
        <f t="shared" si="40"/>
        <v/>
      </c>
      <c r="H508" s="16"/>
      <c r="I508" s="19">
        <f t="shared" si="41"/>
        <v>87449</v>
      </c>
    </row>
    <row r="509" spans="1:9" x14ac:dyDescent="0.25">
      <c r="A509" s="26">
        <v>37246</v>
      </c>
      <c r="B509" s="35">
        <f t="shared" si="38"/>
        <v>87449</v>
      </c>
      <c r="C509" s="35"/>
      <c r="D509" s="53">
        <v>3839</v>
      </c>
      <c r="E509" s="16">
        <f t="shared" si="39"/>
        <v>58472.5</v>
      </c>
      <c r="F509" s="2" t="str">
        <f t="shared" si="40"/>
        <v/>
      </c>
      <c r="H509" s="16"/>
      <c r="I509" s="19">
        <f t="shared" si="41"/>
        <v>83610</v>
      </c>
    </row>
    <row r="510" spans="1:9" x14ac:dyDescent="0.25">
      <c r="A510" s="26">
        <v>37247</v>
      </c>
      <c r="B510" s="35">
        <f t="shared" si="38"/>
        <v>83610</v>
      </c>
      <c r="C510" s="35"/>
      <c r="D510" s="53">
        <v>3839</v>
      </c>
      <c r="E510" s="16">
        <f t="shared" si="39"/>
        <v>62311.5</v>
      </c>
      <c r="F510" s="2" t="str">
        <f t="shared" si="40"/>
        <v/>
      </c>
      <c r="H510" s="16"/>
      <c r="I510" s="19">
        <f t="shared" si="41"/>
        <v>79771</v>
      </c>
    </row>
    <row r="511" spans="1:9" x14ac:dyDescent="0.25">
      <c r="A511" s="26">
        <v>37248</v>
      </c>
      <c r="B511" s="35">
        <f t="shared" si="38"/>
        <v>79771</v>
      </c>
      <c r="C511" s="35"/>
      <c r="D511" s="53">
        <v>3839</v>
      </c>
      <c r="E511" s="16">
        <f t="shared" si="39"/>
        <v>66150.5</v>
      </c>
      <c r="F511" s="2" t="str">
        <f t="shared" si="40"/>
        <v/>
      </c>
      <c r="H511" s="16"/>
      <c r="I511" s="19">
        <f t="shared" si="41"/>
        <v>75932</v>
      </c>
    </row>
    <row r="512" spans="1:9" x14ac:dyDescent="0.25">
      <c r="A512" s="26">
        <v>37249</v>
      </c>
      <c r="B512" s="35">
        <f t="shared" si="38"/>
        <v>75932</v>
      </c>
      <c r="C512" s="35"/>
      <c r="D512" s="53">
        <v>3839</v>
      </c>
      <c r="E512" s="16">
        <f t="shared" si="39"/>
        <v>69989.5</v>
      </c>
      <c r="F512" s="2" t="str">
        <f t="shared" si="40"/>
        <v/>
      </c>
      <c r="H512" s="16"/>
      <c r="I512" s="19">
        <f t="shared" si="41"/>
        <v>72093</v>
      </c>
    </row>
    <row r="513" spans="1:9" x14ac:dyDescent="0.25">
      <c r="A513" s="26">
        <v>37250</v>
      </c>
      <c r="B513" s="35">
        <f t="shared" si="38"/>
        <v>72093</v>
      </c>
      <c r="C513" s="35"/>
      <c r="D513" s="53">
        <v>3839</v>
      </c>
      <c r="E513" s="16">
        <f t="shared" si="39"/>
        <v>73828.5</v>
      </c>
      <c r="F513" s="2" t="str">
        <f t="shared" si="40"/>
        <v/>
      </c>
      <c r="H513" s="16"/>
      <c r="I513" s="19">
        <f t="shared" si="41"/>
        <v>68254</v>
      </c>
    </row>
    <row r="514" spans="1:9" x14ac:dyDescent="0.25">
      <c r="A514" s="26">
        <v>37251</v>
      </c>
      <c r="B514" s="35">
        <f t="shared" si="38"/>
        <v>68254</v>
      </c>
      <c r="C514" s="35"/>
      <c r="D514" s="53">
        <v>3839</v>
      </c>
      <c r="E514" s="16">
        <f t="shared" si="39"/>
        <v>77667.5</v>
      </c>
      <c r="F514" s="2" t="str">
        <f t="shared" si="40"/>
        <v/>
      </c>
      <c r="H514" s="16"/>
      <c r="I514" s="19">
        <f t="shared" si="41"/>
        <v>64415</v>
      </c>
    </row>
    <row r="515" spans="1:9" x14ac:dyDescent="0.25">
      <c r="A515" s="26">
        <v>37252</v>
      </c>
      <c r="B515" s="35">
        <f t="shared" si="38"/>
        <v>64415</v>
      </c>
      <c r="C515" s="35"/>
      <c r="D515" s="53">
        <v>3839</v>
      </c>
      <c r="E515" s="16">
        <f t="shared" si="39"/>
        <v>81506.5</v>
      </c>
      <c r="F515" s="2" t="str">
        <f t="shared" si="40"/>
        <v/>
      </c>
      <c r="H515" s="16"/>
      <c r="I515" s="19">
        <f t="shared" si="41"/>
        <v>60576</v>
      </c>
    </row>
    <row r="516" spans="1:9" x14ac:dyDescent="0.25">
      <c r="A516" s="26">
        <v>37253</v>
      </c>
      <c r="B516" s="35">
        <f t="shared" si="38"/>
        <v>60576</v>
      </c>
      <c r="C516" s="35"/>
      <c r="D516" s="53">
        <v>3839</v>
      </c>
      <c r="E516" s="16">
        <f t="shared" si="39"/>
        <v>85345.5</v>
      </c>
      <c r="F516" s="2" t="str">
        <f t="shared" si="40"/>
        <v/>
      </c>
      <c r="H516" s="16"/>
      <c r="I516" s="19">
        <f t="shared" si="41"/>
        <v>56737</v>
      </c>
    </row>
    <row r="517" spans="1:9" x14ac:dyDescent="0.25">
      <c r="A517" s="26">
        <v>37254</v>
      </c>
      <c r="B517" s="35">
        <f t="shared" si="38"/>
        <v>56737</v>
      </c>
      <c r="C517" s="35"/>
      <c r="D517" s="53">
        <v>3839</v>
      </c>
      <c r="E517" s="16">
        <f t="shared" si="39"/>
        <v>89184.5</v>
      </c>
      <c r="F517" s="2" t="str">
        <f t="shared" si="40"/>
        <v/>
      </c>
      <c r="H517" s="16"/>
      <c r="I517" s="19">
        <f t="shared" si="41"/>
        <v>52898</v>
      </c>
    </row>
    <row r="518" spans="1:9" x14ac:dyDescent="0.25">
      <c r="A518" s="26">
        <v>37255</v>
      </c>
      <c r="B518" s="35">
        <f t="shared" si="38"/>
        <v>52898</v>
      </c>
      <c r="C518" s="35"/>
      <c r="D518" s="53">
        <v>3839</v>
      </c>
      <c r="E518" s="16">
        <f t="shared" si="39"/>
        <v>93023.5</v>
      </c>
      <c r="F518" s="2" t="str">
        <f t="shared" si="40"/>
        <v/>
      </c>
      <c r="H518" s="16"/>
      <c r="I518" s="19">
        <f t="shared" si="41"/>
        <v>49059</v>
      </c>
    </row>
    <row r="519" spans="1:9" x14ac:dyDescent="0.25">
      <c r="A519" s="26">
        <v>37256</v>
      </c>
      <c r="B519" s="35">
        <f t="shared" si="38"/>
        <v>49059</v>
      </c>
      <c r="C519" s="35"/>
      <c r="D519" s="53">
        <v>3839</v>
      </c>
      <c r="E519" s="16">
        <f t="shared" si="39"/>
        <v>96862.5</v>
      </c>
      <c r="F519" s="2" t="str">
        <f t="shared" si="40"/>
        <v/>
      </c>
      <c r="H519" s="16"/>
      <c r="I519" s="19">
        <f t="shared" si="41"/>
        <v>45220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13 wk outtage</vt:lpstr>
      <vt:lpstr>76%</vt:lpstr>
      <vt:lpstr>85%</vt:lpstr>
      <vt:lpstr>90%</vt:lpstr>
      <vt:lpstr>96%</vt:lpstr>
      <vt:lpstr>Oct Graph</vt:lpstr>
      <vt:lpstr>Nov Graph</vt:lpstr>
      <vt:lpstr>Dec Graph</vt:lpstr>
      <vt:lpstr>Jan Graph</vt:lpstr>
      <vt:lpstr>'13 wk outtage'!Print_Area</vt:lpstr>
      <vt:lpstr>'76%'!Print_Area</vt:lpstr>
      <vt:lpstr>'85%'!Print_Area</vt:lpstr>
      <vt:lpstr>'90%'!Print_Area</vt:lpstr>
      <vt:lpstr>'96%'!Print_Area</vt:lpstr>
      <vt:lpstr>'13 wk outtage'!Print_Titles</vt:lpstr>
      <vt:lpstr>'76%'!Print_Titles</vt:lpstr>
      <vt:lpstr>'85%'!Print_Titles</vt:lpstr>
      <vt:lpstr>'90%'!Print_Titles</vt:lpstr>
      <vt:lpstr>'96%'!Print_Titles</vt:lpstr>
    </vt:vector>
  </TitlesOfParts>
  <Company>Sonat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 Information Systems</dc:creator>
  <cp:lastModifiedBy>Havlíček Jan</cp:lastModifiedBy>
  <cp:lastPrinted>2001-03-12T14:20:49Z</cp:lastPrinted>
  <dcterms:created xsi:type="dcterms:W3CDTF">2000-03-02T15:19:42Z</dcterms:created>
  <dcterms:modified xsi:type="dcterms:W3CDTF">2023-09-10T15:01:51Z</dcterms:modified>
</cp:coreProperties>
</file>