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30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92512" calcMode="manual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7" i="1"/>
  <c r="I7" i="1"/>
  <c r="J7" i="1"/>
  <c r="H10" i="1"/>
  <c r="I10" i="1"/>
  <c r="J10" i="1"/>
  <c r="I11" i="1"/>
  <c r="J11" i="1"/>
  <c r="C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J18" i="1"/>
  <c r="J19" i="1"/>
  <c r="J20" i="1"/>
  <c r="H21" i="1"/>
  <c r="I21" i="1"/>
  <c r="J21" i="1"/>
  <c r="H22" i="1"/>
  <c r="I22" i="1"/>
  <c r="J22" i="1"/>
</calcChain>
</file>

<file path=xl/sharedStrings.xml><?xml version="1.0" encoding="utf-8"?>
<sst xmlns="http://schemas.openxmlformats.org/spreadsheetml/2006/main" count="23" uniqueCount="22">
  <si>
    <t>Revenue - Lake Charles</t>
  </si>
  <si>
    <t>Revenue - Puerto Rico</t>
  </si>
  <si>
    <t>Charter Cost</t>
  </si>
  <si>
    <t>Terminal Fee</t>
  </si>
  <si>
    <t>Volume Loaded</t>
  </si>
  <si>
    <t>Volume Unloaded</t>
  </si>
  <si>
    <t>Volume for Sale</t>
  </si>
  <si>
    <t>LC</t>
  </si>
  <si>
    <t>ECO</t>
  </si>
  <si>
    <t>Cover Costs</t>
  </si>
  <si>
    <t>Cargo to</t>
  </si>
  <si>
    <t>diff</t>
  </si>
  <si>
    <t>Sales Price</t>
  </si>
  <si>
    <t>Eco Pricing for 2001 cargoes</t>
  </si>
  <si>
    <t>Supply Cost</t>
  </si>
  <si>
    <t>Current Market</t>
  </si>
  <si>
    <t>Port Charge</t>
  </si>
  <si>
    <t>Bunker Fuel</t>
  </si>
  <si>
    <t>Suez Charge</t>
  </si>
  <si>
    <t>Interest Cost</t>
  </si>
  <si>
    <t>Other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</si>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</sst>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5" formatCode="#,##0.000_);[Red]\(#,##0.000\)"/>
    <numFmt numFmtId="166" formatCode="0.0%"/>
    <numFmt numFmtId="167" formatCode="&quot;$&quot;#,##0.000_);[Red]\(&quot;$&quot;#,##0.000\)"/>
    <numFmt numFmtId="168" formatCode="#,##0.0000_);[Red]\(#,##0.0000\)"/>
  </numFmts>
  <fonts count="2" x14ac:knownFonts="1">
    <font>
      <sz val="10"/>
      <name val="Times New Roman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38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0" xfId="0" applyBorder="1"/>
    <xf numFmtId="38" fontId="0" fillId="0" borderId="0" xfId="0" applyNumberForma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7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38" fontId="0" fillId="0" borderId="10" xfId="0" applyNumberFormat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40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6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6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showGridLines="0" tabSelected="1" workbookViewId="0">
      <selection activeCell="J22" sqref="A1:J22"/>
    </sheetView>
  </sheetViews>
  <sheetFormatPr defaultRowHeight="13.2" x14ac:dyDescent="0.25"/>
  <cols>
    <col min="1" max="1" width="20.109375" customWidth="1"/>
    <col min="8" max="9" width="17.44140625" customWidth="1"/>
    <col min="10" max="10" width="16.44140625" customWidth="1"/>
  </cols>
  <sheetData>
    <row r="1" spans="1:17" x14ac:dyDescent="0.25">
      <c r="H1" s="2" t="s">
        <v>10</v>
      </c>
      <c r="I1" s="2" t="s">
        <v>10</v>
      </c>
    </row>
    <row r="2" spans="1:17" x14ac:dyDescent="0.25">
      <c r="H2" s="2" t="s">
        <v>7</v>
      </c>
      <c r="I2" s="2" t="s">
        <v>8</v>
      </c>
      <c r="J2" s="2" t="s">
        <v>11</v>
      </c>
    </row>
    <row r="3" spans="1:17" x14ac:dyDescent="0.25">
      <c r="A3" s="4" t="s">
        <v>4</v>
      </c>
      <c r="B3" s="5"/>
      <c r="C3" s="6">
        <v>87600</v>
      </c>
      <c r="D3" s="24">
        <v>0.995</v>
      </c>
      <c r="E3" s="25">
        <v>24.15</v>
      </c>
      <c r="F3" s="6"/>
      <c r="G3" s="6"/>
      <c r="H3" s="31">
        <f>+C3*D3*E3</f>
        <v>2104962.2999999998</v>
      </c>
      <c r="I3" s="26">
        <f>+H3</f>
        <v>2104962.2999999998</v>
      </c>
      <c r="J3" s="26">
        <f>+I3-H3</f>
        <v>0</v>
      </c>
      <c r="K3" s="1"/>
      <c r="L3" s="1"/>
      <c r="M3" s="1"/>
      <c r="N3" s="1"/>
      <c r="O3" s="1"/>
      <c r="P3" s="1"/>
      <c r="Q3" s="1"/>
    </row>
    <row r="4" spans="1:17" x14ac:dyDescent="0.25">
      <c r="A4" s="8" t="s">
        <v>5</v>
      </c>
      <c r="B4" s="9"/>
      <c r="C4" s="27">
        <v>0.875</v>
      </c>
      <c r="D4" s="10"/>
      <c r="E4" s="13">
        <v>24.2</v>
      </c>
      <c r="F4" s="10"/>
      <c r="G4" s="10"/>
      <c r="H4" s="32">
        <f>+C3*D3*C4*E4</f>
        <v>1845655.3499999999</v>
      </c>
      <c r="I4" s="28">
        <f>+H4</f>
        <v>1845655.3499999999</v>
      </c>
      <c r="J4" s="28">
        <f>+I4-H4</f>
        <v>0</v>
      </c>
      <c r="K4" s="1"/>
      <c r="L4" s="1"/>
      <c r="M4" s="1"/>
      <c r="N4" s="1"/>
      <c r="O4" s="1"/>
      <c r="P4" s="1"/>
      <c r="Q4" s="1"/>
    </row>
    <row r="5" spans="1:17" x14ac:dyDescent="0.25">
      <c r="A5" s="15" t="s">
        <v>6</v>
      </c>
      <c r="B5" s="16"/>
      <c r="C5" s="29">
        <v>1.5100000000000001E-2</v>
      </c>
      <c r="D5" s="29">
        <v>1.2999999999999999E-2</v>
      </c>
      <c r="E5" s="18"/>
      <c r="F5" s="18"/>
      <c r="G5" s="18"/>
      <c r="H5" s="33">
        <f>+(H4*(1-C5))*(1-D5)</f>
        <v>1794154.7368102048</v>
      </c>
      <c r="I5" s="30">
        <f>+I4</f>
        <v>1845655.3499999999</v>
      </c>
      <c r="J5" s="30">
        <f>+I5-H5</f>
        <v>51500.613189795054</v>
      </c>
      <c r="K5" s="1"/>
      <c r="L5" s="1"/>
      <c r="M5" s="1"/>
      <c r="N5" s="1"/>
      <c r="O5" s="1"/>
      <c r="P5" s="1"/>
      <c r="Q5" s="1"/>
    </row>
    <row r="6" spans="1:17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4" t="s">
        <v>12</v>
      </c>
      <c r="B7" s="5"/>
      <c r="C7" s="34">
        <v>5.1174999999999997</v>
      </c>
      <c r="D7" s="34">
        <v>3.48</v>
      </c>
      <c r="E7" s="34">
        <v>-0.1</v>
      </c>
      <c r="F7" s="6"/>
      <c r="G7" s="6"/>
      <c r="H7" s="37">
        <f>+C7</f>
        <v>5.1174999999999997</v>
      </c>
      <c r="I7" s="35">
        <f>+E7+D7</f>
        <v>3.38</v>
      </c>
      <c r="J7" s="35">
        <f>+I7-H7</f>
        <v>-1.7374999999999998</v>
      </c>
      <c r="K7" s="1"/>
      <c r="L7" s="1"/>
      <c r="M7" s="1"/>
      <c r="N7" s="1"/>
      <c r="O7" s="1"/>
      <c r="P7" s="1"/>
      <c r="Q7" s="1"/>
    </row>
    <row r="8" spans="1:17" x14ac:dyDescent="0.25">
      <c r="A8" s="15" t="s">
        <v>15</v>
      </c>
      <c r="B8" s="16"/>
      <c r="C8" s="36">
        <v>2.9</v>
      </c>
      <c r="D8" s="18"/>
      <c r="E8" s="18"/>
      <c r="F8" s="18"/>
      <c r="G8" s="18"/>
      <c r="H8" s="33"/>
      <c r="I8" s="30"/>
      <c r="J8" s="30"/>
      <c r="K8" s="1"/>
      <c r="L8" s="1"/>
      <c r="M8" s="1"/>
      <c r="N8" s="1"/>
      <c r="O8" s="1"/>
      <c r="P8" s="1"/>
      <c r="Q8" s="1"/>
    </row>
    <row r="9" spans="1:17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4" t="s">
        <v>0</v>
      </c>
      <c r="B10" s="5"/>
      <c r="C10" s="6"/>
      <c r="D10" s="6"/>
      <c r="E10" s="6"/>
      <c r="F10" s="6"/>
      <c r="G10" s="6"/>
      <c r="H10" s="38">
        <f>+H7*H5</f>
        <v>9181586.8656262234</v>
      </c>
      <c r="I10" s="7">
        <f>+H10</f>
        <v>9181586.8656262234</v>
      </c>
      <c r="J10" s="7">
        <f>+I10-H10</f>
        <v>0</v>
      </c>
      <c r="K10" s="1"/>
      <c r="L10" s="1"/>
      <c r="M10" s="1"/>
      <c r="N10" s="1"/>
      <c r="O10" s="1"/>
      <c r="P10" s="1"/>
      <c r="Q10" s="1"/>
    </row>
    <row r="11" spans="1:17" x14ac:dyDescent="0.25">
      <c r="A11" s="15" t="s">
        <v>1</v>
      </c>
      <c r="B11" s="16"/>
      <c r="C11" s="18"/>
      <c r="D11" s="18"/>
      <c r="E11" s="18"/>
      <c r="F11" s="18"/>
      <c r="G11" s="18"/>
      <c r="H11" s="39">
        <v>0</v>
      </c>
      <c r="I11" s="19">
        <f>+I5*I7</f>
        <v>6238315.0829999996</v>
      </c>
      <c r="J11" s="19">
        <f>+I11-H11</f>
        <v>6238315.0829999996</v>
      </c>
      <c r="K11" s="1"/>
      <c r="L11" s="1"/>
      <c r="M11" s="1"/>
      <c r="N11" s="1"/>
      <c r="O11" s="1"/>
      <c r="P11" s="1"/>
      <c r="Q11" s="1"/>
    </row>
    <row r="12" spans="1:17" x14ac:dyDescent="0.25">
      <c r="A12" s="8"/>
      <c r="B12" s="9"/>
      <c r="C12" s="10"/>
      <c r="D12" s="10"/>
      <c r="E12" s="10"/>
      <c r="F12" s="10"/>
      <c r="G12" s="10"/>
      <c r="H12" s="40"/>
      <c r="I12" s="11"/>
      <c r="J12" s="11"/>
      <c r="K12" s="1"/>
      <c r="L12" s="1"/>
      <c r="M12" s="1"/>
      <c r="N12" s="1"/>
      <c r="O12" s="1"/>
      <c r="P12" s="1"/>
      <c r="Q12" s="1"/>
    </row>
    <row r="13" spans="1:17" x14ac:dyDescent="0.25">
      <c r="A13" s="8" t="s">
        <v>9</v>
      </c>
      <c r="B13" s="9"/>
      <c r="C13" s="12">
        <f>+C8</f>
        <v>2.9</v>
      </c>
      <c r="D13" s="10"/>
      <c r="E13" s="10"/>
      <c r="F13" s="10"/>
      <c r="G13" s="10"/>
      <c r="H13" s="40">
        <v>0</v>
      </c>
      <c r="I13" s="11">
        <f>-H5*C8</f>
        <v>-5203048.7367495941</v>
      </c>
      <c r="J13" s="11">
        <f>+I13-H13</f>
        <v>-5203048.7367495941</v>
      </c>
      <c r="K13" s="1"/>
      <c r="L13" s="1"/>
      <c r="M13" s="1"/>
      <c r="N13" s="1"/>
      <c r="O13" s="1"/>
      <c r="P13" s="1"/>
      <c r="Q13" s="1"/>
    </row>
    <row r="14" spans="1:17" x14ac:dyDescent="0.25">
      <c r="A14" s="8" t="s">
        <v>14</v>
      </c>
      <c r="B14" s="9"/>
      <c r="C14" s="12">
        <v>2.4300000000000002</v>
      </c>
      <c r="D14" s="13">
        <v>0.1</v>
      </c>
      <c r="E14" s="10"/>
      <c r="F14" s="10"/>
      <c r="G14" s="10"/>
      <c r="H14" s="40">
        <f>-C14*H3</f>
        <v>-5115058.3889999995</v>
      </c>
      <c r="I14" s="11">
        <f>(-C14-D14)*I3</f>
        <v>-5325554.6189999999</v>
      </c>
      <c r="J14" s="11">
        <f>+I14-H14</f>
        <v>-210496.23000000045</v>
      </c>
      <c r="K14" s="1"/>
      <c r="L14" s="1"/>
      <c r="M14" s="1"/>
      <c r="N14" s="1"/>
      <c r="O14" s="1"/>
      <c r="P14" s="1"/>
      <c r="Q14" s="1"/>
    </row>
    <row r="15" spans="1:17" x14ac:dyDescent="0.25">
      <c r="A15" s="8" t="s">
        <v>2</v>
      </c>
      <c r="B15" s="9"/>
      <c r="C15" s="10">
        <v>23600</v>
      </c>
      <c r="D15" s="10">
        <v>50</v>
      </c>
      <c r="E15" s="10"/>
      <c r="F15" s="10"/>
      <c r="G15" s="10"/>
      <c r="H15" s="40">
        <f>-C15*D15</f>
        <v>-1180000</v>
      </c>
      <c r="I15" s="11">
        <f>+H15</f>
        <v>-1180000</v>
      </c>
      <c r="J15" s="11">
        <f>+I15-H15</f>
        <v>0</v>
      </c>
      <c r="K15" s="1"/>
      <c r="L15" s="1"/>
      <c r="M15" s="1"/>
      <c r="N15" s="1"/>
      <c r="O15" s="1"/>
      <c r="P15" s="1"/>
      <c r="Q15" s="1"/>
    </row>
    <row r="16" spans="1:17" x14ac:dyDescent="0.25">
      <c r="A16" s="8" t="s">
        <v>3</v>
      </c>
      <c r="B16" s="9"/>
      <c r="C16" s="14">
        <v>0.46</v>
      </c>
      <c r="D16" s="14">
        <v>0.113</v>
      </c>
      <c r="E16" s="10"/>
      <c r="F16" s="10"/>
      <c r="G16" s="10"/>
      <c r="H16" s="40">
        <f>-C16*H4-D16*H5</f>
        <v>-1051740.9462595531</v>
      </c>
      <c r="I16" s="11">
        <f>+H16</f>
        <v>-1051740.9462595531</v>
      </c>
      <c r="J16" s="11">
        <f>+I16-H16</f>
        <v>0</v>
      </c>
      <c r="K16" s="1"/>
      <c r="L16" s="1"/>
      <c r="M16" s="1"/>
      <c r="N16" s="1"/>
      <c r="O16" s="1"/>
      <c r="P16" s="1"/>
      <c r="Q16" s="1"/>
    </row>
    <row r="17" spans="1:17" x14ac:dyDescent="0.25">
      <c r="A17" s="8" t="s">
        <v>16</v>
      </c>
      <c r="B17" s="9"/>
      <c r="C17" s="10">
        <v>105000</v>
      </c>
      <c r="D17" s="10">
        <v>85000</v>
      </c>
      <c r="E17" s="10"/>
      <c r="F17" s="10"/>
      <c r="G17" s="10"/>
      <c r="H17" s="40">
        <f>-C17</f>
        <v>-105000</v>
      </c>
      <c r="I17" s="11">
        <f>-D17</f>
        <v>-85000</v>
      </c>
      <c r="J17" s="11">
        <f>+I17-H17</f>
        <v>20000</v>
      </c>
      <c r="K17" s="1"/>
      <c r="L17" s="1"/>
      <c r="M17" s="1"/>
      <c r="N17" s="1"/>
      <c r="O17" s="1"/>
      <c r="P17" s="1"/>
      <c r="Q17" s="1"/>
    </row>
    <row r="18" spans="1:17" x14ac:dyDescent="0.25">
      <c r="A18" s="8" t="s">
        <v>17</v>
      </c>
      <c r="B18" s="9"/>
      <c r="C18" s="10"/>
      <c r="D18" s="10"/>
      <c r="E18" s="10"/>
      <c r="F18" s="10"/>
      <c r="G18" s="10"/>
      <c r="H18" s="40">
        <v>-120000</v>
      </c>
      <c r="I18" s="11">
        <v>-120000</v>
      </c>
      <c r="J18" s="11">
        <f t="shared" ref="J18:J21" si="0">+I18-H18</f>
        <v>0</v>
      </c>
      <c r="K18" s="1"/>
      <c r="L18" s="1"/>
      <c r="M18" s="1"/>
      <c r="N18" s="1"/>
      <c r="O18" s="1"/>
      <c r="P18" s="1"/>
      <c r="Q18" s="1"/>
    </row>
    <row r="19" spans="1:17" x14ac:dyDescent="0.25">
      <c r="A19" s="8" t="s">
        <v>18</v>
      </c>
      <c r="B19" s="9"/>
      <c r="C19" s="10"/>
      <c r="D19" s="10"/>
      <c r="E19" s="10"/>
      <c r="F19" s="10"/>
      <c r="G19" s="10"/>
      <c r="H19" s="40">
        <v>-440000</v>
      </c>
      <c r="I19" s="11">
        <v>-440000</v>
      </c>
      <c r="J19" s="11">
        <f t="shared" si="0"/>
        <v>0</v>
      </c>
      <c r="K19" s="1"/>
      <c r="L19" s="1"/>
      <c r="M19" s="1"/>
      <c r="N19" s="1"/>
      <c r="O19" s="1"/>
      <c r="P19" s="1"/>
      <c r="Q19" s="1"/>
    </row>
    <row r="20" spans="1:17" x14ac:dyDescent="0.25">
      <c r="A20" s="8" t="s">
        <v>19</v>
      </c>
      <c r="B20" s="9"/>
      <c r="C20" s="10"/>
      <c r="D20" s="10"/>
      <c r="E20" s="10"/>
      <c r="F20" s="10"/>
      <c r="G20" s="10"/>
      <c r="H20" s="40">
        <v>-100000</v>
      </c>
      <c r="I20" s="11">
        <v>-70000</v>
      </c>
      <c r="J20" s="11">
        <f t="shared" si="0"/>
        <v>30000</v>
      </c>
      <c r="K20" s="1"/>
      <c r="L20" s="1"/>
      <c r="M20" s="1"/>
      <c r="N20" s="1"/>
      <c r="O20" s="1"/>
      <c r="P20" s="1"/>
      <c r="Q20" s="1"/>
    </row>
    <row r="21" spans="1:17" x14ac:dyDescent="0.25">
      <c r="A21" s="15" t="s">
        <v>20</v>
      </c>
      <c r="B21" s="16"/>
      <c r="C21" s="17">
        <v>0.06</v>
      </c>
      <c r="D21" s="17">
        <v>0.05</v>
      </c>
      <c r="E21" s="18"/>
      <c r="F21" s="18"/>
      <c r="G21" s="18"/>
      <c r="H21" s="39">
        <f>-C21*H3</f>
        <v>-126297.73799999998</v>
      </c>
      <c r="I21" s="19">
        <f>-D21*I3</f>
        <v>-105248.11499999999</v>
      </c>
      <c r="J21" s="19">
        <f t="shared" si="0"/>
        <v>21049.622999999992</v>
      </c>
      <c r="K21" s="1"/>
      <c r="L21" s="1"/>
      <c r="M21" s="1"/>
      <c r="N21" s="1"/>
      <c r="O21" s="1"/>
      <c r="P21" s="1"/>
      <c r="Q21" s="1"/>
    </row>
    <row r="22" spans="1:17" x14ac:dyDescent="0.25">
      <c r="A22" s="20" t="s">
        <v>21</v>
      </c>
      <c r="B22" s="21"/>
      <c r="C22" s="22"/>
      <c r="D22" s="22"/>
      <c r="E22" s="22"/>
      <c r="F22" s="22"/>
      <c r="G22" s="22"/>
      <c r="H22" s="41">
        <f>SUM(H10:H21)</f>
        <v>943489.79236667079</v>
      </c>
      <c r="I22" s="23">
        <f>SUM(I10:I21)</f>
        <v>1839309.5316170778</v>
      </c>
      <c r="J22" s="23">
        <f>SUM(J10:J21)</f>
        <v>895819.73925040511</v>
      </c>
      <c r="K22" s="1"/>
      <c r="L22" s="1"/>
      <c r="M22" s="1"/>
      <c r="N22" s="1"/>
      <c r="O22" s="1"/>
      <c r="P22" s="1"/>
      <c r="Q22" s="1"/>
    </row>
    <row r="23" spans="1:17" x14ac:dyDescent="0.25">
      <c r="C23" s="1"/>
      <c r="D23" s="1"/>
      <c r="E23" s="1"/>
      <c r="F23" s="1"/>
      <c r="G23" s="1"/>
      <c r="H23" s="3"/>
      <c r="I23" s="3"/>
      <c r="J23" s="3"/>
      <c r="K23" s="1"/>
      <c r="L23" s="1"/>
      <c r="M23" s="1"/>
      <c r="N23" s="1"/>
      <c r="O23" s="1"/>
      <c r="P23" s="1"/>
      <c r="Q23" s="1"/>
    </row>
    <row r="24" spans="1:17" x14ac:dyDescent="0.25">
      <c r="C24" s="1"/>
      <c r="D24" s="1"/>
      <c r="E24" s="1"/>
      <c r="F24" s="1"/>
      <c r="G24" s="1"/>
      <c r="H24" s="3"/>
      <c r="I24" s="3"/>
      <c r="J24" s="3"/>
      <c r="K24" s="1"/>
      <c r="L24" s="1"/>
      <c r="M24" s="1"/>
      <c r="N24" s="1"/>
      <c r="O24" s="1"/>
      <c r="P24" s="1"/>
      <c r="Q24" s="1"/>
    </row>
    <row r="25" spans="1:17" x14ac:dyDescent="0.25">
      <c r="C25" s="1"/>
      <c r="D25" s="1"/>
      <c r="E25" s="1"/>
      <c r="F25" s="1"/>
      <c r="G25" s="1"/>
      <c r="H25" s="3"/>
      <c r="I25" s="3"/>
      <c r="J25" s="3"/>
      <c r="K25" s="1"/>
      <c r="L25" s="1"/>
      <c r="M25" s="1"/>
      <c r="N25" s="1"/>
      <c r="O25" s="1"/>
      <c r="P25" s="1"/>
      <c r="Q25" s="1"/>
    </row>
    <row r="26" spans="1:17" x14ac:dyDescent="0.25">
      <c r="C26" s="1"/>
      <c r="D26" s="1"/>
      <c r="E26" s="1"/>
      <c r="F26" s="1"/>
      <c r="G26" s="1"/>
      <c r="H26" s="3"/>
      <c r="I26" s="3"/>
      <c r="J26" s="3"/>
      <c r="K26" s="1"/>
      <c r="L26" s="1"/>
      <c r="M26" s="1"/>
      <c r="N26" s="1"/>
      <c r="O26" s="1"/>
      <c r="P26" s="1"/>
      <c r="Q26" s="1"/>
    </row>
    <row r="27" spans="1:17" x14ac:dyDescent="0.25">
      <c r="C27" s="1"/>
      <c r="D27" s="1"/>
      <c r="E27" s="1"/>
      <c r="F27" s="1"/>
      <c r="G27" s="1"/>
      <c r="H27" s="3"/>
      <c r="I27" s="3"/>
      <c r="J27" s="3"/>
      <c r="K27" s="1"/>
      <c r="L27" s="1"/>
      <c r="M27" s="1"/>
      <c r="N27" s="1"/>
      <c r="O27" s="1"/>
      <c r="P27" s="1"/>
      <c r="Q27" s="1"/>
    </row>
    <row r="28" spans="1:17" x14ac:dyDescent="0.25">
      <c r="C28" s="1"/>
      <c r="D28" s="1"/>
      <c r="E28" s="1"/>
      <c r="F28" s="1"/>
      <c r="G28" s="1"/>
      <c r="H28" s="3"/>
      <c r="I28" s="3"/>
      <c r="J28" s="3"/>
      <c r="K28" s="1"/>
      <c r="L28" s="1"/>
      <c r="M28" s="1"/>
      <c r="N28" s="1"/>
      <c r="O28" s="1"/>
      <c r="P28" s="1"/>
      <c r="Q28" s="1"/>
    </row>
    <row r="29" spans="1:17" x14ac:dyDescent="0.25">
      <c r="C29" s="1"/>
      <c r="D29" s="1"/>
      <c r="E29" s="1"/>
      <c r="F29" s="1"/>
      <c r="G29" s="1"/>
      <c r="H29" s="3"/>
      <c r="I29" s="3"/>
      <c r="J29" s="3"/>
      <c r="K29" s="1"/>
      <c r="L29" s="1"/>
      <c r="M29" s="1"/>
      <c r="N29" s="1"/>
      <c r="O29" s="1"/>
      <c r="P29" s="1"/>
      <c r="Q29" s="1"/>
    </row>
    <row r="30" spans="1:17" x14ac:dyDescent="0.25">
      <c r="C30" s="1"/>
      <c r="D30" s="1"/>
      <c r="E30" s="1"/>
      <c r="F30" s="1"/>
      <c r="G30" s="1"/>
      <c r="H30" s="3"/>
      <c r="I30" s="3"/>
      <c r="J30" s="3"/>
      <c r="K30" s="1"/>
      <c r="L30" s="1"/>
      <c r="M30" s="1"/>
      <c r="N30" s="1"/>
      <c r="O30" s="1"/>
      <c r="P30" s="1"/>
      <c r="Q30" s="1"/>
    </row>
    <row r="31" spans="1:17" x14ac:dyDescent="0.25">
      <c r="C31" s="1"/>
      <c r="D31" s="1"/>
      <c r="E31" s="1"/>
      <c r="F31" s="1"/>
      <c r="G31" s="1"/>
      <c r="H31" s="3"/>
      <c r="I31" s="3"/>
      <c r="J31" s="3"/>
      <c r="K31" s="1"/>
      <c r="L31" s="1"/>
      <c r="M31" s="1"/>
      <c r="N31" s="1"/>
      <c r="O31" s="1"/>
      <c r="P31" s="1"/>
      <c r="Q31" s="1"/>
    </row>
    <row r="32" spans="1:17" x14ac:dyDescent="0.25">
      <c r="C32" s="1"/>
      <c r="D32" s="1"/>
      <c r="E32" s="1"/>
      <c r="F32" s="1"/>
      <c r="G32" s="1"/>
      <c r="H32" s="3"/>
      <c r="I32" s="3"/>
      <c r="J32" s="3"/>
      <c r="K32" s="1"/>
      <c r="L32" s="1"/>
      <c r="M32" s="1"/>
      <c r="N32" s="1"/>
      <c r="O32" s="1"/>
      <c r="P32" s="1"/>
      <c r="Q32" s="1"/>
    </row>
    <row r="33" spans="3:17" x14ac:dyDescent="0.25">
      <c r="C33" s="1"/>
      <c r="D33" s="1"/>
      <c r="E33" s="1"/>
      <c r="F33" s="1"/>
      <c r="G33" s="1"/>
      <c r="H33" s="3"/>
      <c r="I33" s="3"/>
      <c r="J33" s="3"/>
      <c r="K33" s="1"/>
      <c r="L33" s="1"/>
      <c r="M33" s="1"/>
      <c r="N33" s="1"/>
      <c r="O33" s="1"/>
      <c r="P33" s="1"/>
      <c r="Q33" s="1"/>
    </row>
    <row r="34" spans="3:17" x14ac:dyDescent="0.25">
      <c r="C34" s="1"/>
      <c r="D34" s="1"/>
      <c r="E34" s="1"/>
      <c r="F34" s="1"/>
      <c r="G34" s="1"/>
      <c r="H34" s="3"/>
      <c r="I34" s="3"/>
      <c r="J34" s="3"/>
      <c r="K34" s="1"/>
      <c r="L34" s="1"/>
      <c r="M34" s="1"/>
      <c r="N34" s="1"/>
      <c r="O34" s="1"/>
      <c r="P34" s="1"/>
      <c r="Q34" s="1"/>
    </row>
    <row r="35" spans="3:17" x14ac:dyDescent="0.25">
      <c r="C35" s="1"/>
      <c r="D35" s="1"/>
      <c r="E35" s="1"/>
      <c r="F35" s="1"/>
      <c r="G35" s="1"/>
      <c r="H35" s="3"/>
      <c r="I35" s="3"/>
      <c r="J35" s="3"/>
      <c r="K35" s="1"/>
      <c r="L35" s="1"/>
      <c r="M35" s="1"/>
      <c r="N35" s="1"/>
      <c r="O35" s="1"/>
      <c r="P35" s="1"/>
      <c r="Q35" s="1"/>
    </row>
    <row r="36" spans="3:17" x14ac:dyDescent="0.25">
      <c r="C36" s="1"/>
      <c r="D36" s="1"/>
      <c r="E36" s="1"/>
      <c r="F36" s="1"/>
      <c r="G36" s="1"/>
      <c r="H36" s="3"/>
      <c r="I36" s="3"/>
      <c r="J36" s="1"/>
      <c r="K36" s="1"/>
      <c r="L36" s="1"/>
      <c r="M36" s="1"/>
      <c r="N36" s="1"/>
      <c r="O36" s="1"/>
      <c r="P36" s="1"/>
      <c r="Q36" s="1"/>
    </row>
    <row r="37" spans="3:17" x14ac:dyDescent="0.25">
      <c r="C37" s="1"/>
      <c r="D37" s="1"/>
      <c r="E37" s="1"/>
      <c r="F37" s="1"/>
      <c r="G37" s="1"/>
      <c r="H37" s="3"/>
      <c r="I37" s="3"/>
      <c r="J37" s="1"/>
      <c r="K37" s="1"/>
      <c r="L37" s="1"/>
      <c r="M37" s="1"/>
      <c r="N37" s="1"/>
      <c r="O37" s="1"/>
      <c r="P37" s="1"/>
      <c r="Q37" s="1"/>
    </row>
    <row r="38" spans="3:17" x14ac:dyDescent="0.25">
      <c r="C38" s="1"/>
      <c r="D38" s="1"/>
      <c r="E38" s="1"/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  <c r="Q38" s="1"/>
    </row>
    <row r="39" spans="3:17" x14ac:dyDescent="0.25">
      <c r="C39" s="1"/>
      <c r="D39" s="1"/>
      <c r="E39" s="1"/>
      <c r="F39" s="1"/>
      <c r="G39" s="1"/>
      <c r="H39" s="3"/>
      <c r="I39" s="3"/>
      <c r="J39" s="1"/>
      <c r="K39" s="1"/>
      <c r="L39" s="1"/>
      <c r="M39" s="1"/>
      <c r="N39" s="1"/>
      <c r="O39" s="1"/>
      <c r="P39" s="1"/>
      <c r="Q39" s="1"/>
    </row>
    <row r="40" spans="3:17" x14ac:dyDescent="0.25">
      <c r="C40" s="1"/>
      <c r="D40" s="1"/>
      <c r="E40" s="1"/>
      <c r="F40" s="1"/>
      <c r="G40" s="1"/>
      <c r="H40" s="3"/>
      <c r="I40" s="3"/>
      <c r="J40" s="1"/>
      <c r="K40" s="1"/>
      <c r="L40" s="1"/>
      <c r="M40" s="1"/>
      <c r="N40" s="1"/>
      <c r="O40" s="1"/>
      <c r="P40" s="1"/>
      <c r="Q40" s="1"/>
    </row>
    <row r="41" spans="3:17" x14ac:dyDescent="0.25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  <c r="O41" s="1"/>
      <c r="P41" s="1"/>
      <c r="Q41" s="1"/>
    </row>
    <row r="42" spans="3:17" x14ac:dyDescent="0.25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  <c r="O42" s="1"/>
      <c r="P42" s="1"/>
      <c r="Q42" s="1"/>
    </row>
    <row r="43" spans="3:17" x14ac:dyDescent="0.25">
      <c r="C43" s="1"/>
      <c r="D43" s="1"/>
      <c r="E43" s="1"/>
      <c r="F43" s="1"/>
      <c r="G43" s="1"/>
      <c r="H43" s="3"/>
      <c r="I43" s="3"/>
      <c r="J43" s="1"/>
      <c r="K43" s="1"/>
      <c r="L43" s="1"/>
      <c r="M43" s="1"/>
      <c r="N43" s="1"/>
      <c r="O43" s="1"/>
      <c r="P43" s="1"/>
      <c r="Q43" s="1"/>
    </row>
    <row r="44" spans="3:17" x14ac:dyDescent="0.25">
      <c r="C44" s="1"/>
      <c r="D44" s="1"/>
      <c r="E44" s="1"/>
      <c r="F44" s="1"/>
      <c r="G44" s="1"/>
      <c r="H44" s="3"/>
      <c r="I44" s="3"/>
      <c r="J44" s="1"/>
      <c r="K44" s="1"/>
      <c r="L44" s="1"/>
      <c r="M44" s="1"/>
      <c r="N44" s="1"/>
      <c r="O44" s="1"/>
      <c r="P44" s="1"/>
      <c r="Q44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3:17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3.2" x14ac:dyDescent="0.25"/>
  <sheetData>
    <row r="1" spans="1:1" x14ac:dyDescent="0.25">
      <c r="A1" t="s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dcterms:created xsi:type="dcterms:W3CDTF">2001-07-23T14:12:31Z</dcterms:created>
  <dcterms:modified xsi:type="dcterms:W3CDTF">2023-09-10T15:01:56Z</dcterms:modified>
</cp:coreProperties>
</file>