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H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H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H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<sst xmlns="http://schemas.openxmlformats.org/spreadsheetml/2006/main" count="411" uniqueCount="98">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</sst>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320" sqref="G320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9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7" width="9.88671875" bestFit="1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41" max="41" width="9.6640625" customWidth="1"/>
  </cols>
  <sheetData>
    <row r="1" spans="2:45" ht="15.6" thickBot="1" x14ac:dyDescent="0.3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6.2" thickBot="1" x14ac:dyDescent="0.3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6" thickBot="1" x14ac:dyDescent="0.3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8" thickBot="1" x14ac:dyDescent="0.3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5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5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5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5">
      <c r="Z283" s="36"/>
    </row>
    <row r="284" spans="1:32" ht="18" hidden="1" thickBot="1" x14ac:dyDescent="0.35">
      <c r="A284" s="279" t="s">
        <v>88</v>
      </c>
      <c r="B284" s="2"/>
      <c r="Z284" s="36"/>
    </row>
    <row r="285" spans="1:32" hidden="1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hidden="1" x14ac:dyDescent="0.25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hidden="1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hidden="1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hidden="1" x14ac:dyDescent="0.25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hidden="1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hidden="1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hidden="1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hidden="1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hidden="1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hidden="1" x14ac:dyDescent="0.25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hidden="1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hidden="1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hidden="1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hidden="1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hidden="1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hidden="1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hidden="1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hidden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5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9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5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5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159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5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7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4">
        <f t="shared" si="108"/>
        <v>-17820.714285714286</v>
      </c>
      <c r="P324" s="274">
        <f t="shared" si="113"/>
        <v>-100055.98640071428</v>
      </c>
      <c r="Q324" s="276">
        <f t="shared" si="109"/>
        <v>-2833.2672567754876</v>
      </c>
      <c r="R324" s="4">
        <f t="shared" si="123"/>
        <v>-64047.647142857146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2833.2672567754876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45389.586955393563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7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4">
        <f t="shared" si="108"/>
        <v>-19421.666666666668</v>
      </c>
      <c r="P325" s="274">
        <f t="shared" si="113"/>
        <v>-109044.67602833333</v>
      </c>
      <c r="Q325" s="276">
        <f t="shared" si="109"/>
        <v>-3087.7983540079535</v>
      </c>
      <c r="R325" s="4">
        <f t="shared" si="123"/>
        <v>-69801.47</v>
      </c>
      <c r="X325" s="237">
        <f t="shared" si="120"/>
        <v>37020</v>
      </c>
      <c r="Y325" s="238">
        <f t="shared" si="125"/>
        <v>45389.586955393563</v>
      </c>
      <c r="Z325" s="36"/>
      <c r="AA325" s="239">
        <f t="shared" si="126"/>
        <v>3087.7983540079535</v>
      </c>
      <c r="AB325" s="240">
        <f t="shared" si="127"/>
        <v>100531.61304460645</v>
      </c>
      <c r="AC325" s="241" t="str">
        <f t="shared" si="121"/>
        <v>*</v>
      </c>
      <c r="AF325" s="243">
        <f t="shared" si="124"/>
        <v>42301.788601385611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7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4">
        <f t="shared" si="108"/>
        <v>-19220.714285714286</v>
      </c>
      <c r="P326" s="274">
        <f t="shared" si="113"/>
        <v>-107916.41100071429</v>
      </c>
      <c r="Q326" s="276">
        <f t="shared" si="109"/>
        <v>-3055.8494774368355</v>
      </c>
      <c r="R326" s="4">
        <f t="shared" si="123"/>
        <v>-69079.247142857144</v>
      </c>
      <c r="X326" s="237">
        <f t="shared" si="120"/>
        <v>37021</v>
      </c>
      <c r="Y326" s="238">
        <f t="shared" si="125"/>
        <v>42301.788601385611</v>
      </c>
      <c r="Z326" s="36"/>
      <c r="AA326" s="239">
        <f t="shared" si="126"/>
        <v>3055.8494774368355</v>
      </c>
      <c r="AB326" s="240">
        <f t="shared" si="127"/>
        <v>103619.41139861441</v>
      </c>
      <c r="AC326" s="241" t="str">
        <f t="shared" si="121"/>
        <v>*</v>
      </c>
      <c r="AF326" s="243">
        <f t="shared" si="124"/>
        <v>39245.939123948774</v>
      </c>
    </row>
    <row r="327" spans="2:32" x14ac:dyDescent="0.25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>H326-$AP$2</f>
        <v>10867930</v>
      </c>
      <c r="I327" s="4">
        <f t="shared" si="104"/>
        <v>258760.23809523811</v>
      </c>
      <c r="J327" s="4">
        <f t="shared" si="105"/>
        <v>1452832.3864469046</v>
      </c>
      <c r="K327" s="36">
        <f t="shared" si="106"/>
        <v>41139.59172435505</v>
      </c>
      <c r="L327" s="36">
        <f t="shared" si="107"/>
        <v>929967.01212413015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39245.939123948774</v>
      </c>
      <c r="Z327" s="36"/>
      <c r="AA327" s="239">
        <f t="shared" si="126"/>
        <v>2899.5119653056508</v>
      </c>
      <c r="AB327" s="240">
        <f t="shared" si="127"/>
        <v>106675.26087605124</v>
      </c>
      <c r="AC327" s="241" t="str">
        <f t="shared" si="121"/>
        <v>*</v>
      </c>
      <c r="AF327" s="243">
        <f t="shared" si="124"/>
        <v>36346.42715864312</v>
      </c>
    </row>
    <row r="328" spans="2:32" x14ac:dyDescent="0.25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>H327-$AP$2</f>
        <v>10101960</v>
      </c>
      <c r="I328" s="4">
        <f t="shared" si="104"/>
        <v>240522.85714285713</v>
      </c>
      <c r="J328" s="4">
        <f t="shared" si="105"/>
        <v>1350436.9879628569</v>
      </c>
      <c r="K328" s="36">
        <f t="shared" si="106"/>
        <v>38240.079759049397</v>
      </c>
      <c r="L328" s="36">
        <f t="shared" si="107"/>
        <v>864423.08312599326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36346.42715864312</v>
      </c>
      <c r="Z328" s="36"/>
      <c r="AA328" s="239">
        <f t="shared" si="126"/>
        <v>2899.5119653056508</v>
      </c>
      <c r="AB328" s="240">
        <f t="shared" si="127"/>
        <v>109574.7728413569</v>
      </c>
      <c r="AC328" s="241" t="str">
        <f t="shared" si="121"/>
        <v>*</v>
      </c>
      <c r="AF328" s="243">
        <f t="shared" si="124"/>
        <v>33446.915193337467</v>
      </c>
    </row>
    <row r="329" spans="2:32" x14ac:dyDescent="0.25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4">
        <f>H328-$AP$2</f>
        <v>9335990</v>
      </c>
      <c r="I329" s="4">
        <f t="shared" si="104"/>
        <v>222285.47619047618</v>
      </c>
      <c r="J329" s="4">
        <f t="shared" si="105"/>
        <v>1248041.5894788094</v>
      </c>
      <c r="K329" s="36">
        <f t="shared" si="106"/>
        <v>35340.56779374375</v>
      </c>
      <c r="L329" s="36">
        <f t="shared" si="107"/>
        <v>798879.15412785672</v>
      </c>
      <c r="N329" s="4">
        <f t="shared" si="122"/>
        <v>-765970</v>
      </c>
      <c r="O329" s="274">
        <f t="shared" si="108"/>
        <v>-18237.380952380954</v>
      </c>
      <c r="P329" s="274">
        <f t="shared" si="113"/>
        <v>-102395.39848404762</v>
      </c>
      <c r="Q329" s="276">
        <f t="shared" si="109"/>
        <v>-2899.5119653056508</v>
      </c>
      <c r="R329" s="4">
        <f t="shared" si="123"/>
        <v>-65545.147142857153</v>
      </c>
      <c r="X329" s="237">
        <f t="shared" si="120"/>
        <v>37024</v>
      </c>
      <c r="Y329" s="238">
        <f t="shared" si="125"/>
        <v>33446.915193337467</v>
      </c>
      <c r="Z329" s="36"/>
      <c r="AA329" s="239">
        <f t="shared" si="126"/>
        <v>2899.5119653056508</v>
      </c>
      <c r="AB329" s="240">
        <f t="shared" si="127"/>
        <v>112474.28480666254</v>
      </c>
      <c r="AC329" s="241" t="str">
        <f t="shared" si="121"/>
        <v>*</v>
      </c>
      <c r="AF329" s="243">
        <f t="shared" si="124"/>
        <v>30547.403228031817</v>
      </c>
    </row>
    <row r="330" spans="2:32" s="245" customFormat="1" x14ac:dyDescent="0.25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ref="H330:H343" si="128">H329-$AP$1</f>
        <v>8801790</v>
      </c>
      <c r="I330" s="250">
        <f t="shared" si="104"/>
        <v>209566.42857142858</v>
      </c>
      <c r="J330" s="250">
        <f t="shared" si="105"/>
        <v>1176629.3646264286</v>
      </c>
      <c r="K330" s="273">
        <f t="shared" si="106"/>
        <v>33318.400748211578</v>
      </c>
      <c r="L330" s="273">
        <f t="shared" si="107"/>
        <v>753167.74653904175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30547.403228031817</v>
      </c>
      <c r="Z330" s="273"/>
      <c r="AA330" s="254">
        <f t="shared" si="126"/>
        <v>2022.1670455321728</v>
      </c>
      <c r="AB330" s="255">
        <f t="shared" si="127"/>
        <v>115373.79677196819</v>
      </c>
      <c r="AC330" s="256" t="str">
        <f t="shared" si="121"/>
        <v>*</v>
      </c>
      <c r="AF330" s="253">
        <f t="shared" si="124"/>
        <v>28525.236182499644</v>
      </c>
    </row>
    <row r="331" spans="2:32" x14ac:dyDescent="0.25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8"/>
        <v>8267590</v>
      </c>
      <c r="I331" s="4">
        <f t="shared" si="104"/>
        <v>196847.38095238095</v>
      </c>
      <c r="J331" s="4">
        <f t="shared" si="105"/>
        <v>1105217.1397740475</v>
      </c>
      <c r="K331" s="36">
        <f t="shared" si="106"/>
        <v>31296.233702679405</v>
      </c>
      <c r="L331" s="36">
        <f t="shared" si="107"/>
        <v>707456.33895022667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28525.236182499644</v>
      </c>
      <c r="Z331" s="36"/>
      <c r="AA331" s="239">
        <f t="shared" si="126"/>
        <v>2022.1670455321728</v>
      </c>
      <c r="AB331" s="240">
        <f t="shared" si="127"/>
        <v>117395.96381750036</v>
      </c>
      <c r="AC331" s="241" t="str">
        <f t="shared" si="121"/>
        <v>*</v>
      </c>
      <c r="AF331" s="243">
        <f t="shared" si="124"/>
        <v>26503.069136967471</v>
      </c>
    </row>
    <row r="332" spans="2:32" x14ac:dyDescent="0.25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8"/>
        <v>7733390</v>
      </c>
      <c r="I332" s="4">
        <f t="shared" si="104"/>
        <v>184128.33333333334</v>
      </c>
      <c r="J332" s="4">
        <f t="shared" si="105"/>
        <v>1033804.9149216666</v>
      </c>
      <c r="K332" s="36">
        <f t="shared" si="106"/>
        <v>29274.066657147232</v>
      </c>
      <c r="L332" s="36">
        <f t="shared" si="107"/>
        <v>661744.9313614117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26503.069136967471</v>
      </c>
      <c r="Z332" s="36"/>
      <c r="AA332" s="239">
        <f t="shared" si="126"/>
        <v>2022.1670455321728</v>
      </c>
      <c r="AB332" s="240">
        <f t="shared" si="127"/>
        <v>119418.13086303254</v>
      </c>
      <c r="AC332" s="241" t="str">
        <f t="shared" si="121"/>
        <v>*</v>
      </c>
      <c r="AF332" s="243">
        <f t="shared" si="124"/>
        <v>24480.902091435299</v>
      </c>
    </row>
    <row r="333" spans="2:32" x14ac:dyDescent="0.25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8"/>
        <v>7199190</v>
      </c>
      <c r="I333" s="4">
        <f t="shared" si="104"/>
        <v>171409.28571428571</v>
      </c>
      <c r="J333" s="4">
        <f t="shared" si="105"/>
        <v>962392.69006928557</v>
      </c>
      <c r="K333" s="36">
        <f t="shared" si="106"/>
        <v>27251.899611615056</v>
      </c>
      <c r="L333" s="36">
        <f t="shared" si="107"/>
        <v>616033.52377259661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24480.902091435299</v>
      </c>
      <c r="Z333" s="36"/>
      <c r="AA333" s="239">
        <f t="shared" si="126"/>
        <v>2022.1670455321728</v>
      </c>
      <c r="AB333" s="240">
        <f t="shared" si="127"/>
        <v>121440.29790856471</v>
      </c>
      <c r="AC333" s="241" t="str">
        <f t="shared" si="121"/>
        <v>*</v>
      </c>
      <c r="AF333" s="243">
        <f t="shared" si="124"/>
        <v>22458.735045903126</v>
      </c>
    </row>
    <row r="334" spans="2:32" x14ac:dyDescent="0.25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8"/>
        <v>6664990</v>
      </c>
      <c r="I334" s="4">
        <f t="shared" si="104"/>
        <v>158690.23809523811</v>
      </c>
      <c r="J334" s="4">
        <f t="shared" si="105"/>
        <v>890980.46521690476</v>
      </c>
      <c r="K334" s="36">
        <f t="shared" si="106"/>
        <v>25229.732566082886</v>
      </c>
      <c r="L334" s="36">
        <f t="shared" si="107"/>
        <v>570322.11618378165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22458.735045903126</v>
      </c>
      <c r="Z334" s="36"/>
      <c r="AA334" s="239">
        <f t="shared" si="126"/>
        <v>2022.1670455321728</v>
      </c>
      <c r="AB334" s="240">
        <f t="shared" si="127"/>
        <v>123462.46495409688</v>
      </c>
      <c r="AC334" s="241" t="str">
        <f t="shared" si="121"/>
        <v>*</v>
      </c>
      <c r="AF334" s="243">
        <f t="shared" si="124"/>
        <v>20436.568000370953</v>
      </c>
    </row>
    <row r="335" spans="2:32" x14ac:dyDescent="0.25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8"/>
        <v>6130790</v>
      </c>
      <c r="I335" s="4">
        <f t="shared" si="104"/>
        <v>145971.19047619047</v>
      </c>
      <c r="J335" s="4">
        <f t="shared" si="105"/>
        <v>819568.24036452372</v>
      </c>
      <c r="K335" s="36">
        <f t="shared" si="106"/>
        <v>23207.565520550714</v>
      </c>
      <c r="L335" s="36">
        <f t="shared" si="107"/>
        <v>524610.70859496668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20436.568000370953</v>
      </c>
      <c r="Z335" s="36"/>
      <c r="AA335" s="239">
        <f t="shared" si="126"/>
        <v>2022.1670455321728</v>
      </c>
      <c r="AB335" s="240">
        <f t="shared" si="127"/>
        <v>125484.63199962905</v>
      </c>
      <c r="AC335" s="241" t="str">
        <f t="shared" si="121"/>
        <v>*</v>
      </c>
      <c r="AF335" s="243">
        <f t="shared" si="124"/>
        <v>18414.40095483878</v>
      </c>
    </row>
    <row r="336" spans="2:32" x14ac:dyDescent="0.25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8"/>
        <v>5596590</v>
      </c>
      <c r="I336" s="4">
        <f t="shared" si="104"/>
        <v>133252.14285714287</v>
      </c>
      <c r="J336" s="4">
        <f t="shared" si="105"/>
        <v>748156.01551214291</v>
      </c>
      <c r="K336" s="36">
        <f t="shared" si="106"/>
        <v>21185.398475018545</v>
      </c>
      <c r="L336" s="36">
        <f t="shared" si="107"/>
        <v>478899.30100615171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18414.40095483878</v>
      </c>
      <c r="Z336" s="36"/>
      <c r="AA336" s="239">
        <f t="shared" si="126"/>
        <v>2022.1670455321728</v>
      </c>
      <c r="AB336" s="240">
        <f t="shared" si="127"/>
        <v>127506.79904516123</v>
      </c>
      <c r="AC336" s="241" t="str">
        <f t="shared" si="121"/>
        <v>*</v>
      </c>
      <c r="AF336" s="243">
        <f t="shared" si="124"/>
        <v>16392.233909306608</v>
      </c>
    </row>
    <row r="337" spans="1:32" x14ac:dyDescent="0.25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8"/>
        <v>5062390</v>
      </c>
      <c r="I337" s="4">
        <f t="shared" si="104"/>
        <v>120533.09523809524</v>
      </c>
      <c r="J337" s="4">
        <f t="shared" si="105"/>
        <v>676743.79065976187</v>
      </c>
      <c r="K337" s="36">
        <f t="shared" si="106"/>
        <v>19163.231429486368</v>
      </c>
      <c r="L337" s="36">
        <f t="shared" si="107"/>
        <v>433187.89341733663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16392.233909306608</v>
      </c>
      <c r="Z337" s="36"/>
      <c r="AA337" s="239">
        <f t="shared" si="126"/>
        <v>2022.1670455321728</v>
      </c>
      <c r="AB337" s="240">
        <f t="shared" si="127"/>
        <v>129528.9660906934</v>
      </c>
      <c r="AC337" s="241" t="str">
        <f t="shared" si="121"/>
        <v>*</v>
      </c>
      <c r="AF337" s="243">
        <f t="shared" si="124"/>
        <v>14370.066863774435</v>
      </c>
    </row>
    <row r="338" spans="1:32" x14ac:dyDescent="0.25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8"/>
        <v>4528190</v>
      </c>
      <c r="I338" s="4">
        <f t="shared" si="104"/>
        <v>107814.04761904762</v>
      </c>
      <c r="J338" s="4">
        <f t="shared" si="105"/>
        <v>605331.56580738095</v>
      </c>
      <c r="K338" s="36">
        <f t="shared" si="106"/>
        <v>17141.064383954195</v>
      </c>
      <c r="L338" s="36">
        <f t="shared" si="107"/>
        <v>387476.48582852166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14370.066863774435</v>
      </c>
      <c r="Z338" s="36"/>
      <c r="AA338" s="239">
        <f t="shared" si="126"/>
        <v>2022.1670455321728</v>
      </c>
      <c r="AB338" s="240">
        <f t="shared" si="127"/>
        <v>131551.13313622557</v>
      </c>
      <c r="AC338" s="241" t="str">
        <f t="shared" si="121"/>
        <v>*</v>
      </c>
      <c r="AF338" s="243">
        <f t="shared" si="124"/>
        <v>12347.899818242262</v>
      </c>
    </row>
    <row r="339" spans="1:32" x14ac:dyDescent="0.25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8"/>
        <v>3993990</v>
      </c>
      <c r="I339" s="4">
        <f t="shared" si="104"/>
        <v>95095</v>
      </c>
      <c r="J339" s="4">
        <f t="shared" si="105"/>
        <v>533919.34095499991</v>
      </c>
      <c r="K339" s="36">
        <f t="shared" si="106"/>
        <v>15118.897338422019</v>
      </c>
      <c r="L339" s="36">
        <f t="shared" si="107"/>
        <v>341765.07823970658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12347.899818242262</v>
      </c>
      <c r="Z339" s="36"/>
      <c r="AA339" s="239">
        <f t="shared" si="126"/>
        <v>2022.1670455321728</v>
      </c>
      <c r="AB339" s="240">
        <f t="shared" si="127"/>
        <v>133573.30018175775</v>
      </c>
      <c r="AC339" s="241" t="str">
        <f t="shared" si="121"/>
        <v>*</v>
      </c>
      <c r="AF339" s="243">
        <f t="shared" si="124"/>
        <v>10325.732772710089</v>
      </c>
    </row>
    <row r="340" spans="1:32" x14ac:dyDescent="0.25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8"/>
        <v>3459790</v>
      </c>
      <c r="I340" s="4">
        <f t="shared" si="104"/>
        <v>82375.952380952382</v>
      </c>
      <c r="J340" s="4">
        <f t="shared" si="105"/>
        <v>462507.11610261904</v>
      </c>
      <c r="K340" s="36">
        <f t="shared" si="106"/>
        <v>13096.730292889848</v>
      </c>
      <c r="L340" s="36">
        <f t="shared" si="107"/>
        <v>296053.67065089161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10325.732772710089</v>
      </c>
      <c r="Z340" s="36"/>
      <c r="AA340" s="239">
        <f t="shared" si="126"/>
        <v>2022.1670455321728</v>
      </c>
      <c r="AB340" s="240">
        <f t="shared" si="127"/>
        <v>135595.46722728992</v>
      </c>
      <c r="AC340" s="241" t="str">
        <f t="shared" si="121"/>
        <v>*</v>
      </c>
      <c r="AF340" s="243">
        <f t="shared" si="124"/>
        <v>8303.5657271779164</v>
      </c>
    </row>
    <row r="341" spans="1:32" x14ac:dyDescent="0.25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8"/>
        <v>2925590</v>
      </c>
      <c r="I341" s="4">
        <f t="shared" si="104"/>
        <v>69656.904761904763</v>
      </c>
      <c r="J341" s="4">
        <f t="shared" si="105"/>
        <v>391094.89125023806</v>
      </c>
      <c r="K341" s="36">
        <f t="shared" si="106"/>
        <v>11074.563247357675</v>
      </c>
      <c r="L341" s="36">
        <f t="shared" si="107"/>
        <v>250342.26306207658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8303.5657271779164</v>
      </c>
      <c r="Z341" s="36"/>
      <c r="AA341" s="239">
        <f t="shared" si="126"/>
        <v>2022.1670455321728</v>
      </c>
      <c r="AB341" s="240">
        <f t="shared" si="127"/>
        <v>137617.63427282209</v>
      </c>
      <c r="AC341" s="241" t="str">
        <f t="shared" si="121"/>
        <v>*</v>
      </c>
      <c r="AF341" s="243">
        <f t="shared" si="124"/>
        <v>6281.3986816457436</v>
      </c>
    </row>
    <row r="342" spans="1:32" x14ac:dyDescent="0.25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8"/>
        <v>2391390</v>
      </c>
      <c r="I342" s="4">
        <f t="shared" si="104"/>
        <v>56937.857142857145</v>
      </c>
      <c r="J342" s="4">
        <f t="shared" si="105"/>
        <v>319682.66639785713</v>
      </c>
      <c r="K342" s="36">
        <f t="shared" si="106"/>
        <v>9052.3962018255024</v>
      </c>
      <c r="L342" s="36">
        <f t="shared" si="107"/>
        <v>204630.85547326159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6281.3986816457436</v>
      </c>
      <c r="Z342" s="36"/>
      <c r="AA342" s="239">
        <f t="shared" si="126"/>
        <v>2022.1670455321728</v>
      </c>
      <c r="AB342" s="240">
        <f t="shared" si="127"/>
        <v>139639.80131835426</v>
      </c>
      <c r="AC342" s="241" t="str">
        <f t="shared" si="121"/>
        <v>*</v>
      </c>
      <c r="AF342" s="243">
        <f t="shared" si="124"/>
        <v>4259.2316361135709</v>
      </c>
    </row>
    <row r="343" spans="1:32" x14ac:dyDescent="0.25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50">
        <f t="shared" si="128"/>
        <v>1857190</v>
      </c>
      <c r="I343" s="4">
        <f t="shared" si="104"/>
        <v>44218.809523809527</v>
      </c>
      <c r="J343" s="4">
        <f t="shared" si="105"/>
        <v>248270.44154547618</v>
      </c>
      <c r="K343" s="36">
        <f t="shared" si="106"/>
        <v>7030.2291562933287</v>
      </c>
      <c r="L343" s="36">
        <f t="shared" si="107"/>
        <v>158919.44788444656</v>
      </c>
      <c r="N343" s="4">
        <f t="shared" si="122"/>
        <v>-534200</v>
      </c>
      <c r="O343" s="274">
        <f t="shared" si="108"/>
        <v>-12719.047619047618</v>
      </c>
      <c r="P343" s="274">
        <f t="shared" si="113"/>
        <v>-71412.224852380939</v>
      </c>
      <c r="Q343" s="276">
        <f t="shared" si="109"/>
        <v>-2022.1670455321728</v>
      </c>
      <c r="R343" s="4">
        <f t="shared" si="123"/>
        <v>-45712.257142857139</v>
      </c>
      <c r="X343" s="237">
        <f t="shared" si="120"/>
        <v>37038</v>
      </c>
      <c r="Y343" s="238">
        <f t="shared" si="125"/>
        <v>4259.2316361135709</v>
      </c>
      <c r="Z343" s="36"/>
      <c r="AA343" s="239">
        <f t="shared" si="126"/>
        <v>2022.1670455321728</v>
      </c>
      <c r="AB343" s="240">
        <f t="shared" si="127"/>
        <v>141661.96836388644</v>
      </c>
      <c r="AC343" s="241" t="str">
        <f t="shared" si="121"/>
        <v>*</v>
      </c>
      <c r="AF343" s="243">
        <f t="shared" si="124"/>
        <v>2237.0645905813981</v>
      </c>
    </row>
    <row r="344" spans="1:32" x14ac:dyDescent="0.25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1091220</v>
      </c>
      <c r="I344" s="4">
        <f t="shared" si="104"/>
        <v>25981.428571428572</v>
      </c>
      <c r="J344" s="4">
        <f t="shared" si="105"/>
        <v>145875.04306142856</v>
      </c>
      <c r="K344" s="36">
        <f t="shared" si="106"/>
        <v>4130.7171909876788</v>
      </c>
      <c r="L344" s="36">
        <f t="shared" si="107"/>
        <v>93375.518886309845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2237.0645905813981</v>
      </c>
      <c r="Z344" s="36"/>
      <c r="AA344" s="239">
        <f t="shared" si="126"/>
        <v>2899.5119653056508</v>
      </c>
      <c r="AB344" s="240">
        <f t="shared" si="127"/>
        <v>143684.13540941861</v>
      </c>
      <c r="AC344" s="241" t="str">
        <f t="shared" si="121"/>
        <v/>
      </c>
      <c r="AF344" s="243">
        <f t="shared" si="124"/>
        <v>-662.44737472425277</v>
      </c>
    </row>
    <row r="345" spans="1:32" x14ac:dyDescent="0.25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325250</v>
      </c>
      <c r="I345" s="4">
        <f t="shared" si="104"/>
        <v>7744.0476190476193</v>
      </c>
      <c r="J345" s="4">
        <f t="shared" si="105"/>
        <v>43479.644577380954</v>
      </c>
      <c r="K345" s="36">
        <f t="shared" si="106"/>
        <v>1231.205225682028</v>
      </c>
      <c r="L345" s="36">
        <f t="shared" si="107"/>
        <v>27831.589888173126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5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-440720</v>
      </c>
      <c r="I346" s="4">
        <f t="shared" si="104"/>
        <v>-10493.333333333334</v>
      </c>
      <c r="J346" s="4">
        <f t="shared" si="105"/>
        <v>-58915.753906666665</v>
      </c>
      <c r="K346" s="36">
        <f t="shared" si="106"/>
        <v>-1668.3067396236229</v>
      </c>
      <c r="L346" s="36">
        <f t="shared" si="107"/>
        <v>-37712.339109963599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8" thickBot="1" x14ac:dyDescent="0.3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-1206690</v>
      </c>
      <c r="I347" s="4">
        <f t="shared" si="104"/>
        <v>-28730.714285714286</v>
      </c>
      <c r="J347" s="4">
        <f t="shared" si="105"/>
        <v>-161311.15239071427</v>
      </c>
      <c r="K347" s="36">
        <f t="shared" si="106"/>
        <v>-4567.8187049292728</v>
      </c>
      <c r="L347" s="36">
        <f t="shared" si="107"/>
        <v>-103256.2681081003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2" thickBot="1" x14ac:dyDescent="0.35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5">
      <c r="B350" s="22">
        <v>37043</v>
      </c>
      <c r="C350" s="23"/>
      <c r="D350" s="24"/>
      <c r="E350" s="24"/>
      <c r="F350" s="226">
        <f t="shared" ref="F350:F379" si="129">E350/104.1667*100</f>
        <v>0</v>
      </c>
      <c r="G350" s="215" t="s">
        <v>31</v>
      </c>
      <c r="H350" s="4">
        <f>H347-$AP$2</f>
        <v>-1972660</v>
      </c>
      <c r="I350" s="4">
        <f t="shared" ref="I350:I379" si="130">H350/42</f>
        <v>-46968.095238095237</v>
      </c>
      <c r="J350" s="4">
        <f t="shared" ref="J350:J379" si="131">I350*$J$4</f>
        <v>-263706.55087476189</v>
      </c>
      <c r="K350" s="4">
        <f t="shared" ref="K350:K379" si="132">J350*$K$1</f>
        <v>-7467.3306702349237</v>
      </c>
      <c r="L350" s="4">
        <f t="shared" ref="L350:L379" si="133">K350*$L$1</f>
        <v>-168800.19710623703</v>
      </c>
      <c r="M350" s="4"/>
      <c r="N350" s="4">
        <f>H350-H347</f>
        <v>-765970</v>
      </c>
      <c r="O350" s="4">
        <f t="shared" ref="O350:O379" si="134">N350/42</f>
        <v>-18237.380952380954</v>
      </c>
      <c r="P350" s="4">
        <f t="shared" ref="P350:P379" si="135">O350*$J$4</f>
        <v>-102395.39848404762</v>
      </c>
      <c r="Q350" s="4">
        <f t="shared" ref="Q350:Q379" si="136">P350*$K$1</f>
        <v>-2899.5119653056508</v>
      </c>
      <c r="R350" s="4">
        <f>O350*3.594</f>
        <v>-65545.147142857153</v>
      </c>
      <c r="X350" s="237">
        <f t="shared" ref="X350:X379" si="137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5">
      <c r="A351" s="217"/>
      <c r="B351" s="25">
        <v>37044</v>
      </c>
      <c r="C351" s="282"/>
      <c r="D351" s="48"/>
      <c r="E351" s="48"/>
      <c r="F351" s="258">
        <f t="shared" si="129"/>
        <v>0</v>
      </c>
      <c r="G351" s="215" t="s">
        <v>31</v>
      </c>
      <c r="H351" s="169">
        <f t="shared" ref="H351:H379" si="138">H350-$AP$2</f>
        <v>-2738630</v>
      </c>
      <c r="I351" s="169">
        <f t="shared" si="130"/>
        <v>-65205.476190476191</v>
      </c>
      <c r="J351" s="169">
        <f t="shared" si="131"/>
        <v>-366101.94935880951</v>
      </c>
      <c r="K351" s="283">
        <f t="shared" si="132"/>
        <v>-10366.842635540575</v>
      </c>
      <c r="L351" s="283">
        <f t="shared" si="133"/>
        <v>-234344.12610437378</v>
      </c>
      <c r="M351" s="217"/>
      <c r="N351" s="169">
        <f t="shared" ref="N351:N379" si="139">H351-H350</f>
        <v>-765970</v>
      </c>
      <c r="O351" s="284">
        <f t="shared" si="134"/>
        <v>-18237.380952380954</v>
      </c>
      <c r="P351" s="284">
        <f t="shared" si="135"/>
        <v>-102395.39848404762</v>
      </c>
      <c r="Q351" s="285">
        <f t="shared" si="136"/>
        <v>-2899.5119653056508</v>
      </c>
      <c r="R351" s="169">
        <f t="shared" ref="R351:R379" si="140">O351*3.594</f>
        <v>-65545.147142857153</v>
      </c>
      <c r="S351" s="217"/>
      <c r="T351" s="217"/>
      <c r="U351" s="217"/>
      <c r="V351" s="217"/>
      <c r="W351" s="217"/>
      <c r="X351" s="259">
        <f t="shared" si="137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1">+IF(AF351&gt;$D$3,"*","")</f>
        <v/>
      </c>
      <c r="AD351" s="217"/>
      <c r="AE351" s="217"/>
      <c r="AF351" s="238">
        <f t="shared" ref="AF351:AF379" si="142">Y351+AE351-AA351</f>
        <v>-2899.5119653056508</v>
      </c>
    </row>
    <row r="352" spans="1:32" x14ac:dyDescent="0.25">
      <c r="B352" s="25">
        <v>37045</v>
      </c>
      <c r="C352" s="26"/>
      <c r="D352" s="27"/>
      <c r="E352" s="27"/>
      <c r="F352" s="227">
        <f t="shared" si="129"/>
        <v>0</v>
      </c>
      <c r="G352" s="215" t="s">
        <v>31</v>
      </c>
      <c r="H352" s="4">
        <f t="shared" si="138"/>
        <v>-3504600</v>
      </c>
      <c r="I352" s="4">
        <f t="shared" si="130"/>
        <v>-83442.857142857145</v>
      </c>
      <c r="J352" s="4">
        <f t="shared" si="131"/>
        <v>-468497.34784285713</v>
      </c>
      <c r="K352" s="36">
        <f t="shared" si="132"/>
        <v>-13266.354600846225</v>
      </c>
      <c r="L352" s="36">
        <f t="shared" si="133"/>
        <v>-299888.05510251044</v>
      </c>
      <c r="N352" s="4">
        <f t="shared" si="139"/>
        <v>-765970</v>
      </c>
      <c r="O352" s="274">
        <f t="shared" si="134"/>
        <v>-18237.380952380954</v>
      </c>
      <c r="P352" s="274">
        <f t="shared" si="135"/>
        <v>-102395.39848404762</v>
      </c>
      <c r="Q352" s="276">
        <f t="shared" si="136"/>
        <v>-2899.5119653056508</v>
      </c>
      <c r="R352" s="4">
        <f t="shared" si="140"/>
        <v>-65545.147142857153</v>
      </c>
      <c r="X352" s="237">
        <f t="shared" si="137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1"/>
        <v/>
      </c>
      <c r="AF352" s="243">
        <f t="shared" si="142"/>
        <v>-2899.5119653056508</v>
      </c>
    </row>
    <row r="353" spans="1:32" x14ac:dyDescent="0.25">
      <c r="B353" s="25">
        <v>37046</v>
      </c>
      <c r="C353" s="26"/>
      <c r="D353" s="27"/>
      <c r="E353" s="27"/>
      <c r="F353" s="227">
        <f t="shared" si="129"/>
        <v>0</v>
      </c>
      <c r="G353" s="215" t="s">
        <v>31</v>
      </c>
      <c r="H353" s="4">
        <f t="shared" si="138"/>
        <v>-4270570</v>
      </c>
      <c r="I353" s="4">
        <f t="shared" si="130"/>
        <v>-101680.23809523809</v>
      </c>
      <c r="J353" s="4">
        <f t="shared" si="131"/>
        <v>-570892.74632690474</v>
      </c>
      <c r="K353" s="36">
        <f t="shared" si="132"/>
        <v>-16165.866566151877</v>
      </c>
      <c r="L353" s="36">
        <f t="shared" si="133"/>
        <v>-365431.98410064721</v>
      </c>
      <c r="N353" s="4">
        <f t="shared" si="139"/>
        <v>-765970</v>
      </c>
      <c r="O353" s="274">
        <f t="shared" si="134"/>
        <v>-18237.380952380954</v>
      </c>
      <c r="P353" s="274">
        <f t="shared" si="135"/>
        <v>-102395.39848404762</v>
      </c>
      <c r="Q353" s="276">
        <f t="shared" si="136"/>
        <v>-2899.5119653056508</v>
      </c>
      <c r="R353" s="4">
        <f t="shared" si="140"/>
        <v>-65545.147142857153</v>
      </c>
      <c r="X353" s="237">
        <f t="shared" si="137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1"/>
        <v/>
      </c>
      <c r="AF353" s="243">
        <f t="shared" si="142"/>
        <v>-2899.5119653056508</v>
      </c>
    </row>
    <row r="354" spans="1:32" x14ac:dyDescent="0.25">
      <c r="A354" s="217"/>
      <c r="B354" s="25">
        <v>37047</v>
      </c>
      <c r="C354" s="282"/>
      <c r="D354" s="48"/>
      <c r="E354" s="48"/>
      <c r="F354" s="258">
        <f t="shared" si="129"/>
        <v>0</v>
      </c>
      <c r="G354" s="215" t="s">
        <v>31</v>
      </c>
      <c r="H354" s="169">
        <f t="shared" si="138"/>
        <v>-5036540</v>
      </c>
      <c r="I354" s="169">
        <f t="shared" si="130"/>
        <v>-119917.61904761905</v>
      </c>
      <c r="J354" s="169">
        <f t="shared" si="131"/>
        <v>-673288.14481095236</v>
      </c>
      <c r="K354" s="283">
        <f t="shared" si="132"/>
        <v>-19065.378531457529</v>
      </c>
      <c r="L354" s="283">
        <f t="shared" si="133"/>
        <v>-430975.91309878393</v>
      </c>
      <c r="M354" s="217"/>
      <c r="N354" s="169">
        <f t="shared" si="139"/>
        <v>-765970</v>
      </c>
      <c r="O354" s="284">
        <f t="shared" si="134"/>
        <v>-18237.380952380954</v>
      </c>
      <c r="P354" s="284">
        <f t="shared" si="135"/>
        <v>-102395.39848404762</v>
      </c>
      <c r="Q354" s="285">
        <f t="shared" si="136"/>
        <v>-2899.5119653056508</v>
      </c>
      <c r="R354" s="169">
        <f t="shared" si="140"/>
        <v>-65545.147142857153</v>
      </c>
      <c r="S354" s="217"/>
      <c r="T354" s="217"/>
      <c r="U354" s="217"/>
      <c r="V354" s="217"/>
      <c r="W354" s="217"/>
      <c r="X354" s="259">
        <f t="shared" si="137"/>
        <v>37047</v>
      </c>
      <c r="Y354" s="238" t="str">
        <f t="shared" ref="Y354:Y379" si="143">IF(AF353&lt;0,"0",AF353)</f>
        <v>0</v>
      </c>
      <c r="Z354" s="283"/>
      <c r="AA354" s="260">
        <f t="shared" ref="AA354:AA379" si="144">Q354*-1</f>
        <v>2899.5119653056508</v>
      </c>
      <c r="AB354" s="240">
        <f t="shared" ref="AB354:AB379" si="145">$AA$3-Y354</f>
        <v>145921.20000000001</v>
      </c>
      <c r="AC354" s="241" t="str">
        <f t="shared" si="141"/>
        <v/>
      </c>
      <c r="AD354" s="217"/>
      <c r="AE354" s="217"/>
      <c r="AF354" s="238">
        <f t="shared" si="142"/>
        <v>-2899.5119653056508</v>
      </c>
    </row>
    <row r="355" spans="1:32" x14ac:dyDescent="0.25">
      <c r="B355" s="25">
        <v>37048</v>
      </c>
      <c r="C355" s="26"/>
      <c r="D355" s="27"/>
      <c r="E355" s="27"/>
      <c r="F355" s="227">
        <f t="shared" si="129"/>
        <v>0</v>
      </c>
      <c r="G355" s="215" t="s">
        <v>31</v>
      </c>
      <c r="H355" s="4">
        <f t="shared" si="138"/>
        <v>-5802510</v>
      </c>
      <c r="I355" s="4">
        <f t="shared" si="130"/>
        <v>-138155</v>
      </c>
      <c r="J355" s="4">
        <f t="shared" si="131"/>
        <v>-775683.54329499998</v>
      </c>
      <c r="K355" s="36">
        <f t="shared" si="132"/>
        <v>-21964.890496763179</v>
      </c>
      <c r="L355" s="36">
        <f t="shared" si="133"/>
        <v>-496519.84209692065</v>
      </c>
      <c r="N355" s="4">
        <f t="shared" si="139"/>
        <v>-765970</v>
      </c>
      <c r="O355" s="274">
        <f t="shared" si="134"/>
        <v>-18237.380952380954</v>
      </c>
      <c r="P355" s="274">
        <f t="shared" si="135"/>
        <v>-102395.39848404762</v>
      </c>
      <c r="Q355" s="276">
        <f t="shared" si="136"/>
        <v>-2899.5119653056508</v>
      </c>
      <c r="R355" s="4">
        <f t="shared" si="140"/>
        <v>-65545.147142857153</v>
      </c>
      <c r="X355" s="237">
        <f t="shared" si="137"/>
        <v>37048</v>
      </c>
      <c r="Y355" s="238" t="str">
        <f t="shared" si="143"/>
        <v>0</v>
      </c>
      <c r="Z355" s="36"/>
      <c r="AA355" s="239">
        <f t="shared" si="144"/>
        <v>2899.5119653056508</v>
      </c>
      <c r="AB355" s="240">
        <f t="shared" si="145"/>
        <v>145921.20000000001</v>
      </c>
      <c r="AC355" s="241" t="str">
        <f t="shared" si="141"/>
        <v/>
      </c>
      <c r="AF355" s="243">
        <f t="shared" si="142"/>
        <v>-2899.5119653056508</v>
      </c>
    </row>
    <row r="356" spans="1:32" x14ac:dyDescent="0.25">
      <c r="B356" s="25">
        <v>37049</v>
      </c>
      <c r="C356" s="26"/>
      <c r="D356" s="27"/>
      <c r="E356" s="27"/>
      <c r="F356" s="227">
        <f t="shared" si="129"/>
        <v>0</v>
      </c>
      <c r="G356" s="215" t="s">
        <v>31</v>
      </c>
      <c r="H356" s="4">
        <f t="shared" si="138"/>
        <v>-6568480</v>
      </c>
      <c r="I356" s="4">
        <f t="shared" si="130"/>
        <v>-156392.38095238095</v>
      </c>
      <c r="J356" s="4">
        <f t="shared" si="131"/>
        <v>-878078.94177904748</v>
      </c>
      <c r="K356" s="36">
        <f t="shared" si="132"/>
        <v>-24864.402462068825</v>
      </c>
      <c r="L356" s="36">
        <f t="shared" si="133"/>
        <v>-562063.77109505725</v>
      </c>
      <c r="N356" s="4">
        <f t="shared" si="139"/>
        <v>-765970</v>
      </c>
      <c r="O356" s="274">
        <f t="shared" si="134"/>
        <v>-18237.380952380954</v>
      </c>
      <c r="P356" s="274">
        <f t="shared" si="135"/>
        <v>-102395.39848404762</v>
      </c>
      <c r="Q356" s="276">
        <f t="shared" si="136"/>
        <v>-2899.5119653056508</v>
      </c>
      <c r="R356" s="4">
        <f t="shared" si="140"/>
        <v>-65545.147142857153</v>
      </c>
      <c r="X356" s="237">
        <f t="shared" si="137"/>
        <v>37049</v>
      </c>
      <c r="Y356" s="238" t="str">
        <f t="shared" si="143"/>
        <v>0</v>
      </c>
      <c r="Z356" s="36"/>
      <c r="AA356" s="239">
        <f t="shared" si="144"/>
        <v>2899.5119653056508</v>
      </c>
      <c r="AB356" s="240">
        <f t="shared" si="145"/>
        <v>145921.20000000001</v>
      </c>
      <c r="AC356" s="241" t="str">
        <f t="shared" si="141"/>
        <v/>
      </c>
      <c r="AF356" s="243">
        <f t="shared" si="142"/>
        <v>-2899.5119653056508</v>
      </c>
    </row>
    <row r="357" spans="1:32" x14ac:dyDescent="0.25">
      <c r="B357" s="25">
        <v>37050</v>
      </c>
      <c r="C357" s="26"/>
      <c r="D357" s="27"/>
      <c r="E357" s="27"/>
      <c r="F357" s="227">
        <f t="shared" si="129"/>
        <v>0</v>
      </c>
      <c r="G357" s="215" t="s">
        <v>31</v>
      </c>
      <c r="H357" s="4">
        <f t="shared" si="138"/>
        <v>-7334450</v>
      </c>
      <c r="I357" s="4">
        <f t="shared" si="130"/>
        <v>-174629.76190476189</v>
      </c>
      <c r="J357" s="4">
        <f t="shared" si="131"/>
        <v>-980474.3402630951</v>
      </c>
      <c r="K357" s="36">
        <f t="shared" si="132"/>
        <v>-27763.914427374475</v>
      </c>
      <c r="L357" s="36">
        <f t="shared" si="133"/>
        <v>-627607.70009319403</v>
      </c>
      <c r="N357" s="4">
        <f t="shared" si="139"/>
        <v>-765970</v>
      </c>
      <c r="O357" s="274">
        <f t="shared" si="134"/>
        <v>-18237.380952380954</v>
      </c>
      <c r="P357" s="274">
        <f t="shared" si="135"/>
        <v>-102395.39848404762</v>
      </c>
      <c r="Q357" s="276">
        <f t="shared" si="136"/>
        <v>-2899.5119653056508</v>
      </c>
      <c r="R357" s="4">
        <f t="shared" si="140"/>
        <v>-65545.147142857153</v>
      </c>
      <c r="X357" s="237">
        <f t="shared" si="137"/>
        <v>37050</v>
      </c>
      <c r="Y357" s="238" t="str">
        <f t="shared" si="143"/>
        <v>0</v>
      </c>
      <c r="Z357" s="36"/>
      <c r="AA357" s="239">
        <f t="shared" si="144"/>
        <v>2899.5119653056508</v>
      </c>
      <c r="AB357" s="240">
        <f t="shared" si="145"/>
        <v>145921.20000000001</v>
      </c>
      <c r="AC357" s="241" t="str">
        <f t="shared" si="141"/>
        <v/>
      </c>
      <c r="AF357" s="243">
        <f t="shared" si="142"/>
        <v>-2899.5119653056508</v>
      </c>
    </row>
    <row r="358" spans="1:32" x14ac:dyDescent="0.25">
      <c r="B358" s="25">
        <v>37051</v>
      </c>
      <c r="C358" s="26"/>
      <c r="D358" s="27"/>
      <c r="E358" s="27"/>
      <c r="F358" s="227">
        <f t="shared" si="129"/>
        <v>0</v>
      </c>
      <c r="G358" s="215" t="s">
        <v>31</v>
      </c>
      <c r="H358" s="4">
        <f t="shared" si="138"/>
        <v>-8100420</v>
      </c>
      <c r="I358" s="4">
        <f t="shared" si="130"/>
        <v>-192867.14285714287</v>
      </c>
      <c r="J358" s="4">
        <f t="shared" si="131"/>
        <v>-1082869.738747143</v>
      </c>
      <c r="K358" s="36">
        <f t="shared" si="132"/>
        <v>-30663.426392680132</v>
      </c>
      <c r="L358" s="36">
        <f t="shared" si="133"/>
        <v>-693151.6290913308</v>
      </c>
      <c r="N358" s="4">
        <f t="shared" si="139"/>
        <v>-765970</v>
      </c>
      <c r="O358" s="274">
        <f t="shared" si="134"/>
        <v>-18237.380952380954</v>
      </c>
      <c r="P358" s="274">
        <f t="shared" si="135"/>
        <v>-102395.39848404762</v>
      </c>
      <c r="Q358" s="276">
        <f t="shared" si="136"/>
        <v>-2899.5119653056508</v>
      </c>
      <c r="R358" s="4">
        <f t="shared" si="140"/>
        <v>-65545.147142857153</v>
      </c>
      <c r="X358" s="237">
        <f t="shared" si="137"/>
        <v>37051</v>
      </c>
      <c r="Y358" s="238" t="str">
        <f t="shared" si="143"/>
        <v>0</v>
      </c>
      <c r="Z358" s="36"/>
      <c r="AA358" s="239">
        <f t="shared" si="144"/>
        <v>2899.5119653056508</v>
      </c>
      <c r="AB358" s="240">
        <f t="shared" si="145"/>
        <v>145921.20000000001</v>
      </c>
      <c r="AC358" s="241" t="str">
        <f t="shared" si="141"/>
        <v/>
      </c>
      <c r="AF358" s="243">
        <f t="shared" si="142"/>
        <v>-2899.5119653056508</v>
      </c>
    </row>
    <row r="359" spans="1:32" x14ac:dyDescent="0.25">
      <c r="B359" s="25">
        <v>37052</v>
      </c>
      <c r="C359" s="26"/>
      <c r="D359" s="27"/>
      <c r="E359" s="27"/>
      <c r="F359" s="227">
        <f t="shared" si="129"/>
        <v>0</v>
      </c>
      <c r="G359" s="215" t="s">
        <v>31</v>
      </c>
      <c r="H359" s="4">
        <f t="shared" si="138"/>
        <v>-8866390</v>
      </c>
      <c r="I359" s="4">
        <f t="shared" si="130"/>
        <v>-211104.52380952382</v>
      </c>
      <c r="J359" s="4">
        <f t="shared" si="131"/>
        <v>-1185265.1372311905</v>
      </c>
      <c r="K359" s="36">
        <f t="shared" si="132"/>
        <v>-33562.938357985782</v>
      </c>
      <c r="L359" s="36">
        <f t="shared" si="133"/>
        <v>-758695.55808946758</v>
      </c>
      <c r="N359" s="4">
        <f t="shared" si="139"/>
        <v>-765970</v>
      </c>
      <c r="O359" s="274">
        <f t="shared" si="134"/>
        <v>-18237.380952380954</v>
      </c>
      <c r="P359" s="274">
        <f t="shared" si="135"/>
        <v>-102395.39848404762</v>
      </c>
      <c r="Q359" s="276">
        <f t="shared" si="136"/>
        <v>-2899.5119653056508</v>
      </c>
      <c r="R359" s="4">
        <f t="shared" si="140"/>
        <v>-65545.147142857153</v>
      </c>
      <c r="X359" s="237">
        <f t="shared" si="137"/>
        <v>37052</v>
      </c>
      <c r="Y359" s="238" t="str">
        <f t="shared" si="143"/>
        <v>0</v>
      </c>
      <c r="Z359" s="36"/>
      <c r="AA359" s="239">
        <f t="shared" si="144"/>
        <v>2899.5119653056508</v>
      </c>
      <c r="AB359" s="240">
        <f t="shared" si="145"/>
        <v>145921.20000000001</v>
      </c>
      <c r="AC359" s="241" t="str">
        <f t="shared" si="141"/>
        <v/>
      </c>
      <c r="AF359" s="243">
        <f t="shared" si="142"/>
        <v>-2899.5119653056508</v>
      </c>
    </row>
    <row r="360" spans="1:32" x14ac:dyDescent="0.25">
      <c r="B360" s="25">
        <v>37053</v>
      </c>
      <c r="C360" s="26"/>
      <c r="D360" s="27"/>
      <c r="E360" s="27"/>
      <c r="F360" s="227">
        <f t="shared" si="129"/>
        <v>0</v>
      </c>
      <c r="G360" s="215" t="s">
        <v>31</v>
      </c>
      <c r="H360" s="4">
        <f t="shared" si="138"/>
        <v>-9632360</v>
      </c>
      <c r="I360" s="4">
        <f t="shared" si="130"/>
        <v>-229341.90476190476</v>
      </c>
      <c r="J360" s="4">
        <f t="shared" si="131"/>
        <v>-1287660.535715238</v>
      </c>
      <c r="K360" s="36">
        <f t="shared" si="132"/>
        <v>-36462.450323291429</v>
      </c>
      <c r="L360" s="36">
        <f t="shared" si="133"/>
        <v>-824239.48708760412</v>
      </c>
      <c r="N360" s="4">
        <f t="shared" si="139"/>
        <v>-765970</v>
      </c>
      <c r="O360" s="274">
        <f t="shared" si="134"/>
        <v>-18237.380952380954</v>
      </c>
      <c r="P360" s="274">
        <f t="shared" si="135"/>
        <v>-102395.39848404762</v>
      </c>
      <c r="Q360" s="276">
        <f t="shared" si="136"/>
        <v>-2899.5119653056508</v>
      </c>
      <c r="R360" s="4">
        <f t="shared" si="140"/>
        <v>-65545.147142857153</v>
      </c>
      <c r="X360" s="237">
        <f t="shared" si="137"/>
        <v>37053</v>
      </c>
      <c r="Y360" s="238" t="str">
        <f t="shared" si="143"/>
        <v>0</v>
      </c>
      <c r="Z360" s="36"/>
      <c r="AA360" s="239">
        <f t="shared" si="144"/>
        <v>2899.5119653056508</v>
      </c>
      <c r="AB360" s="240">
        <f t="shared" si="145"/>
        <v>145921.20000000001</v>
      </c>
      <c r="AC360" s="241" t="str">
        <f t="shared" si="141"/>
        <v/>
      </c>
      <c r="AF360" s="243">
        <f t="shared" si="142"/>
        <v>-2899.5119653056508</v>
      </c>
    </row>
    <row r="361" spans="1:32" x14ac:dyDescent="0.25">
      <c r="B361" s="25">
        <v>37054</v>
      </c>
      <c r="C361" s="26"/>
      <c r="D361" s="27"/>
      <c r="E361" s="27"/>
      <c r="F361" s="227">
        <f t="shared" si="129"/>
        <v>0</v>
      </c>
      <c r="G361" s="215" t="s">
        <v>31</v>
      </c>
      <c r="H361" s="4">
        <f t="shared" si="138"/>
        <v>-10398330</v>
      </c>
      <c r="I361" s="4">
        <f t="shared" si="130"/>
        <v>-247579.28571428571</v>
      </c>
      <c r="J361" s="4">
        <f t="shared" si="131"/>
        <v>-1390055.9341992857</v>
      </c>
      <c r="K361" s="36">
        <f t="shared" si="132"/>
        <v>-39361.962288597082</v>
      </c>
      <c r="L361" s="36">
        <f t="shared" si="133"/>
        <v>-889783.4160857409</v>
      </c>
      <c r="N361" s="4">
        <f t="shared" si="139"/>
        <v>-765970</v>
      </c>
      <c r="O361" s="274">
        <f t="shared" si="134"/>
        <v>-18237.380952380954</v>
      </c>
      <c r="P361" s="274">
        <f t="shared" si="135"/>
        <v>-102395.39848404762</v>
      </c>
      <c r="Q361" s="276">
        <f t="shared" si="136"/>
        <v>-2899.5119653056508</v>
      </c>
      <c r="R361" s="4">
        <f t="shared" si="140"/>
        <v>-65545.147142857153</v>
      </c>
      <c r="X361" s="237">
        <f t="shared" si="137"/>
        <v>37054</v>
      </c>
      <c r="Y361" s="238" t="str">
        <f t="shared" si="143"/>
        <v>0</v>
      </c>
      <c r="Z361" s="36"/>
      <c r="AA361" s="239">
        <f t="shared" si="144"/>
        <v>2899.5119653056508</v>
      </c>
      <c r="AB361" s="240">
        <f t="shared" si="145"/>
        <v>145921.20000000001</v>
      </c>
      <c r="AC361" s="241" t="str">
        <f t="shared" si="141"/>
        <v/>
      </c>
      <c r="AF361" s="243">
        <f t="shared" si="142"/>
        <v>-2899.5119653056508</v>
      </c>
    </row>
    <row r="362" spans="1:32" x14ac:dyDescent="0.25">
      <c r="B362" s="25">
        <v>37055</v>
      </c>
      <c r="C362" s="26"/>
      <c r="D362" s="27"/>
      <c r="E362" s="27"/>
      <c r="F362" s="227">
        <f t="shared" si="129"/>
        <v>0</v>
      </c>
      <c r="G362" s="215" t="s">
        <v>31</v>
      </c>
      <c r="H362" s="4">
        <f t="shared" si="138"/>
        <v>-11164300</v>
      </c>
      <c r="I362" s="4">
        <f t="shared" si="130"/>
        <v>-265816.66666666669</v>
      </c>
      <c r="J362" s="4">
        <f t="shared" si="131"/>
        <v>-1492451.3326833334</v>
      </c>
      <c r="K362" s="36">
        <f t="shared" si="132"/>
        <v>-42261.474253902736</v>
      </c>
      <c r="L362" s="36">
        <f t="shared" si="133"/>
        <v>-955327.34508387768</v>
      </c>
      <c r="N362" s="4">
        <f t="shared" si="139"/>
        <v>-765970</v>
      </c>
      <c r="O362" s="274">
        <f t="shared" si="134"/>
        <v>-18237.380952380954</v>
      </c>
      <c r="P362" s="274">
        <f t="shared" si="135"/>
        <v>-102395.39848404762</v>
      </c>
      <c r="Q362" s="276">
        <f t="shared" si="136"/>
        <v>-2899.5119653056508</v>
      </c>
      <c r="R362" s="4">
        <f t="shared" si="140"/>
        <v>-65545.147142857153</v>
      </c>
      <c r="X362" s="237">
        <f t="shared" si="137"/>
        <v>37055</v>
      </c>
      <c r="Y362" s="238" t="str">
        <f t="shared" si="143"/>
        <v>0</v>
      </c>
      <c r="Z362" s="36"/>
      <c r="AA362" s="239">
        <f t="shared" si="144"/>
        <v>2899.5119653056508</v>
      </c>
      <c r="AB362" s="240">
        <f t="shared" si="145"/>
        <v>145921.20000000001</v>
      </c>
      <c r="AC362" s="241" t="str">
        <f t="shared" si="141"/>
        <v/>
      </c>
      <c r="AF362" s="243">
        <f t="shared" si="142"/>
        <v>-2899.5119653056508</v>
      </c>
    </row>
    <row r="363" spans="1:32" s="217" customFormat="1" x14ac:dyDescent="0.25">
      <c r="B363" s="216">
        <v>37056</v>
      </c>
      <c r="C363" s="282"/>
      <c r="D363" s="48"/>
      <c r="E363" s="48"/>
      <c r="F363" s="258">
        <f t="shared" si="129"/>
        <v>0</v>
      </c>
      <c r="G363" s="215" t="s">
        <v>31</v>
      </c>
      <c r="H363" s="169">
        <f t="shared" si="138"/>
        <v>-11930270</v>
      </c>
      <c r="I363" s="169">
        <f t="shared" si="130"/>
        <v>-284054.04761904763</v>
      </c>
      <c r="J363" s="169">
        <f t="shared" si="131"/>
        <v>-1594846.7311673809</v>
      </c>
      <c r="K363" s="283">
        <f t="shared" si="132"/>
        <v>-45160.986219208382</v>
      </c>
      <c r="L363" s="283">
        <f t="shared" si="133"/>
        <v>-1020871.2740820143</v>
      </c>
      <c r="N363" s="169">
        <f t="shared" si="139"/>
        <v>-765970</v>
      </c>
      <c r="O363" s="284">
        <f t="shared" si="134"/>
        <v>-18237.380952380954</v>
      </c>
      <c r="P363" s="284">
        <f t="shared" si="135"/>
        <v>-102395.39848404762</v>
      </c>
      <c r="Q363" s="285">
        <f t="shared" si="136"/>
        <v>-2899.5119653056508</v>
      </c>
      <c r="R363" s="169">
        <f t="shared" si="140"/>
        <v>-65545.147142857153</v>
      </c>
      <c r="X363" s="259">
        <f t="shared" si="137"/>
        <v>37056</v>
      </c>
      <c r="Y363" s="238" t="str">
        <f t="shared" si="143"/>
        <v>0</v>
      </c>
      <c r="Z363" s="283"/>
      <c r="AA363" s="260">
        <f t="shared" si="144"/>
        <v>2899.5119653056508</v>
      </c>
      <c r="AB363" s="240">
        <f t="shared" si="145"/>
        <v>145921.20000000001</v>
      </c>
      <c r="AC363" s="261" t="str">
        <f t="shared" si="141"/>
        <v/>
      </c>
      <c r="AF363" s="238">
        <f t="shared" si="142"/>
        <v>-2899.5119653056508</v>
      </c>
    </row>
    <row r="364" spans="1:32" x14ac:dyDescent="0.25">
      <c r="B364" s="25">
        <v>37057</v>
      </c>
      <c r="C364" s="26"/>
      <c r="D364" s="27"/>
      <c r="E364" s="27"/>
      <c r="F364" s="227">
        <f t="shared" si="129"/>
        <v>0</v>
      </c>
      <c r="G364" s="215" t="s">
        <v>31</v>
      </c>
      <c r="H364" s="4">
        <f t="shared" si="138"/>
        <v>-12696240</v>
      </c>
      <c r="I364" s="4">
        <f t="shared" si="130"/>
        <v>-302291.42857142858</v>
      </c>
      <c r="J364" s="4">
        <f t="shared" si="131"/>
        <v>-1697242.1296514284</v>
      </c>
      <c r="K364" s="36">
        <f t="shared" si="132"/>
        <v>-48060.498184514036</v>
      </c>
      <c r="L364" s="36">
        <f t="shared" si="133"/>
        <v>-1086415.2030801512</v>
      </c>
      <c r="N364" s="4">
        <f t="shared" si="139"/>
        <v>-765970</v>
      </c>
      <c r="O364" s="274">
        <f t="shared" si="134"/>
        <v>-18237.380952380954</v>
      </c>
      <c r="P364" s="274">
        <f t="shared" si="135"/>
        <v>-102395.39848404762</v>
      </c>
      <c r="Q364" s="276">
        <f t="shared" si="136"/>
        <v>-2899.5119653056508</v>
      </c>
      <c r="R364" s="4">
        <f t="shared" si="140"/>
        <v>-65545.147142857153</v>
      </c>
      <c r="X364" s="237">
        <f t="shared" si="137"/>
        <v>37057</v>
      </c>
      <c r="Y364" s="238" t="str">
        <f t="shared" si="143"/>
        <v>0</v>
      </c>
      <c r="Z364" s="36"/>
      <c r="AA364" s="239">
        <f t="shared" si="144"/>
        <v>2899.5119653056508</v>
      </c>
      <c r="AB364" s="240">
        <f t="shared" si="145"/>
        <v>145921.20000000001</v>
      </c>
      <c r="AC364" s="241" t="str">
        <f t="shared" si="141"/>
        <v/>
      </c>
      <c r="AF364" s="243">
        <f t="shared" si="142"/>
        <v>-2899.5119653056508</v>
      </c>
    </row>
    <row r="365" spans="1:32" x14ac:dyDescent="0.25">
      <c r="B365" s="25">
        <v>37058</v>
      </c>
      <c r="C365" s="26"/>
      <c r="D365" s="27"/>
      <c r="E365" s="27"/>
      <c r="F365" s="227">
        <f t="shared" si="129"/>
        <v>0</v>
      </c>
      <c r="G365" s="215" t="s">
        <v>31</v>
      </c>
      <c r="H365" s="4">
        <f t="shared" si="138"/>
        <v>-13462210</v>
      </c>
      <c r="I365" s="4">
        <f t="shared" si="130"/>
        <v>-320528.80952380953</v>
      </c>
      <c r="J365" s="4">
        <f t="shared" si="131"/>
        <v>-1799637.5281354762</v>
      </c>
      <c r="K365" s="36">
        <f t="shared" si="132"/>
        <v>-50960.010149819689</v>
      </c>
      <c r="L365" s="36">
        <f t="shared" si="133"/>
        <v>-1151959.1320782879</v>
      </c>
      <c r="N365" s="4">
        <f t="shared" si="139"/>
        <v>-765970</v>
      </c>
      <c r="O365" s="274">
        <f t="shared" si="134"/>
        <v>-18237.380952380954</v>
      </c>
      <c r="P365" s="274">
        <f t="shared" si="135"/>
        <v>-102395.39848404762</v>
      </c>
      <c r="Q365" s="276">
        <f t="shared" si="136"/>
        <v>-2899.5119653056508</v>
      </c>
      <c r="R365" s="4">
        <f t="shared" si="140"/>
        <v>-65545.147142857153</v>
      </c>
      <c r="X365" s="237">
        <f t="shared" si="137"/>
        <v>37058</v>
      </c>
      <c r="Y365" s="238" t="str">
        <f t="shared" si="143"/>
        <v>0</v>
      </c>
      <c r="Z365" s="36"/>
      <c r="AA365" s="239">
        <f t="shared" si="144"/>
        <v>2899.5119653056508</v>
      </c>
      <c r="AB365" s="240">
        <f t="shared" si="145"/>
        <v>145921.20000000001</v>
      </c>
      <c r="AC365" s="241" t="str">
        <f t="shared" si="141"/>
        <v/>
      </c>
      <c r="AF365" s="243">
        <f t="shared" si="142"/>
        <v>-2899.5119653056508</v>
      </c>
    </row>
    <row r="366" spans="1:32" x14ac:dyDescent="0.25">
      <c r="B366" s="25">
        <v>37059</v>
      </c>
      <c r="C366" s="26"/>
      <c r="D366" s="27"/>
      <c r="E366" s="27"/>
      <c r="F366" s="227">
        <f t="shared" si="129"/>
        <v>0</v>
      </c>
      <c r="G366" s="215" t="s">
        <v>31</v>
      </c>
      <c r="H366" s="4">
        <f t="shared" si="138"/>
        <v>-14228180</v>
      </c>
      <c r="I366" s="4">
        <f t="shared" si="130"/>
        <v>-338766.19047619047</v>
      </c>
      <c r="J366" s="4">
        <f t="shared" si="131"/>
        <v>-1902032.9266195237</v>
      </c>
      <c r="K366" s="36">
        <f t="shared" si="132"/>
        <v>-53859.522115125335</v>
      </c>
      <c r="L366" s="36">
        <f t="shared" si="133"/>
        <v>-1217503.0610764246</v>
      </c>
      <c r="N366" s="4">
        <f t="shared" si="139"/>
        <v>-765970</v>
      </c>
      <c r="O366" s="274">
        <f t="shared" si="134"/>
        <v>-18237.380952380954</v>
      </c>
      <c r="P366" s="274">
        <f t="shared" si="135"/>
        <v>-102395.39848404762</v>
      </c>
      <c r="Q366" s="276">
        <f t="shared" si="136"/>
        <v>-2899.5119653056508</v>
      </c>
      <c r="R366" s="4">
        <f t="shared" si="140"/>
        <v>-65545.147142857153</v>
      </c>
      <c r="X366" s="237">
        <f t="shared" si="137"/>
        <v>37059</v>
      </c>
      <c r="Y366" s="238" t="str">
        <f t="shared" si="143"/>
        <v>0</v>
      </c>
      <c r="Z366" s="36"/>
      <c r="AA366" s="239">
        <f t="shared" si="144"/>
        <v>2899.5119653056508</v>
      </c>
      <c r="AB366" s="240">
        <f t="shared" si="145"/>
        <v>145921.20000000001</v>
      </c>
      <c r="AC366" s="241" t="str">
        <f t="shared" si="141"/>
        <v/>
      </c>
      <c r="AF366" s="243">
        <f t="shared" si="142"/>
        <v>-2899.5119653056508</v>
      </c>
    </row>
    <row r="367" spans="1:32" x14ac:dyDescent="0.25">
      <c r="B367" s="25">
        <v>37060</v>
      </c>
      <c r="C367" s="26"/>
      <c r="D367" s="27"/>
      <c r="E367" s="27"/>
      <c r="F367" s="227">
        <f t="shared" si="129"/>
        <v>0</v>
      </c>
      <c r="G367" s="215" t="s">
        <v>31</v>
      </c>
      <c r="H367" s="4">
        <f t="shared" si="138"/>
        <v>-14994150</v>
      </c>
      <c r="I367" s="4">
        <f t="shared" si="130"/>
        <v>-357003.57142857142</v>
      </c>
      <c r="J367" s="4">
        <f t="shared" si="131"/>
        <v>-2004428.3251035712</v>
      </c>
      <c r="K367" s="36">
        <f t="shared" si="132"/>
        <v>-56759.034080430982</v>
      </c>
      <c r="L367" s="36">
        <f t="shared" si="133"/>
        <v>-1283046.9900745612</v>
      </c>
      <c r="N367" s="4">
        <f t="shared" si="139"/>
        <v>-765970</v>
      </c>
      <c r="O367" s="274">
        <f t="shared" si="134"/>
        <v>-18237.380952380954</v>
      </c>
      <c r="P367" s="274">
        <f t="shared" si="135"/>
        <v>-102395.39848404762</v>
      </c>
      <c r="Q367" s="276">
        <f t="shared" si="136"/>
        <v>-2899.5119653056508</v>
      </c>
      <c r="R367" s="4">
        <f t="shared" si="140"/>
        <v>-65545.147142857153</v>
      </c>
      <c r="X367" s="237">
        <f t="shared" si="137"/>
        <v>37060</v>
      </c>
      <c r="Y367" s="238" t="str">
        <f t="shared" si="143"/>
        <v>0</v>
      </c>
      <c r="Z367" s="36"/>
      <c r="AA367" s="239">
        <f t="shared" si="144"/>
        <v>2899.5119653056508</v>
      </c>
      <c r="AB367" s="240">
        <f t="shared" si="145"/>
        <v>145921.20000000001</v>
      </c>
      <c r="AC367" s="241" t="str">
        <f t="shared" si="141"/>
        <v/>
      </c>
      <c r="AF367" s="243">
        <f t="shared" si="142"/>
        <v>-2899.5119653056508</v>
      </c>
    </row>
    <row r="368" spans="1:32" x14ac:dyDescent="0.25">
      <c r="B368" s="25">
        <v>37061</v>
      </c>
      <c r="C368" s="26"/>
      <c r="D368" s="27"/>
      <c r="E368" s="27"/>
      <c r="F368" s="227">
        <f t="shared" si="129"/>
        <v>0</v>
      </c>
      <c r="G368" s="215" t="s">
        <v>31</v>
      </c>
      <c r="H368" s="4">
        <f t="shared" si="138"/>
        <v>-15760120</v>
      </c>
      <c r="I368" s="4">
        <f t="shared" si="130"/>
        <v>-375240.95238095237</v>
      </c>
      <c r="J368" s="4">
        <f t="shared" si="131"/>
        <v>-2106823.7235876187</v>
      </c>
      <c r="K368" s="36">
        <f t="shared" si="132"/>
        <v>-59658.546045736628</v>
      </c>
      <c r="L368" s="36">
        <f t="shared" si="133"/>
        <v>-1348590.9190726979</v>
      </c>
      <c r="N368" s="4">
        <f t="shared" si="139"/>
        <v>-765970</v>
      </c>
      <c r="O368" s="274">
        <f t="shared" si="134"/>
        <v>-18237.380952380954</v>
      </c>
      <c r="P368" s="274">
        <f t="shared" si="135"/>
        <v>-102395.39848404762</v>
      </c>
      <c r="Q368" s="276">
        <f t="shared" si="136"/>
        <v>-2899.5119653056508</v>
      </c>
      <c r="R368" s="4">
        <f t="shared" si="140"/>
        <v>-65545.147142857153</v>
      </c>
      <c r="X368" s="237">
        <f t="shared" si="137"/>
        <v>37061</v>
      </c>
      <c r="Y368" s="238" t="str">
        <f t="shared" si="143"/>
        <v>0</v>
      </c>
      <c r="Z368" s="36"/>
      <c r="AA368" s="239">
        <f t="shared" si="144"/>
        <v>2899.5119653056508</v>
      </c>
      <c r="AB368" s="240">
        <f t="shared" si="145"/>
        <v>145921.20000000001</v>
      </c>
      <c r="AC368" s="241" t="str">
        <f t="shared" si="141"/>
        <v/>
      </c>
      <c r="AF368" s="243">
        <f t="shared" si="142"/>
        <v>-2899.5119653056508</v>
      </c>
    </row>
    <row r="369" spans="1:32" x14ac:dyDescent="0.25">
      <c r="B369" s="25">
        <v>37062</v>
      </c>
      <c r="C369" s="26"/>
      <c r="D369" s="27"/>
      <c r="E369" s="27"/>
      <c r="F369" s="227">
        <f t="shared" si="129"/>
        <v>0</v>
      </c>
      <c r="G369" s="215" t="s">
        <v>31</v>
      </c>
      <c r="H369" s="4">
        <f t="shared" si="138"/>
        <v>-16526090</v>
      </c>
      <c r="I369" s="4">
        <f t="shared" si="130"/>
        <v>-393478.33333333331</v>
      </c>
      <c r="J369" s="4">
        <f t="shared" si="131"/>
        <v>-2209219.1220716662</v>
      </c>
      <c r="K369" s="36">
        <f t="shared" si="132"/>
        <v>-62558.058011042274</v>
      </c>
      <c r="L369" s="36">
        <f t="shared" si="133"/>
        <v>-1414134.8480708343</v>
      </c>
      <c r="N369" s="4">
        <f t="shared" si="139"/>
        <v>-765970</v>
      </c>
      <c r="O369" s="274">
        <f t="shared" si="134"/>
        <v>-18237.380952380954</v>
      </c>
      <c r="P369" s="274">
        <f t="shared" si="135"/>
        <v>-102395.39848404762</v>
      </c>
      <c r="Q369" s="276">
        <f t="shared" si="136"/>
        <v>-2899.5119653056508</v>
      </c>
      <c r="R369" s="4">
        <f t="shared" si="140"/>
        <v>-65545.147142857153</v>
      </c>
      <c r="X369" s="237">
        <f t="shared" si="137"/>
        <v>37062</v>
      </c>
      <c r="Y369" s="238" t="str">
        <f t="shared" si="143"/>
        <v>0</v>
      </c>
      <c r="Z369" s="36"/>
      <c r="AA369" s="239">
        <f t="shared" si="144"/>
        <v>2899.5119653056508</v>
      </c>
      <c r="AB369" s="240">
        <f t="shared" si="145"/>
        <v>145921.20000000001</v>
      </c>
      <c r="AC369" s="241" t="str">
        <f t="shared" si="141"/>
        <v/>
      </c>
      <c r="AF369" s="243">
        <f t="shared" si="142"/>
        <v>-2899.5119653056508</v>
      </c>
    </row>
    <row r="370" spans="1:32" x14ac:dyDescent="0.25">
      <c r="B370" s="25">
        <v>37063</v>
      </c>
      <c r="C370" s="26"/>
      <c r="D370" s="27"/>
      <c r="E370" s="27"/>
      <c r="F370" s="227">
        <f t="shared" si="129"/>
        <v>0</v>
      </c>
      <c r="G370" s="215" t="s">
        <v>31</v>
      </c>
      <c r="H370" s="4">
        <f t="shared" si="138"/>
        <v>-17292060</v>
      </c>
      <c r="I370" s="4">
        <f t="shared" si="130"/>
        <v>-411715.71428571426</v>
      </c>
      <c r="J370" s="4">
        <f t="shared" si="131"/>
        <v>-2311614.5205557141</v>
      </c>
      <c r="K370" s="36">
        <f t="shared" si="132"/>
        <v>-65457.569976347935</v>
      </c>
      <c r="L370" s="36">
        <f t="shared" si="133"/>
        <v>-1479678.7770689714</v>
      </c>
      <c r="N370" s="4">
        <f t="shared" si="139"/>
        <v>-765970</v>
      </c>
      <c r="O370" s="274">
        <f t="shared" si="134"/>
        <v>-18237.380952380954</v>
      </c>
      <c r="P370" s="274">
        <f t="shared" si="135"/>
        <v>-102395.39848404762</v>
      </c>
      <c r="Q370" s="276">
        <f t="shared" si="136"/>
        <v>-2899.5119653056508</v>
      </c>
      <c r="R370" s="4">
        <f t="shared" si="140"/>
        <v>-65545.147142857153</v>
      </c>
      <c r="X370" s="237">
        <f t="shared" si="137"/>
        <v>37063</v>
      </c>
      <c r="Y370" s="238" t="str">
        <f t="shared" si="143"/>
        <v>0</v>
      </c>
      <c r="Z370" s="36"/>
      <c r="AA370" s="239">
        <f t="shared" si="144"/>
        <v>2899.5119653056508</v>
      </c>
      <c r="AB370" s="240">
        <f t="shared" si="145"/>
        <v>145921.20000000001</v>
      </c>
      <c r="AC370" s="241" t="str">
        <f t="shared" si="141"/>
        <v/>
      </c>
      <c r="AF370" s="243">
        <f t="shared" si="142"/>
        <v>-2899.5119653056508</v>
      </c>
    </row>
    <row r="371" spans="1:32" x14ac:dyDescent="0.25">
      <c r="B371" s="25">
        <v>37064</v>
      </c>
      <c r="C371" s="26"/>
      <c r="D371" s="27"/>
      <c r="E371" s="27"/>
      <c r="F371" s="227">
        <f t="shared" si="129"/>
        <v>0</v>
      </c>
      <c r="G371" s="215" t="s">
        <v>31</v>
      </c>
      <c r="H371" s="4">
        <f t="shared" si="138"/>
        <v>-18058030</v>
      </c>
      <c r="I371" s="4">
        <f t="shared" si="130"/>
        <v>-429953.09523809527</v>
      </c>
      <c r="J371" s="4">
        <f t="shared" si="131"/>
        <v>-2414009.9190397621</v>
      </c>
      <c r="K371" s="36">
        <f t="shared" si="132"/>
        <v>-68357.081941653596</v>
      </c>
      <c r="L371" s="36">
        <f t="shared" si="133"/>
        <v>-1545222.7060671083</v>
      </c>
      <c r="N371" s="4">
        <f t="shared" si="139"/>
        <v>-765970</v>
      </c>
      <c r="O371" s="274">
        <f t="shared" si="134"/>
        <v>-18237.380952380954</v>
      </c>
      <c r="P371" s="274">
        <f t="shared" si="135"/>
        <v>-102395.39848404762</v>
      </c>
      <c r="Q371" s="276">
        <f t="shared" si="136"/>
        <v>-2899.5119653056508</v>
      </c>
      <c r="R371" s="4">
        <f t="shared" si="140"/>
        <v>-65545.147142857153</v>
      </c>
      <c r="X371" s="237">
        <f t="shared" si="137"/>
        <v>37064</v>
      </c>
      <c r="Y371" s="238" t="str">
        <f t="shared" si="143"/>
        <v>0</v>
      </c>
      <c r="Z371" s="36"/>
      <c r="AA371" s="239">
        <f t="shared" si="144"/>
        <v>2899.5119653056508</v>
      </c>
      <c r="AB371" s="240">
        <f t="shared" si="145"/>
        <v>145921.20000000001</v>
      </c>
      <c r="AC371" s="241" t="str">
        <f t="shared" si="141"/>
        <v/>
      </c>
      <c r="AF371" s="243">
        <f t="shared" si="142"/>
        <v>-2899.5119653056508</v>
      </c>
    </row>
    <row r="372" spans="1:32" x14ac:dyDescent="0.25">
      <c r="B372" s="25">
        <v>37065</v>
      </c>
      <c r="C372" s="26"/>
      <c r="D372" s="27"/>
      <c r="E372" s="27"/>
      <c r="F372" s="227">
        <f t="shared" si="129"/>
        <v>0</v>
      </c>
      <c r="G372" s="215" t="s">
        <v>31</v>
      </c>
      <c r="H372" s="4">
        <f t="shared" si="138"/>
        <v>-18824000</v>
      </c>
      <c r="I372" s="4">
        <f t="shared" si="130"/>
        <v>-448190.47619047621</v>
      </c>
      <c r="J372" s="4">
        <f t="shared" si="131"/>
        <v>-2516405.3175238096</v>
      </c>
      <c r="K372" s="36">
        <f t="shared" si="132"/>
        <v>-71256.593906959242</v>
      </c>
      <c r="L372" s="36">
        <f t="shared" si="133"/>
        <v>-1610766.635065245</v>
      </c>
      <c r="N372" s="4">
        <f t="shared" si="139"/>
        <v>-765970</v>
      </c>
      <c r="O372" s="274">
        <f t="shared" si="134"/>
        <v>-18237.380952380954</v>
      </c>
      <c r="P372" s="274">
        <f t="shared" si="135"/>
        <v>-102395.39848404762</v>
      </c>
      <c r="Q372" s="276">
        <f t="shared" si="136"/>
        <v>-2899.5119653056508</v>
      </c>
      <c r="R372" s="4">
        <f t="shared" si="140"/>
        <v>-65545.147142857153</v>
      </c>
      <c r="X372" s="237">
        <f t="shared" si="137"/>
        <v>37065</v>
      </c>
      <c r="Y372" s="238" t="str">
        <f t="shared" si="143"/>
        <v>0</v>
      </c>
      <c r="Z372" s="36"/>
      <c r="AA372" s="239">
        <f t="shared" si="144"/>
        <v>2899.5119653056508</v>
      </c>
      <c r="AB372" s="240">
        <f t="shared" si="145"/>
        <v>145921.20000000001</v>
      </c>
      <c r="AC372" s="241" t="str">
        <f t="shared" si="141"/>
        <v/>
      </c>
      <c r="AF372" s="243">
        <f t="shared" si="142"/>
        <v>-2899.5119653056508</v>
      </c>
    </row>
    <row r="373" spans="1:32" x14ac:dyDescent="0.25">
      <c r="B373" s="25">
        <v>37066</v>
      </c>
      <c r="C373" s="26"/>
      <c r="D373" s="27"/>
      <c r="E373" s="27"/>
      <c r="F373" s="227">
        <f t="shared" si="129"/>
        <v>0</v>
      </c>
      <c r="G373" s="215" t="s">
        <v>31</v>
      </c>
      <c r="H373" s="4">
        <f t="shared" si="138"/>
        <v>-19589970</v>
      </c>
      <c r="I373" s="4">
        <f t="shared" si="130"/>
        <v>-466427.85714285716</v>
      </c>
      <c r="J373" s="4">
        <f t="shared" si="131"/>
        <v>-2618800.7160078571</v>
      </c>
      <c r="K373" s="36">
        <f t="shared" si="132"/>
        <v>-74156.105872264889</v>
      </c>
      <c r="L373" s="36">
        <f t="shared" si="133"/>
        <v>-1676310.5640633816</v>
      </c>
      <c r="N373" s="4">
        <f t="shared" si="139"/>
        <v>-765970</v>
      </c>
      <c r="O373" s="274">
        <f t="shared" si="134"/>
        <v>-18237.380952380954</v>
      </c>
      <c r="P373" s="274">
        <f t="shared" si="135"/>
        <v>-102395.39848404762</v>
      </c>
      <c r="Q373" s="276">
        <f t="shared" si="136"/>
        <v>-2899.5119653056508</v>
      </c>
      <c r="R373" s="4">
        <f t="shared" si="140"/>
        <v>-65545.147142857153</v>
      </c>
      <c r="X373" s="237">
        <f t="shared" si="137"/>
        <v>37066</v>
      </c>
      <c r="Y373" s="238" t="str">
        <f t="shared" si="143"/>
        <v>0</v>
      </c>
      <c r="Z373" s="36"/>
      <c r="AA373" s="239">
        <f t="shared" si="144"/>
        <v>2899.5119653056508</v>
      </c>
      <c r="AB373" s="240">
        <f t="shared" si="145"/>
        <v>145921.20000000001</v>
      </c>
      <c r="AC373" s="241" t="str">
        <f t="shared" si="141"/>
        <v/>
      </c>
      <c r="AF373" s="243">
        <f t="shared" si="142"/>
        <v>-2899.5119653056508</v>
      </c>
    </row>
    <row r="374" spans="1:32" x14ac:dyDescent="0.25">
      <c r="B374" s="25">
        <v>37067</v>
      </c>
      <c r="C374" s="26"/>
      <c r="D374" s="27"/>
      <c r="E374" s="27"/>
      <c r="F374" s="227">
        <f t="shared" si="129"/>
        <v>0</v>
      </c>
      <c r="G374" s="215" t="s">
        <v>31</v>
      </c>
      <c r="H374" s="4">
        <f t="shared" si="138"/>
        <v>-20355940</v>
      </c>
      <c r="I374" s="4">
        <f t="shared" si="130"/>
        <v>-484665.23809523811</v>
      </c>
      <c r="J374" s="4">
        <f t="shared" si="131"/>
        <v>-2721196.1144919046</v>
      </c>
      <c r="K374" s="36">
        <f t="shared" si="132"/>
        <v>-77055.617837570535</v>
      </c>
      <c r="L374" s="36">
        <f t="shared" si="133"/>
        <v>-1741854.4930615181</v>
      </c>
      <c r="N374" s="4">
        <f t="shared" si="139"/>
        <v>-765970</v>
      </c>
      <c r="O374" s="274">
        <f t="shared" si="134"/>
        <v>-18237.380952380954</v>
      </c>
      <c r="P374" s="274">
        <f t="shared" si="135"/>
        <v>-102395.39848404762</v>
      </c>
      <c r="Q374" s="276">
        <f t="shared" si="136"/>
        <v>-2899.5119653056508</v>
      </c>
      <c r="R374" s="4">
        <f t="shared" si="140"/>
        <v>-65545.147142857153</v>
      </c>
      <c r="X374" s="237">
        <f t="shared" si="137"/>
        <v>37067</v>
      </c>
      <c r="Y374" s="238" t="str">
        <f t="shared" si="143"/>
        <v>0</v>
      </c>
      <c r="Z374" s="36"/>
      <c r="AA374" s="239">
        <f t="shared" si="144"/>
        <v>2899.5119653056508</v>
      </c>
      <c r="AB374" s="240">
        <f t="shared" si="145"/>
        <v>145921.20000000001</v>
      </c>
      <c r="AC374" s="241" t="str">
        <f t="shared" si="141"/>
        <v/>
      </c>
      <c r="AF374" s="243">
        <f t="shared" si="142"/>
        <v>-2899.5119653056508</v>
      </c>
    </row>
    <row r="375" spans="1:32" x14ac:dyDescent="0.25">
      <c r="B375" s="25">
        <v>37068</v>
      </c>
      <c r="C375" s="26"/>
      <c r="D375" s="27"/>
      <c r="E375" s="27"/>
      <c r="F375" s="227">
        <f t="shared" si="129"/>
        <v>0</v>
      </c>
      <c r="G375" s="215" t="s">
        <v>31</v>
      </c>
      <c r="H375" s="4">
        <f t="shared" si="138"/>
        <v>-21121910</v>
      </c>
      <c r="I375" s="4">
        <f t="shared" si="130"/>
        <v>-502902.61904761905</v>
      </c>
      <c r="J375" s="4">
        <f t="shared" si="131"/>
        <v>-2823591.5129759521</v>
      </c>
      <c r="K375" s="36">
        <f t="shared" si="132"/>
        <v>-79955.129802876181</v>
      </c>
      <c r="L375" s="36">
        <f t="shared" si="133"/>
        <v>-1807398.4220596547</v>
      </c>
      <c r="N375" s="4">
        <f t="shared" si="139"/>
        <v>-765970</v>
      </c>
      <c r="O375" s="274">
        <f t="shared" si="134"/>
        <v>-18237.380952380954</v>
      </c>
      <c r="P375" s="274">
        <f t="shared" si="135"/>
        <v>-102395.39848404762</v>
      </c>
      <c r="Q375" s="276">
        <f t="shared" si="136"/>
        <v>-2899.5119653056508</v>
      </c>
      <c r="R375" s="4">
        <f t="shared" si="140"/>
        <v>-65545.147142857153</v>
      </c>
      <c r="X375" s="237">
        <f t="shared" si="137"/>
        <v>37068</v>
      </c>
      <c r="Y375" s="238" t="str">
        <f t="shared" si="143"/>
        <v>0</v>
      </c>
      <c r="Z375" s="36"/>
      <c r="AA375" s="239">
        <f t="shared" si="144"/>
        <v>2899.5119653056508</v>
      </c>
      <c r="AB375" s="240">
        <f t="shared" si="145"/>
        <v>145921.20000000001</v>
      </c>
      <c r="AC375" s="241" t="str">
        <f t="shared" si="141"/>
        <v/>
      </c>
      <c r="AF375" s="243">
        <f t="shared" si="142"/>
        <v>-2899.5119653056508</v>
      </c>
    </row>
    <row r="376" spans="1:32" x14ac:dyDescent="0.25">
      <c r="B376" s="25">
        <v>37069</v>
      </c>
      <c r="C376" s="26"/>
      <c r="D376" s="27"/>
      <c r="E376" s="27"/>
      <c r="F376" s="227">
        <f t="shared" si="129"/>
        <v>0</v>
      </c>
      <c r="G376" s="215" t="s">
        <v>31</v>
      </c>
      <c r="H376" s="4">
        <f t="shared" si="138"/>
        <v>-21887880</v>
      </c>
      <c r="I376" s="4">
        <f t="shared" si="130"/>
        <v>-521140</v>
      </c>
      <c r="J376" s="4">
        <f t="shared" si="131"/>
        <v>-2925986.9114599996</v>
      </c>
      <c r="K376" s="36">
        <f t="shared" si="132"/>
        <v>-82854.641768181842</v>
      </c>
      <c r="L376" s="36">
        <f t="shared" si="133"/>
        <v>-1872942.3510577916</v>
      </c>
      <c r="N376" s="4">
        <f t="shared" si="139"/>
        <v>-765970</v>
      </c>
      <c r="O376" s="274">
        <f t="shared" si="134"/>
        <v>-18237.380952380954</v>
      </c>
      <c r="P376" s="274">
        <f t="shared" si="135"/>
        <v>-102395.39848404762</v>
      </c>
      <c r="Q376" s="276">
        <f t="shared" si="136"/>
        <v>-2899.5119653056508</v>
      </c>
      <c r="R376" s="4">
        <f t="shared" si="140"/>
        <v>-65545.147142857153</v>
      </c>
      <c r="X376" s="237">
        <f t="shared" si="137"/>
        <v>37069</v>
      </c>
      <c r="Y376" s="238" t="str">
        <f t="shared" si="143"/>
        <v>0</v>
      </c>
      <c r="Z376" s="36"/>
      <c r="AA376" s="239">
        <f t="shared" si="144"/>
        <v>2899.5119653056508</v>
      </c>
      <c r="AB376" s="240">
        <f t="shared" si="145"/>
        <v>145921.20000000001</v>
      </c>
      <c r="AC376" s="241" t="str">
        <f t="shared" si="141"/>
        <v/>
      </c>
      <c r="AF376" s="243">
        <f t="shared" si="142"/>
        <v>-2899.5119653056508</v>
      </c>
    </row>
    <row r="377" spans="1:32" x14ac:dyDescent="0.25">
      <c r="B377" s="25">
        <v>37070</v>
      </c>
      <c r="C377" s="26"/>
      <c r="D377" s="27"/>
      <c r="E377" s="27"/>
      <c r="F377" s="227">
        <f t="shared" si="129"/>
        <v>0</v>
      </c>
      <c r="G377" s="215" t="s">
        <v>31</v>
      </c>
      <c r="H377" s="4">
        <f t="shared" si="138"/>
        <v>-22653850</v>
      </c>
      <c r="I377" s="4">
        <f t="shared" si="130"/>
        <v>-539377.38095238095</v>
      </c>
      <c r="J377" s="4">
        <f t="shared" si="131"/>
        <v>-3028382.3099440476</v>
      </c>
      <c r="K377" s="36">
        <f t="shared" si="132"/>
        <v>-85754.153733487503</v>
      </c>
      <c r="L377" s="36">
        <f t="shared" si="133"/>
        <v>-1938486.2800559287</v>
      </c>
      <c r="N377" s="4">
        <f t="shared" si="139"/>
        <v>-765970</v>
      </c>
      <c r="O377" s="274">
        <f t="shared" si="134"/>
        <v>-18237.380952380954</v>
      </c>
      <c r="P377" s="274">
        <f t="shared" si="135"/>
        <v>-102395.39848404762</v>
      </c>
      <c r="Q377" s="276">
        <f t="shared" si="136"/>
        <v>-2899.5119653056508</v>
      </c>
      <c r="R377" s="4">
        <f t="shared" si="140"/>
        <v>-65545.147142857153</v>
      </c>
      <c r="X377" s="237">
        <f t="shared" si="137"/>
        <v>37070</v>
      </c>
      <c r="Y377" s="238" t="str">
        <f t="shared" si="143"/>
        <v>0</v>
      </c>
      <c r="Z377" s="36"/>
      <c r="AA377" s="239">
        <f t="shared" si="144"/>
        <v>2899.5119653056508</v>
      </c>
      <c r="AB377" s="240">
        <f t="shared" si="145"/>
        <v>145921.20000000001</v>
      </c>
      <c r="AC377" s="241" t="str">
        <f t="shared" si="141"/>
        <v/>
      </c>
      <c r="AF377" s="243">
        <f t="shared" si="142"/>
        <v>-2899.5119653056508</v>
      </c>
    </row>
    <row r="378" spans="1:32" x14ac:dyDescent="0.25">
      <c r="B378" s="25">
        <v>37071</v>
      </c>
      <c r="C378" s="26"/>
      <c r="D378" s="27"/>
      <c r="E378" s="27"/>
      <c r="F378" s="227">
        <f t="shared" si="129"/>
        <v>0</v>
      </c>
      <c r="G378" s="215" t="s">
        <v>31</v>
      </c>
      <c r="H378" s="4">
        <f t="shared" si="138"/>
        <v>-23419820</v>
      </c>
      <c r="I378" s="4">
        <f t="shared" si="130"/>
        <v>-557614.76190476189</v>
      </c>
      <c r="J378" s="4">
        <f t="shared" si="131"/>
        <v>-3130777.7084280951</v>
      </c>
      <c r="K378" s="36">
        <f t="shared" si="132"/>
        <v>-88653.665698793149</v>
      </c>
      <c r="L378" s="36">
        <f t="shared" si="133"/>
        <v>-2004030.2090540652</v>
      </c>
      <c r="N378" s="4">
        <f t="shared" si="139"/>
        <v>-765970</v>
      </c>
      <c r="O378" s="274">
        <f t="shared" si="134"/>
        <v>-18237.380952380954</v>
      </c>
      <c r="P378" s="274">
        <f t="shared" si="135"/>
        <v>-102395.39848404762</v>
      </c>
      <c r="Q378" s="276">
        <f t="shared" si="136"/>
        <v>-2899.5119653056508</v>
      </c>
      <c r="R378" s="4">
        <f t="shared" si="140"/>
        <v>-65545.147142857153</v>
      </c>
      <c r="X378" s="237">
        <f t="shared" si="137"/>
        <v>37071</v>
      </c>
      <c r="Y378" s="238" t="str">
        <f t="shared" si="143"/>
        <v>0</v>
      </c>
      <c r="Z378" s="36"/>
      <c r="AA378" s="239">
        <f t="shared" si="144"/>
        <v>2899.5119653056508</v>
      </c>
      <c r="AB378" s="240">
        <f t="shared" si="145"/>
        <v>145921.20000000001</v>
      </c>
      <c r="AC378" s="241" t="str">
        <f t="shared" si="141"/>
        <v/>
      </c>
      <c r="AF378" s="243">
        <f t="shared" si="142"/>
        <v>-2899.5119653056508</v>
      </c>
    </row>
    <row r="379" spans="1:32" x14ac:dyDescent="0.25">
      <c r="B379" s="25">
        <v>37072</v>
      </c>
      <c r="C379" s="26"/>
      <c r="D379" s="27"/>
      <c r="E379" s="27"/>
      <c r="F379" s="227">
        <f t="shared" si="129"/>
        <v>0</v>
      </c>
      <c r="G379" s="215" t="s">
        <v>31</v>
      </c>
      <c r="H379" s="4">
        <f t="shared" si="138"/>
        <v>-24185790</v>
      </c>
      <c r="I379" s="4">
        <f t="shared" si="130"/>
        <v>-575852.14285714284</v>
      </c>
      <c r="J379" s="4">
        <f t="shared" si="131"/>
        <v>-3233173.1069121426</v>
      </c>
      <c r="K379" s="36">
        <f t="shared" si="132"/>
        <v>-91553.177664098796</v>
      </c>
      <c r="L379" s="36">
        <f t="shared" si="133"/>
        <v>-2069574.1380522018</v>
      </c>
      <c r="N379" s="4">
        <f t="shared" si="139"/>
        <v>-765970</v>
      </c>
      <c r="O379" s="274">
        <f t="shared" si="134"/>
        <v>-18237.380952380954</v>
      </c>
      <c r="P379" s="274">
        <f t="shared" si="135"/>
        <v>-102395.39848404762</v>
      </c>
      <c r="Q379" s="276">
        <f t="shared" si="136"/>
        <v>-2899.5119653056508</v>
      </c>
      <c r="R379" s="4">
        <f t="shared" si="140"/>
        <v>-65545.147142857153</v>
      </c>
      <c r="X379" s="237">
        <f t="shared" si="137"/>
        <v>37072</v>
      </c>
      <c r="Y379" s="238" t="str">
        <f t="shared" si="143"/>
        <v>0</v>
      </c>
      <c r="Z379" s="36"/>
      <c r="AA379" s="239">
        <f t="shared" si="144"/>
        <v>2899.5119653056508</v>
      </c>
      <c r="AB379" s="240">
        <f t="shared" si="145"/>
        <v>145921.20000000001</v>
      </c>
      <c r="AC379" s="241" t="str">
        <f t="shared" si="141"/>
        <v/>
      </c>
      <c r="AF379" s="243">
        <f t="shared" si="142"/>
        <v>-2899.5119653056508</v>
      </c>
    </row>
    <row r="380" spans="1:32" ht="13.8" thickBot="1" x14ac:dyDescent="0.3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  <row r="382" spans="1:32" ht="16.2" thickBot="1" x14ac:dyDescent="0.35">
      <c r="A382" s="31" t="s">
        <v>96</v>
      </c>
      <c r="B382" s="32"/>
      <c r="C382" s="26"/>
      <c r="D382" s="27"/>
      <c r="E382" s="27"/>
      <c r="F382" s="229"/>
      <c r="G382" s="4"/>
      <c r="K382" s="36"/>
      <c r="L382" s="36"/>
      <c r="O382" s="274"/>
      <c r="P382" s="274"/>
      <c r="Q382" s="276"/>
      <c r="R382" s="4"/>
      <c r="X382" s="237"/>
      <c r="Y382" s="238"/>
      <c r="Z382" s="36"/>
      <c r="AA382" s="239"/>
      <c r="AB382" s="240"/>
      <c r="AF382" s="243"/>
    </row>
    <row r="383" spans="1:32" x14ac:dyDescent="0.25">
      <c r="B383" s="22">
        <v>37073</v>
      </c>
      <c r="C383" s="23"/>
      <c r="D383" s="24"/>
      <c r="E383" s="24"/>
      <c r="F383" s="226">
        <f t="shared" ref="F383:F413" si="146">E383/104.1667*100</f>
        <v>0</v>
      </c>
      <c r="G383" s="215" t="s">
        <v>31</v>
      </c>
      <c r="H383" s="4">
        <f>H380-$AP$2</f>
        <v>-765970</v>
      </c>
      <c r="I383" s="4">
        <f t="shared" ref="I383:I413" si="147">H383/42</f>
        <v>-18237.380952380954</v>
      </c>
      <c r="J383" s="4">
        <f t="shared" ref="J383:J413" si="148">I383*$J$4</f>
        <v>-102395.39848404762</v>
      </c>
      <c r="K383" s="4">
        <f t="shared" ref="K383:K413" si="149">J383*$K$1</f>
        <v>-2899.5119653056508</v>
      </c>
      <c r="L383" s="4">
        <f t="shared" ref="L383:L413" si="150">K383*$L$1</f>
        <v>-65543.928998136718</v>
      </c>
      <c r="M383" s="4"/>
      <c r="N383" s="4">
        <f>H383-H380</f>
        <v>-765970</v>
      </c>
      <c r="O383" s="4">
        <f t="shared" ref="O383:O413" si="151">N383/42</f>
        <v>-18237.380952380954</v>
      </c>
      <c r="P383" s="4">
        <f t="shared" ref="P383:P413" si="152">O383*$J$4</f>
        <v>-102395.39848404762</v>
      </c>
      <c r="Q383" s="4">
        <f t="shared" ref="Q383:Q413" si="153">P383*$K$1</f>
        <v>-2899.5119653056508</v>
      </c>
      <c r="R383" s="4">
        <f>O383*3.594</f>
        <v>-65545.147142857153</v>
      </c>
      <c r="X383" s="237">
        <f t="shared" ref="X383:X412" si="154">B383</f>
        <v>37073</v>
      </c>
      <c r="Y383" s="238">
        <f>IF(AF380&lt;0,"0",AF380)</f>
        <v>0</v>
      </c>
      <c r="Z383" s="238"/>
      <c r="AA383" s="239">
        <f>Q383*-1</f>
        <v>2899.5119653056508</v>
      </c>
      <c r="AB383" s="240">
        <f>$AA$3-Y383</f>
        <v>145921.20000000001</v>
      </c>
      <c r="AC383" s="241" t="str">
        <f>+IF(AF383&gt;$D$3,"*","")</f>
        <v/>
      </c>
      <c r="AD383" s="154"/>
      <c r="AE383" s="242"/>
      <c r="AF383" s="243">
        <f>Y383+AE383-AA383</f>
        <v>-2899.5119653056508</v>
      </c>
    </row>
    <row r="384" spans="1:32" x14ac:dyDescent="0.25">
      <c r="A384" s="217"/>
      <c r="B384" s="25">
        <v>37074</v>
      </c>
      <c r="C384" s="282"/>
      <c r="D384" s="48"/>
      <c r="E384" s="48"/>
      <c r="F384" s="258">
        <f t="shared" si="146"/>
        <v>0</v>
      </c>
      <c r="G384" s="215" t="s">
        <v>31</v>
      </c>
      <c r="H384" s="169">
        <f t="shared" ref="H384:H412" si="155">H383-$AP$2</f>
        <v>-1531940</v>
      </c>
      <c r="I384" s="169">
        <f t="shared" si="147"/>
        <v>-36474.761904761908</v>
      </c>
      <c r="J384" s="169">
        <f t="shared" si="148"/>
        <v>-204790.79696809524</v>
      </c>
      <c r="K384" s="283">
        <f t="shared" si="149"/>
        <v>-5799.0239306113017</v>
      </c>
      <c r="L384" s="283">
        <f t="shared" si="150"/>
        <v>-131087.85799627344</v>
      </c>
      <c r="M384" s="217"/>
      <c r="N384" s="169">
        <f t="shared" ref="N384:N412" si="156">H384-H383</f>
        <v>-765970</v>
      </c>
      <c r="O384" s="284">
        <f t="shared" si="151"/>
        <v>-18237.380952380954</v>
      </c>
      <c r="P384" s="284">
        <f t="shared" si="152"/>
        <v>-102395.39848404762</v>
      </c>
      <c r="Q384" s="285">
        <f t="shared" si="153"/>
        <v>-2899.5119653056508</v>
      </c>
      <c r="R384" s="169">
        <f t="shared" ref="R384:R412" si="157">O384*3.594</f>
        <v>-65545.147142857153</v>
      </c>
      <c r="S384" s="217"/>
      <c r="T384" s="217"/>
      <c r="U384" s="217"/>
      <c r="V384" s="217"/>
      <c r="W384" s="217"/>
      <c r="X384" s="259">
        <f t="shared" si="154"/>
        <v>37074</v>
      </c>
      <c r="Y384" s="238" t="str">
        <f>IF(AF383&lt;0,"0",AF383)</f>
        <v>0</v>
      </c>
      <c r="Z384" s="283"/>
      <c r="AA384" s="260">
        <f>Q384*-1</f>
        <v>2899.5119653056508</v>
      </c>
      <c r="AB384" s="240">
        <f>$AA$3-Y384</f>
        <v>145921.20000000001</v>
      </c>
      <c r="AC384" s="241" t="str">
        <f t="shared" ref="AC384:AC412" si="158">+IF(AF384&gt;$D$3,"*","")</f>
        <v/>
      </c>
      <c r="AD384" s="217"/>
      <c r="AE384" s="217"/>
      <c r="AF384" s="238">
        <f t="shared" ref="AF384:AF412" si="159">Y384+AE384-AA384</f>
        <v>-2899.5119653056508</v>
      </c>
    </row>
    <row r="385" spans="1:32" x14ac:dyDescent="0.25">
      <c r="B385" s="25">
        <v>37075</v>
      </c>
      <c r="C385" s="26"/>
      <c r="D385" s="27"/>
      <c r="E385" s="27"/>
      <c r="F385" s="227">
        <f t="shared" si="146"/>
        <v>0</v>
      </c>
      <c r="G385" s="215" t="s">
        <v>31</v>
      </c>
      <c r="H385" s="4">
        <f t="shared" si="155"/>
        <v>-2297910</v>
      </c>
      <c r="I385" s="4">
        <f t="shared" si="147"/>
        <v>-54712.142857142855</v>
      </c>
      <c r="J385" s="4">
        <f t="shared" si="148"/>
        <v>-307186.1954521428</v>
      </c>
      <c r="K385" s="36">
        <f t="shared" si="149"/>
        <v>-8698.5358959169516</v>
      </c>
      <c r="L385" s="36">
        <f t="shared" si="150"/>
        <v>-196631.78699441015</v>
      </c>
      <c r="N385" s="4">
        <f t="shared" si="156"/>
        <v>-765970</v>
      </c>
      <c r="O385" s="274">
        <f t="shared" si="151"/>
        <v>-18237.380952380954</v>
      </c>
      <c r="P385" s="274">
        <f t="shared" si="152"/>
        <v>-102395.39848404762</v>
      </c>
      <c r="Q385" s="276">
        <f t="shared" si="153"/>
        <v>-2899.5119653056508</v>
      </c>
      <c r="R385" s="4">
        <f t="shared" si="157"/>
        <v>-65545.147142857153</v>
      </c>
      <c r="X385" s="237">
        <f t="shared" si="154"/>
        <v>37075</v>
      </c>
      <c r="Y385" s="238" t="str">
        <f>IF(AF384&lt;0,"0",AF384)</f>
        <v>0</v>
      </c>
      <c r="Z385" s="36"/>
      <c r="AA385" s="239">
        <f>Q385*-1</f>
        <v>2899.5119653056508</v>
      </c>
      <c r="AB385" s="240">
        <f>$AA$3-Y385</f>
        <v>145921.20000000001</v>
      </c>
      <c r="AC385" s="241" t="str">
        <f t="shared" si="158"/>
        <v/>
      </c>
      <c r="AF385" s="243">
        <f t="shared" si="159"/>
        <v>-2899.5119653056508</v>
      </c>
    </row>
    <row r="386" spans="1:32" x14ac:dyDescent="0.25">
      <c r="B386" s="25">
        <v>37076</v>
      </c>
      <c r="C386" s="26"/>
      <c r="D386" s="27"/>
      <c r="E386" s="27"/>
      <c r="F386" s="227">
        <f t="shared" si="146"/>
        <v>0</v>
      </c>
      <c r="G386" s="215" t="s">
        <v>31</v>
      </c>
      <c r="H386" s="4">
        <f t="shared" si="155"/>
        <v>-3063880</v>
      </c>
      <c r="I386" s="4">
        <f t="shared" si="147"/>
        <v>-72949.523809523816</v>
      </c>
      <c r="J386" s="4">
        <f t="shared" si="148"/>
        <v>-409581.59393619047</v>
      </c>
      <c r="K386" s="36">
        <f t="shared" si="149"/>
        <v>-11598.047861222603</v>
      </c>
      <c r="L386" s="36">
        <f t="shared" si="150"/>
        <v>-262175.71599254687</v>
      </c>
      <c r="N386" s="4">
        <f t="shared" si="156"/>
        <v>-765970</v>
      </c>
      <c r="O386" s="274">
        <f t="shared" si="151"/>
        <v>-18237.380952380954</v>
      </c>
      <c r="P386" s="274">
        <f t="shared" si="152"/>
        <v>-102395.39848404762</v>
      </c>
      <c r="Q386" s="276">
        <f t="shared" si="153"/>
        <v>-2899.5119653056508</v>
      </c>
      <c r="R386" s="4">
        <f t="shared" si="157"/>
        <v>-65545.147142857153</v>
      </c>
      <c r="X386" s="237">
        <f t="shared" si="154"/>
        <v>37076</v>
      </c>
      <c r="Y386" s="238" t="str">
        <f>IF(AF385&lt;0,"0",AF385)</f>
        <v>0</v>
      </c>
      <c r="Z386" s="36"/>
      <c r="AA386" s="239">
        <f>Q386*-1</f>
        <v>2899.5119653056508</v>
      </c>
      <c r="AB386" s="240">
        <f>$AA$3-Y386</f>
        <v>145921.20000000001</v>
      </c>
      <c r="AC386" s="241" t="str">
        <f t="shared" si="158"/>
        <v/>
      </c>
      <c r="AF386" s="243">
        <f t="shared" si="159"/>
        <v>-2899.5119653056508</v>
      </c>
    </row>
    <row r="387" spans="1:32" x14ac:dyDescent="0.25">
      <c r="A387" s="217"/>
      <c r="B387" s="25">
        <v>37077</v>
      </c>
      <c r="C387" s="282"/>
      <c r="D387" s="48"/>
      <c r="E387" s="48"/>
      <c r="F387" s="258">
        <f t="shared" si="146"/>
        <v>0</v>
      </c>
      <c r="G387" s="215" t="s">
        <v>31</v>
      </c>
      <c r="H387" s="169">
        <f t="shared" si="155"/>
        <v>-3829850</v>
      </c>
      <c r="I387" s="169">
        <f t="shared" si="147"/>
        <v>-91186.904761904763</v>
      </c>
      <c r="J387" s="169">
        <f t="shared" si="148"/>
        <v>-511976.99242023809</v>
      </c>
      <c r="K387" s="283">
        <f t="shared" si="149"/>
        <v>-14497.559826528253</v>
      </c>
      <c r="L387" s="283">
        <f t="shared" si="150"/>
        <v>-327719.64499068359</v>
      </c>
      <c r="M387" s="217"/>
      <c r="N387" s="169">
        <f t="shared" si="156"/>
        <v>-765970</v>
      </c>
      <c r="O387" s="284">
        <f t="shared" si="151"/>
        <v>-18237.380952380954</v>
      </c>
      <c r="P387" s="284">
        <f t="shared" si="152"/>
        <v>-102395.39848404762</v>
      </c>
      <c r="Q387" s="285">
        <f t="shared" si="153"/>
        <v>-2899.5119653056508</v>
      </c>
      <c r="R387" s="169">
        <f t="shared" si="157"/>
        <v>-65545.147142857153</v>
      </c>
      <c r="S387" s="217"/>
      <c r="T387" s="217"/>
      <c r="U387" s="217"/>
      <c r="V387" s="217"/>
      <c r="W387" s="217"/>
      <c r="X387" s="259">
        <f t="shared" si="154"/>
        <v>37077</v>
      </c>
      <c r="Y387" s="238" t="str">
        <f t="shared" ref="Y387:Y412" si="160">IF(AF386&lt;0,"0",AF386)</f>
        <v>0</v>
      </c>
      <c r="Z387" s="283"/>
      <c r="AA387" s="260">
        <f t="shared" ref="AA387:AA412" si="161">Q387*-1</f>
        <v>2899.5119653056508</v>
      </c>
      <c r="AB387" s="240">
        <f t="shared" ref="AB387:AB412" si="162">$AA$3-Y387</f>
        <v>145921.20000000001</v>
      </c>
      <c r="AC387" s="241" t="str">
        <f t="shared" si="158"/>
        <v/>
      </c>
      <c r="AD387" s="217"/>
      <c r="AE387" s="217"/>
      <c r="AF387" s="238">
        <f t="shared" si="159"/>
        <v>-2899.5119653056508</v>
      </c>
    </row>
    <row r="388" spans="1:32" x14ac:dyDescent="0.25">
      <c r="B388" s="25">
        <v>37078</v>
      </c>
      <c r="C388" s="26"/>
      <c r="D388" s="27"/>
      <c r="E388" s="27"/>
      <c r="F388" s="227">
        <f t="shared" si="146"/>
        <v>0</v>
      </c>
      <c r="G388" s="215" t="s">
        <v>31</v>
      </c>
      <c r="H388" s="4">
        <f t="shared" si="155"/>
        <v>-4595820</v>
      </c>
      <c r="I388" s="4">
        <f t="shared" si="147"/>
        <v>-109424.28571428571</v>
      </c>
      <c r="J388" s="4">
        <f t="shared" si="148"/>
        <v>-614372.3909042856</v>
      </c>
      <c r="K388" s="36">
        <f t="shared" si="149"/>
        <v>-17397.071791833903</v>
      </c>
      <c r="L388" s="36">
        <f t="shared" si="150"/>
        <v>-393263.57398882031</v>
      </c>
      <c r="N388" s="4">
        <f t="shared" si="156"/>
        <v>-765970</v>
      </c>
      <c r="O388" s="274">
        <f t="shared" si="151"/>
        <v>-18237.380952380954</v>
      </c>
      <c r="P388" s="274">
        <f t="shared" si="152"/>
        <v>-102395.39848404762</v>
      </c>
      <c r="Q388" s="276">
        <f t="shared" si="153"/>
        <v>-2899.5119653056508</v>
      </c>
      <c r="R388" s="4">
        <f t="shared" si="157"/>
        <v>-65545.147142857153</v>
      </c>
      <c r="X388" s="237">
        <f t="shared" si="154"/>
        <v>37078</v>
      </c>
      <c r="Y388" s="238" t="str">
        <f t="shared" si="160"/>
        <v>0</v>
      </c>
      <c r="Z388" s="36"/>
      <c r="AA388" s="239">
        <f t="shared" si="161"/>
        <v>2899.5119653056508</v>
      </c>
      <c r="AB388" s="240">
        <f t="shared" si="162"/>
        <v>145921.20000000001</v>
      </c>
      <c r="AC388" s="241" t="str">
        <f t="shared" si="158"/>
        <v/>
      </c>
      <c r="AF388" s="243">
        <f t="shared" si="159"/>
        <v>-2899.5119653056508</v>
      </c>
    </row>
    <row r="389" spans="1:32" x14ac:dyDescent="0.25">
      <c r="B389" s="25">
        <v>37079</v>
      </c>
      <c r="C389" s="26"/>
      <c r="D389" s="27"/>
      <c r="E389" s="27"/>
      <c r="F389" s="227">
        <f t="shared" si="146"/>
        <v>0</v>
      </c>
      <c r="G389" s="215" t="s">
        <v>31</v>
      </c>
      <c r="H389" s="4">
        <f t="shared" si="155"/>
        <v>-5361790</v>
      </c>
      <c r="I389" s="4">
        <f t="shared" si="147"/>
        <v>-127661.66666666667</v>
      </c>
      <c r="J389" s="4">
        <f t="shared" si="148"/>
        <v>-716767.78938833333</v>
      </c>
      <c r="K389" s="36">
        <f t="shared" si="149"/>
        <v>-20296.583757139557</v>
      </c>
      <c r="L389" s="36">
        <f t="shared" si="150"/>
        <v>-458807.50298695709</v>
      </c>
      <c r="N389" s="4">
        <f t="shared" si="156"/>
        <v>-765970</v>
      </c>
      <c r="O389" s="274">
        <f t="shared" si="151"/>
        <v>-18237.380952380954</v>
      </c>
      <c r="P389" s="274">
        <f t="shared" si="152"/>
        <v>-102395.39848404762</v>
      </c>
      <c r="Q389" s="276">
        <f t="shared" si="153"/>
        <v>-2899.5119653056508</v>
      </c>
      <c r="R389" s="4">
        <f t="shared" si="157"/>
        <v>-65545.147142857153</v>
      </c>
      <c r="X389" s="237">
        <f t="shared" si="154"/>
        <v>37079</v>
      </c>
      <c r="Y389" s="238" t="str">
        <f t="shared" si="160"/>
        <v>0</v>
      </c>
      <c r="Z389" s="36"/>
      <c r="AA389" s="239">
        <f t="shared" si="161"/>
        <v>2899.5119653056508</v>
      </c>
      <c r="AB389" s="240">
        <f t="shared" si="162"/>
        <v>145921.20000000001</v>
      </c>
      <c r="AC389" s="241" t="str">
        <f t="shared" si="158"/>
        <v/>
      </c>
      <c r="AF389" s="243">
        <f t="shared" si="159"/>
        <v>-2899.5119653056508</v>
      </c>
    </row>
    <row r="390" spans="1:32" x14ac:dyDescent="0.25">
      <c r="B390" s="25">
        <v>37080</v>
      </c>
      <c r="C390" s="26"/>
      <c r="D390" s="27"/>
      <c r="E390" s="27"/>
      <c r="F390" s="227">
        <f t="shared" si="146"/>
        <v>0</v>
      </c>
      <c r="G390" s="215" t="s">
        <v>31</v>
      </c>
      <c r="H390" s="4">
        <f t="shared" si="155"/>
        <v>-6127760</v>
      </c>
      <c r="I390" s="4">
        <f t="shared" si="147"/>
        <v>-145899.04761904763</v>
      </c>
      <c r="J390" s="4">
        <f t="shared" si="148"/>
        <v>-819163.18787238095</v>
      </c>
      <c r="K390" s="36">
        <f t="shared" si="149"/>
        <v>-23196.095722445207</v>
      </c>
      <c r="L390" s="36">
        <f t="shared" si="150"/>
        <v>-524351.43198509375</v>
      </c>
      <c r="N390" s="4">
        <f t="shared" si="156"/>
        <v>-765970</v>
      </c>
      <c r="O390" s="274">
        <f t="shared" si="151"/>
        <v>-18237.380952380954</v>
      </c>
      <c r="P390" s="274">
        <f t="shared" si="152"/>
        <v>-102395.39848404762</v>
      </c>
      <c r="Q390" s="276">
        <f t="shared" si="153"/>
        <v>-2899.5119653056508</v>
      </c>
      <c r="R390" s="4">
        <f t="shared" si="157"/>
        <v>-65545.147142857153</v>
      </c>
      <c r="X390" s="237">
        <f t="shared" si="154"/>
        <v>37080</v>
      </c>
      <c r="Y390" s="238" t="str">
        <f t="shared" si="160"/>
        <v>0</v>
      </c>
      <c r="Z390" s="36"/>
      <c r="AA390" s="239">
        <f t="shared" si="161"/>
        <v>2899.5119653056508</v>
      </c>
      <c r="AB390" s="240">
        <f t="shared" si="162"/>
        <v>145921.20000000001</v>
      </c>
      <c r="AC390" s="241" t="str">
        <f t="shared" si="158"/>
        <v/>
      </c>
      <c r="AF390" s="243">
        <f t="shared" si="159"/>
        <v>-2899.5119653056508</v>
      </c>
    </row>
    <row r="391" spans="1:32" x14ac:dyDescent="0.25">
      <c r="B391" s="25">
        <v>37081</v>
      </c>
      <c r="C391" s="26"/>
      <c r="D391" s="27"/>
      <c r="E391" s="27"/>
      <c r="F391" s="227">
        <f t="shared" si="146"/>
        <v>0</v>
      </c>
      <c r="G391" s="215" t="s">
        <v>31</v>
      </c>
      <c r="H391" s="4">
        <f t="shared" si="155"/>
        <v>-6893730</v>
      </c>
      <c r="I391" s="4">
        <f t="shared" si="147"/>
        <v>-164136.42857142858</v>
      </c>
      <c r="J391" s="4">
        <f t="shared" si="148"/>
        <v>-921558.58635642857</v>
      </c>
      <c r="K391" s="36">
        <f t="shared" si="149"/>
        <v>-26095.607687750857</v>
      </c>
      <c r="L391" s="36">
        <f t="shared" si="150"/>
        <v>-589895.36098323052</v>
      </c>
      <c r="N391" s="4">
        <f t="shared" si="156"/>
        <v>-765970</v>
      </c>
      <c r="O391" s="274">
        <f t="shared" si="151"/>
        <v>-18237.380952380954</v>
      </c>
      <c r="P391" s="274">
        <f t="shared" si="152"/>
        <v>-102395.39848404762</v>
      </c>
      <c r="Q391" s="276">
        <f t="shared" si="153"/>
        <v>-2899.5119653056508</v>
      </c>
      <c r="R391" s="4">
        <f t="shared" si="157"/>
        <v>-65545.147142857153</v>
      </c>
      <c r="X391" s="237">
        <f t="shared" si="154"/>
        <v>37081</v>
      </c>
      <c r="Y391" s="238" t="str">
        <f t="shared" si="160"/>
        <v>0</v>
      </c>
      <c r="Z391" s="36"/>
      <c r="AA391" s="239">
        <f t="shared" si="161"/>
        <v>2899.5119653056508</v>
      </c>
      <c r="AB391" s="240">
        <f t="shared" si="162"/>
        <v>145921.20000000001</v>
      </c>
      <c r="AC391" s="241" t="str">
        <f t="shared" si="158"/>
        <v/>
      </c>
      <c r="AF391" s="243">
        <f t="shared" si="159"/>
        <v>-2899.5119653056508</v>
      </c>
    </row>
    <row r="392" spans="1:32" x14ac:dyDescent="0.25">
      <c r="B392" s="25">
        <v>37082</v>
      </c>
      <c r="C392" s="26"/>
      <c r="D392" s="27"/>
      <c r="E392" s="27"/>
      <c r="F392" s="227">
        <f t="shared" si="146"/>
        <v>0</v>
      </c>
      <c r="G392" s="215" t="s">
        <v>31</v>
      </c>
      <c r="H392" s="4">
        <f t="shared" si="155"/>
        <v>-7659700</v>
      </c>
      <c r="I392" s="4">
        <f t="shared" si="147"/>
        <v>-182373.80952380953</v>
      </c>
      <c r="J392" s="4">
        <f t="shared" si="148"/>
        <v>-1023953.9848404762</v>
      </c>
      <c r="K392" s="36">
        <f t="shared" si="149"/>
        <v>-28995.119653056507</v>
      </c>
      <c r="L392" s="36">
        <f t="shared" si="150"/>
        <v>-655439.28998136718</v>
      </c>
      <c r="N392" s="4">
        <f t="shared" si="156"/>
        <v>-765970</v>
      </c>
      <c r="O392" s="274">
        <f t="shared" si="151"/>
        <v>-18237.380952380954</v>
      </c>
      <c r="P392" s="274">
        <f t="shared" si="152"/>
        <v>-102395.39848404762</v>
      </c>
      <c r="Q392" s="276">
        <f t="shared" si="153"/>
        <v>-2899.5119653056508</v>
      </c>
      <c r="R392" s="4">
        <f t="shared" si="157"/>
        <v>-65545.147142857153</v>
      </c>
      <c r="X392" s="237">
        <f t="shared" si="154"/>
        <v>37082</v>
      </c>
      <c r="Y392" s="238" t="str">
        <f t="shared" si="160"/>
        <v>0</v>
      </c>
      <c r="Z392" s="36"/>
      <c r="AA392" s="239">
        <f t="shared" si="161"/>
        <v>2899.5119653056508</v>
      </c>
      <c r="AB392" s="240">
        <f t="shared" si="162"/>
        <v>145921.20000000001</v>
      </c>
      <c r="AC392" s="241" t="str">
        <f t="shared" si="158"/>
        <v/>
      </c>
      <c r="AF392" s="243">
        <f t="shared" si="159"/>
        <v>-2899.5119653056508</v>
      </c>
    </row>
    <row r="393" spans="1:32" x14ac:dyDescent="0.25">
      <c r="B393" s="25">
        <v>37083</v>
      </c>
      <c r="C393" s="26"/>
      <c r="D393" s="27"/>
      <c r="E393" s="27"/>
      <c r="F393" s="227">
        <f t="shared" si="146"/>
        <v>0</v>
      </c>
      <c r="G393" s="215" t="s">
        <v>31</v>
      </c>
      <c r="H393" s="4">
        <f t="shared" si="155"/>
        <v>-8425670</v>
      </c>
      <c r="I393" s="4">
        <f t="shared" si="147"/>
        <v>-200611.19047619047</v>
      </c>
      <c r="J393" s="4">
        <f t="shared" si="148"/>
        <v>-1126349.3833245237</v>
      </c>
      <c r="K393" s="36">
        <f t="shared" si="149"/>
        <v>-31894.631618362157</v>
      </c>
      <c r="L393" s="36">
        <f t="shared" si="150"/>
        <v>-720983.21897950384</v>
      </c>
      <c r="N393" s="4">
        <f t="shared" si="156"/>
        <v>-765970</v>
      </c>
      <c r="O393" s="274">
        <f t="shared" si="151"/>
        <v>-18237.380952380954</v>
      </c>
      <c r="P393" s="274">
        <f t="shared" si="152"/>
        <v>-102395.39848404762</v>
      </c>
      <c r="Q393" s="276">
        <f t="shared" si="153"/>
        <v>-2899.5119653056508</v>
      </c>
      <c r="R393" s="4">
        <f t="shared" si="157"/>
        <v>-65545.147142857153</v>
      </c>
      <c r="X393" s="237">
        <f t="shared" si="154"/>
        <v>37083</v>
      </c>
      <c r="Y393" s="238" t="str">
        <f t="shared" si="160"/>
        <v>0</v>
      </c>
      <c r="Z393" s="36"/>
      <c r="AA393" s="239">
        <f t="shared" si="161"/>
        <v>2899.5119653056508</v>
      </c>
      <c r="AB393" s="240">
        <f t="shared" si="162"/>
        <v>145921.20000000001</v>
      </c>
      <c r="AC393" s="241" t="str">
        <f t="shared" si="158"/>
        <v/>
      </c>
      <c r="AF393" s="243">
        <f t="shared" si="159"/>
        <v>-2899.5119653056508</v>
      </c>
    </row>
    <row r="394" spans="1:32" x14ac:dyDescent="0.25">
      <c r="B394" s="25">
        <v>37084</v>
      </c>
      <c r="C394" s="26"/>
      <c r="D394" s="27"/>
      <c r="E394" s="27"/>
      <c r="F394" s="227">
        <f t="shared" si="146"/>
        <v>0</v>
      </c>
      <c r="G394" s="215" t="s">
        <v>31</v>
      </c>
      <c r="H394" s="4">
        <f t="shared" si="155"/>
        <v>-9191640</v>
      </c>
      <c r="I394" s="4">
        <f t="shared" si="147"/>
        <v>-218848.57142857142</v>
      </c>
      <c r="J394" s="4">
        <f t="shared" si="148"/>
        <v>-1228744.7818085712</v>
      </c>
      <c r="K394" s="36">
        <f t="shared" si="149"/>
        <v>-34794.143583667807</v>
      </c>
      <c r="L394" s="36">
        <f t="shared" si="150"/>
        <v>-786527.14797764062</v>
      </c>
      <c r="N394" s="4">
        <f t="shared" si="156"/>
        <v>-765970</v>
      </c>
      <c r="O394" s="274">
        <f t="shared" si="151"/>
        <v>-18237.380952380954</v>
      </c>
      <c r="P394" s="274">
        <f t="shared" si="152"/>
        <v>-102395.39848404762</v>
      </c>
      <c r="Q394" s="276">
        <f t="shared" si="153"/>
        <v>-2899.5119653056508</v>
      </c>
      <c r="R394" s="4">
        <f t="shared" si="157"/>
        <v>-65545.147142857153</v>
      </c>
      <c r="X394" s="237">
        <f t="shared" si="154"/>
        <v>37084</v>
      </c>
      <c r="Y394" s="238" t="str">
        <f t="shared" si="160"/>
        <v>0</v>
      </c>
      <c r="Z394" s="36"/>
      <c r="AA394" s="239">
        <f t="shared" si="161"/>
        <v>2899.5119653056508</v>
      </c>
      <c r="AB394" s="240">
        <f t="shared" si="162"/>
        <v>145921.20000000001</v>
      </c>
      <c r="AC394" s="241" t="str">
        <f t="shared" si="158"/>
        <v/>
      </c>
      <c r="AF394" s="243">
        <f t="shared" si="159"/>
        <v>-2899.5119653056508</v>
      </c>
    </row>
    <row r="395" spans="1:32" x14ac:dyDescent="0.25">
      <c r="B395" s="25">
        <v>37085</v>
      </c>
      <c r="C395" s="26"/>
      <c r="D395" s="27"/>
      <c r="E395" s="27"/>
      <c r="F395" s="227">
        <f t="shared" si="146"/>
        <v>0</v>
      </c>
      <c r="G395" s="215" t="s">
        <v>31</v>
      </c>
      <c r="H395" s="4">
        <f t="shared" si="155"/>
        <v>-9957610</v>
      </c>
      <c r="I395" s="4">
        <f t="shared" si="147"/>
        <v>-237085.95238095237</v>
      </c>
      <c r="J395" s="4">
        <f t="shared" si="148"/>
        <v>-1331140.1802926189</v>
      </c>
      <c r="K395" s="36">
        <f t="shared" si="149"/>
        <v>-37693.65554897346</v>
      </c>
      <c r="L395" s="36">
        <f t="shared" si="150"/>
        <v>-852071.0769757774</v>
      </c>
      <c r="N395" s="4">
        <f t="shared" si="156"/>
        <v>-765970</v>
      </c>
      <c r="O395" s="274">
        <f t="shared" si="151"/>
        <v>-18237.380952380954</v>
      </c>
      <c r="P395" s="274">
        <f t="shared" si="152"/>
        <v>-102395.39848404762</v>
      </c>
      <c r="Q395" s="276">
        <f t="shared" si="153"/>
        <v>-2899.5119653056508</v>
      </c>
      <c r="R395" s="4">
        <f t="shared" si="157"/>
        <v>-65545.147142857153</v>
      </c>
      <c r="X395" s="237">
        <f t="shared" si="154"/>
        <v>37085</v>
      </c>
      <c r="Y395" s="238" t="str">
        <f t="shared" si="160"/>
        <v>0</v>
      </c>
      <c r="Z395" s="36"/>
      <c r="AA395" s="239">
        <f t="shared" si="161"/>
        <v>2899.5119653056508</v>
      </c>
      <c r="AB395" s="240">
        <f t="shared" si="162"/>
        <v>145921.20000000001</v>
      </c>
      <c r="AC395" s="241" t="str">
        <f t="shared" si="158"/>
        <v/>
      </c>
      <c r="AF395" s="243">
        <f t="shared" si="159"/>
        <v>-2899.5119653056508</v>
      </c>
    </row>
    <row r="396" spans="1:32" s="217" customFormat="1" x14ac:dyDescent="0.25">
      <c r="B396" s="25">
        <v>37086</v>
      </c>
      <c r="C396" s="282"/>
      <c r="D396" s="48"/>
      <c r="E396" s="48"/>
      <c r="F396" s="258">
        <f t="shared" si="146"/>
        <v>0</v>
      </c>
      <c r="G396" s="215" t="s">
        <v>31</v>
      </c>
      <c r="H396" s="169">
        <f t="shared" si="155"/>
        <v>-10723580</v>
      </c>
      <c r="I396" s="169">
        <f t="shared" si="147"/>
        <v>-255323.33333333334</v>
      </c>
      <c r="J396" s="169">
        <f t="shared" si="148"/>
        <v>-1433535.5787766667</v>
      </c>
      <c r="K396" s="283">
        <f t="shared" si="149"/>
        <v>-40593.167514279114</v>
      </c>
      <c r="L396" s="283">
        <f t="shared" si="150"/>
        <v>-917615.00597391417</v>
      </c>
      <c r="N396" s="169">
        <f t="shared" si="156"/>
        <v>-765970</v>
      </c>
      <c r="O396" s="284">
        <f t="shared" si="151"/>
        <v>-18237.380952380954</v>
      </c>
      <c r="P396" s="284">
        <f t="shared" si="152"/>
        <v>-102395.39848404762</v>
      </c>
      <c r="Q396" s="285">
        <f t="shared" si="153"/>
        <v>-2899.5119653056508</v>
      </c>
      <c r="R396" s="169">
        <f t="shared" si="157"/>
        <v>-65545.147142857153</v>
      </c>
      <c r="X396" s="259">
        <f t="shared" si="154"/>
        <v>37086</v>
      </c>
      <c r="Y396" s="238" t="str">
        <f t="shared" si="160"/>
        <v>0</v>
      </c>
      <c r="Z396" s="283"/>
      <c r="AA396" s="260">
        <f t="shared" si="161"/>
        <v>2899.5119653056508</v>
      </c>
      <c r="AB396" s="240">
        <f t="shared" si="162"/>
        <v>145921.20000000001</v>
      </c>
      <c r="AC396" s="261" t="str">
        <f t="shared" si="158"/>
        <v/>
      </c>
      <c r="AF396" s="238">
        <f t="shared" si="159"/>
        <v>-2899.5119653056508</v>
      </c>
    </row>
    <row r="397" spans="1:32" x14ac:dyDescent="0.25">
      <c r="B397" s="25">
        <v>37087</v>
      </c>
      <c r="C397" s="26"/>
      <c r="D397" s="27"/>
      <c r="E397" s="27"/>
      <c r="F397" s="227">
        <f t="shared" si="146"/>
        <v>0</v>
      </c>
      <c r="G397" s="215" t="s">
        <v>31</v>
      </c>
      <c r="H397" s="4">
        <f t="shared" si="155"/>
        <v>-11489550</v>
      </c>
      <c r="I397" s="4">
        <f t="shared" si="147"/>
        <v>-273560.71428571426</v>
      </c>
      <c r="J397" s="4">
        <f t="shared" si="148"/>
        <v>-1535930.9772607139</v>
      </c>
      <c r="K397" s="36">
        <f t="shared" si="149"/>
        <v>-43492.679479584753</v>
      </c>
      <c r="L397" s="36">
        <f t="shared" si="150"/>
        <v>-983158.9349720506</v>
      </c>
      <c r="N397" s="4">
        <f t="shared" si="156"/>
        <v>-765970</v>
      </c>
      <c r="O397" s="274">
        <f t="shared" si="151"/>
        <v>-18237.380952380954</v>
      </c>
      <c r="P397" s="274">
        <f t="shared" si="152"/>
        <v>-102395.39848404762</v>
      </c>
      <c r="Q397" s="276">
        <f t="shared" si="153"/>
        <v>-2899.5119653056508</v>
      </c>
      <c r="R397" s="4">
        <f t="shared" si="157"/>
        <v>-65545.147142857153</v>
      </c>
      <c r="X397" s="237">
        <f t="shared" si="154"/>
        <v>37087</v>
      </c>
      <c r="Y397" s="238" t="str">
        <f t="shared" si="160"/>
        <v>0</v>
      </c>
      <c r="Z397" s="36"/>
      <c r="AA397" s="239">
        <f t="shared" si="161"/>
        <v>2899.5119653056508</v>
      </c>
      <c r="AB397" s="240">
        <f t="shared" si="162"/>
        <v>145921.20000000001</v>
      </c>
      <c r="AC397" s="241" t="str">
        <f t="shared" si="158"/>
        <v/>
      </c>
      <c r="AF397" s="243">
        <f t="shared" si="159"/>
        <v>-2899.5119653056508</v>
      </c>
    </row>
    <row r="398" spans="1:32" x14ac:dyDescent="0.25">
      <c r="B398" s="25">
        <v>37088</v>
      </c>
      <c r="C398" s="26"/>
      <c r="D398" s="27"/>
      <c r="E398" s="27"/>
      <c r="F398" s="227">
        <f t="shared" si="146"/>
        <v>0</v>
      </c>
      <c r="G398" s="215" t="s">
        <v>31</v>
      </c>
      <c r="H398" s="4">
        <f t="shared" si="155"/>
        <v>-12255520</v>
      </c>
      <c r="I398" s="4">
        <f t="shared" si="147"/>
        <v>-291798.09523809527</v>
      </c>
      <c r="J398" s="4">
        <f t="shared" si="148"/>
        <v>-1638326.3757447619</v>
      </c>
      <c r="K398" s="36">
        <f t="shared" si="149"/>
        <v>-46392.191444890414</v>
      </c>
      <c r="L398" s="36">
        <f t="shared" si="150"/>
        <v>-1048702.8639701875</v>
      </c>
      <c r="N398" s="4">
        <f t="shared" si="156"/>
        <v>-765970</v>
      </c>
      <c r="O398" s="274">
        <f t="shared" si="151"/>
        <v>-18237.380952380954</v>
      </c>
      <c r="P398" s="274">
        <f t="shared" si="152"/>
        <v>-102395.39848404762</v>
      </c>
      <c r="Q398" s="276">
        <f t="shared" si="153"/>
        <v>-2899.5119653056508</v>
      </c>
      <c r="R398" s="4">
        <f t="shared" si="157"/>
        <v>-65545.147142857153</v>
      </c>
      <c r="X398" s="237">
        <f t="shared" si="154"/>
        <v>37088</v>
      </c>
      <c r="Y398" s="238" t="str">
        <f t="shared" si="160"/>
        <v>0</v>
      </c>
      <c r="Z398" s="36"/>
      <c r="AA398" s="239">
        <f t="shared" si="161"/>
        <v>2899.5119653056508</v>
      </c>
      <c r="AB398" s="240">
        <f t="shared" si="162"/>
        <v>145921.20000000001</v>
      </c>
      <c r="AC398" s="241" t="str">
        <f t="shared" si="158"/>
        <v/>
      </c>
      <c r="AF398" s="243">
        <f t="shared" si="159"/>
        <v>-2899.5119653056508</v>
      </c>
    </row>
    <row r="399" spans="1:32" x14ac:dyDescent="0.25">
      <c r="B399" s="25">
        <v>37089</v>
      </c>
      <c r="C399" s="26"/>
      <c r="D399" s="27"/>
      <c r="E399" s="27"/>
      <c r="F399" s="227">
        <f t="shared" si="146"/>
        <v>0</v>
      </c>
      <c r="G399" s="215" t="s">
        <v>31</v>
      </c>
      <c r="H399" s="4">
        <f t="shared" si="155"/>
        <v>-13021490</v>
      </c>
      <c r="I399" s="4">
        <f t="shared" si="147"/>
        <v>-310035.47619047621</v>
      </c>
      <c r="J399" s="4">
        <f t="shared" si="148"/>
        <v>-1740721.7742288096</v>
      </c>
      <c r="K399" s="36">
        <f t="shared" si="149"/>
        <v>-49291.703410196067</v>
      </c>
      <c r="L399" s="36">
        <f t="shared" si="150"/>
        <v>-1114246.7929683244</v>
      </c>
      <c r="N399" s="4">
        <f t="shared" si="156"/>
        <v>-765970</v>
      </c>
      <c r="O399" s="274">
        <f t="shared" si="151"/>
        <v>-18237.380952380954</v>
      </c>
      <c r="P399" s="274">
        <f t="shared" si="152"/>
        <v>-102395.39848404762</v>
      </c>
      <c r="Q399" s="276">
        <f t="shared" si="153"/>
        <v>-2899.5119653056508</v>
      </c>
      <c r="R399" s="4">
        <f t="shared" si="157"/>
        <v>-65545.147142857153</v>
      </c>
      <c r="X399" s="237">
        <f t="shared" si="154"/>
        <v>37089</v>
      </c>
      <c r="Y399" s="238" t="str">
        <f t="shared" si="160"/>
        <v>0</v>
      </c>
      <c r="Z399" s="36"/>
      <c r="AA399" s="239">
        <f t="shared" si="161"/>
        <v>2899.5119653056508</v>
      </c>
      <c r="AB399" s="240">
        <f t="shared" si="162"/>
        <v>145921.20000000001</v>
      </c>
      <c r="AC399" s="241" t="str">
        <f t="shared" si="158"/>
        <v/>
      </c>
      <c r="AF399" s="243">
        <f t="shared" si="159"/>
        <v>-2899.5119653056508</v>
      </c>
    </row>
    <row r="400" spans="1:32" x14ac:dyDescent="0.25">
      <c r="B400" s="25">
        <v>37090</v>
      </c>
      <c r="C400" s="26"/>
      <c r="D400" s="27"/>
      <c r="E400" s="27"/>
      <c r="F400" s="227">
        <f t="shared" si="146"/>
        <v>0</v>
      </c>
      <c r="G400" s="215" t="s">
        <v>31</v>
      </c>
      <c r="H400" s="4">
        <f t="shared" si="155"/>
        <v>-13787460</v>
      </c>
      <c r="I400" s="4">
        <f t="shared" si="147"/>
        <v>-328272.85714285716</v>
      </c>
      <c r="J400" s="4">
        <f t="shared" si="148"/>
        <v>-1843117.1727128571</v>
      </c>
      <c r="K400" s="36">
        <f t="shared" si="149"/>
        <v>-52191.215375501713</v>
      </c>
      <c r="L400" s="36">
        <f t="shared" si="150"/>
        <v>-1179790.721966461</v>
      </c>
      <c r="N400" s="4">
        <f t="shared" si="156"/>
        <v>-765970</v>
      </c>
      <c r="O400" s="274">
        <f t="shared" si="151"/>
        <v>-18237.380952380954</v>
      </c>
      <c r="P400" s="274">
        <f t="shared" si="152"/>
        <v>-102395.39848404762</v>
      </c>
      <c r="Q400" s="276">
        <f t="shared" si="153"/>
        <v>-2899.5119653056508</v>
      </c>
      <c r="R400" s="4">
        <f t="shared" si="157"/>
        <v>-65545.147142857153</v>
      </c>
      <c r="X400" s="237">
        <f t="shared" si="154"/>
        <v>37090</v>
      </c>
      <c r="Y400" s="238" t="str">
        <f t="shared" si="160"/>
        <v>0</v>
      </c>
      <c r="Z400" s="36"/>
      <c r="AA400" s="239">
        <f t="shared" si="161"/>
        <v>2899.5119653056508</v>
      </c>
      <c r="AB400" s="240">
        <f t="shared" si="162"/>
        <v>145921.20000000001</v>
      </c>
      <c r="AC400" s="241" t="str">
        <f t="shared" si="158"/>
        <v/>
      </c>
      <c r="AF400" s="243">
        <f t="shared" si="159"/>
        <v>-2899.5119653056508</v>
      </c>
    </row>
    <row r="401" spans="2:32" x14ac:dyDescent="0.25">
      <c r="B401" s="25">
        <v>37091</v>
      </c>
      <c r="C401" s="26"/>
      <c r="D401" s="27"/>
      <c r="E401" s="27"/>
      <c r="F401" s="227">
        <f t="shared" si="146"/>
        <v>0</v>
      </c>
      <c r="G401" s="215" t="s">
        <v>31</v>
      </c>
      <c r="H401" s="4">
        <f t="shared" si="155"/>
        <v>-14553430</v>
      </c>
      <c r="I401" s="4">
        <f t="shared" si="147"/>
        <v>-346510.23809523811</v>
      </c>
      <c r="J401" s="4">
        <f t="shared" si="148"/>
        <v>-1945512.5711969046</v>
      </c>
      <c r="K401" s="36">
        <f t="shared" si="149"/>
        <v>-55090.72734080736</v>
      </c>
      <c r="L401" s="36">
        <f t="shared" si="150"/>
        <v>-1245334.6509645975</v>
      </c>
      <c r="N401" s="4">
        <f t="shared" si="156"/>
        <v>-765970</v>
      </c>
      <c r="O401" s="274">
        <f t="shared" si="151"/>
        <v>-18237.380952380954</v>
      </c>
      <c r="P401" s="274">
        <f t="shared" si="152"/>
        <v>-102395.39848404762</v>
      </c>
      <c r="Q401" s="276">
        <f t="shared" si="153"/>
        <v>-2899.5119653056508</v>
      </c>
      <c r="R401" s="4">
        <f t="shared" si="157"/>
        <v>-65545.147142857153</v>
      </c>
      <c r="X401" s="237">
        <f t="shared" si="154"/>
        <v>37091</v>
      </c>
      <c r="Y401" s="238" t="str">
        <f t="shared" si="160"/>
        <v>0</v>
      </c>
      <c r="Z401" s="36"/>
      <c r="AA401" s="239">
        <f t="shared" si="161"/>
        <v>2899.5119653056508</v>
      </c>
      <c r="AB401" s="240">
        <f t="shared" si="162"/>
        <v>145921.20000000001</v>
      </c>
      <c r="AC401" s="241" t="str">
        <f t="shared" si="158"/>
        <v/>
      </c>
      <c r="AF401" s="243">
        <f t="shared" si="159"/>
        <v>-2899.5119653056508</v>
      </c>
    </row>
    <row r="402" spans="2:32" x14ac:dyDescent="0.25">
      <c r="B402" s="25">
        <v>37092</v>
      </c>
      <c r="C402" s="26"/>
      <c r="D402" s="27"/>
      <c r="E402" s="27"/>
      <c r="F402" s="227">
        <f t="shared" si="146"/>
        <v>0</v>
      </c>
      <c r="G402" s="215" t="s">
        <v>31</v>
      </c>
      <c r="H402" s="4">
        <f t="shared" si="155"/>
        <v>-15319400</v>
      </c>
      <c r="I402" s="4">
        <f t="shared" si="147"/>
        <v>-364747.61904761905</v>
      </c>
      <c r="J402" s="4">
        <f t="shared" si="148"/>
        <v>-2047907.9696809524</v>
      </c>
      <c r="K402" s="36">
        <f t="shared" si="149"/>
        <v>-57990.239306113013</v>
      </c>
      <c r="L402" s="36">
        <f t="shared" si="150"/>
        <v>-1310878.5799627344</v>
      </c>
      <c r="N402" s="4">
        <f t="shared" si="156"/>
        <v>-765970</v>
      </c>
      <c r="O402" s="274">
        <f t="shared" si="151"/>
        <v>-18237.380952380954</v>
      </c>
      <c r="P402" s="274">
        <f t="shared" si="152"/>
        <v>-102395.39848404762</v>
      </c>
      <c r="Q402" s="276">
        <f t="shared" si="153"/>
        <v>-2899.5119653056508</v>
      </c>
      <c r="R402" s="4">
        <f t="shared" si="157"/>
        <v>-65545.147142857153</v>
      </c>
      <c r="X402" s="237">
        <f t="shared" si="154"/>
        <v>37092</v>
      </c>
      <c r="Y402" s="238" t="str">
        <f t="shared" si="160"/>
        <v>0</v>
      </c>
      <c r="Z402" s="36"/>
      <c r="AA402" s="239">
        <f t="shared" si="161"/>
        <v>2899.5119653056508</v>
      </c>
      <c r="AB402" s="240">
        <f t="shared" si="162"/>
        <v>145921.20000000001</v>
      </c>
      <c r="AC402" s="241" t="str">
        <f t="shared" si="158"/>
        <v/>
      </c>
      <c r="AF402" s="243">
        <f t="shared" si="159"/>
        <v>-2899.5119653056508</v>
      </c>
    </row>
    <row r="403" spans="2:32" x14ac:dyDescent="0.25">
      <c r="B403" s="25">
        <v>37093</v>
      </c>
      <c r="C403" s="26"/>
      <c r="D403" s="27"/>
      <c r="E403" s="27"/>
      <c r="F403" s="227">
        <f t="shared" si="146"/>
        <v>0</v>
      </c>
      <c r="G403" s="215" t="s">
        <v>31</v>
      </c>
      <c r="H403" s="4">
        <f t="shared" si="155"/>
        <v>-16085370</v>
      </c>
      <c r="I403" s="4">
        <f t="shared" si="147"/>
        <v>-382985</v>
      </c>
      <c r="J403" s="4">
        <f t="shared" si="148"/>
        <v>-2150303.3681649999</v>
      </c>
      <c r="K403" s="36">
        <f t="shared" si="149"/>
        <v>-60889.751271418667</v>
      </c>
      <c r="L403" s="36">
        <f t="shared" si="150"/>
        <v>-1376422.5089608713</v>
      </c>
      <c r="N403" s="4">
        <f t="shared" si="156"/>
        <v>-765970</v>
      </c>
      <c r="O403" s="274">
        <f t="shared" si="151"/>
        <v>-18237.380952380954</v>
      </c>
      <c r="P403" s="274">
        <f t="shared" si="152"/>
        <v>-102395.39848404762</v>
      </c>
      <c r="Q403" s="276">
        <f t="shared" si="153"/>
        <v>-2899.5119653056508</v>
      </c>
      <c r="R403" s="4">
        <f t="shared" si="157"/>
        <v>-65545.147142857153</v>
      </c>
      <c r="X403" s="237">
        <f t="shared" si="154"/>
        <v>37093</v>
      </c>
      <c r="Y403" s="238" t="str">
        <f t="shared" si="160"/>
        <v>0</v>
      </c>
      <c r="Z403" s="36"/>
      <c r="AA403" s="239">
        <f t="shared" si="161"/>
        <v>2899.5119653056508</v>
      </c>
      <c r="AB403" s="240">
        <f t="shared" si="162"/>
        <v>145921.20000000001</v>
      </c>
      <c r="AC403" s="241" t="str">
        <f t="shared" si="158"/>
        <v/>
      </c>
      <c r="AF403" s="243">
        <f t="shared" si="159"/>
        <v>-2899.5119653056508</v>
      </c>
    </row>
    <row r="404" spans="2:32" x14ac:dyDescent="0.25">
      <c r="B404" s="25">
        <v>37094</v>
      </c>
      <c r="C404" s="26"/>
      <c r="D404" s="27"/>
      <c r="E404" s="27"/>
      <c r="F404" s="227">
        <f t="shared" si="146"/>
        <v>0</v>
      </c>
      <c r="G404" s="215" t="s">
        <v>31</v>
      </c>
      <c r="H404" s="4">
        <f t="shared" si="155"/>
        <v>-16851340</v>
      </c>
      <c r="I404" s="4">
        <f t="shared" si="147"/>
        <v>-401222.38095238095</v>
      </c>
      <c r="J404" s="4">
        <f t="shared" si="148"/>
        <v>-2252698.7666490474</v>
      </c>
      <c r="K404" s="36">
        <f t="shared" si="149"/>
        <v>-63789.263236724313</v>
      </c>
      <c r="L404" s="36">
        <f t="shared" si="150"/>
        <v>-1441966.4379590077</v>
      </c>
      <c r="N404" s="4">
        <f t="shared" si="156"/>
        <v>-765970</v>
      </c>
      <c r="O404" s="274">
        <f t="shared" si="151"/>
        <v>-18237.380952380954</v>
      </c>
      <c r="P404" s="274">
        <f t="shared" si="152"/>
        <v>-102395.39848404762</v>
      </c>
      <c r="Q404" s="276">
        <f t="shared" si="153"/>
        <v>-2899.5119653056508</v>
      </c>
      <c r="R404" s="4">
        <f t="shared" si="157"/>
        <v>-65545.147142857153</v>
      </c>
      <c r="X404" s="237">
        <f t="shared" si="154"/>
        <v>37094</v>
      </c>
      <c r="Y404" s="238" t="str">
        <f t="shared" si="160"/>
        <v>0</v>
      </c>
      <c r="Z404" s="36"/>
      <c r="AA404" s="239">
        <f t="shared" si="161"/>
        <v>2899.5119653056508</v>
      </c>
      <c r="AB404" s="240">
        <f t="shared" si="162"/>
        <v>145921.20000000001</v>
      </c>
      <c r="AC404" s="241" t="str">
        <f t="shared" si="158"/>
        <v/>
      </c>
      <c r="AF404" s="243">
        <f t="shared" si="159"/>
        <v>-2899.5119653056508</v>
      </c>
    </row>
    <row r="405" spans="2:32" x14ac:dyDescent="0.25">
      <c r="B405" s="25">
        <v>37095</v>
      </c>
      <c r="C405" s="26"/>
      <c r="D405" s="27"/>
      <c r="E405" s="27"/>
      <c r="F405" s="227">
        <f t="shared" si="146"/>
        <v>0</v>
      </c>
      <c r="G405" s="215" t="s">
        <v>31</v>
      </c>
      <c r="H405" s="4">
        <f t="shared" si="155"/>
        <v>-17617310</v>
      </c>
      <c r="I405" s="4">
        <f t="shared" si="147"/>
        <v>-419459.76190476189</v>
      </c>
      <c r="J405" s="4">
        <f t="shared" si="148"/>
        <v>-2355094.1651330949</v>
      </c>
      <c r="K405" s="36">
        <f t="shared" si="149"/>
        <v>-66688.775202029952</v>
      </c>
      <c r="L405" s="36">
        <f t="shared" si="150"/>
        <v>-1507510.3669571441</v>
      </c>
      <c r="N405" s="4">
        <f t="shared" si="156"/>
        <v>-765970</v>
      </c>
      <c r="O405" s="274">
        <f t="shared" si="151"/>
        <v>-18237.380952380954</v>
      </c>
      <c r="P405" s="274">
        <f t="shared" si="152"/>
        <v>-102395.39848404762</v>
      </c>
      <c r="Q405" s="276">
        <f t="shared" si="153"/>
        <v>-2899.5119653056508</v>
      </c>
      <c r="R405" s="4">
        <f t="shared" si="157"/>
        <v>-65545.147142857153</v>
      </c>
      <c r="X405" s="237">
        <f t="shared" si="154"/>
        <v>37095</v>
      </c>
      <c r="Y405" s="238" t="str">
        <f t="shared" si="160"/>
        <v>0</v>
      </c>
      <c r="Z405" s="36"/>
      <c r="AA405" s="239">
        <f t="shared" si="161"/>
        <v>2899.5119653056508</v>
      </c>
      <c r="AB405" s="240">
        <f t="shared" si="162"/>
        <v>145921.20000000001</v>
      </c>
      <c r="AC405" s="241" t="str">
        <f t="shared" si="158"/>
        <v/>
      </c>
      <c r="AF405" s="243">
        <f t="shared" si="159"/>
        <v>-2899.5119653056508</v>
      </c>
    </row>
    <row r="406" spans="2:32" x14ac:dyDescent="0.25">
      <c r="B406" s="25">
        <v>37096</v>
      </c>
      <c r="C406" s="26"/>
      <c r="D406" s="27"/>
      <c r="E406" s="27"/>
      <c r="F406" s="227">
        <f t="shared" si="146"/>
        <v>0</v>
      </c>
      <c r="G406" s="215" t="s">
        <v>31</v>
      </c>
      <c r="H406" s="4">
        <f t="shared" si="155"/>
        <v>-18383280</v>
      </c>
      <c r="I406" s="4">
        <f t="shared" si="147"/>
        <v>-437697.14285714284</v>
      </c>
      <c r="J406" s="4">
        <f t="shared" si="148"/>
        <v>-2457489.5636171424</v>
      </c>
      <c r="K406" s="36">
        <f t="shared" si="149"/>
        <v>-69588.287167335613</v>
      </c>
      <c r="L406" s="36">
        <f t="shared" si="150"/>
        <v>-1573054.2959552812</v>
      </c>
      <c r="N406" s="4">
        <f t="shared" si="156"/>
        <v>-765970</v>
      </c>
      <c r="O406" s="274">
        <f t="shared" si="151"/>
        <v>-18237.380952380954</v>
      </c>
      <c r="P406" s="274">
        <f t="shared" si="152"/>
        <v>-102395.39848404762</v>
      </c>
      <c r="Q406" s="276">
        <f t="shared" si="153"/>
        <v>-2899.5119653056508</v>
      </c>
      <c r="R406" s="4">
        <f t="shared" si="157"/>
        <v>-65545.147142857153</v>
      </c>
      <c r="X406" s="237">
        <f t="shared" si="154"/>
        <v>37096</v>
      </c>
      <c r="Y406" s="238" t="str">
        <f t="shared" si="160"/>
        <v>0</v>
      </c>
      <c r="Z406" s="36"/>
      <c r="AA406" s="239">
        <f t="shared" si="161"/>
        <v>2899.5119653056508</v>
      </c>
      <c r="AB406" s="240">
        <f t="shared" si="162"/>
        <v>145921.20000000001</v>
      </c>
      <c r="AC406" s="241" t="str">
        <f t="shared" si="158"/>
        <v/>
      </c>
      <c r="AF406" s="243">
        <f t="shared" si="159"/>
        <v>-2899.5119653056508</v>
      </c>
    </row>
    <row r="407" spans="2:32" x14ac:dyDescent="0.25">
      <c r="B407" s="25">
        <v>37097</v>
      </c>
      <c r="C407" s="26"/>
      <c r="D407" s="27"/>
      <c r="E407" s="27"/>
      <c r="F407" s="227">
        <f t="shared" si="146"/>
        <v>0</v>
      </c>
      <c r="G407" s="215" t="s">
        <v>31</v>
      </c>
      <c r="H407" s="4">
        <f t="shared" si="155"/>
        <v>-19149250</v>
      </c>
      <c r="I407" s="4">
        <f t="shared" si="147"/>
        <v>-455934.52380952379</v>
      </c>
      <c r="J407" s="4">
        <f t="shared" si="148"/>
        <v>-2559884.9621011904</v>
      </c>
      <c r="K407" s="36">
        <f t="shared" si="149"/>
        <v>-72487.799132641274</v>
      </c>
      <c r="L407" s="36">
        <f t="shared" si="150"/>
        <v>-1638598.2249534181</v>
      </c>
      <c r="N407" s="4">
        <f t="shared" si="156"/>
        <v>-765970</v>
      </c>
      <c r="O407" s="274">
        <f t="shared" si="151"/>
        <v>-18237.380952380954</v>
      </c>
      <c r="P407" s="274">
        <f t="shared" si="152"/>
        <v>-102395.39848404762</v>
      </c>
      <c r="Q407" s="276">
        <f t="shared" si="153"/>
        <v>-2899.5119653056508</v>
      </c>
      <c r="R407" s="4">
        <f t="shared" si="157"/>
        <v>-65545.147142857153</v>
      </c>
      <c r="X407" s="237">
        <f t="shared" si="154"/>
        <v>37097</v>
      </c>
      <c r="Y407" s="238" t="str">
        <f t="shared" si="160"/>
        <v>0</v>
      </c>
      <c r="Z407" s="36"/>
      <c r="AA407" s="239">
        <f t="shared" si="161"/>
        <v>2899.5119653056508</v>
      </c>
      <c r="AB407" s="240">
        <f t="shared" si="162"/>
        <v>145921.20000000001</v>
      </c>
      <c r="AC407" s="241" t="str">
        <f t="shared" si="158"/>
        <v/>
      </c>
      <c r="AF407" s="243">
        <f t="shared" si="159"/>
        <v>-2899.5119653056508</v>
      </c>
    </row>
    <row r="408" spans="2:32" x14ac:dyDescent="0.25">
      <c r="B408" s="25">
        <v>37098</v>
      </c>
      <c r="C408" s="26"/>
      <c r="D408" s="27"/>
      <c r="E408" s="27"/>
      <c r="F408" s="227">
        <f t="shared" si="146"/>
        <v>0</v>
      </c>
      <c r="G408" s="215" t="s">
        <v>31</v>
      </c>
      <c r="H408" s="4">
        <f t="shared" si="155"/>
        <v>-19915220</v>
      </c>
      <c r="I408" s="4">
        <f t="shared" si="147"/>
        <v>-474171.90476190473</v>
      </c>
      <c r="J408" s="4">
        <f t="shared" si="148"/>
        <v>-2662280.3605852379</v>
      </c>
      <c r="K408" s="36">
        <f t="shared" si="149"/>
        <v>-75387.31109794692</v>
      </c>
      <c r="L408" s="36">
        <f t="shared" si="150"/>
        <v>-1704142.1539515548</v>
      </c>
      <c r="N408" s="4">
        <f t="shared" si="156"/>
        <v>-765970</v>
      </c>
      <c r="O408" s="274">
        <f t="shared" si="151"/>
        <v>-18237.380952380954</v>
      </c>
      <c r="P408" s="274">
        <f t="shared" si="152"/>
        <v>-102395.39848404762</v>
      </c>
      <c r="Q408" s="276">
        <f t="shared" si="153"/>
        <v>-2899.5119653056508</v>
      </c>
      <c r="R408" s="4">
        <f t="shared" si="157"/>
        <v>-65545.147142857153</v>
      </c>
      <c r="X408" s="237">
        <f t="shared" si="154"/>
        <v>37098</v>
      </c>
      <c r="Y408" s="238" t="str">
        <f t="shared" si="160"/>
        <v>0</v>
      </c>
      <c r="Z408" s="36"/>
      <c r="AA408" s="239">
        <f t="shared" si="161"/>
        <v>2899.5119653056508</v>
      </c>
      <c r="AB408" s="240">
        <f t="shared" si="162"/>
        <v>145921.20000000001</v>
      </c>
      <c r="AC408" s="241" t="str">
        <f t="shared" si="158"/>
        <v/>
      </c>
      <c r="AF408" s="243">
        <f t="shared" si="159"/>
        <v>-2899.5119653056508</v>
      </c>
    </row>
    <row r="409" spans="2:32" x14ac:dyDescent="0.25">
      <c r="B409" s="25">
        <v>37099</v>
      </c>
      <c r="C409" s="26"/>
      <c r="D409" s="27"/>
      <c r="E409" s="27"/>
      <c r="F409" s="227">
        <f t="shared" si="146"/>
        <v>0</v>
      </c>
      <c r="G409" s="215" t="s">
        <v>31</v>
      </c>
      <c r="H409" s="4">
        <f t="shared" si="155"/>
        <v>-20681190</v>
      </c>
      <c r="I409" s="4">
        <f t="shared" si="147"/>
        <v>-492409.28571428574</v>
      </c>
      <c r="J409" s="4">
        <f t="shared" si="148"/>
        <v>-2764675.7590692858</v>
      </c>
      <c r="K409" s="36">
        <f t="shared" si="149"/>
        <v>-78286.823063252581</v>
      </c>
      <c r="L409" s="36">
        <f t="shared" si="150"/>
        <v>-1769686.0829496917</v>
      </c>
      <c r="N409" s="4">
        <f t="shared" si="156"/>
        <v>-765970</v>
      </c>
      <c r="O409" s="274">
        <f t="shared" si="151"/>
        <v>-18237.380952380954</v>
      </c>
      <c r="P409" s="274">
        <f t="shared" si="152"/>
        <v>-102395.39848404762</v>
      </c>
      <c r="Q409" s="276">
        <f t="shared" si="153"/>
        <v>-2899.5119653056508</v>
      </c>
      <c r="R409" s="4">
        <f t="shared" si="157"/>
        <v>-65545.147142857153</v>
      </c>
      <c r="X409" s="237">
        <f t="shared" si="154"/>
        <v>37099</v>
      </c>
      <c r="Y409" s="238" t="str">
        <f t="shared" si="160"/>
        <v>0</v>
      </c>
      <c r="Z409" s="36"/>
      <c r="AA409" s="239">
        <f t="shared" si="161"/>
        <v>2899.5119653056508</v>
      </c>
      <c r="AB409" s="240">
        <f t="shared" si="162"/>
        <v>145921.20000000001</v>
      </c>
      <c r="AC409" s="241" t="str">
        <f t="shared" si="158"/>
        <v/>
      </c>
      <c r="AF409" s="243">
        <f t="shared" si="159"/>
        <v>-2899.5119653056508</v>
      </c>
    </row>
    <row r="410" spans="2:32" x14ac:dyDescent="0.25">
      <c r="B410" s="25">
        <v>37100</v>
      </c>
      <c r="C410" s="26"/>
      <c r="D410" s="27"/>
      <c r="E410" s="27"/>
      <c r="F410" s="227">
        <f t="shared" si="146"/>
        <v>0</v>
      </c>
      <c r="G410" s="215" t="s">
        <v>31</v>
      </c>
      <c r="H410" s="4">
        <f t="shared" si="155"/>
        <v>-21447160</v>
      </c>
      <c r="I410" s="4">
        <f t="shared" si="147"/>
        <v>-510646.66666666669</v>
      </c>
      <c r="J410" s="4">
        <f t="shared" si="148"/>
        <v>-2867071.1575533333</v>
      </c>
      <c r="K410" s="36">
        <f t="shared" si="149"/>
        <v>-81186.335028558227</v>
      </c>
      <c r="L410" s="36">
        <f t="shared" si="150"/>
        <v>-1835230.0119478283</v>
      </c>
      <c r="N410" s="4">
        <f t="shared" si="156"/>
        <v>-765970</v>
      </c>
      <c r="O410" s="274">
        <f t="shared" si="151"/>
        <v>-18237.380952380954</v>
      </c>
      <c r="P410" s="274">
        <f t="shared" si="152"/>
        <v>-102395.39848404762</v>
      </c>
      <c r="Q410" s="276">
        <f t="shared" si="153"/>
        <v>-2899.5119653056508</v>
      </c>
      <c r="R410" s="4">
        <f t="shared" si="157"/>
        <v>-65545.147142857153</v>
      </c>
      <c r="X410" s="237">
        <f t="shared" si="154"/>
        <v>37100</v>
      </c>
      <c r="Y410" s="238" t="str">
        <f t="shared" si="160"/>
        <v>0</v>
      </c>
      <c r="Z410" s="36"/>
      <c r="AA410" s="239">
        <f t="shared" si="161"/>
        <v>2899.5119653056508</v>
      </c>
      <c r="AB410" s="240">
        <f t="shared" si="162"/>
        <v>145921.20000000001</v>
      </c>
      <c r="AC410" s="241" t="str">
        <f t="shared" si="158"/>
        <v/>
      </c>
      <c r="AF410" s="243">
        <f t="shared" si="159"/>
        <v>-2899.5119653056508</v>
      </c>
    </row>
    <row r="411" spans="2:32" x14ac:dyDescent="0.25">
      <c r="B411" s="25">
        <v>37101</v>
      </c>
      <c r="C411" s="26"/>
      <c r="D411" s="27"/>
      <c r="E411" s="27"/>
      <c r="F411" s="227">
        <f t="shared" si="146"/>
        <v>0</v>
      </c>
      <c r="G411" s="215" t="s">
        <v>31</v>
      </c>
      <c r="H411" s="4">
        <f t="shared" si="155"/>
        <v>-22213130</v>
      </c>
      <c r="I411" s="4">
        <f t="shared" si="147"/>
        <v>-528884.04761904757</v>
      </c>
      <c r="J411" s="4">
        <f t="shared" si="148"/>
        <v>-2969466.5560373804</v>
      </c>
      <c r="K411" s="36">
        <f t="shared" si="149"/>
        <v>-84085.846993863859</v>
      </c>
      <c r="L411" s="36">
        <f t="shared" si="150"/>
        <v>-1900773.9409459645</v>
      </c>
      <c r="N411" s="4">
        <f t="shared" si="156"/>
        <v>-765970</v>
      </c>
      <c r="O411" s="274">
        <f t="shared" si="151"/>
        <v>-18237.380952380954</v>
      </c>
      <c r="P411" s="274">
        <f t="shared" si="152"/>
        <v>-102395.39848404762</v>
      </c>
      <c r="Q411" s="276">
        <f t="shared" si="153"/>
        <v>-2899.5119653056508</v>
      </c>
      <c r="R411" s="4">
        <f t="shared" si="157"/>
        <v>-65545.147142857153</v>
      </c>
      <c r="X411" s="237">
        <f t="shared" si="154"/>
        <v>37101</v>
      </c>
      <c r="Y411" s="238" t="str">
        <f t="shared" si="160"/>
        <v>0</v>
      </c>
      <c r="Z411" s="36"/>
      <c r="AA411" s="239">
        <f t="shared" si="161"/>
        <v>2899.5119653056508</v>
      </c>
      <c r="AB411" s="240">
        <f t="shared" si="162"/>
        <v>145921.20000000001</v>
      </c>
      <c r="AC411" s="241" t="str">
        <f t="shared" si="158"/>
        <v/>
      </c>
      <c r="AF411" s="243">
        <f t="shared" si="159"/>
        <v>-2899.5119653056508</v>
      </c>
    </row>
    <row r="412" spans="2:32" x14ac:dyDescent="0.25">
      <c r="B412" s="25">
        <v>37102</v>
      </c>
      <c r="C412" s="26"/>
      <c r="D412" s="27"/>
      <c r="E412" s="27"/>
      <c r="F412" s="227">
        <f t="shared" si="146"/>
        <v>0</v>
      </c>
      <c r="G412" s="215" t="s">
        <v>31</v>
      </c>
      <c r="H412" s="4">
        <f t="shared" si="155"/>
        <v>-22979100</v>
      </c>
      <c r="I412" s="4">
        <f t="shared" si="147"/>
        <v>-547121.42857142852</v>
      </c>
      <c r="J412" s="4">
        <f t="shared" si="148"/>
        <v>-3071861.9545214279</v>
      </c>
      <c r="K412" s="36">
        <f t="shared" si="149"/>
        <v>-86985.358959169505</v>
      </c>
      <c r="L412" s="36">
        <f t="shared" si="150"/>
        <v>-1966317.8699441012</v>
      </c>
      <c r="N412" s="4">
        <f t="shared" si="156"/>
        <v>-765970</v>
      </c>
      <c r="O412" s="274">
        <f t="shared" si="151"/>
        <v>-18237.380952380954</v>
      </c>
      <c r="P412" s="274">
        <f t="shared" si="152"/>
        <v>-102395.39848404762</v>
      </c>
      <c r="Q412" s="276">
        <f t="shared" si="153"/>
        <v>-2899.5119653056508</v>
      </c>
      <c r="R412" s="4">
        <f t="shared" si="157"/>
        <v>-65545.147142857153</v>
      </c>
      <c r="X412" s="237">
        <f t="shared" si="154"/>
        <v>37102</v>
      </c>
      <c r="Y412" s="238" t="str">
        <f t="shared" si="160"/>
        <v>0</v>
      </c>
      <c r="Z412" s="36"/>
      <c r="AA412" s="239">
        <f t="shared" si="161"/>
        <v>2899.5119653056508</v>
      </c>
      <c r="AB412" s="240">
        <f t="shared" si="162"/>
        <v>145921.20000000001</v>
      </c>
      <c r="AC412" s="241" t="str">
        <f t="shared" si="158"/>
        <v/>
      </c>
      <c r="AF412" s="243">
        <f t="shared" si="159"/>
        <v>-2899.5119653056508</v>
      </c>
    </row>
    <row r="413" spans="2:32" x14ac:dyDescent="0.25">
      <c r="B413" s="25">
        <v>37103</v>
      </c>
      <c r="C413" s="26"/>
      <c r="D413" s="27"/>
      <c r="E413" s="27"/>
      <c r="F413" s="227">
        <f t="shared" si="146"/>
        <v>0</v>
      </c>
      <c r="G413" s="215" t="s">
        <v>31</v>
      </c>
      <c r="H413" s="4">
        <f>H412-$AP$2</f>
        <v>-23745070</v>
      </c>
      <c r="I413" s="4">
        <f t="shared" si="147"/>
        <v>-565358.80952380947</v>
      </c>
      <c r="J413" s="4">
        <f t="shared" si="148"/>
        <v>-3174257.3530054758</v>
      </c>
      <c r="K413" s="36">
        <f t="shared" si="149"/>
        <v>-89884.870924475166</v>
      </c>
      <c r="L413" s="36">
        <f t="shared" si="150"/>
        <v>-2031861.7989422381</v>
      </c>
      <c r="N413" s="4">
        <f>H413-H412</f>
        <v>-765970</v>
      </c>
      <c r="O413" s="274">
        <f t="shared" si="151"/>
        <v>-18237.380952380954</v>
      </c>
      <c r="P413" s="274">
        <f t="shared" si="152"/>
        <v>-102395.39848404762</v>
      </c>
      <c r="Q413" s="276">
        <f t="shared" si="153"/>
        <v>-2899.5119653056508</v>
      </c>
      <c r="R413" s="4">
        <f>O413*3.594</f>
        <v>-65545.147142857153</v>
      </c>
      <c r="X413" s="237">
        <f>B413</f>
        <v>37103</v>
      </c>
      <c r="Y413" s="238" t="str">
        <f>IF(AF412&lt;0,"0",AF412)</f>
        <v>0</v>
      </c>
      <c r="Z413" s="36"/>
      <c r="AA413" s="239">
        <f>Q413*-1</f>
        <v>2899.5119653056508</v>
      </c>
      <c r="AB413" s="240">
        <f>$AA$3-Y413</f>
        <v>145921.20000000001</v>
      </c>
      <c r="AC413" s="241" t="str">
        <f>+IF(AF413&gt;$D$3,"*","")</f>
        <v/>
      </c>
      <c r="AF413" s="243">
        <f>Y413+AE413-AA413</f>
        <v>-2899.5119653056508</v>
      </c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3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75</v>
      </c>
      <c r="J20" s="342">
        <f>H20*0.857724326</f>
        <v>2468961.1192217059</v>
      </c>
    </row>
    <row r="21" spans="2:10" ht="16.2" thickBot="1" x14ac:dyDescent="0.35">
      <c r="B21" s="157"/>
      <c r="C21" s="63" t="s">
        <v>76</v>
      </c>
      <c r="D21" s="64"/>
      <c r="E21" s="65">
        <v>37011</v>
      </c>
      <c r="F21" s="65"/>
      <c r="G21" s="66" t="s">
        <v>97</v>
      </c>
      <c r="H21" s="326">
        <v>68535.759999999995</v>
      </c>
      <c r="I21" s="67" t="s">
        <v>8</v>
      </c>
    </row>
    <row r="22" spans="2:10" ht="15.6" x14ac:dyDescent="0.3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.6" x14ac:dyDescent="0.3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.6" x14ac:dyDescent="0.3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7"/>
      <c r="F43" s="328"/>
      <c r="G43" s="335" t="s">
        <v>93</v>
      </c>
      <c r="H43" s="337">
        <f>23121*42</f>
        <v>971082</v>
      </c>
      <c r="I43" s="338"/>
    </row>
    <row r="44" spans="2:10" ht="13.8" thickBot="1" x14ac:dyDescent="0.3">
      <c r="E44" s="329"/>
      <c r="F44" s="330"/>
      <c r="G44" s="336" t="s">
        <v>8</v>
      </c>
      <c r="H44" s="339">
        <v>23121</v>
      </c>
      <c r="I44" s="331"/>
    </row>
    <row r="45" spans="2:10" ht="13.8" thickTop="1" x14ac:dyDescent="0.25">
      <c r="E45" s="329"/>
      <c r="F45" s="330"/>
      <c r="G45" s="340"/>
      <c r="H45" s="340"/>
      <c r="I45" s="331"/>
    </row>
    <row r="46" spans="2:10" x14ac:dyDescent="0.25">
      <c r="E46" s="329"/>
      <c r="F46" s="330"/>
      <c r="G46" s="336" t="s">
        <v>94</v>
      </c>
      <c r="H46" s="341">
        <f>H20-H43</f>
        <v>1907419.92</v>
      </c>
      <c r="I46" s="331"/>
      <c r="J46" s="342">
        <f>H46*0.857724326</f>
        <v>1636040.4652809738</v>
      </c>
    </row>
    <row r="47" spans="2:10" x14ac:dyDescent="0.25">
      <c r="E47" s="329"/>
      <c r="F47" s="330"/>
      <c r="G47" s="336" t="s">
        <v>95</v>
      </c>
      <c r="H47" s="341">
        <f>H21-H44</f>
        <v>45414.759999999995</v>
      </c>
      <c r="I47" s="331"/>
    </row>
    <row r="48" spans="2:10" ht="13.8" thickBot="1" x14ac:dyDescent="0.3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70" sqref="K70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37022.321414467595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NOW()-1</f>
        <v>37021.321414467595</v>
      </c>
      <c r="I15" s="140"/>
      <c r="J15" s="141"/>
      <c r="K15" s="142">
        <f>K13+K14</f>
        <v>3030683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2001-04-27T05:27:19Z</cp:lastPrinted>
  <dcterms:created xsi:type="dcterms:W3CDTF">2000-10-05T08:25:54Z</dcterms:created>
  <dcterms:modified xsi:type="dcterms:W3CDTF">2023-09-10T15:01:59Z</dcterms:modified>
</cp:coreProperties>
</file>