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<sst xmlns="http://schemas.openxmlformats.org/spreadsheetml/2006/main" count="413" uniqueCount="99">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</sst>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0" sqref="G320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9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41" max="41" width="9.6640625" customWidth="1"/>
  </cols>
  <sheetData>
    <row r="1" spans="2:45" ht="15.6" thickBot="1" x14ac:dyDescent="0.3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6.2" thickBot="1" x14ac:dyDescent="0.3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6" thickBot="1" x14ac:dyDescent="0.3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8" thickBot="1" x14ac:dyDescent="0.3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5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5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5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5">
      <c r="Z283" s="36"/>
    </row>
    <row r="284" spans="1:32" ht="18" hidden="1" thickBot="1" x14ac:dyDescent="0.35">
      <c r="A284" s="279" t="s">
        <v>88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5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5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5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5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5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5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7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4">
        <f t="shared" si="108"/>
        <v>-19421.666666666668</v>
      </c>
      <c r="P325" s="274">
        <f t="shared" si="113"/>
        <v>-109044.67602833333</v>
      </c>
      <c r="Q325" s="276">
        <f t="shared" si="109"/>
        <v>-3087.7983540079535</v>
      </c>
      <c r="R325" s="4">
        <f t="shared" si="123"/>
        <v>-69801.47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3087.7983540079535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42301.788601385611</v>
      </c>
    </row>
    <row r="326" spans="2:32" x14ac:dyDescent="0.25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>H325-$AP$2</f>
        <v>11675200</v>
      </c>
      <c r="I326" s="4">
        <f t="shared" si="104"/>
        <v>277980.95238095237</v>
      </c>
      <c r="J326" s="4">
        <f t="shared" si="105"/>
        <v>1560748.7974476188</v>
      </c>
      <c r="K326" s="36">
        <f t="shared" si="106"/>
        <v>44195.44120179188</v>
      </c>
      <c r="L326" s="36">
        <f t="shared" si="107"/>
        <v>999044.97544165654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42301.788601385611</v>
      </c>
      <c r="Z326" s="36"/>
      <c r="AA326" s="239">
        <f t="shared" si="126"/>
        <v>2899.5119653056508</v>
      </c>
      <c r="AB326" s="240">
        <f t="shared" si="127"/>
        <v>103619.41139861441</v>
      </c>
      <c r="AC326" s="241" t="str">
        <f t="shared" si="121"/>
        <v>*</v>
      </c>
      <c r="AF326" s="243">
        <f t="shared" si="124"/>
        <v>39402.276636079958</v>
      </c>
    </row>
    <row r="327" spans="2:32" x14ac:dyDescent="0.25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10909230</v>
      </c>
      <c r="I327" s="4">
        <f t="shared" si="104"/>
        <v>259743.57142857142</v>
      </c>
      <c r="J327" s="4">
        <f t="shared" si="105"/>
        <v>1458353.3989635713</v>
      </c>
      <c r="K327" s="36">
        <f t="shared" si="106"/>
        <v>41295.929236486234</v>
      </c>
      <c r="L327" s="36">
        <f t="shared" si="107"/>
        <v>933501.04644352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39402.276636079958</v>
      </c>
      <c r="Z327" s="36"/>
      <c r="AA327" s="239">
        <f t="shared" si="126"/>
        <v>2899.5119653056508</v>
      </c>
      <c r="AB327" s="240">
        <f t="shared" si="127"/>
        <v>106518.92336392005</v>
      </c>
      <c r="AC327" s="241" t="str">
        <f t="shared" si="121"/>
        <v>*</v>
      </c>
      <c r="AF327" s="243">
        <f t="shared" si="124"/>
        <v>36502.764670774304</v>
      </c>
    </row>
    <row r="328" spans="2:32" x14ac:dyDescent="0.25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10143260</v>
      </c>
      <c r="I328" s="4">
        <f t="shared" si="104"/>
        <v>241506.19047619047</v>
      </c>
      <c r="J328" s="4">
        <f t="shared" si="105"/>
        <v>1355958.0004795238</v>
      </c>
      <c r="K328" s="36">
        <f t="shared" si="106"/>
        <v>38396.417271180588</v>
      </c>
      <c r="L328" s="36">
        <f t="shared" si="107"/>
        <v>867957.11744538334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36502.764670774304</v>
      </c>
      <c r="Z328" s="36"/>
      <c r="AA328" s="239">
        <f t="shared" si="126"/>
        <v>2899.5119653056508</v>
      </c>
      <c r="AB328" s="240">
        <f t="shared" si="127"/>
        <v>109418.4353292257</v>
      </c>
      <c r="AC328" s="241" t="str">
        <f t="shared" si="121"/>
        <v>*</v>
      </c>
      <c r="AF328" s="243">
        <f t="shared" si="124"/>
        <v>33603.252705468651</v>
      </c>
    </row>
    <row r="329" spans="2:32" x14ac:dyDescent="0.25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4">
        <f>H328-$AP$2</f>
        <v>9377290</v>
      </c>
      <c r="I329" s="4">
        <f t="shared" si="104"/>
        <v>223268.80952380953</v>
      </c>
      <c r="J329" s="4">
        <f t="shared" si="105"/>
        <v>1253562.6019954761</v>
      </c>
      <c r="K329" s="36">
        <f t="shared" si="106"/>
        <v>35496.905305874934</v>
      </c>
      <c r="L329" s="36">
        <f t="shared" si="107"/>
        <v>802413.18844724656</v>
      </c>
      <c r="N329" s="4">
        <f t="shared" si="122"/>
        <v>-765970</v>
      </c>
      <c r="O329" s="274">
        <f t="shared" si="108"/>
        <v>-18237.380952380954</v>
      </c>
      <c r="P329" s="274">
        <f t="shared" si="113"/>
        <v>-102395.39848404762</v>
      </c>
      <c r="Q329" s="276">
        <f t="shared" si="109"/>
        <v>-2899.5119653056508</v>
      </c>
      <c r="R329" s="4">
        <f t="shared" si="123"/>
        <v>-65545.147142857153</v>
      </c>
      <c r="X329" s="237">
        <f t="shared" si="120"/>
        <v>37024</v>
      </c>
      <c r="Y329" s="238">
        <f t="shared" si="125"/>
        <v>33603.252705468651</v>
      </c>
      <c r="Z329" s="36"/>
      <c r="AA329" s="239">
        <f t="shared" si="126"/>
        <v>2899.5119653056508</v>
      </c>
      <c r="AB329" s="240">
        <f t="shared" si="127"/>
        <v>112317.94729453136</v>
      </c>
      <c r="AC329" s="241" t="str">
        <f t="shared" si="121"/>
        <v>*</v>
      </c>
      <c r="AF329" s="243">
        <f t="shared" si="124"/>
        <v>30703.740740163001</v>
      </c>
    </row>
    <row r="330" spans="2:32" s="245" customFormat="1" x14ac:dyDescent="0.25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ref="H330:H343" si="128">H329-$AP$1</f>
        <v>8843090</v>
      </c>
      <c r="I330" s="250">
        <f t="shared" si="104"/>
        <v>210549.76190476189</v>
      </c>
      <c r="J330" s="250">
        <f t="shared" si="105"/>
        <v>1182150.377143095</v>
      </c>
      <c r="K330" s="273">
        <f t="shared" si="106"/>
        <v>33474.738260342761</v>
      </c>
      <c r="L330" s="273">
        <f t="shared" si="107"/>
        <v>756701.78085843148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30703.740740163001</v>
      </c>
      <c r="Z330" s="273"/>
      <c r="AA330" s="254">
        <f t="shared" si="126"/>
        <v>2022.1670455321728</v>
      </c>
      <c r="AB330" s="255">
        <f t="shared" si="127"/>
        <v>115217.45925983701</v>
      </c>
      <c r="AC330" s="256" t="str">
        <f t="shared" si="121"/>
        <v>*</v>
      </c>
      <c r="AF330" s="253">
        <f t="shared" si="124"/>
        <v>28681.573694630828</v>
      </c>
    </row>
    <row r="331" spans="2:32" x14ac:dyDescent="0.25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8308890</v>
      </c>
      <c r="I331" s="4">
        <f t="shared" si="104"/>
        <v>197830.71428571429</v>
      </c>
      <c r="J331" s="4">
        <f t="shared" si="105"/>
        <v>1110738.1522907142</v>
      </c>
      <c r="K331" s="36">
        <f t="shared" si="106"/>
        <v>31452.571214810589</v>
      </c>
      <c r="L331" s="36">
        <f t="shared" si="107"/>
        <v>710990.37326961651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28681.573694630828</v>
      </c>
      <c r="Z331" s="36"/>
      <c r="AA331" s="239">
        <f t="shared" si="126"/>
        <v>2022.1670455321728</v>
      </c>
      <c r="AB331" s="240">
        <f t="shared" si="127"/>
        <v>117239.62630536918</v>
      </c>
      <c r="AC331" s="241" t="str">
        <f t="shared" si="121"/>
        <v>*</v>
      </c>
      <c r="AF331" s="243">
        <f t="shared" si="124"/>
        <v>26659.406649098655</v>
      </c>
    </row>
    <row r="332" spans="2:32" x14ac:dyDescent="0.25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7774690</v>
      </c>
      <c r="I332" s="4">
        <f t="shared" si="104"/>
        <v>185111.66666666666</v>
      </c>
      <c r="J332" s="4">
        <f t="shared" si="105"/>
        <v>1039325.9274383332</v>
      </c>
      <c r="K332" s="36">
        <f t="shared" si="106"/>
        <v>29430.404169278412</v>
      </c>
      <c r="L332" s="36">
        <f t="shared" si="107"/>
        <v>665278.96568080143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26659.406649098655</v>
      </c>
      <c r="Z332" s="36"/>
      <c r="AA332" s="239">
        <f t="shared" si="126"/>
        <v>2022.1670455321728</v>
      </c>
      <c r="AB332" s="240">
        <f t="shared" si="127"/>
        <v>119261.79335090135</v>
      </c>
      <c r="AC332" s="241" t="str">
        <f t="shared" si="121"/>
        <v>*</v>
      </c>
      <c r="AF332" s="243">
        <f t="shared" si="124"/>
        <v>24637.239603566482</v>
      </c>
    </row>
    <row r="333" spans="2:32" x14ac:dyDescent="0.25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7240490</v>
      </c>
      <c r="I333" s="4">
        <f t="shared" si="104"/>
        <v>172392.61904761905</v>
      </c>
      <c r="J333" s="4">
        <f t="shared" si="105"/>
        <v>967913.70258595236</v>
      </c>
      <c r="K333" s="36">
        <f t="shared" si="106"/>
        <v>27408.237123746247</v>
      </c>
      <c r="L333" s="36">
        <f t="shared" si="107"/>
        <v>619567.55809198658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24637.239603566482</v>
      </c>
      <c r="Z333" s="36"/>
      <c r="AA333" s="239">
        <f t="shared" si="126"/>
        <v>2022.1670455321728</v>
      </c>
      <c r="AB333" s="240">
        <f t="shared" si="127"/>
        <v>121283.96039643353</v>
      </c>
      <c r="AC333" s="241" t="str">
        <f t="shared" si="121"/>
        <v>*</v>
      </c>
      <c r="AF333" s="243">
        <f t="shared" si="124"/>
        <v>22615.07255803431</v>
      </c>
    </row>
    <row r="334" spans="2:32" x14ac:dyDescent="0.25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6706290</v>
      </c>
      <c r="I334" s="4">
        <f t="shared" si="104"/>
        <v>159673.57142857142</v>
      </c>
      <c r="J334" s="4">
        <f t="shared" si="105"/>
        <v>896501.47773357132</v>
      </c>
      <c r="K334" s="36">
        <f t="shared" si="106"/>
        <v>25386.07007821407</v>
      </c>
      <c r="L334" s="36">
        <f t="shared" si="107"/>
        <v>573856.15050317149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22615.07255803431</v>
      </c>
      <c r="Z334" s="36"/>
      <c r="AA334" s="239">
        <f t="shared" si="126"/>
        <v>2022.1670455321728</v>
      </c>
      <c r="AB334" s="240">
        <f t="shared" si="127"/>
        <v>123306.1274419657</v>
      </c>
      <c r="AC334" s="241" t="str">
        <f t="shared" si="121"/>
        <v>*</v>
      </c>
      <c r="AF334" s="243">
        <f t="shared" si="124"/>
        <v>20592.905512502137</v>
      </c>
    </row>
    <row r="335" spans="2:32" x14ac:dyDescent="0.25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6172090</v>
      </c>
      <c r="I335" s="4">
        <f t="shared" si="104"/>
        <v>146954.52380952382</v>
      </c>
      <c r="J335" s="4">
        <f t="shared" si="105"/>
        <v>825089.25288119051</v>
      </c>
      <c r="K335" s="36">
        <f t="shared" si="106"/>
        <v>23363.903032681901</v>
      </c>
      <c r="L335" s="36">
        <f t="shared" si="107"/>
        <v>528144.74291435652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20592.905512502137</v>
      </c>
      <c r="Z335" s="36"/>
      <c r="AA335" s="239">
        <f t="shared" si="126"/>
        <v>2022.1670455321728</v>
      </c>
      <c r="AB335" s="240">
        <f t="shared" si="127"/>
        <v>125328.29448749787</v>
      </c>
      <c r="AC335" s="241" t="str">
        <f t="shared" si="121"/>
        <v>*</v>
      </c>
      <c r="AF335" s="243">
        <f t="shared" si="124"/>
        <v>18570.738466969964</v>
      </c>
    </row>
    <row r="336" spans="2:32" x14ac:dyDescent="0.25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5637890</v>
      </c>
      <c r="I336" s="4">
        <f t="shared" si="104"/>
        <v>134235.47619047618</v>
      </c>
      <c r="J336" s="4">
        <f t="shared" si="105"/>
        <v>753677.02802880947</v>
      </c>
      <c r="K336" s="36">
        <f t="shared" si="106"/>
        <v>21341.735987149725</v>
      </c>
      <c r="L336" s="36">
        <f t="shared" si="107"/>
        <v>482433.3353255415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18570.738466969964</v>
      </c>
      <c r="Z336" s="36"/>
      <c r="AA336" s="239">
        <f t="shared" si="126"/>
        <v>2022.1670455321728</v>
      </c>
      <c r="AB336" s="240">
        <f t="shared" si="127"/>
        <v>127350.46153303004</v>
      </c>
      <c r="AC336" s="241" t="str">
        <f t="shared" si="121"/>
        <v>*</v>
      </c>
      <c r="AF336" s="243">
        <f t="shared" si="124"/>
        <v>16548.571421437791</v>
      </c>
    </row>
    <row r="337" spans="1:32" x14ac:dyDescent="0.25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5103690</v>
      </c>
      <c r="I337" s="4">
        <f t="shared" si="104"/>
        <v>121516.42857142857</v>
      </c>
      <c r="J337" s="4">
        <f t="shared" si="105"/>
        <v>682264.80317642854</v>
      </c>
      <c r="K337" s="36">
        <f t="shared" si="106"/>
        <v>19319.568941617552</v>
      </c>
      <c r="L337" s="36">
        <f t="shared" si="107"/>
        <v>436721.92773672647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16548.571421437791</v>
      </c>
      <c r="Z337" s="36"/>
      <c r="AA337" s="239">
        <f t="shared" si="126"/>
        <v>2022.1670455321728</v>
      </c>
      <c r="AB337" s="240">
        <f t="shared" si="127"/>
        <v>129372.62857856222</v>
      </c>
      <c r="AC337" s="241" t="str">
        <f t="shared" si="121"/>
        <v>*</v>
      </c>
      <c r="AF337" s="243">
        <f t="shared" si="124"/>
        <v>14526.404375905619</v>
      </c>
    </row>
    <row r="338" spans="1:32" x14ac:dyDescent="0.25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4569490</v>
      </c>
      <c r="I338" s="4">
        <f t="shared" si="104"/>
        <v>108797.38095238095</v>
      </c>
      <c r="J338" s="4">
        <f t="shared" si="105"/>
        <v>610852.5783240475</v>
      </c>
      <c r="K338" s="36">
        <f t="shared" si="106"/>
        <v>17297.401896085375</v>
      </c>
      <c r="L338" s="36">
        <f t="shared" si="107"/>
        <v>391010.52014791139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14526.404375905619</v>
      </c>
      <c r="Z338" s="36"/>
      <c r="AA338" s="239">
        <f t="shared" si="126"/>
        <v>2022.1670455321728</v>
      </c>
      <c r="AB338" s="240">
        <f t="shared" si="127"/>
        <v>131394.7956240944</v>
      </c>
      <c r="AC338" s="241" t="str">
        <f t="shared" si="121"/>
        <v>*</v>
      </c>
      <c r="AF338" s="243">
        <f t="shared" si="124"/>
        <v>12504.237330373446</v>
      </c>
    </row>
    <row r="339" spans="1:32" x14ac:dyDescent="0.25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4035290</v>
      </c>
      <c r="I339" s="4">
        <f t="shared" si="104"/>
        <v>96078.333333333328</v>
      </c>
      <c r="J339" s="4">
        <f t="shared" si="105"/>
        <v>539440.35347166657</v>
      </c>
      <c r="K339" s="36">
        <f t="shared" si="106"/>
        <v>15275.234850553205</v>
      </c>
      <c r="L339" s="36">
        <f t="shared" si="107"/>
        <v>345299.11255909642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12504.237330373446</v>
      </c>
      <c r="Z339" s="36"/>
      <c r="AA339" s="239">
        <f t="shared" si="126"/>
        <v>2022.1670455321728</v>
      </c>
      <c r="AB339" s="240">
        <f t="shared" si="127"/>
        <v>133416.96266962658</v>
      </c>
      <c r="AC339" s="241" t="str">
        <f t="shared" si="121"/>
        <v>*</v>
      </c>
      <c r="AF339" s="243">
        <f t="shared" si="124"/>
        <v>10482.070284841273</v>
      </c>
    </row>
    <row r="340" spans="1:32" x14ac:dyDescent="0.25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3501090</v>
      </c>
      <c r="I340" s="4">
        <f t="shared" si="104"/>
        <v>83359.28571428571</v>
      </c>
      <c r="J340" s="4">
        <f t="shared" si="105"/>
        <v>468028.12861928565</v>
      </c>
      <c r="K340" s="36">
        <f t="shared" si="106"/>
        <v>13253.067805021032</v>
      </c>
      <c r="L340" s="36">
        <f t="shared" si="107"/>
        <v>299587.70497028145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10482.070284841273</v>
      </c>
      <c r="Z340" s="36"/>
      <c r="AA340" s="239">
        <f t="shared" si="126"/>
        <v>2022.1670455321728</v>
      </c>
      <c r="AB340" s="240">
        <f t="shared" si="127"/>
        <v>135439.12971515875</v>
      </c>
      <c r="AC340" s="241" t="str">
        <f t="shared" si="121"/>
        <v>*</v>
      </c>
      <c r="AF340" s="243">
        <f t="shared" si="124"/>
        <v>8459.9032393091002</v>
      </c>
    </row>
    <row r="341" spans="1:32" x14ac:dyDescent="0.25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2966890</v>
      </c>
      <c r="I341" s="4">
        <f t="shared" si="104"/>
        <v>70640.238095238092</v>
      </c>
      <c r="J341" s="4">
        <f t="shared" si="105"/>
        <v>396615.90376690472</v>
      </c>
      <c r="K341" s="36">
        <f t="shared" si="106"/>
        <v>11230.900759488859</v>
      </c>
      <c r="L341" s="36">
        <f t="shared" si="107"/>
        <v>253876.29738146643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8459.9032393091002</v>
      </c>
      <c r="Z341" s="36"/>
      <c r="AA341" s="239">
        <f t="shared" si="126"/>
        <v>2022.1670455321728</v>
      </c>
      <c r="AB341" s="240">
        <f t="shared" si="127"/>
        <v>137461.29676069092</v>
      </c>
      <c r="AC341" s="241" t="str">
        <f t="shared" si="121"/>
        <v>*</v>
      </c>
      <c r="AF341" s="243">
        <f t="shared" si="124"/>
        <v>6437.7361937769274</v>
      </c>
    </row>
    <row r="342" spans="1:32" x14ac:dyDescent="0.25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2432690</v>
      </c>
      <c r="I342" s="4">
        <f t="shared" si="104"/>
        <v>57921.190476190473</v>
      </c>
      <c r="J342" s="4">
        <f t="shared" si="105"/>
        <v>325203.6789145238</v>
      </c>
      <c r="K342" s="36">
        <f t="shared" si="106"/>
        <v>9208.7337139566862</v>
      </c>
      <c r="L342" s="36">
        <f t="shared" si="107"/>
        <v>208164.8897926514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6437.7361937769274</v>
      </c>
      <c r="Z342" s="36"/>
      <c r="AA342" s="239">
        <f t="shared" si="126"/>
        <v>2022.1670455321728</v>
      </c>
      <c r="AB342" s="240">
        <f t="shared" si="127"/>
        <v>139483.4638062231</v>
      </c>
      <c r="AC342" s="241" t="str">
        <f t="shared" si="121"/>
        <v>*</v>
      </c>
      <c r="AF342" s="243">
        <f t="shared" si="124"/>
        <v>4415.5691482447546</v>
      </c>
    </row>
    <row r="343" spans="1:32" x14ac:dyDescent="0.25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50">
        <f t="shared" si="128"/>
        <v>1898490</v>
      </c>
      <c r="I343" s="4">
        <f t="shared" si="104"/>
        <v>45202.142857142855</v>
      </c>
      <c r="J343" s="4">
        <f t="shared" si="105"/>
        <v>253791.45406214282</v>
      </c>
      <c r="K343" s="36">
        <f t="shared" si="106"/>
        <v>7186.5666684245125</v>
      </c>
      <c r="L343" s="36">
        <f t="shared" si="107"/>
        <v>162453.48220383638</v>
      </c>
      <c r="N343" s="4">
        <f t="shared" si="122"/>
        <v>-534200</v>
      </c>
      <c r="O343" s="274">
        <f t="shared" si="108"/>
        <v>-12719.047619047618</v>
      </c>
      <c r="P343" s="274">
        <f t="shared" si="113"/>
        <v>-71412.224852380939</v>
      </c>
      <c r="Q343" s="276">
        <f t="shared" si="109"/>
        <v>-2022.1670455321728</v>
      </c>
      <c r="R343" s="4">
        <f t="shared" si="123"/>
        <v>-45712.257142857139</v>
      </c>
      <c r="X343" s="237">
        <f t="shared" si="120"/>
        <v>37038</v>
      </c>
      <c r="Y343" s="238">
        <f t="shared" si="125"/>
        <v>4415.5691482447546</v>
      </c>
      <c r="Z343" s="36"/>
      <c r="AA343" s="239">
        <f t="shared" si="126"/>
        <v>2022.1670455321728</v>
      </c>
      <c r="AB343" s="240">
        <f t="shared" si="127"/>
        <v>141505.63085175527</v>
      </c>
      <c r="AC343" s="241" t="str">
        <f t="shared" si="121"/>
        <v>*</v>
      </c>
      <c r="AF343" s="243">
        <f t="shared" si="124"/>
        <v>2393.4021027125818</v>
      </c>
    </row>
    <row r="344" spans="1:32" x14ac:dyDescent="0.25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1132520</v>
      </c>
      <c r="I344" s="4">
        <f t="shared" si="104"/>
        <v>26964.761904761905</v>
      </c>
      <c r="J344" s="4">
        <f t="shared" si="105"/>
        <v>151396.05557809523</v>
      </c>
      <c r="K344" s="36">
        <f t="shared" si="106"/>
        <v>4287.0547031188626</v>
      </c>
      <c r="L344" s="36">
        <f t="shared" si="107"/>
        <v>96909.553205699689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2393.4021027125818</v>
      </c>
      <c r="Z344" s="36"/>
      <c r="AA344" s="239">
        <f t="shared" si="126"/>
        <v>2899.5119653056508</v>
      </c>
      <c r="AB344" s="240">
        <f t="shared" si="127"/>
        <v>143527.79789728744</v>
      </c>
      <c r="AC344" s="241" t="str">
        <f t="shared" si="121"/>
        <v/>
      </c>
      <c r="AF344" s="243">
        <f t="shared" si="124"/>
        <v>-506.10986259306901</v>
      </c>
    </row>
    <row r="345" spans="1:32" x14ac:dyDescent="0.25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366550</v>
      </c>
      <c r="I345" s="4">
        <f t="shared" si="104"/>
        <v>8727.3809523809523</v>
      </c>
      <c r="J345" s="4">
        <f t="shared" si="105"/>
        <v>49000.657094047616</v>
      </c>
      <c r="K345" s="36">
        <f t="shared" si="106"/>
        <v>1387.5427378132124</v>
      </c>
      <c r="L345" s="36">
        <f t="shared" si="107"/>
        <v>31365.624207562978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5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-399420</v>
      </c>
      <c r="I346" s="4">
        <f t="shared" si="104"/>
        <v>-9510</v>
      </c>
      <c r="J346" s="4">
        <f t="shared" si="105"/>
        <v>-53394.741389999996</v>
      </c>
      <c r="K346" s="36">
        <f t="shared" si="106"/>
        <v>-1511.9692274924382</v>
      </c>
      <c r="L346" s="36">
        <f t="shared" si="107"/>
        <v>-34178.30479057374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8" thickBot="1" x14ac:dyDescent="0.3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-1165390</v>
      </c>
      <c r="I347" s="4">
        <f t="shared" si="104"/>
        <v>-27747.380952380954</v>
      </c>
      <c r="J347" s="4">
        <f t="shared" si="105"/>
        <v>-155790.13987404763</v>
      </c>
      <c r="K347" s="36">
        <f t="shared" si="106"/>
        <v>-4411.4811927980891</v>
      </c>
      <c r="L347" s="36">
        <f t="shared" si="107"/>
        <v>-99722.233788710466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2" thickBot="1" x14ac:dyDescent="0.35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5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-1931360</v>
      </c>
      <c r="I350" s="4">
        <f t="shared" ref="I350:I379" si="130">H350/42</f>
        <v>-45984.761904761908</v>
      </c>
      <c r="J350" s="4">
        <f t="shared" ref="J350:J379" si="131">I350*$J$4</f>
        <v>-258185.53835809525</v>
      </c>
      <c r="K350" s="4">
        <f t="shared" ref="K350:K379" si="132">J350*$K$1</f>
        <v>-7310.9931581037399</v>
      </c>
      <c r="L350" s="4">
        <f t="shared" ref="L350:L379" si="133">K350*$L$1</f>
        <v>-165266.16278684718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5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-2697330</v>
      </c>
      <c r="I351" s="169">
        <f t="shared" si="130"/>
        <v>-64222.142857142855</v>
      </c>
      <c r="J351" s="169">
        <f t="shared" si="131"/>
        <v>-360580.93684214284</v>
      </c>
      <c r="K351" s="283">
        <f t="shared" si="132"/>
        <v>-10210.50512340939</v>
      </c>
      <c r="L351" s="283">
        <f t="shared" si="133"/>
        <v>-230810.09178498387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5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-3463300</v>
      </c>
      <c r="I352" s="4">
        <f t="shared" si="130"/>
        <v>-82459.523809523816</v>
      </c>
      <c r="J352" s="4">
        <f t="shared" si="131"/>
        <v>-462976.33532619046</v>
      </c>
      <c r="K352" s="36">
        <f t="shared" si="132"/>
        <v>-13110.017088715042</v>
      </c>
      <c r="L352" s="36">
        <f t="shared" si="133"/>
        <v>-296354.02078312065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5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-4229270</v>
      </c>
      <c r="I353" s="4">
        <f t="shared" si="130"/>
        <v>-100696.90476190476</v>
      </c>
      <c r="J353" s="4">
        <f t="shared" si="131"/>
        <v>-565371.73381023807</v>
      </c>
      <c r="K353" s="36">
        <f t="shared" si="132"/>
        <v>-16009.529054020692</v>
      </c>
      <c r="L353" s="36">
        <f t="shared" si="133"/>
        <v>-361897.94978125731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5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-4995240</v>
      </c>
      <c r="I354" s="169">
        <f t="shared" si="130"/>
        <v>-118934.28571428571</v>
      </c>
      <c r="J354" s="169">
        <f t="shared" si="131"/>
        <v>-667767.13229428569</v>
      </c>
      <c r="K354" s="283">
        <f t="shared" si="132"/>
        <v>-18909.041019326341</v>
      </c>
      <c r="L354" s="283">
        <f t="shared" si="133"/>
        <v>-427441.87877939403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5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-5761210</v>
      </c>
      <c r="I355" s="4">
        <f t="shared" si="130"/>
        <v>-137171.66666666666</v>
      </c>
      <c r="J355" s="4">
        <f t="shared" si="131"/>
        <v>-770162.5307783332</v>
      </c>
      <c r="K355" s="36">
        <f t="shared" si="132"/>
        <v>-21808.552984631991</v>
      </c>
      <c r="L355" s="36">
        <f t="shared" si="133"/>
        <v>-492985.80777753075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5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-6527180</v>
      </c>
      <c r="I356" s="4">
        <f t="shared" si="130"/>
        <v>-155409.04761904763</v>
      </c>
      <c r="J356" s="4">
        <f t="shared" si="131"/>
        <v>-872557.92926238093</v>
      </c>
      <c r="K356" s="36">
        <f t="shared" si="132"/>
        <v>-24708.064949937645</v>
      </c>
      <c r="L356" s="36">
        <f t="shared" si="133"/>
        <v>-558529.73677566752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5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-7293150</v>
      </c>
      <c r="I357" s="4">
        <f t="shared" si="130"/>
        <v>-173646.42857142858</v>
      </c>
      <c r="J357" s="4">
        <f t="shared" si="131"/>
        <v>-974953.32774642855</v>
      </c>
      <c r="K357" s="36">
        <f t="shared" si="132"/>
        <v>-27607.576915243295</v>
      </c>
      <c r="L357" s="36">
        <f t="shared" si="133"/>
        <v>-624073.66577380418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5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-8059120</v>
      </c>
      <c r="I358" s="4">
        <f t="shared" si="130"/>
        <v>-191883.80952380953</v>
      </c>
      <c r="J358" s="4">
        <f t="shared" si="131"/>
        <v>-1077348.7262304761</v>
      </c>
      <c r="K358" s="36">
        <f t="shared" si="132"/>
        <v>-30507.088880548941</v>
      </c>
      <c r="L358" s="36">
        <f t="shared" si="133"/>
        <v>-689617.59477194084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5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-8825090</v>
      </c>
      <c r="I359" s="4">
        <f t="shared" si="130"/>
        <v>-210121.19047619047</v>
      </c>
      <c r="J359" s="4">
        <f t="shared" si="131"/>
        <v>-1179744.1247145238</v>
      </c>
      <c r="K359" s="36">
        <f t="shared" si="132"/>
        <v>-33406.600845854598</v>
      </c>
      <c r="L359" s="36">
        <f t="shared" si="133"/>
        <v>-755161.52377007774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5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-9591060</v>
      </c>
      <c r="I360" s="4">
        <f t="shared" si="130"/>
        <v>-228358.57142857142</v>
      </c>
      <c r="J360" s="4">
        <f t="shared" si="131"/>
        <v>-1282139.5231985713</v>
      </c>
      <c r="K360" s="36">
        <f t="shared" si="132"/>
        <v>-36306.112811160245</v>
      </c>
      <c r="L360" s="36">
        <f t="shared" si="133"/>
        <v>-820705.45276821428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5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-10357030</v>
      </c>
      <c r="I361" s="4">
        <f t="shared" si="130"/>
        <v>-246595.95238095237</v>
      </c>
      <c r="J361" s="4">
        <f t="shared" si="131"/>
        <v>-1384534.9216826188</v>
      </c>
      <c r="K361" s="36">
        <f t="shared" si="132"/>
        <v>-39205.624776465891</v>
      </c>
      <c r="L361" s="36">
        <f t="shared" si="133"/>
        <v>-886249.38176635094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5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-11123000</v>
      </c>
      <c r="I362" s="4">
        <f t="shared" si="130"/>
        <v>-264833.33333333331</v>
      </c>
      <c r="J362" s="4">
        <f t="shared" si="131"/>
        <v>-1486930.3201666665</v>
      </c>
      <c r="K362" s="36">
        <f t="shared" si="132"/>
        <v>-42105.136741771545</v>
      </c>
      <c r="L362" s="36">
        <f t="shared" si="133"/>
        <v>-951793.31076448772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5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-11888970</v>
      </c>
      <c r="I363" s="169">
        <f t="shared" si="130"/>
        <v>-283070.71428571426</v>
      </c>
      <c r="J363" s="169">
        <f t="shared" si="131"/>
        <v>-1589325.718650714</v>
      </c>
      <c r="K363" s="283">
        <f t="shared" si="132"/>
        <v>-45004.648707077191</v>
      </c>
      <c r="L363" s="283">
        <f t="shared" si="133"/>
        <v>-1017337.2397626244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5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-12654940</v>
      </c>
      <c r="I364" s="4">
        <f t="shared" si="130"/>
        <v>-301308.09523809527</v>
      </c>
      <c r="J364" s="4">
        <f t="shared" si="131"/>
        <v>-1691721.117134762</v>
      </c>
      <c r="K364" s="36">
        <f t="shared" si="132"/>
        <v>-47904.160672382852</v>
      </c>
      <c r="L364" s="36">
        <f t="shared" si="133"/>
        <v>-1082881.1687607614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5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-13420910</v>
      </c>
      <c r="I365" s="4">
        <f t="shared" si="130"/>
        <v>-319545.47619047621</v>
      </c>
      <c r="J365" s="4">
        <f t="shared" si="131"/>
        <v>-1794116.5156188095</v>
      </c>
      <c r="K365" s="36">
        <f t="shared" si="132"/>
        <v>-50803.672637688498</v>
      </c>
      <c r="L365" s="36">
        <f t="shared" si="133"/>
        <v>-1148425.0977588978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5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-14186880</v>
      </c>
      <c r="I366" s="4">
        <f t="shared" si="130"/>
        <v>-337782.85714285716</v>
      </c>
      <c r="J366" s="4">
        <f t="shared" si="131"/>
        <v>-1896511.914102857</v>
      </c>
      <c r="K366" s="36">
        <f t="shared" si="132"/>
        <v>-53703.184602994152</v>
      </c>
      <c r="L366" s="36">
        <f t="shared" si="133"/>
        <v>-1213969.0267570347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5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-14952850</v>
      </c>
      <c r="I367" s="4">
        <f t="shared" si="130"/>
        <v>-356020.23809523811</v>
      </c>
      <c r="J367" s="4">
        <f t="shared" si="131"/>
        <v>-1998907.3125869047</v>
      </c>
      <c r="K367" s="36">
        <f t="shared" si="132"/>
        <v>-56602.696568299805</v>
      </c>
      <c r="L367" s="36">
        <f t="shared" si="133"/>
        <v>-1279512.9557551714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5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-15718820</v>
      </c>
      <c r="I368" s="4">
        <f t="shared" si="130"/>
        <v>-374257.61904761905</v>
      </c>
      <c r="J368" s="4">
        <f t="shared" si="131"/>
        <v>-2101302.7110709525</v>
      </c>
      <c r="K368" s="36">
        <f t="shared" si="132"/>
        <v>-59502.208533605459</v>
      </c>
      <c r="L368" s="36">
        <f t="shared" si="133"/>
        <v>-1345056.8847533083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1:32" x14ac:dyDescent="0.25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-16484790</v>
      </c>
      <c r="I369" s="4">
        <f t="shared" si="130"/>
        <v>-392495</v>
      </c>
      <c r="J369" s="4">
        <f t="shared" si="131"/>
        <v>-2203698.109555</v>
      </c>
      <c r="K369" s="36">
        <f t="shared" si="132"/>
        <v>-62401.720498911105</v>
      </c>
      <c r="L369" s="36">
        <f t="shared" si="133"/>
        <v>-1410600.8137514449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1:32" x14ac:dyDescent="0.25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-17250760</v>
      </c>
      <c r="I370" s="4">
        <f t="shared" si="130"/>
        <v>-410732.38095238095</v>
      </c>
      <c r="J370" s="4">
        <f t="shared" si="131"/>
        <v>-2306093.5080390475</v>
      </c>
      <c r="K370" s="36">
        <f t="shared" si="132"/>
        <v>-65301.232464216751</v>
      </c>
      <c r="L370" s="36">
        <f t="shared" si="133"/>
        <v>-1476144.7427495816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1:32" x14ac:dyDescent="0.25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-18016730</v>
      </c>
      <c r="I371" s="4">
        <f t="shared" si="130"/>
        <v>-428969.76190476189</v>
      </c>
      <c r="J371" s="4">
        <f t="shared" si="131"/>
        <v>-2408488.906523095</v>
      </c>
      <c r="K371" s="36">
        <f t="shared" si="132"/>
        <v>-68200.744429522398</v>
      </c>
      <c r="L371" s="36">
        <f t="shared" si="133"/>
        <v>-1541688.6717477182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1:32" x14ac:dyDescent="0.25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-18782700</v>
      </c>
      <c r="I372" s="4">
        <f t="shared" si="130"/>
        <v>-447207.14285714284</v>
      </c>
      <c r="J372" s="4">
        <f t="shared" si="131"/>
        <v>-2510884.3050071425</v>
      </c>
      <c r="K372" s="36">
        <f t="shared" si="132"/>
        <v>-71100.256394828044</v>
      </c>
      <c r="L372" s="36">
        <f t="shared" si="133"/>
        <v>-1607232.6007458547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1:32" x14ac:dyDescent="0.25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-19548670</v>
      </c>
      <c r="I373" s="4">
        <f t="shared" si="130"/>
        <v>-465444.52380952379</v>
      </c>
      <c r="J373" s="4">
        <f t="shared" si="131"/>
        <v>-2613279.70349119</v>
      </c>
      <c r="K373" s="36">
        <f t="shared" si="132"/>
        <v>-73999.76836013369</v>
      </c>
      <c r="L373" s="36">
        <f t="shared" si="133"/>
        <v>-1672776.5297439913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1:32" x14ac:dyDescent="0.25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-20314640</v>
      </c>
      <c r="I374" s="4">
        <f t="shared" si="130"/>
        <v>-483681.90476190473</v>
      </c>
      <c r="J374" s="4">
        <f t="shared" si="131"/>
        <v>-2715675.101975238</v>
      </c>
      <c r="K374" s="36">
        <f t="shared" si="132"/>
        <v>-76899.280325439351</v>
      </c>
      <c r="L374" s="36">
        <f t="shared" si="133"/>
        <v>-1738320.4587421282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1:32" x14ac:dyDescent="0.25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-21080610</v>
      </c>
      <c r="I375" s="4">
        <f t="shared" si="130"/>
        <v>-501919.28571428574</v>
      </c>
      <c r="J375" s="4">
        <f t="shared" si="131"/>
        <v>-2818070.5004592855</v>
      </c>
      <c r="K375" s="36">
        <f t="shared" si="132"/>
        <v>-79798.792290744997</v>
      </c>
      <c r="L375" s="36">
        <f t="shared" si="133"/>
        <v>-1803864.3877402649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1:32" x14ac:dyDescent="0.25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-21846580</v>
      </c>
      <c r="I376" s="4">
        <f t="shared" si="130"/>
        <v>-520156.66666666669</v>
      </c>
      <c r="J376" s="4">
        <f t="shared" si="131"/>
        <v>-2920465.8989433334</v>
      </c>
      <c r="K376" s="36">
        <f t="shared" si="132"/>
        <v>-82698.304256050658</v>
      </c>
      <c r="L376" s="36">
        <f t="shared" si="133"/>
        <v>-1869408.3167384018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1:32" x14ac:dyDescent="0.25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-22612550</v>
      </c>
      <c r="I377" s="4">
        <f t="shared" si="130"/>
        <v>-538394.04761904757</v>
      </c>
      <c r="J377" s="4">
        <f t="shared" si="131"/>
        <v>-3022861.2974273805</v>
      </c>
      <c r="K377" s="36">
        <f t="shared" si="132"/>
        <v>-85597.816221356305</v>
      </c>
      <c r="L377" s="36">
        <f t="shared" si="133"/>
        <v>-1934952.2457365384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1:32" x14ac:dyDescent="0.25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-23378520</v>
      </c>
      <c r="I378" s="4">
        <f t="shared" si="130"/>
        <v>-556631.42857142852</v>
      </c>
      <c r="J378" s="4">
        <f t="shared" si="131"/>
        <v>-3125256.695911428</v>
      </c>
      <c r="K378" s="36">
        <f t="shared" si="132"/>
        <v>-88497.328186661951</v>
      </c>
      <c r="L378" s="36">
        <f t="shared" si="133"/>
        <v>-2000496.1747346751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1:32" x14ac:dyDescent="0.25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-24144490</v>
      </c>
      <c r="I379" s="4">
        <f t="shared" si="130"/>
        <v>-574868.80952380947</v>
      </c>
      <c r="J379" s="4">
        <f t="shared" si="131"/>
        <v>-3227652.0943954755</v>
      </c>
      <c r="K379" s="36">
        <f t="shared" si="132"/>
        <v>-91396.840151967597</v>
      </c>
      <c r="L379" s="36">
        <f t="shared" si="133"/>
        <v>-2066040.1037328118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1:32" ht="13.8" thickBot="1" x14ac:dyDescent="0.3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  <row r="382" spans="1:32" ht="16.2" thickBot="1" x14ac:dyDescent="0.35">
      <c r="A382" s="31" t="s">
        <v>98</v>
      </c>
      <c r="B382" s="32"/>
      <c r="C382" s="26"/>
      <c r="D382" s="27"/>
      <c r="E382" s="27"/>
      <c r="F382" s="229"/>
      <c r="G382" s="4"/>
      <c r="K382" s="36"/>
      <c r="L382" s="36"/>
      <c r="O382" s="274"/>
      <c r="P382" s="274"/>
      <c r="Q382" s="276"/>
      <c r="R382" s="4"/>
      <c r="X382" s="237"/>
      <c r="Y382" s="238"/>
      <c r="Z382" s="36"/>
      <c r="AA382" s="239"/>
      <c r="AB382" s="240"/>
      <c r="AF382" s="243"/>
    </row>
    <row r="383" spans="1:32" x14ac:dyDescent="0.25">
      <c r="B383" s="22">
        <v>37073</v>
      </c>
      <c r="C383" s="23"/>
      <c r="D383" s="24"/>
      <c r="E383" s="24"/>
      <c r="F383" s="226">
        <f t="shared" ref="F383:F413" si="146">E383/104.1667*100</f>
        <v>0</v>
      </c>
      <c r="G383" s="215" t="s">
        <v>31</v>
      </c>
      <c r="H383" s="4">
        <f>H380-$AP$2</f>
        <v>-765970</v>
      </c>
      <c r="I383" s="4">
        <f t="shared" ref="I383:I413" si="147">H383/42</f>
        <v>-18237.380952380954</v>
      </c>
      <c r="J383" s="4">
        <f t="shared" ref="J383:J413" si="148">I383*$J$4</f>
        <v>-102395.39848404762</v>
      </c>
      <c r="K383" s="4">
        <f t="shared" ref="K383:K413" si="149">J383*$K$1</f>
        <v>-2899.5119653056508</v>
      </c>
      <c r="L383" s="4">
        <f t="shared" ref="L383:L413" si="150">K383*$L$1</f>
        <v>-65543.928998136718</v>
      </c>
      <c r="M383" s="4"/>
      <c r="N383" s="4">
        <f>H383-H380</f>
        <v>-765970</v>
      </c>
      <c r="O383" s="4">
        <f t="shared" ref="O383:O413" si="151">N383/42</f>
        <v>-18237.380952380954</v>
      </c>
      <c r="P383" s="4">
        <f t="shared" ref="P383:P413" si="152">O383*$J$4</f>
        <v>-102395.39848404762</v>
      </c>
      <c r="Q383" s="4">
        <f t="shared" ref="Q383:Q413" si="153">P383*$K$1</f>
        <v>-2899.5119653056508</v>
      </c>
      <c r="R383" s="4">
        <f>O383*3.594</f>
        <v>-65545.147142857153</v>
      </c>
      <c r="X383" s="237">
        <f t="shared" ref="X383:X412" si="154">B383</f>
        <v>37073</v>
      </c>
      <c r="Y383" s="238">
        <f>IF(AF380&lt;0,"0",AF380)</f>
        <v>0</v>
      </c>
      <c r="Z383" s="238"/>
      <c r="AA383" s="239">
        <f>Q383*-1</f>
        <v>2899.5119653056508</v>
      </c>
      <c r="AB383" s="240">
        <f>$AA$3-Y383</f>
        <v>145921.20000000001</v>
      </c>
      <c r="AC383" s="241" t="str">
        <f>+IF(AF383&gt;$D$3,"*","")</f>
        <v/>
      </c>
      <c r="AD383" s="154"/>
      <c r="AE383" s="242"/>
      <c r="AF383" s="243">
        <f>Y383+AE383-AA383</f>
        <v>-2899.5119653056508</v>
      </c>
    </row>
    <row r="384" spans="1:32" x14ac:dyDescent="0.25">
      <c r="A384" s="217"/>
      <c r="B384" s="25">
        <v>37074</v>
      </c>
      <c r="C384" s="282"/>
      <c r="D384" s="48"/>
      <c r="E384" s="48"/>
      <c r="F384" s="258">
        <f t="shared" si="146"/>
        <v>0</v>
      </c>
      <c r="G384" s="215" t="s">
        <v>31</v>
      </c>
      <c r="H384" s="169">
        <f t="shared" ref="H384:H412" si="155">H383-$AP$2</f>
        <v>-1531940</v>
      </c>
      <c r="I384" s="169">
        <f t="shared" si="147"/>
        <v>-36474.761904761908</v>
      </c>
      <c r="J384" s="169">
        <f t="shared" si="148"/>
        <v>-204790.79696809524</v>
      </c>
      <c r="K384" s="283">
        <f t="shared" si="149"/>
        <v>-5799.0239306113017</v>
      </c>
      <c r="L384" s="283">
        <f t="shared" si="150"/>
        <v>-131087.85799627344</v>
      </c>
      <c r="M384" s="217"/>
      <c r="N384" s="169">
        <f t="shared" ref="N384:N412" si="156">H384-H383</f>
        <v>-765970</v>
      </c>
      <c r="O384" s="284">
        <f t="shared" si="151"/>
        <v>-18237.380952380954</v>
      </c>
      <c r="P384" s="284">
        <f t="shared" si="152"/>
        <v>-102395.39848404762</v>
      </c>
      <c r="Q384" s="285">
        <f t="shared" si="153"/>
        <v>-2899.5119653056508</v>
      </c>
      <c r="R384" s="169">
        <f t="shared" ref="R384:R412" si="157">O384*3.594</f>
        <v>-65545.147142857153</v>
      </c>
      <c r="S384" s="217"/>
      <c r="T384" s="217"/>
      <c r="U384" s="217"/>
      <c r="V384" s="217"/>
      <c r="W384" s="217"/>
      <c r="X384" s="259">
        <f t="shared" si="154"/>
        <v>37074</v>
      </c>
      <c r="Y384" s="238" t="str">
        <f>IF(AF383&lt;0,"0",AF383)</f>
        <v>0</v>
      </c>
      <c r="Z384" s="283"/>
      <c r="AA384" s="260">
        <f>Q384*-1</f>
        <v>2899.5119653056508</v>
      </c>
      <c r="AB384" s="240">
        <f>$AA$3-Y384</f>
        <v>145921.20000000001</v>
      </c>
      <c r="AC384" s="241" t="str">
        <f t="shared" ref="AC384:AC412" si="158">+IF(AF384&gt;$D$3,"*","")</f>
        <v/>
      </c>
      <c r="AD384" s="217"/>
      <c r="AE384" s="217"/>
      <c r="AF384" s="238">
        <f t="shared" ref="AF384:AF412" si="159">Y384+AE384-AA384</f>
        <v>-2899.5119653056508</v>
      </c>
    </row>
    <row r="385" spans="1:32" x14ac:dyDescent="0.25">
      <c r="B385" s="25">
        <v>37075</v>
      </c>
      <c r="C385" s="26"/>
      <c r="D385" s="27"/>
      <c r="E385" s="27"/>
      <c r="F385" s="227">
        <f t="shared" si="146"/>
        <v>0</v>
      </c>
      <c r="G385" s="215" t="s">
        <v>31</v>
      </c>
      <c r="H385" s="4">
        <f t="shared" si="155"/>
        <v>-2297910</v>
      </c>
      <c r="I385" s="4">
        <f t="shared" si="147"/>
        <v>-54712.142857142855</v>
      </c>
      <c r="J385" s="4">
        <f t="shared" si="148"/>
        <v>-307186.1954521428</v>
      </c>
      <c r="K385" s="36">
        <f t="shared" si="149"/>
        <v>-8698.5358959169516</v>
      </c>
      <c r="L385" s="36">
        <f t="shared" si="150"/>
        <v>-196631.78699441015</v>
      </c>
      <c r="N385" s="4">
        <f t="shared" si="156"/>
        <v>-765970</v>
      </c>
      <c r="O385" s="274">
        <f t="shared" si="151"/>
        <v>-18237.380952380954</v>
      </c>
      <c r="P385" s="274">
        <f t="shared" si="152"/>
        <v>-102395.39848404762</v>
      </c>
      <c r="Q385" s="276">
        <f t="shared" si="153"/>
        <v>-2899.5119653056508</v>
      </c>
      <c r="R385" s="4">
        <f t="shared" si="157"/>
        <v>-65545.147142857153</v>
      </c>
      <c r="X385" s="237">
        <f t="shared" si="154"/>
        <v>37075</v>
      </c>
      <c r="Y385" s="238" t="str">
        <f>IF(AF384&lt;0,"0",AF384)</f>
        <v>0</v>
      </c>
      <c r="Z385" s="36"/>
      <c r="AA385" s="239">
        <f>Q385*-1</f>
        <v>2899.5119653056508</v>
      </c>
      <c r="AB385" s="240">
        <f>$AA$3-Y385</f>
        <v>145921.20000000001</v>
      </c>
      <c r="AC385" s="241" t="str">
        <f t="shared" si="158"/>
        <v/>
      </c>
      <c r="AF385" s="243">
        <f t="shared" si="159"/>
        <v>-2899.5119653056508</v>
      </c>
    </row>
    <row r="386" spans="1:32" x14ac:dyDescent="0.25">
      <c r="B386" s="25">
        <v>37076</v>
      </c>
      <c r="C386" s="26"/>
      <c r="D386" s="27"/>
      <c r="E386" s="27"/>
      <c r="F386" s="227">
        <f t="shared" si="146"/>
        <v>0</v>
      </c>
      <c r="G386" s="215" t="s">
        <v>31</v>
      </c>
      <c r="H386" s="4">
        <f t="shared" si="155"/>
        <v>-3063880</v>
      </c>
      <c r="I386" s="4">
        <f t="shared" si="147"/>
        <v>-72949.523809523816</v>
      </c>
      <c r="J386" s="4">
        <f t="shared" si="148"/>
        <v>-409581.59393619047</v>
      </c>
      <c r="K386" s="36">
        <f t="shared" si="149"/>
        <v>-11598.047861222603</v>
      </c>
      <c r="L386" s="36">
        <f t="shared" si="150"/>
        <v>-262175.71599254687</v>
      </c>
      <c r="N386" s="4">
        <f t="shared" si="156"/>
        <v>-765970</v>
      </c>
      <c r="O386" s="274">
        <f t="shared" si="151"/>
        <v>-18237.380952380954</v>
      </c>
      <c r="P386" s="274">
        <f t="shared" si="152"/>
        <v>-102395.39848404762</v>
      </c>
      <c r="Q386" s="276">
        <f t="shared" si="153"/>
        <v>-2899.5119653056508</v>
      </c>
      <c r="R386" s="4">
        <f t="shared" si="157"/>
        <v>-65545.147142857153</v>
      </c>
      <c r="X386" s="237">
        <f t="shared" si="154"/>
        <v>37076</v>
      </c>
      <c r="Y386" s="238" t="str">
        <f>IF(AF385&lt;0,"0",AF385)</f>
        <v>0</v>
      </c>
      <c r="Z386" s="36"/>
      <c r="AA386" s="239">
        <f>Q386*-1</f>
        <v>2899.5119653056508</v>
      </c>
      <c r="AB386" s="240">
        <f>$AA$3-Y386</f>
        <v>145921.20000000001</v>
      </c>
      <c r="AC386" s="241" t="str">
        <f t="shared" si="158"/>
        <v/>
      </c>
      <c r="AF386" s="243">
        <f t="shared" si="159"/>
        <v>-2899.5119653056508</v>
      </c>
    </row>
    <row r="387" spans="1:32" x14ac:dyDescent="0.25">
      <c r="A387" s="217"/>
      <c r="B387" s="25">
        <v>37077</v>
      </c>
      <c r="C387" s="282"/>
      <c r="D387" s="48"/>
      <c r="E387" s="48"/>
      <c r="F387" s="258">
        <f t="shared" si="146"/>
        <v>0</v>
      </c>
      <c r="G387" s="215" t="s">
        <v>31</v>
      </c>
      <c r="H387" s="169">
        <f t="shared" si="155"/>
        <v>-3829850</v>
      </c>
      <c r="I387" s="169">
        <f t="shared" si="147"/>
        <v>-91186.904761904763</v>
      </c>
      <c r="J387" s="169">
        <f t="shared" si="148"/>
        <v>-511976.99242023809</v>
      </c>
      <c r="K387" s="283">
        <f t="shared" si="149"/>
        <v>-14497.559826528253</v>
      </c>
      <c r="L387" s="283">
        <f t="shared" si="150"/>
        <v>-327719.64499068359</v>
      </c>
      <c r="M387" s="217"/>
      <c r="N387" s="169">
        <f t="shared" si="156"/>
        <v>-765970</v>
      </c>
      <c r="O387" s="284">
        <f t="shared" si="151"/>
        <v>-18237.380952380954</v>
      </c>
      <c r="P387" s="284">
        <f t="shared" si="152"/>
        <v>-102395.39848404762</v>
      </c>
      <c r="Q387" s="285">
        <f t="shared" si="153"/>
        <v>-2899.5119653056508</v>
      </c>
      <c r="R387" s="169">
        <f t="shared" si="157"/>
        <v>-65545.147142857153</v>
      </c>
      <c r="S387" s="217"/>
      <c r="T387" s="217"/>
      <c r="U387" s="217"/>
      <c r="V387" s="217"/>
      <c r="W387" s="217"/>
      <c r="X387" s="259">
        <f t="shared" si="154"/>
        <v>37077</v>
      </c>
      <c r="Y387" s="238" t="str">
        <f t="shared" ref="Y387:Y412" si="160">IF(AF386&lt;0,"0",AF386)</f>
        <v>0</v>
      </c>
      <c r="Z387" s="283"/>
      <c r="AA387" s="260">
        <f t="shared" ref="AA387:AA412" si="161">Q387*-1</f>
        <v>2899.5119653056508</v>
      </c>
      <c r="AB387" s="240">
        <f t="shared" ref="AB387:AB412" si="162">$AA$3-Y387</f>
        <v>145921.20000000001</v>
      </c>
      <c r="AC387" s="241" t="str">
        <f t="shared" si="158"/>
        <v/>
      </c>
      <c r="AD387" s="217"/>
      <c r="AE387" s="217"/>
      <c r="AF387" s="238">
        <f t="shared" si="159"/>
        <v>-2899.5119653056508</v>
      </c>
    </row>
    <row r="388" spans="1:32" x14ac:dyDescent="0.25">
      <c r="B388" s="25">
        <v>37078</v>
      </c>
      <c r="C388" s="26"/>
      <c r="D388" s="27"/>
      <c r="E388" s="27"/>
      <c r="F388" s="227">
        <f t="shared" si="146"/>
        <v>0</v>
      </c>
      <c r="G388" s="215" t="s">
        <v>31</v>
      </c>
      <c r="H388" s="4">
        <f t="shared" si="155"/>
        <v>-4595820</v>
      </c>
      <c r="I388" s="4">
        <f t="shared" si="147"/>
        <v>-109424.28571428571</v>
      </c>
      <c r="J388" s="4">
        <f t="shared" si="148"/>
        <v>-614372.3909042856</v>
      </c>
      <c r="K388" s="36">
        <f t="shared" si="149"/>
        <v>-17397.071791833903</v>
      </c>
      <c r="L388" s="36">
        <f t="shared" si="150"/>
        <v>-393263.57398882031</v>
      </c>
      <c r="N388" s="4">
        <f t="shared" si="156"/>
        <v>-765970</v>
      </c>
      <c r="O388" s="274">
        <f t="shared" si="151"/>
        <v>-18237.380952380954</v>
      </c>
      <c r="P388" s="274">
        <f t="shared" si="152"/>
        <v>-102395.39848404762</v>
      </c>
      <c r="Q388" s="276">
        <f t="shared" si="153"/>
        <v>-2899.5119653056508</v>
      </c>
      <c r="R388" s="4">
        <f t="shared" si="157"/>
        <v>-65545.147142857153</v>
      </c>
      <c r="X388" s="237">
        <f t="shared" si="154"/>
        <v>37078</v>
      </c>
      <c r="Y388" s="238" t="str">
        <f t="shared" si="160"/>
        <v>0</v>
      </c>
      <c r="Z388" s="36"/>
      <c r="AA388" s="239">
        <f t="shared" si="161"/>
        <v>2899.5119653056508</v>
      </c>
      <c r="AB388" s="240">
        <f t="shared" si="162"/>
        <v>145921.20000000001</v>
      </c>
      <c r="AC388" s="241" t="str">
        <f t="shared" si="158"/>
        <v/>
      </c>
      <c r="AF388" s="243">
        <f t="shared" si="159"/>
        <v>-2899.5119653056508</v>
      </c>
    </row>
    <row r="389" spans="1:32" x14ac:dyDescent="0.25">
      <c r="B389" s="25">
        <v>37079</v>
      </c>
      <c r="C389" s="26"/>
      <c r="D389" s="27"/>
      <c r="E389" s="27"/>
      <c r="F389" s="227">
        <f t="shared" si="146"/>
        <v>0</v>
      </c>
      <c r="G389" s="215" t="s">
        <v>31</v>
      </c>
      <c r="H389" s="4">
        <f t="shared" si="155"/>
        <v>-5361790</v>
      </c>
      <c r="I389" s="4">
        <f t="shared" si="147"/>
        <v>-127661.66666666667</v>
      </c>
      <c r="J389" s="4">
        <f t="shared" si="148"/>
        <v>-716767.78938833333</v>
      </c>
      <c r="K389" s="36">
        <f t="shared" si="149"/>
        <v>-20296.583757139557</v>
      </c>
      <c r="L389" s="36">
        <f t="shared" si="150"/>
        <v>-458807.50298695709</v>
      </c>
      <c r="N389" s="4">
        <f t="shared" si="156"/>
        <v>-765970</v>
      </c>
      <c r="O389" s="274">
        <f t="shared" si="151"/>
        <v>-18237.380952380954</v>
      </c>
      <c r="P389" s="274">
        <f t="shared" si="152"/>
        <v>-102395.39848404762</v>
      </c>
      <c r="Q389" s="276">
        <f t="shared" si="153"/>
        <v>-2899.5119653056508</v>
      </c>
      <c r="R389" s="4">
        <f t="shared" si="157"/>
        <v>-65545.147142857153</v>
      </c>
      <c r="X389" s="237">
        <f t="shared" si="154"/>
        <v>37079</v>
      </c>
      <c r="Y389" s="238" t="str">
        <f t="shared" si="160"/>
        <v>0</v>
      </c>
      <c r="Z389" s="36"/>
      <c r="AA389" s="239">
        <f t="shared" si="161"/>
        <v>2899.5119653056508</v>
      </c>
      <c r="AB389" s="240">
        <f t="shared" si="162"/>
        <v>145921.20000000001</v>
      </c>
      <c r="AC389" s="241" t="str">
        <f t="shared" si="158"/>
        <v/>
      </c>
      <c r="AF389" s="243">
        <f t="shared" si="159"/>
        <v>-2899.5119653056508</v>
      </c>
    </row>
    <row r="390" spans="1:32" x14ac:dyDescent="0.25">
      <c r="B390" s="25">
        <v>37080</v>
      </c>
      <c r="C390" s="26"/>
      <c r="D390" s="27"/>
      <c r="E390" s="27"/>
      <c r="F390" s="227">
        <f t="shared" si="146"/>
        <v>0</v>
      </c>
      <c r="G390" s="215" t="s">
        <v>31</v>
      </c>
      <c r="H390" s="4">
        <f t="shared" si="155"/>
        <v>-6127760</v>
      </c>
      <c r="I390" s="4">
        <f t="shared" si="147"/>
        <v>-145899.04761904763</v>
      </c>
      <c r="J390" s="4">
        <f t="shared" si="148"/>
        <v>-819163.18787238095</v>
      </c>
      <c r="K390" s="36">
        <f t="shared" si="149"/>
        <v>-23196.095722445207</v>
      </c>
      <c r="L390" s="36">
        <f t="shared" si="150"/>
        <v>-524351.43198509375</v>
      </c>
      <c r="N390" s="4">
        <f t="shared" si="156"/>
        <v>-765970</v>
      </c>
      <c r="O390" s="274">
        <f t="shared" si="151"/>
        <v>-18237.380952380954</v>
      </c>
      <c r="P390" s="274">
        <f t="shared" si="152"/>
        <v>-102395.39848404762</v>
      </c>
      <c r="Q390" s="276">
        <f t="shared" si="153"/>
        <v>-2899.5119653056508</v>
      </c>
      <c r="R390" s="4">
        <f t="shared" si="157"/>
        <v>-65545.147142857153</v>
      </c>
      <c r="X390" s="237">
        <f t="shared" si="154"/>
        <v>37080</v>
      </c>
      <c r="Y390" s="238" t="str">
        <f t="shared" si="160"/>
        <v>0</v>
      </c>
      <c r="Z390" s="36"/>
      <c r="AA390" s="239">
        <f t="shared" si="161"/>
        <v>2899.5119653056508</v>
      </c>
      <c r="AB390" s="240">
        <f t="shared" si="162"/>
        <v>145921.20000000001</v>
      </c>
      <c r="AC390" s="241" t="str">
        <f t="shared" si="158"/>
        <v/>
      </c>
      <c r="AF390" s="243">
        <f t="shared" si="159"/>
        <v>-2899.5119653056508</v>
      </c>
    </row>
    <row r="391" spans="1:32" x14ac:dyDescent="0.25">
      <c r="B391" s="25">
        <v>37081</v>
      </c>
      <c r="C391" s="26"/>
      <c r="D391" s="27"/>
      <c r="E391" s="27"/>
      <c r="F391" s="227">
        <f t="shared" si="146"/>
        <v>0</v>
      </c>
      <c r="G391" s="215" t="s">
        <v>31</v>
      </c>
      <c r="H391" s="4">
        <f t="shared" si="155"/>
        <v>-6893730</v>
      </c>
      <c r="I391" s="4">
        <f t="shared" si="147"/>
        <v>-164136.42857142858</v>
      </c>
      <c r="J391" s="4">
        <f t="shared" si="148"/>
        <v>-921558.58635642857</v>
      </c>
      <c r="K391" s="36">
        <f t="shared" si="149"/>
        <v>-26095.607687750857</v>
      </c>
      <c r="L391" s="36">
        <f t="shared" si="150"/>
        <v>-589895.36098323052</v>
      </c>
      <c r="N391" s="4">
        <f t="shared" si="156"/>
        <v>-765970</v>
      </c>
      <c r="O391" s="274">
        <f t="shared" si="151"/>
        <v>-18237.380952380954</v>
      </c>
      <c r="P391" s="274">
        <f t="shared" si="152"/>
        <v>-102395.39848404762</v>
      </c>
      <c r="Q391" s="276">
        <f t="shared" si="153"/>
        <v>-2899.5119653056508</v>
      </c>
      <c r="R391" s="4">
        <f t="shared" si="157"/>
        <v>-65545.147142857153</v>
      </c>
      <c r="X391" s="237">
        <f t="shared" si="154"/>
        <v>37081</v>
      </c>
      <c r="Y391" s="238" t="str">
        <f t="shared" si="160"/>
        <v>0</v>
      </c>
      <c r="Z391" s="36"/>
      <c r="AA391" s="239">
        <f t="shared" si="161"/>
        <v>2899.5119653056508</v>
      </c>
      <c r="AB391" s="240">
        <f t="shared" si="162"/>
        <v>145921.20000000001</v>
      </c>
      <c r="AC391" s="241" t="str">
        <f t="shared" si="158"/>
        <v/>
      </c>
      <c r="AF391" s="243">
        <f t="shared" si="159"/>
        <v>-2899.5119653056508</v>
      </c>
    </row>
    <row r="392" spans="1:32" x14ac:dyDescent="0.25">
      <c r="B392" s="25">
        <v>37082</v>
      </c>
      <c r="C392" s="26"/>
      <c r="D392" s="27"/>
      <c r="E392" s="27"/>
      <c r="F392" s="227">
        <f t="shared" si="146"/>
        <v>0</v>
      </c>
      <c r="G392" s="215" t="s">
        <v>31</v>
      </c>
      <c r="H392" s="4">
        <f t="shared" si="155"/>
        <v>-7659700</v>
      </c>
      <c r="I392" s="4">
        <f t="shared" si="147"/>
        <v>-182373.80952380953</v>
      </c>
      <c r="J392" s="4">
        <f t="shared" si="148"/>
        <v>-1023953.9848404762</v>
      </c>
      <c r="K392" s="36">
        <f t="shared" si="149"/>
        <v>-28995.119653056507</v>
      </c>
      <c r="L392" s="36">
        <f t="shared" si="150"/>
        <v>-655439.28998136718</v>
      </c>
      <c r="N392" s="4">
        <f t="shared" si="156"/>
        <v>-765970</v>
      </c>
      <c r="O392" s="274">
        <f t="shared" si="151"/>
        <v>-18237.380952380954</v>
      </c>
      <c r="P392" s="274">
        <f t="shared" si="152"/>
        <v>-102395.39848404762</v>
      </c>
      <c r="Q392" s="276">
        <f t="shared" si="153"/>
        <v>-2899.5119653056508</v>
      </c>
      <c r="R392" s="4">
        <f t="shared" si="157"/>
        <v>-65545.147142857153</v>
      </c>
      <c r="X392" s="237">
        <f t="shared" si="154"/>
        <v>37082</v>
      </c>
      <c r="Y392" s="238" t="str">
        <f t="shared" si="160"/>
        <v>0</v>
      </c>
      <c r="Z392" s="36"/>
      <c r="AA392" s="239">
        <f t="shared" si="161"/>
        <v>2899.5119653056508</v>
      </c>
      <c r="AB392" s="240">
        <f t="shared" si="162"/>
        <v>145921.20000000001</v>
      </c>
      <c r="AC392" s="241" t="str">
        <f t="shared" si="158"/>
        <v/>
      </c>
      <c r="AF392" s="243">
        <f t="shared" si="159"/>
        <v>-2899.5119653056508</v>
      </c>
    </row>
    <row r="393" spans="1:32" x14ac:dyDescent="0.25">
      <c r="B393" s="25">
        <v>37083</v>
      </c>
      <c r="C393" s="26"/>
      <c r="D393" s="27"/>
      <c r="E393" s="27"/>
      <c r="F393" s="227">
        <f t="shared" si="146"/>
        <v>0</v>
      </c>
      <c r="G393" s="215" t="s">
        <v>31</v>
      </c>
      <c r="H393" s="4">
        <f t="shared" si="155"/>
        <v>-8425670</v>
      </c>
      <c r="I393" s="4">
        <f t="shared" si="147"/>
        <v>-200611.19047619047</v>
      </c>
      <c r="J393" s="4">
        <f t="shared" si="148"/>
        <v>-1126349.3833245237</v>
      </c>
      <c r="K393" s="36">
        <f t="shared" si="149"/>
        <v>-31894.631618362157</v>
      </c>
      <c r="L393" s="36">
        <f t="shared" si="150"/>
        <v>-720983.21897950384</v>
      </c>
      <c r="N393" s="4">
        <f t="shared" si="156"/>
        <v>-765970</v>
      </c>
      <c r="O393" s="274">
        <f t="shared" si="151"/>
        <v>-18237.380952380954</v>
      </c>
      <c r="P393" s="274">
        <f t="shared" si="152"/>
        <v>-102395.39848404762</v>
      </c>
      <c r="Q393" s="276">
        <f t="shared" si="153"/>
        <v>-2899.5119653056508</v>
      </c>
      <c r="R393" s="4">
        <f t="shared" si="157"/>
        <v>-65545.147142857153</v>
      </c>
      <c r="X393" s="237">
        <f t="shared" si="154"/>
        <v>37083</v>
      </c>
      <c r="Y393" s="238" t="str">
        <f t="shared" si="160"/>
        <v>0</v>
      </c>
      <c r="Z393" s="36"/>
      <c r="AA393" s="239">
        <f t="shared" si="161"/>
        <v>2899.5119653056508</v>
      </c>
      <c r="AB393" s="240">
        <f t="shared" si="162"/>
        <v>145921.20000000001</v>
      </c>
      <c r="AC393" s="241" t="str">
        <f t="shared" si="158"/>
        <v/>
      </c>
      <c r="AF393" s="243">
        <f t="shared" si="159"/>
        <v>-2899.5119653056508</v>
      </c>
    </row>
    <row r="394" spans="1:32" x14ac:dyDescent="0.25">
      <c r="B394" s="25">
        <v>37084</v>
      </c>
      <c r="C394" s="26"/>
      <c r="D394" s="27"/>
      <c r="E394" s="27"/>
      <c r="F394" s="227">
        <f t="shared" si="146"/>
        <v>0</v>
      </c>
      <c r="G394" s="215" t="s">
        <v>31</v>
      </c>
      <c r="H394" s="4">
        <f t="shared" si="155"/>
        <v>-9191640</v>
      </c>
      <c r="I394" s="4">
        <f t="shared" si="147"/>
        <v>-218848.57142857142</v>
      </c>
      <c r="J394" s="4">
        <f t="shared" si="148"/>
        <v>-1228744.7818085712</v>
      </c>
      <c r="K394" s="36">
        <f t="shared" si="149"/>
        <v>-34794.143583667807</v>
      </c>
      <c r="L394" s="36">
        <f t="shared" si="150"/>
        <v>-786527.14797764062</v>
      </c>
      <c r="N394" s="4">
        <f t="shared" si="156"/>
        <v>-765970</v>
      </c>
      <c r="O394" s="274">
        <f t="shared" si="151"/>
        <v>-18237.380952380954</v>
      </c>
      <c r="P394" s="274">
        <f t="shared" si="152"/>
        <v>-102395.39848404762</v>
      </c>
      <c r="Q394" s="276">
        <f t="shared" si="153"/>
        <v>-2899.5119653056508</v>
      </c>
      <c r="R394" s="4">
        <f t="shared" si="157"/>
        <v>-65545.147142857153</v>
      </c>
      <c r="X394" s="237">
        <f t="shared" si="154"/>
        <v>37084</v>
      </c>
      <c r="Y394" s="238" t="str">
        <f t="shared" si="160"/>
        <v>0</v>
      </c>
      <c r="Z394" s="36"/>
      <c r="AA394" s="239">
        <f t="shared" si="161"/>
        <v>2899.5119653056508</v>
      </c>
      <c r="AB394" s="240">
        <f t="shared" si="162"/>
        <v>145921.20000000001</v>
      </c>
      <c r="AC394" s="241" t="str">
        <f t="shared" si="158"/>
        <v/>
      </c>
      <c r="AF394" s="243">
        <f t="shared" si="159"/>
        <v>-2899.5119653056508</v>
      </c>
    </row>
    <row r="395" spans="1:32" x14ac:dyDescent="0.25">
      <c r="B395" s="25">
        <v>37085</v>
      </c>
      <c r="C395" s="26"/>
      <c r="D395" s="27"/>
      <c r="E395" s="27"/>
      <c r="F395" s="227">
        <f t="shared" si="146"/>
        <v>0</v>
      </c>
      <c r="G395" s="215" t="s">
        <v>31</v>
      </c>
      <c r="H395" s="4">
        <f t="shared" si="155"/>
        <v>-9957610</v>
      </c>
      <c r="I395" s="4">
        <f t="shared" si="147"/>
        <v>-237085.95238095237</v>
      </c>
      <c r="J395" s="4">
        <f t="shared" si="148"/>
        <v>-1331140.1802926189</v>
      </c>
      <c r="K395" s="36">
        <f t="shared" si="149"/>
        <v>-37693.65554897346</v>
      </c>
      <c r="L395" s="36">
        <f t="shared" si="150"/>
        <v>-852071.0769757774</v>
      </c>
      <c r="N395" s="4">
        <f t="shared" si="156"/>
        <v>-765970</v>
      </c>
      <c r="O395" s="274">
        <f t="shared" si="151"/>
        <v>-18237.380952380954</v>
      </c>
      <c r="P395" s="274">
        <f t="shared" si="152"/>
        <v>-102395.39848404762</v>
      </c>
      <c r="Q395" s="276">
        <f t="shared" si="153"/>
        <v>-2899.5119653056508</v>
      </c>
      <c r="R395" s="4">
        <f t="shared" si="157"/>
        <v>-65545.147142857153</v>
      </c>
      <c r="X395" s="237">
        <f t="shared" si="154"/>
        <v>37085</v>
      </c>
      <c r="Y395" s="238" t="str">
        <f t="shared" si="160"/>
        <v>0</v>
      </c>
      <c r="Z395" s="36"/>
      <c r="AA395" s="239">
        <f t="shared" si="161"/>
        <v>2899.5119653056508</v>
      </c>
      <c r="AB395" s="240">
        <f t="shared" si="162"/>
        <v>145921.20000000001</v>
      </c>
      <c r="AC395" s="241" t="str">
        <f t="shared" si="158"/>
        <v/>
      </c>
      <c r="AF395" s="243">
        <f t="shared" si="159"/>
        <v>-2899.5119653056508</v>
      </c>
    </row>
    <row r="396" spans="1:32" s="217" customFormat="1" x14ac:dyDescent="0.25">
      <c r="B396" s="25">
        <v>37086</v>
      </c>
      <c r="C396" s="282"/>
      <c r="D396" s="48"/>
      <c r="E396" s="48"/>
      <c r="F396" s="258">
        <f t="shared" si="146"/>
        <v>0</v>
      </c>
      <c r="G396" s="215" t="s">
        <v>31</v>
      </c>
      <c r="H396" s="169">
        <f t="shared" si="155"/>
        <v>-10723580</v>
      </c>
      <c r="I396" s="169">
        <f t="shared" si="147"/>
        <v>-255323.33333333334</v>
      </c>
      <c r="J396" s="169">
        <f t="shared" si="148"/>
        <v>-1433535.5787766667</v>
      </c>
      <c r="K396" s="283">
        <f t="shared" si="149"/>
        <v>-40593.167514279114</v>
      </c>
      <c r="L396" s="283">
        <f t="shared" si="150"/>
        <v>-917615.00597391417</v>
      </c>
      <c r="N396" s="169">
        <f t="shared" si="156"/>
        <v>-765970</v>
      </c>
      <c r="O396" s="284">
        <f t="shared" si="151"/>
        <v>-18237.380952380954</v>
      </c>
      <c r="P396" s="284">
        <f t="shared" si="152"/>
        <v>-102395.39848404762</v>
      </c>
      <c r="Q396" s="285">
        <f t="shared" si="153"/>
        <v>-2899.5119653056508</v>
      </c>
      <c r="R396" s="169">
        <f t="shared" si="157"/>
        <v>-65545.147142857153</v>
      </c>
      <c r="X396" s="259">
        <f t="shared" si="154"/>
        <v>37086</v>
      </c>
      <c r="Y396" s="238" t="str">
        <f t="shared" si="160"/>
        <v>0</v>
      </c>
      <c r="Z396" s="283"/>
      <c r="AA396" s="260">
        <f t="shared" si="161"/>
        <v>2899.5119653056508</v>
      </c>
      <c r="AB396" s="240">
        <f t="shared" si="162"/>
        <v>145921.20000000001</v>
      </c>
      <c r="AC396" s="261" t="str">
        <f t="shared" si="158"/>
        <v/>
      </c>
      <c r="AF396" s="238">
        <f t="shared" si="159"/>
        <v>-2899.5119653056508</v>
      </c>
    </row>
    <row r="397" spans="1:32" x14ac:dyDescent="0.25">
      <c r="B397" s="25">
        <v>37087</v>
      </c>
      <c r="C397" s="26"/>
      <c r="D397" s="27"/>
      <c r="E397" s="27"/>
      <c r="F397" s="227">
        <f t="shared" si="146"/>
        <v>0</v>
      </c>
      <c r="G397" s="215" t="s">
        <v>31</v>
      </c>
      <c r="H397" s="4">
        <f t="shared" si="155"/>
        <v>-11489550</v>
      </c>
      <c r="I397" s="4">
        <f t="shared" si="147"/>
        <v>-273560.71428571426</v>
      </c>
      <c r="J397" s="4">
        <f t="shared" si="148"/>
        <v>-1535930.9772607139</v>
      </c>
      <c r="K397" s="36">
        <f t="shared" si="149"/>
        <v>-43492.679479584753</v>
      </c>
      <c r="L397" s="36">
        <f t="shared" si="150"/>
        <v>-983158.9349720506</v>
      </c>
      <c r="N397" s="4">
        <f t="shared" si="156"/>
        <v>-765970</v>
      </c>
      <c r="O397" s="274">
        <f t="shared" si="151"/>
        <v>-18237.380952380954</v>
      </c>
      <c r="P397" s="274">
        <f t="shared" si="152"/>
        <v>-102395.39848404762</v>
      </c>
      <c r="Q397" s="276">
        <f t="shared" si="153"/>
        <v>-2899.5119653056508</v>
      </c>
      <c r="R397" s="4">
        <f t="shared" si="157"/>
        <v>-65545.147142857153</v>
      </c>
      <c r="X397" s="237">
        <f t="shared" si="154"/>
        <v>37087</v>
      </c>
      <c r="Y397" s="238" t="str">
        <f t="shared" si="160"/>
        <v>0</v>
      </c>
      <c r="Z397" s="36"/>
      <c r="AA397" s="239">
        <f t="shared" si="161"/>
        <v>2899.5119653056508</v>
      </c>
      <c r="AB397" s="240">
        <f t="shared" si="162"/>
        <v>145921.20000000001</v>
      </c>
      <c r="AC397" s="241" t="str">
        <f t="shared" si="158"/>
        <v/>
      </c>
      <c r="AF397" s="243">
        <f t="shared" si="159"/>
        <v>-2899.5119653056508</v>
      </c>
    </row>
    <row r="398" spans="1:32" x14ac:dyDescent="0.25">
      <c r="B398" s="25">
        <v>37088</v>
      </c>
      <c r="C398" s="26"/>
      <c r="D398" s="27"/>
      <c r="E398" s="27"/>
      <c r="F398" s="227">
        <f t="shared" si="146"/>
        <v>0</v>
      </c>
      <c r="G398" s="215" t="s">
        <v>31</v>
      </c>
      <c r="H398" s="4">
        <f t="shared" si="155"/>
        <v>-12255520</v>
      </c>
      <c r="I398" s="4">
        <f t="shared" si="147"/>
        <v>-291798.09523809527</v>
      </c>
      <c r="J398" s="4">
        <f t="shared" si="148"/>
        <v>-1638326.3757447619</v>
      </c>
      <c r="K398" s="36">
        <f t="shared" si="149"/>
        <v>-46392.191444890414</v>
      </c>
      <c r="L398" s="36">
        <f t="shared" si="150"/>
        <v>-1048702.8639701875</v>
      </c>
      <c r="N398" s="4">
        <f t="shared" si="156"/>
        <v>-765970</v>
      </c>
      <c r="O398" s="274">
        <f t="shared" si="151"/>
        <v>-18237.380952380954</v>
      </c>
      <c r="P398" s="274">
        <f t="shared" si="152"/>
        <v>-102395.39848404762</v>
      </c>
      <c r="Q398" s="276">
        <f t="shared" si="153"/>
        <v>-2899.5119653056508</v>
      </c>
      <c r="R398" s="4">
        <f t="shared" si="157"/>
        <v>-65545.147142857153</v>
      </c>
      <c r="X398" s="237">
        <f t="shared" si="154"/>
        <v>37088</v>
      </c>
      <c r="Y398" s="238" t="str">
        <f t="shared" si="160"/>
        <v>0</v>
      </c>
      <c r="Z398" s="36"/>
      <c r="AA398" s="239">
        <f t="shared" si="161"/>
        <v>2899.5119653056508</v>
      </c>
      <c r="AB398" s="240">
        <f t="shared" si="162"/>
        <v>145921.20000000001</v>
      </c>
      <c r="AC398" s="241" t="str">
        <f t="shared" si="158"/>
        <v/>
      </c>
      <c r="AF398" s="243">
        <f t="shared" si="159"/>
        <v>-2899.5119653056508</v>
      </c>
    </row>
    <row r="399" spans="1:32" x14ac:dyDescent="0.25">
      <c r="B399" s="25">
        <v>37089</v>
      </c>
      <c r="C399" s="26"/>
      <c r="D399" s="27"/>
      <c r="E399" s="27"/>
      <c r="F399" s="227">
        <f t="shared" si="146"/>
        <v>0</v>
      </c>
      <c r="G399" s="215" t="s">
        <v>31</v>
      </c>
      <c r="H399" s="4">
        <f t="shared" si="155"/>
        <v>-13021490</v>
      </c>
      <c r="I399" s="4">
        <f t="shared" si="147"/>
        <v>-310035.47619047621</v>
      </c>
      <c r="J399" s="4">
        <f t="shared" si="148"/>
        <v>-1740721.7742288096</v>
      </c>
      <c r="K399" s="36">
        <f t="shared" si="149"/>
        <v>-49291.703410196067</v>
      </c>
      <c r="L399" s="36">
        <f t="shared" si="150"/>
        <v>-1114246.7929683244</v>
      </c>
      <c r="N399" s="4">
        <f t="shared" si="156"/>
        <v>-765970</v>
      </c>
      <c r="O399" s="274">
        <f t="shared" si="151"/>
        <v>-18237.380952380954</v>
      </c>
      <c r="P399" s="274">
        <f t="shared" si="152"/>
        <v>-102395.39848404762</v>
      </c>
      <c r="Q399" s="276">
        <f t="shared" si="153"/>
        <v>-2899.5119653056508</v>
      </c>
      <c r="R399" s="4">
        <f t="shared" si="157"/>
        <v>-65545.147142857153</v>
      </c>
      <c r="X399" s="237">
        <f t="shared" si="154"/>
        <v>37089</v>
      </c>
      <c r="Y399" s="238" t="str">
        <f t="shared" si="160"/>
        <v>0</v>
      </c>
      <c r="Z399" s="36"/>
      <c r="AA399" s="239">
        <f t="shared" si="161"/>
        <v>2899.5119653056508</v>
      </c>
      <c r="AB399" s="240">
        <f t="shared" si="162"/>
        <v>145921.20000000001</v>
      </c>
      <c r="AC399" s="241" t="str">
        <f t="shared" si="158"/>
        <v/>
      </c>
      <c r="AF399" s="243">
        <f t="shared" si="159"/>
        <v>-2899.5119653056508</v>
      </c>
    </row>
    <row r="400" spans="1:32" x14ac:dyDescent="0.25">
      <c r="B400" s="25">
        <v>37090</v>
      </c>
      <c r="C400" s="26"/>
      <c r="D400" s="27"/>
      <c r="E400" s="27"/>
      <c r="F400" s="227">
        <f t="shared" si="146"/>
        <v>0</v>
      </c>
      <c r="G400" s="215" t="s">
        <v>31</v>
      </c>
      <c r="H400" s="4">
        <f t="shared" si="155"/>
        <v>-13787460</v>
      </c>
      <c r="I400" s="4">
        <f t="shared" si="147"/>
        <v>-328272.85714285716</v>
      </c>
      <c r="J400" s="4">
        <f t="shared" si="148"/>
        <v>-1843117.1727128571</v>
      </c>
      <c r="K400" s="36">
        <f t="shared" si="149"/>
        <v>-52191.215375501713</v>
      </c>
      <c r="L400" s="36">
        <f t="shared" si="150"/>
        <v>-1179790.721966461</v>
      </c>
      <c r="N400" s="4">
        <f t="shared" si="156"/>
        <v>-765970</v>
      </c>
      <c r="O400" s="274">
        <f t="shared" si="151"/>
        <v>-18237.380952380954</v>
      </c>
      <c r="P400" s="274">
        <f t="shared" si="152"/>
        <v>-102395.39848404762</v>
      </c>
      <c r="Q400" s="276">
        <f t="shared" si="153"/>
        <v>-2899.5119653056508</v>
      </c>
      <c r="R400" s="4">
        <f t="shared" si="157"/>
        <v>-65545.147142857153</v>
      </c>
      <c r="X400" s="237">
        <f t="shared" si="154"/>
        <v>37090</v>
      </c>
      <c r="Y400" s="238" t="str">
        <f t="shared" si="160"/>
        <v>0</v>
      </c>
      <c r="Z400" s="36"/>
      <c r="AA400" s="239">
        <f t="shared" si="161"/>
        <v>2899.5119653056508</v>
      </c>
      <c r="AB400" s="240">
        <f t="shared" si="162"/>
        <v>145921.20000000001</v>
      </c>
      <c r="AC400" s="241" t="str">
        <f t="shared" si="158"/>
        <v/>
      </c>
      <c r="AF400" s="243">
        <f t="shared" si="159"/>
        <v>-2899.5119653056508</v>
      </c>
    </row>
    <row r="401" spans="2:32" x14ac:dyDescent="0.25">
      <c r="B401" s="25">
        <v>37091</v>
      </c>
      <c r="C401" s="26"/>
      <c r="D401" s="27"/>
      <c r="E401" s="27"/>
      <c r="F401" s="227">
        <f t="shared" si="146"/>
        <v>0</v>
      </c>
      <c r="G401" s="215" t="s">
        <v>31</v>
      </c>
      <c r="H401" s="4">
        <f t="shared" si="155"/>
        <v>-14553430</v>
      </c>
      <c r="I401" s="4">
        <f t="shared" si="147"/>
        <v>-346510.23809523811</v>
      </c>
      <c r="J401" s="4">
        <f t="shared" si="148"/>
        <v>-1945512.5711969046</v>
      </c>
      <c r="K401" s="36">
        <f t="shared" si="149"/>
        <v>-55090.72734080736</v>
      </c>
      <c r="L401" s="36">
        <f t="shared" si="150"/>
        <v>-1245334.6509645975</v>
      </c>
      <c r="N401" s="4">
        <f t="shared" si="156"/>
        <v>-765970</v>
      </c>
      <c r="O401" s="274">
        <f t="shared" si="151"/>
        <v>-18237.380952380954</v>
      </c>
      <c r="P401" s="274">
        <f t="shared" si="152"/>
        <v>-102395.39848404762</v>
      </c>
      <c r="Q401" s="276">
        <f t="shared" si="153"/>
        <v>-2899.5119653056508</v>
      </c>
      <c r="R401" s="4">
        <f t="shared" si="157"/>
        <v>-65545.147142857153</v>
      </c>
      <c r="X401" s="237">
        <f t="shared" si="154"/>
        <v>37091</v>
      </c>
      <c r="Y401" s="238" t="str">
        <f t="shared" si="160"/>
        <v>0</v>
      </c>
      <c r="Z401" s="36"/>
      <c r="AA401" s="239">
        <f t="shared" si="161"/>
        <v>2899.5119653056508</v>
      </c>
      <c r="AB401" s="240">
        <f t="shared" si="162"/>
        <v>145921.20000000001</v>
      </c>
      <c r="AC401" s="241" t="str">
        <f t="shared" si="158"/>
        <v/>
      </c>
      <c r="AF401" s="243">
        <f t="shared" si="159"/>
        <v>-2899.5119653056508</v>
      </c>
    </row>
    <row r="402" spans="2:32" x14ac:dyDescent="0.25">
      <c r="B402" s="25">
        <v>37092</v>
      </c>
      <c r="C402" s="26"/>
      <c r="D402" s="27"/>
      <c r="E402" s="27"/>
      <c r="F402" s="227">
        <f t="shared" si="146"/>
        <v>0</v>
      </c>
      <c r="G402" s="215" t="s">
        <v>31</v>
      </c>
      <c r="H402" s="4">
        <f t="shared" si="155"/>
        <v>-15319400</v>
      </c>
      <c r="I402" s="4">
        <f t="shared" si="147"/>
        <v>-364747.61904761905</v>
      </c>
      <c r="J402" s="4">
        <f t="shared" si="148"/>
        <v>-2047907.9696809524</v>
      </c>
      <c r="K402" s="36">
        <f t="shared" si="149"/>
        <v>-57990.239306113013</v>
      </c>
      <c r="L402" s="36">
        <f t="shared" si="150"/>
        <v>-1310878.5799627344</v>
      </c>
      <c r="N402" s="4">
        <f t="shared" si="156"/>
        <v>-765970</v>
      </c>
      <c r="O402" s="274">
        <f t="shared" si="151"/>
        <v>-18237.380952380954</v>
      </c>
      <c r="P402" s="274">
        <f t="shared" si="152"/>
        <v>-102395.39848404762</v>
      </c>
      <c r="Q402" s="276">
        <f t="shared" si="153"/>
        <v>-2899.5119653056508</v>
      </c>
      <c r="R402" s="4">
        <f t="shared" si="157"/>
        <v>-65545.147142857153</v>
      </c>
      <c r="X402" s="237">
        <f t="shared" si="154"/>
        <v>37092</v>
      </c>
      <c r="Y402" s="238" t="str">
        <f t="shared" si="160"/>
        <v>0</v>
      </c>
      <c r="Z402" s="36"/>
      <c r="AA402" s="239">
        <f t="shared" si="161"/>
        <v>2899.5119653056508</v>
      </c>
      <c r="AB402" s="240">
        <f t="shared" si="162"/>
        <v>145921.20000000001</v>
      </c>
      <c r="AC402" s="241" t="str">
        <f t="shared" si="158"/>
        <v/>
      </c>
      <c r="AF402" s="243">
        <f t="shared" si="159"/>
        <v>-2899.5119653056508</v>
      </c>
    </row>
    <row r="403" spans="2:32" x14ac:dyDescent="0.25">
      <c r="B403" s="25">
        <v>37093</v>
      </c>
      <c r="C403" s="26"/>
      <c r="D403" s="27"/>
      <c r="E403" s="27"/>
      <c r="F403" s="227">
        <f t="shared" si="146"/>
        <v>0</v>
      </c>
      <c r="G403" s="215" t="s">
        <v>31</v>
      </c>
      <c r="H403" s="4">
        <f t="shared" si="155"/>
        <v>-16085370</v>
      </c>
      <c r="I403" s="4">
        <f t="shared" si="147"/>
        <v>-382985</v>
      </c>
      <c r="J403" s="4">
        <f t="shared" si="148"/>
        <v>-2150303.3681649999</v>
      </c>
      <c r="K403" s="36">
        <f t="shared" si="149"/>
        <v>-60889.751271418667</v>
      </c>
      <c r="L403" s="36">
        <f t="shared" si="150"/>
        <v>-1376422.5089608713</v>
      </c>
      <c r="N403" s="4">
        <f t="shared" si="156"/>
        <v>-765970</v>
      </c>
      <c r="O403" s="274">
        <f t="shared" si="151"/>
        <v>-18237.380952380954</v>
      </c>
      <c r="P403" s="274">
        <f t="shared" si="152"/>
        <v>-102395.39848404762</v>
      </c>
      <c r="Q403" s="276">
        <f t="shared" si="153"/>
        <v>-2899.5119653056508</v>
      </c>
      <c r="R403" s="4">
        <f t="shared" si="157"/>
        <v>-65545.147142857153</v>
      </c>
      <c r="X403" s="237">
        <f t="shared" si="154"/>
        <v>37093</v>
      </c>
      <c r="Y403" s="238" t="str">
        <f t="shared" si="160"/>
        <v>0</v>
      </c>
      <c r="Z403" s="36"/>
      <c r="AA403" s="239">
        <f t="shared" si="161"/>
        <v>2899.5119653056508</v>
      </c>
      <c r="AB403" s="240">
        <f t="shared" si="162"/>
        <v>145921.20000000001</v>
      </c>
      <c r="AC403" s="241" t="str">
        <f t="shared" si="158"/>
        <v/>
      </c>
      <c r="AF403" s="243">
        <f t="shared" si="159"/>
        <v>-2899.5119653056508</v>
      </c>
    </row>
    <row r="404" spans="2:32" x14ac:dyDescent="0.25">
      <c r="B404" s="25">
        <v>37094</v>
      </c>
      <c r="C404" s="26"/>
      <c r="D404" s="27"/>
      <c r="E404" s="27"/>
      <c r="F404" s="227">
        <f t="shared" si="146"/>
        <v>0</v>
      </c>
      <c r="G404" s="215" t="s">
        <v>31</v>
      </c>
      <c r="H404" s="4">
        <f t="shared" si="155"/>
        <v>-16851340</v>
      </c>
      <c r="I404" s="4">
        <f t="shared" si="147"/>
        <v>-401222.38095238095</v>
      </c>
      <c r="J404" s="4">
        <f t="shared" si="148"/>
        <v>-2252698.7666490474</v>
      </c>
      <c r="K404" s="36">
        <f t="shared" si="149"/>
        <v>-63789.263236724313</v>
      </c>
      <c r="L404" s="36">
        <f t="shared" si="150"/>
        <v>-1441966.4379590077</v>
      </c>
      <c r="N404" s="4">
        <f t="shared" si="156"/>
        <v>-765970</v>
      </c>
      <c r="O404" s="274">
        <f t="shared" si="151"/>
        <v>-18237.380952380954</v>
      </c>
      <c r="P404" s="274">
        <f t="shared" si="152"/>
        <v>-102395.39848404762</v>
      </c>
      <c r="Q404" s="276">
        <f t="shared" si="153"/>
        <v>-2899.5119653056508</v>
      </c>
      <c r="R404" s="4">
        <f t="shared" si="157"/>
        <v>-65545.147142857153</v>
      </c>
      <c r="X404" s="237">
        <f t="shared" si="154"/>
        <v>37094</v>
      </c>
      <c r="Y404" s="238" t="str">
        <f t="shared" si="160"/>
        <v>0</v>
      </c>
      <c r="Z404" s="36"/>
      <c r="AA404" s="239">
        <f t="shared" si="161"/>
        <v>2899.5119653056508</v>
      </c>
      <c r="AB404" s="240">
        <f t="shared" si="162"/>
        <v>145921.20000000001</v>
      </c>
      <c r="AC404" s="241" t="str">
        <f t="shared" si="158"/>
        <v/>
      </c>
      <c r="AF404" s="243">
        <f t="shared" si="159"/>
        <v>-2899.5119653056508</v>
      </c>
    </row>
    <row r="405" spans="2:32" x14ac:dyDescent="0.25">
      <c r="B405" s="25">
        <v>37095</v>
      </c>
      <c r="C405" s="26"/>
      <c r="D405" s="27"/>
      <c r="E405" s="27"/>
      <c r="F405" s="227">
        <f t="shared" si="146"/>
        <v>0</v>
      </c>
      <c r="G405" s="215" t="s">
        <v>31</v>
      </c>
      <c r="H405" s="4">
        <f t="shared" si="155"/>
        <v>-17617310</v>
      </c>
      <c r="I405" s="4">
        <f t="shared" si="147"/>
        <v>-419459.76190476189</v>
      </c>
      <c r="J405" s="4">
        <f t="shared" si="148"/>
        <v>-2355094.1651330949</v>
      </c>
      <c r="K405" s="36">
        <f t="shared" si="149"/>
        <v>-66688.775202029952</v>
      </c>
      <c r="L405" s="36">
        <f t="shared" si="150"/>
        <v>-1507510.3669571441</v>
      </c>
      <c r="N405" s="4">
        <f t="shared" si="156"/>
        <v>-765970</v>
      </c>
      <c r="O405" s="274">
        <f t="shared" si="151"/>
        <v>-18237.380952380954</v>
      </c>
      <c r="P405" s="274">
        <f t="shared" si="152"/>
        <v>-102395.39848404762</v>
      </c>
      <c r="Q405" s="276">
        <f t="shared" si="153"/>
        <v>-2899.5119653056508</v>
      </c>
      <c r="R405" s="4">
        <f t="shared" si="157"/>
        <v>-65545.147142857153</v>
      </c>
      <c r="X405" s="237">
        <f t="shared" si="154"/>
        <v>37095</v>
      </c>
      <c r="Y405" s="238" t="str">
        <f t="shared" si="160"/>
        <v>0</v>
      </c>
      <c r="Z405" s="36"/>
      <c r="AA405" s="239">
        <f t="shared" si="161"/>
        <v>2899.5119653056508</v>
      </c>
      <c r="AB405" s="240">
        <f t="shared" si="162"/>
        <v>145921.20000000001</v>
      </c>
      <c r="AC405" s="241" t="str">
        <f t="shared" si="158"/>
        <v/>
      </c>
      <c r="AF405" s="243">
        <f t="shared" si="159"/>
        <v>-2899.5119653056508</v>
      </c>
    </row>
    <row r="406" spans="2:32" x14ac:dyDescent="0.25">
      <c r="B406" s="25">
        <v>37096</v>
      </c>
      <c r="C406" s="26"/>
      <c r="D406" s="27"/>
      <c r="E406" s="27"/>
      <c r="F406" s="227">
        <f t="shared" si="146"/>
        <v>0</v>
      </c>
      <c r="G406" s="215" t="s">
        <v>31</v>
      </c>
      <c r="H406" s="4">
        <f t="shared" si="155"/>
        <v>-18383280</v>
      </c>
      <c r="I406" s="4">
        <f t="shared" si="147"/>
        <v>-437697.14285714284</v>
      </c>
      <c r="J406" s="4">
        <f t="shared" si="148"/>
        <v>-2457489.5636171424</v>
      </c>
      <c r="K406" s="36">
        <f t="shared" si="149"/>
        <v>-69588.287167335613</v>
      </c>
      <c r="L406" s="36">
        <f t="shared" si="150"/>
        <v>-1573054.2959552812</v>
      </c>
      <c r="N406" s="4">
        <f t="shared" si="156"/>
        <v>-765970</v>
      </c>
      <c r="O406" s="274">
        <f t="shared" si="151"/>
        <v>-18237.380952380954</v>
      </c>
      <c r="P406" s="274">
        <f t="shared" si="152"/>
        <v>-102395.39848404762</v>
      </c>
      <c r="Q406" s="276">
        <f t="shared" si="153"/>
        <v>-2899.5119653056508</v>
      </c>
      <c r="R406" s="4">
        <f t="shared" si="157"/>
        <v>-65545.147142857153</v>
      </c>
      <c r="X406" s="237">
        <f t="shared" si="154"/>
        <v>37096</v>
      </c>
      <c r="Y406" s="238" t="str">
        <f t="shared" si="160"/>
        <v>0</v>
      </c>
      <c r="Z406" s="36"/>
      <c r="AA406" s="239">
        <f t="shared" si="161"/>
        <v>2899.5119653056508</v>
      </c>
      <c r="AB406" s="240">
        <f t="shared" si="162"/>
        <v>145921.20000000001</v>
      </c>
      <c r="AC406" s="241" t="str">
        <f t="shared" si="158"/>
        <v/>
      </c>
      <c r="AF406" s="243">
        <f t="shared" si="159"/>
        <v>-2899.5119653056508</v>
      </c>
    </row>
    <row r="407" spans="2:32" x14ac:dyDescent="0.25">
      <c r="B407" s="25">
        <v>37097</v>
      </c>
      <c r="C407" s="26"/>
      <c r="D407" s="27"/>
      <c r="E407" s="27"/>
      <c r="F407" s="227">
        <f t="shared" si="146"/>
        <v>0</v>
      </c>
      <c r="G407" s="215" t="s">
        <v>31</v>
      </c>
      <c r="H407" s="4">
        <f t="shared" si="155"/>
        <v>-19149250</v>
      </c>
      <c r="I407" s="4">
        <f t="shared" si="147"/>
        <v>-455934.52380952379</v>
      </c>
      <c r="J407" s="4">
        <f t="shared" si="148"/>
        <v>-2559884.9621011904</v>
      </c>
      <c r="K407" s="36">
        <f t="shared" si="149"/>
        <v>-72487.799132641274</v>
      </c>
      <c r="L407" s="36">
        <f t="shared" si="150"/>
        <v>-1638598.2249534181</v>
      </c>
      <c r="N407" s="4">
        <f t="shared" si="156"/>
        <v>-765970</v>
      </c>
      <c r="O407" s="274">
        <f t="shared" si="151"/>
        <v>-18237.380952380954</v>
      </c>
      <c r="P407" s="274">
        <f t="shared" si="152"/>
        <v>-102395.39848404762</v>
      </c>
      <c r="Q407" s="276">
        <f t="shared" si="153"/>
        <v>-2899.5119653056508</v>
      </c>
      <c r="R407" s="4">
        <f t="shared" si="157"/>
        <v>-65545.147142857153</v>
      </c>
      <c r="X407" s="237">
        <f t="shared" si="154"/>
        <v>37097</v>
      </c>
      <c r="Y407" s="238" t="str">
        <f t="shared" si="160"/>
        <v>0</v>
      </c>
      <c r="Z407" s="36"/>
      <c r="AA407" s="239">
        <f t="shared" si="161"/>
        <v>2899.5119653056508</v>
      </c>
      <c r="AB407" s="240">
        <f t="shared" si="162"/>
        <v>145921.20000000001</v>
      </c>
      <c r="AC407" s="241" t="str">
        <f t="shared" si="158"/>
        <v/>
      </c>
      <c r="AF407" s="243">
        <f t="shared" si="159"/>
        <v>-2899.5119653056508</v>
      </c>
    </row>
    <row r="408" spans="2:32" x14ac:dyDescent="0.25">
      <c r="B408" s="25">
        <v>37098</v>
      </c>
      <c r="C408" s="26"/>
      <c r="D408" s="27"/>
      <c r="E408" s="27"/>
      <c r="F408" s="227">
        <f t="shared" si="146"/>
        <v>0</v>
      </c>
      <c r="G408" s="215" t="s">
        <v>31</v>
      </c>
      <c r="H408" s="4">
        <f t="shared" si="155"/>
        <v>-19915220</v>
      </c>
      <c r="I408" s="4">
        <f t="shared" si="147"/>
        <v>-474171.90476190473</v>
      </c>
      <c r="J408" s="4">
        <f t="shared" si="148"/>
        <v>-2662280.3605852379</v>
      </c>
      <c r="K408" s="36">
        <f t="shared" si="149"/>
        <v>-75387.31109794692</v>
      </c>
      <c r="L408" s="36">
        <f t="shared" si="150"/>
        <v>-1704142.1539515548</v>
      </c>
      <c r="N408" s="4">
        <f t="shared" si="156"/>
        <v>-765970</v>
      </c>
      <c r="O408" s="274">
        <f t="shared" si="151"/>
        <v>-18237.380952380954</v>
      </c>
      <c r="P408" s="274">
        <f t="shared" si="152"/>
        <v>-102395.39848404762</v>
      </c>
      <c r="Q408" s="276">
        <f t="shared" si="153"/>
        <v>-2899.5119653056508</v>
      </c>
      <c r="R408" s="4">
        <f t="shared" si="157"/>
        <v>-65545.147142857153</v>
      </c>
      <c r="X408" s="237">
        <f t="shared" si="154"/>
        <v>37098</v>
      </c>
      <c r="Y408" s="238" t="str">
        <f t="shared" si="160"/>
        <v>0</v>
      </c>
      <c r="Z408" s="36"/>
      <c r="AA408" s="239">
        <f t="shared" si="161"/>
        <v>2899.5119653056508</v>
      </c>
      <c r="AB408" s="240">
        <f t="shared" si="162"/>
        <v>145921.20000000001</v>
      </c>
      <c r="AC408" s="241" t="str">
        <f t="shared" si="158"/>
        <v/>
      </c>
      <c r="AF408" s="243">
        <f t="shared" si="159"/>
        <v>-2899.5119653056508</v>
      </c>
    </row>
    <row r="409" spans="2:32" x14ac:dyDescent="0.25">
      <c r="B409" s="25">
        <v>37099</v>
      </c>
      <c r="C409" s="26"/>
      <c r="D409" s="27"/>
      <c r="E409" s="27"/>
      <c r="F409" s="227">
        <f t="shared" si="146"/>
        <v>0</v>
      </c>
      <c r="G409" s="215" t="s">
        <v>31</v>
      </c>
      <c r="H409" s="4">
        <f t="shared" si="155"/>
        <v>-20681190</v>
      </c>
      <c r="I409" s="4">
        <f t="shared" si="147"/>
        <v>-492409.28571428574</v>
      </c>
      <c r="J409" s="4">
        <f t="shared" si="148"/>
        <v>-2764675.7590692858</v>
      </c>
      <c r="K409" s="36">
        <f t="shared" si="149"/>
        <v>-78286.823063252581</v>
      </c>
      <c r="L409" s="36">
        <f t="shared" si="150"/>
        <v>-1769686.0829496917</v>
      </c>
      <c r="N409" s="4">
        <f t="shared" si="156"/>
        <v>-765970</v>
      </c>
      <c r="O409" s="274">
        <f t="shared" si="151"/>
        <v>-18237.380952380954</v>
      </c>
      <c r="P409" s="274">
        <f t="shared" si="152"/>
        <v>-102395.39848404762</v>
      </c>
      <c r="Q409" s="276">
        <f t="shared" si="153"/>
        <v>-2899.5119653056508</v>
      </c>
      <c r="R409" s="4">
        <f t="shared" si="157"/>
        <v>-65545.147142857153</v>
      </c>
      <c r="X409" s="237">
        <f t="shared" si="154"/>
        <v>37099</v>
      </c>
      <c r="Y409" s="238" t="str">
        <f t="shared" si="160"/>
        <v>0</v>
      </c>
      <c r="Z409" s="36"/>
      <c r="AA409" s="239">
        <f t="shared" si="161"/>
        <v>2899.5119653056508</v>
      </c>
      <c r="AB409" s="240">
        <f t="shared" si="162"/>
        <v>145921.20000000001</v>
      </c>
      <c r="AC409" s="241" t="str">
        <f t="shared" si="158"/>
        <v/>
      </c>
      <c r="AF409" s="243">
        <f t="shared" si="159"/>
        <v>-2899.5119653056508</v>
      </c>
    </row>
    <row r="410" spans="2:32" x14ac:dyDescent="0.25">
      <c r="B410" s="25">
        <v>37100</v>
      </c>
      <c r="C410" s="26"/>
      <c r="D410" s="27"/>
      <c r="E410" s="27"/>
      <c r="F410" s="227">
        <f t="shared" si="146"/>
        <v>0</v>
      </c>
      <c r="G410" s="215" t="s">
        <v>31</v>
      </c>
      <c r="H410" s="4">
        <f t="shared" si="155"/>
        <v>-21447160</v>
      </c>
      <c r="I410" s="4">
        <f t="shared" si="147"/>
        <v>-510646.66666666669</v>
      </c>
      <c r="J410" s="4">
        <f t="shared" si="148"/>
        <v>-2867071.1575533333</v>
      </c>
      <c r="K410" s="36">
        <f t="shared" si="149"/>
        <v>-81186.335028558227</v>
      </c>
      <c r="L410" s="36">
        <f t="shared" si="150"/>
        <v>-1835230.0119478283</v>
      </c>
      <c r="N410" s="4">
        <f t="shared" si="156"/>
        <v>-765970</v>
      </c>
      <c r="O410" s="274">
        <f t="shared" si="151"/>
        <v>-18237.380952380954</v>
      </c>
      <c r="P410" s="274">
        <f t="shared" si="152"/>
        <v>-102395.39848404762</v>
      </c>
      <c r="Q410" s="276">
        <f t="shared" si="153"/>
        <v>-2899.5119653056508</v>
      </c>
      <c r="R410" s="4">
        <f t="shared" si="157"/>
        <v>-65545.147142857153</v>
      </c>
      <c r="X410" s="237">
        <f t="shared" si="154"/>
        <v>37100</v>
      </c>
      <c r="Y410" s="238" t="str">
        <f t="shared" si="160"/>
        <v>0</v>
      </c>
      <c r="Z410" s="36"/>
      <c r="AA410" s="239">
        <f t="shared" si="161"/>
        <v>2899.5119653056508</v>
      </c>
      <c r="AB410" s="240">
        <f t="shared" si="162"/>
        <v>145921.20000000001</v>
      </c>
      <c r="AC410" s="241" t="str">
        <f t="shared" si="158"/>
        <v/>
      </c>
      <c r="AF410" s="243">
        <f t="shared" si="159"/>
        <v>-2899.5119653056508</v>
      </c>
    </row>
    <row r="411" spans="2:32" x14ac:dyDescent="0.25">
      <c r="B411" s="25">
        <v>37101</v>
      </c>
      <c r="C411" s="26"/>
      <c r="D411" s="27"/>
      <c r="E411" s="27"/>
      <c r="F411" s="227">
        <f t="shared" si="146"/>
        <v>0</v>
      </c>
      <c r="G411" s="215" t="s">
        <v>31</v>
      </c>
      <c r="H411" s="4">
        <f t="shared" si="155"/>
        <v>-22213130</v>
      </c>
      <c r="I411" s="4">
        <f t="shared" si="147"/>
        <v>-528884.04761904757</v>
      </c>
      <c r="J411" s="4">
        <f t="shared" si="148"/>
        <v>-2969466.5560373804</v>
      </c>
      <c r="K411" s="36">
        <f t="shared" si="149"/>
        <v>-84085.846993863859</v>
      </c>
      <c r="L411" s="36">
        <f t="shared" si="150"/>
        <v>-1900773.9409459645</v>
      </c>
      <c r="N411" s="4">
        <f t="shared" si="156"/>
        <v>-765970</v>
      </c>
      <c r="O411" s="274">
        <f t="shared" si="151"/>
        <v>-18237.380952380954</v>
      </c>
      <c r="P411" s="274">
        <f t="shared" si="152"/>
        <v>-102395.39848404762</v>
      </c>
      <c r="Q411" s="276">
        <f t="shared" si="153"/>
        <v>-2899.5119653056508</v>
      </c>
      <c r="R411" s="4">
        <f t="shared" si="157"/>
        <v>-65545.147142857153</v>
      </c>
      <c r="X411" s="237">
        <f t="shared" si="154"/>
        <v>37101</v>
      </c>
      <c r="Y411" s="238" t="str">
        <f t="shared" si="160"/>
        <v>0</v>
      </c>
      <c r="Z411" s="36"/>
      <c r="AA411" s="239">
        <f t="shared" si="161"/>
        <v>2899.5119653056508</v>
      </c>
      <c r="AB411" s="240">
        <f t="shared" si="162"/>
        <v>145921.20000000001</v>
      </c>
      <c r="AC411" s="241" t="str">
        <f t="shared" si="158"/>
        <v/>
      </c>
      <c r="AF411" s="243">
        <f t="shared" si="159"/>
        <v>-2899.5119653056508</v>
      </c>
    </row>
    <row r="412" spans="2:32" x14ac:dyDescent="0.25">
      <c r="B412" s="25">
        <v>37102</v>
      </c>
      <c r="C412" s="26"/>
      <c r="D412" s="27"/>
      <c r="E412" s="27"/>
      <c r="F412" s="227">
        <f t="shared" si="146"/>
        <v>0</v>
      </c>
      <c r="G412" s="215" t="s">
        <v>31</v>
      </c>
      <c r="H412" s="4">
        <f t="shared" si="155"/>
        <v>-22979100</v>
      </c>
      <c r="I412" s="4">
        <f t="shared" si="147"/>
        <v>-547121.42857142852</v>
      </c>
      <c r="J412" s="4">
        <f t="shared" si="148"/>
        <v>-3071861.9545214279</v>
      </c>
      <c r="K412" s="36">
        <f t="shared" si="149"/>
        <v>-86985.358959169505</v>
      </c>
      <c r="L412" s="36">
        <f t="shared" si="150"/>
        <v>-1966317.8699441012</v>
      </c>
      <c r="N412" s="4">
        <f t="shared" si="156"/>
        <v>-765970</v>
      </c>
      <c r="O412" s="274">
        <f t="shared" si="151"/>
        <v>-18237.380952380954</v>
      </c>
      <c r="P412" s="274">
        <f t="shared" si="152"/>
        <v>-102395.39848404762</v>
      </c>
      <c r="Q412" s="276">
        <f t="shared" si="153"/>
        <v>-2899.5119653056508</v>
      </c>
      <c r="R412" s="4">
        <f t="shared" si="157"/>
        <v>-65545.147142857153</v>
      </c>
      <c r="X412" s="237">
        <f t="shared" si="154"/>
        <v>37102</v>
      </c>
      <c r="Y412" s="238" t="str">
        <f t="shared" si="160"/>
        <v>0</v>
      </c>
      <c r="Z412" s="36"/>
      <c r="AA412" s="239">
        <f t="shared" si="161"/>
        <v>2899.5119653056508</v>
      </c>
      <c r="AB412" s="240">
        <f t="shared" si="162"/>
        <v>145921.20000000001</v>
      </c>
      <c r="AC412" s="241" t="str">
        <f t="shared" si="158"/>
        <v/>
      </c>
      <c r="AF412" s="243">
        <f t="shared" si="159"/>
        <v>-2899.5119653056508</v>
      </c>
    </row>
    <row r="413" spans="2:32" x14ac:dyDescent="0.25">
      <c r="B413" s="25">
        <v>37103</v>
      </c>
      <c r="C413" s="26"/>
      <c r="D413" s="27"/>
      <c r="E413" s="27"/>
      <c r="F413" s="227">
        <f t="shared" si="146"/>
        <v>0</v>
      </c>
      <c r="G413" s="215" t="s">
        <v>31</v>
      </c>
      <c r="H413" s="4">
        <f>H412-$AP$2</f>
        <v>-23745070</v>
      </c>
      <c r="I413" s="4">
        <f t="shared" si="147"/>
        <v>-565358.80952380947</v>
      </c>
      <c r="J413" s="4">
        <f t="shared" si="148"/>
        <v>-3174257.3530054758</v>
      </c>
      <c r="K413" s="36">
        <f t="shared" si="149"/>
        <v>-89884.870924475166</v>
      </c>
      <c r="L413" s="36">
        <f t="shared" si="150"/>
        <v>-2031861.7989422381</v>
      </c>
      <c r="N413" s="4">
        <f>H413-H412</f>
        <v>-765970</v>
      </c>
      <c r="O413" s="274">
        <f t="shared" si="151"/>
        <v>-18237.380952380954</v>
      </c>
      <c r="P413" s="274">
        <f t="shared" si="152"/>
        <v>-102395.39848404762</v>
      </c>
      <c r="Q413" s="276">
        <f t="shared" si="153"/>
        <v>-2899.5119653056508</v>
      </c>
      <c r="R413" s="4">
        <f>O413*3.594</f>
        <v>-65545.147142857153</v>
      </c>
      <c r="X413" s="237">
        <f>B413</f>
        <v>37103</v>
      </c>
      <c r="Y413" s="238" t="str">
        <f>IF(AF412&lt;0,"0",AF412)</f>
        <v>0</v>
      </c>
      <c r="Z413" s="36"/>
      <c r="AA413" s="239">
        <f>Q413*-1</f>
        <v>2899.5119653056508</v>
      </c>
      <c r="AB413" s="240">
        <f>$AA$3-Y413</f>
        <v>145921.20000000001</v>
      </c>
      <c r="AC413" s="241" t="str">
        <f>+IF(AF413&gt;$D$3,"*","")</f>
        <v/>
      </c>
      <c r="AF413" s="243">
        <f>Y413+AE413-AA413</f>
        <v>-2899.5119653056508</v>
      </c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E21" sqref="E21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6.2" thickBot="1" x14ac:dyDescent="0.3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.6" x14ac:dyDescent="0.3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.6" x14ac:dyDescent="0.3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.6" x14ac:dyDescent="0.3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7"/>
      <c r="F43" s="328"/>
      <c r="G43" s="335" t="s">
        <v>94</v>
      </c>
      <c r="H43" s="337">
        <f>23121*42</f>
        <v>971082</v>
      </c>
      <c r="I43" s="338"/>
    </row>
    <row r="44" spans="2:10" ht="13.8" thickBot="1" x14ac:dyDescent="0.3">
      <c r="E44" s="329"/>
      <c r="F44" s="330"/>
      <c r="G44" s="336" t="s">
        <v>8</v>
      </c>
      <c r="H44" s="339">
        <v>23121</v>
      </c>
      <c r="I44" s="331"/>
    </row>
    <row r="45" spans="2:10" ht="13.8" thickTop="1" x14ac:dyDescent="0.25">
      <c r="E45" s="329"/>
      <c r="F45" s="330"/>
      <c r="G45" s="340"/>
      <c r="H45" s="340"/>
      <c r="I45" s="331"/>
    </row>
    <row r="46" spans="2:10" x14ac:dyDescent="0.25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5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8" thickBot="1" x14ac:dyDescent="0.3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2" sqref="K72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37021.337346759261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37020.337346759261</v>
      </c>
      <c r="I15" s="140"/>
      <c r="J15" s="141"/>
      <c r="K15" s="142">
        <f>K13+K14</f>
        <v>1567513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2001-04-27T05:27:19Z</cp:lastPrinted>
  <dcterms:created xsi:type="dcterms:W3CDTF">2000-10-05T08:25:54Z</dcterms:created>
  <dcterms:modified xsi:type="dcterms:W3CDTF">2023-09-10T15:02:00Z</dcterms:modified>
</cp:coreProperties>
</file>