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AG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<sst xmlns="http://schemas.openxmlformats.org/spreadsheetml/2006/main" count="397" uniqueCount="99">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</sst>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2" activePane="bottomRight" state="frozen"/>
      <selection pane="topRight" activeCell="G1" sqref="G1"/>
      <selection pane="bottomLeft" activeCell="A7" sqref="A7"/>
      <selection pane="bottomRight" activeCell="G336" sqref="G336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6.33203125" style="4" bestFit="1" customWidth="1"/>
    <col min="10" max="10" width="15.44140625" style="4" bestFit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88671875" bestFit="1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6.2" thickBot="1" x14ac:dyDescent="0.3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150131-AA2</f>
        <v>140901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x14ac:dyDescent="0.25">
      <c r="Z283" s="36"/>
    </row>
    <row r="284" spans="1:32" ht="18" thickBot="1" x14ac:dyDescent="0.35">
      <c r="A284" s="277" t="s">
        <v>87</v>
      </c>
      <c r="B284" s="2"/>
      <c r="Z284" s="36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5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3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3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3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>Y339+AE339-AA339</f>
        <v>130753.87328171209</v>
      </c>
    </row>
    <row r="340" spans="1:33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6"/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3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8">Z340+1</f>
        <v>1</v>
      </c>
      <c r="AA341" s="237">
        <f t="shared" si="126"/>
        <v>2233.0144892538915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126351.47707751242</v>
      </c>
    </row>
    <row r="342" spans="1:33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5"/>
        <v>126351.47707751242</v>
      </c>
      <c r="Z342" s="346">
        <f t="shared" si="128"/>
        <v>2</v>
      </c>
      <c r="AA342" s="237">
        <f t="shared" si="126"/>
        <v>2105.256837088577</v>
      </c>
      <c r="AB342" s="238">
        <f t="shared" si="127"/>
        <v>19569.722922487592</v>
      </c>
      <c r="AC342" s="239" t="str">
        <f t="shared" si="121"/>
        <v>*</v>
      </c>
      <c r="AF342" s="241">
        <f t="shared" si="124"/>
        <v>124246.22024042385</v>
      </c>
    </row>
    <row r="343" spans="1:33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5"/>
        <v>124246.22024042385</v>
      </c>
      <c r="Z343" s="346">
        <f t="shared" si="128"/>
        <v>3</v>
      </c>
      <c r="AA343" s="237">
        <f t="shared" si="126"/>
        <v>2009.4102073752215</v>
      </c>
      <c r="AB343" s="238">
        <f t="shared" si="127"/>
        <v>21674.979759576163</v>
      </c>
      <c r="AC343" s="239" t="str">
        <f t="shared" si="121"/>
        <v>*</v>
      </c>
      <c r="AF343" s="241">
        <f t="shared" si="124"/>
        <v>122236.81003304863</v>
      </c>
    </row>
    <row r="344" spans="1:33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5"/>
        <v>122236.81003304863</v>
      </c>
      <c r="Z344" s="346">
        <f t="shared" si="128"/>
        <v>4</v>
      </c>
      <c r="AA344" s="237">
        <f t="shared" si="126"/>
        <v>2168.7381949200535</v>
      </c>
      <c r="AB344" s="238">
        <f t="shared" si="127"/>
        <v>23684.389966951378</v>
      </c>
      <c r="AC344" s="239" t="str">
        <f t="shared" si="121"/>
        <v>*</v>
      </c>
      <c r="AF344" s="241">
        <f t="shared" si="124"/>
        <v>120068.07183812858</v>
      </c>
      <c r="AG344" s="34">
        <f>AF344+AA344+AA343</f>
        <v>124246.22024042385</v>
      </c>
    </row>
    <row r="345" spans="1:33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5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2">
        <f t="shared" si="108"/>
        <v>-13439.047619047618</v>
      </c>
      <c r="P345" s="272">
        <f t="shared" si="113"/>
        <v>-75454.728932380938</v>
      </c>
      <c r="Q345" s="274">
        <f t="shared" si="109"/>
        <v>-2136.6379018722942</v>
      </c>
      <c r="R345" s="4">
        <f t="shared" si="123"/>
        <v>-48299.937142857139</v>
      </c>
      <c r="X345" s="235">
        <f t="shared" si="120"/>
        <v>37040</v>
      </c>
      <c r="Y345" s="236">
        <f t="shared" si="125"/>
        <v>120068.07183812858</v>
      </c>
      <c r="Z345" s="346">
        <f t="shared" si="128"/>
        <v>5</v>
      </c>
      <c r="AA345" s="237">
        <f t="shared" si="126"/>
        <v>2136.6379018722942</v>
      </c>
      <c r="AB345" s="238">
        <f t="shared" si="127"/>
        <v>25853.128161871427</v>
      </c>
      <c r="AC345" s="239" t="str">
        <f t="shared" si="121"/>
        <v>*</v>
      </c>
      <c r="AF345" s="241">
        <f t="shared" si="124"/>
        <v>117931.43393625629</v>
      </c>
    </row>
    <row r="346" spans="1:33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>H345-$AP$1</f>
        <v>31832910</v>
      </c>
      <c r="I346" s="4">
        <f t="shared" si="104"/>
        <v>757926.42857142852</v>
      </c>
      <c r="J346" s="4">
        <f t="shared" si="105"/>
        <v>4255445.3886664277</v>
      </c>
      <c r="K346" s="36">
        <f t="shared" si="106"/>
        <v>120500.67683525188</v>
      </c>
      <c r="L346" s="36">
        <f t="shared" si="107"/>
        <v>2723936.9594684858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117931.43393625629</v>
      </c>
      <c r="Z346" s="346">
        <f t="shared" si="128"/>
        <v>6</v>
      </c>
      <c r="AA346" s="237">
        <f t="shared" si="126"/>
        <v>2223.9295006554689</v>
      </c>
      <c r="AB346" s="238">
        <f t="shared" si="127"/>
        <v>27989.766063743722</v>
      </c>
      <c r="AC346" s="239" t="str">
        <f t="shared" si="121"/>
        <v>*</v>
      </c>
      <c r="AF346" s="241">
        <f t="shared" si="124"/>
        <v>115707.50443560081</v>
      </c>
    </row>
    <row r="347" spans="1:33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>H346-$AP$1</f>
        <v>31245410</v>
      </c>
      <c r="I347" s="4">
        <f t="shared" si="104"/>
        <v>743938.33333333337</v>
      </c>
      <c r="J347" s="4">
        <f t="shared" si="105"/>
        <v>4176907.9830116667</v>
      </c>
      <c r="K347" s="36">
        <f t="shared" si="106"/>
        <v>118276.74733459644</v>
      </c>
      <c r="L347" s="36">
        <f t="shared" si="107"/>
        <v>2673664.6795013789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115707.50443560081</v>
      </c>
      <c r="Z347" s="346">
        <f t="shared" si="128"/>
        <v>7</v>
      </c>
      <c r="AA347" s="237">
        <f>Q347*-1</f>
        <v>2223.9295006554689</v>
      </c>
      <c r="AB347" s="238">
        <f>$AA$3-Y347</f>
        <v>30213.695564399197</v>
      </c>
      <c r="AC347" s="239" t="str">
        <f t="shared" si="121"/>
        <v>*</v>
      </c>
      <c r="AF347" s="241">
        <f>Y347+AE347-AA347</f>
        <v>113483.57493494534</v>
      </c>
    </row>
    <row r="348" spans="1:33" x14ac:dyDescent="0.25">
      <c r="Z348" s="347"/>
    </row>
    <row r="349" spans="1:33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3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50">
        <f>H347-$AP$1</f>
        <v>30657910</v>
      </c>
      <c r="I350" s="4">
        <f t="shared" ref="I350:I379" si="130">H350/42</f>
        <v>729950.23809523811</v>
      </c>
      <c r="J350" s="4">
        <f t="shared" ref="J350:J379" si="131">I350*$J$4</f>
        <v>4098370.5773569047</v>
      </c>
      <c r="K350" s="4">
        <f t="shared" ref="K350:K379" si="132">J350*$K$1</f>
        <v>116052.81783394096</v>
      </c>
      <c r="L350" s="4">
        <f t="shared" ref="L350:L379" si="133">K350*$L$1</f>
        <v>2623392.3995342711</v>
      </c>
      <c r="M350" s="4"/>
      <c r="N350" s="4">
        <f>H350-H347</f>
        <v>-587500</v>
      </c>
      <c r="O350" s="4">
        <f t="shared" ref="O350:O379" si="134">N350/42</f>
        <v>-13988.095238095239</v>
      </c>
      <c r="P350" s="4">
        <f t="shared" ref="P350:P379" si="135">O350*$J$4</f>
        <v>-78537.405654761897</v>
      </c>
      <c r="Q350" s="4">
        <f t="shared" ref="Q350:Q379" si="136">P350*$K$1</f>
        <v>-2223.9295006554689</v>
      </c>
      <c r="R350" s="4">
        <f>O350*3.594</f>
        <v>-50273.214285714283</v>
      </c>
      <c r="X350" s="235">
        <f t="shared" ref="X350:X379" si="137">B350</f>
        <v>37043</v>
      </c>
      <c r="Y350" s="236">
        <f>IF(AF347&lt;0,"0",AF347)</f>
        <v>113483.57493494534</v>
      </c>
      <c r="Z350" s="348">
        <f>Z347+1</f>
        <v>8</v>
      </c>
      <c r="AA350" s="237">
        <f>Q350*-1</f>
        <v>2223.9295006554689</v>
      </c>
      <c r="AB350" s="238">
        <f>$AA$3-Y350</f>
        <v>32437.625065054672</v>
      </c>
      <c r="AC350" s="239" t="str">
        <f>+IF(AF350&gt;$D$3,"*","")</f>
        <v>*</v>
      </c>
      <c r="AD350" s="154"/>
      <c r="AE350" s="240"/>
      <c r="AF350" s="241">
        <f>Y350+AE350-AA350</f>
        <v>111259.64543428987</v>
      </c>
    </row>
    <row r="351" spans="1:33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50">
        <f t="shared" ref="H351:H364" si="138">H350-$AP$1</f>
        <v>30070410</v>
      </c>
      <c r="I351" s="169">
        <f t="shared" si="130"/>
        <v>715962.14285714284</v>
      </c>
      <c r="J351" s="169">
        <f t="shared" si="131"/>
        <v>4019833.1717021423</v>
      </c>
      <c r="K351" s="281">
        <f t="shared" si="132"/>
        <v>113828.88833328549</v>
      </c>
      <c r="L351" s="281">
        <f t="shared" si="133"/>
        <v>2573120.1195671638</v>
      </c>
      <c r="M351" s="215"/>
      <c r="N351" s="169">
        <f t="shared" ref="N351:N379" si="139">H351-H350</f>
        <v>-587500</v>
      </c>
      <c r="O351" s="282">
        <f t="shared" si="134"/>
        <v>-13988.095238095239</v>
      </c>
      <c r="P351" s="282">
        <f t="shared" si="135"/>
        <v>-78537.405654761897</v>
      </c>
      <c r="Q351" s="283">
        <f t="shared" si="136"/>
        <v>-2223.9295006554689</v>
      </c>
      <c r="R351" s="169">
        <f t="shared" ref="R351:R379" si="140">O351*3.594</f>
        <v>-50273.214285714283</v>
      </c>
      <c r="S351" s="215"/>
      <c r="T351" s="215"/>
      <c r="U351" s="215"/>
      <c r="V351" s="215"/>
      <c r="W351" s="215"/>
      <c r="X351" s="257">
        <f t="shared" si="137"/>
        <v>37044</v>
      </c>
      <c r="Y351" s="236">
        <f>IF(AF350&lt;0,"0",AF350)</f>
        <v>111259.64543428987</v>
      </c>
      <c r="Z351" s="348">
        <f>Z350+1</f>
        <v>9</v>
      </c>
      <c r="AA351" s="258">
        <f>Q351*-1</f>
        <v>2223.9295006554689</v>
      </c>
      <c r="AB351" s="238">
        <f>$AA$3-Y351</f>
        <v>34661.554565710147</v>
      </c>
      <c r="AC351" s="239" t="str">
        <f t="shared" ref="AC351:AC379" si="141">+IF(AF351&gt;$D$3,"*","")</f>
        <v>*</v>
      </c>
      <c r="AD351" s="215"/>
      <c r="AE351" s="215"/>
      <c r="AF351" s="236">
        <f t="shared" ref="AF351:AF379" si="142">Y351+AE351-AA351</f>
        <v>109035.71593363439</v>
      </c>
    </row>
    <row r="352" spans="1:33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50">
        <f t="shared" si="138"/>
        <v>29482910</v>
      </c>
      <c r="I352" s="4">
        <f t="shared" si="130"/>
        <v>701974.04761904757</v>
      </c>
      <c r="J352" s="4">
        <f t="shared" si="131"/>
        <v>3941295.7660473804</v>
      </c>
      <c r="K352" s="36">
        <f t="shared" si="132"/>
        <v>111604.95883263001</v>
      </c>
      <c r="L352" s="36">
        <f t="shared" si="133"/>
        <v>2522847.8396000559</v>
      </c>
      <c r="N352" s="4">
        <f t="shared" si="139"/>
        <v>-587500</v>
      </c>
      <c r="O352" s="272">
        <f t="shared" si="134"/>
        <v>-13988.095238095239</v>
      </c>
      <c r="P352" s="272">
        <f t="shared" si="135"/>
        <v>-78537.405654761897</v>
      </c>
      <c r="Q352" s="274">
        <f t="shared" si="136"/>
        <v>-2223.9295006554689</v>
      </c>
      <c r="R352" s="4">
        <f t="shared" si="140"/>
        <v>-50273.214285714283</v>
      </c>
      <c r="X352" s="235">
        <f t="shared" si="137"/>
        <v>37045</v>
      </c>
      <c r="Y352" s="236">
        <f>IF(AF351&lt;0,"0",AF351)</f>
        <v>109035.71593363439</v>
      </c>
      <c r="Z352" s="348">
        <f t="shared" ref="Z352:Z379" si="143">Z351+1</f>
        <v>10</v>
      </c>
      <c r="AA352" s="237">
        <f>Q352*-1</f>
        <v>2223.9295006554689</v>
      </c>
      <c r="AB352" s="238">
        <f>$AA$3-Y352</f>
        <v>36885.484066365621</v>
      </c>
      <c r="AC352" s="239" t="str">
        <f t="shared" si="141"/>
        <v>*</v>
      </c>
      <c r="AF352" s="241">
        <f t="shared" si="142"/>
        <v>106811.78643297892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50">
        <f t="shared" si="138"/>
        <v>28895410</v>
      </c>
      <c r="I353" s="4">
        <f t="shared" si="130"/>
        <v>687985.95238095243</v>
      </c>
      <c r="J353" s="4">
        <f t="shared" si="131"/>
        <v>3862758.3603926189</v>
      </c>
      <c r="K353" s="36">
        <f t="shared" si="132"/>
        <v>109381.02933197455</v>
      </c>
      <c r="L353" s="36">
        <f t="shared" si="133"/>
        <v>2472575.5596329486</v>
      </c>
      <c r="N353" s="4">
        <f t="shared" si="139"/>
        <v>-587500</v>
      </c>
      <c r="O353" s="272">
        <f t="shared" si="134"/>
        <v>-13988.095238095239</v>
      </c>
      <c r="P353" s="272">
        <f t="shared" si="135"/>
        <v>-78537.405654761897</v>
      </c>
      <c r="Q353" s="274">
        <f t="shared" si="136"/>
        <v>-2223.9295006554689</v>
      </c>
      <c r="R353" s="4">
        <f t="shared" si="140"/>
        <v>-50273.214285714283</v>
      </c>
      <c r="X353" s="235">
        <f t="shared" si="137"/>
        <v>37046</v>
      </c>
      <c r="Y353" s="236">
        <f>IF(AF352&lt;0,"0",AF352)</f>
        <v>106811.78643297892</v>
      </c>
      <c r="Z353" s="348">
        <f t="shared" si="143"/>
        <v>11</v>
      </c>
      <c r="AA353" s="237">
        <f>Q353*-1</f>
        <v>2223.9295006554689</v>
      </c>
      <c r="AB353" s="238">
        <f>$AA$3-Y353</f>
        <v>39109.413567021096</v>
      </c>
      <c r="AC353" s="239" t="str">
        <f t="shared" si="141"/>
        <v>*</v>
      </c>
      <c r="AF353" s="241">
        <f t="shared" si="142"/>
        <v>104587.85693232344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50">
        <f t="shared" si="138"/>
        <v>28307910</v>
      </c>
      <c r="I354" s="169">
        <f t="shared" si="130"/>
        <v>673997.85714285716</v>
      </c>
      <c r="J354" s="169">
        <f t="shared" si="131"/>
        <v>3784220.954737857</v>
      </c>
      <c r="K354" s="281">
        <f t="shared" si="132"/>
        <v>107157.09983131909</v>
      </c>
      <c r="L354" s="281">
        <f t="shared" si="133"/>
        <v>2422303.2796658413</v>
      </c>
      <c r="M354" s="215"/>
      <c r="N354" s="169">
        <f t="shared" si="139"/>
        <v>-587500</v>
      </c>
      <c r="O354" s="282">
        <f t="shared" si="134"/>
        <v>-13988.095238095239</v>
      </c>
      <c r="P354" s="282">
        <f t="shared" si="135"/>
        <v>-78537.405654761897</v>
      </c>
      <c r="Q354" s="283">
        <f t="shared" si="136"/>
        <v>-2223.9295006554689</v>
      </c>
      <c r="R354" s="169">
        <f t="shared" si="140"/>
        <v>-50273.214285714283</v>
      </c>
      <c r="S354" s="215"/>
      <c r="T354" s="215"/>
      <c r="U354" s="215"/>
      <c r="V354" s="215"/>
      <c r="W354" s="215"/>
      <c r="X354" s="257">
        <f t="shared" si="137"/>
        <v>37047</v>
      </c>
      <c r="Y354" s="236">
        <f t="shared" ref="Y354:Y379" si="144">IF(AF353&lt;0,"0",AF353)</f>
        <v>104587.85693232344</v>
      </c>
      <c r="Z354" s="348">
        <f t="shared" si="143"/>
        <v>12</v>
      </c>
      <c r="AA354" s="258">
        <f t="shared" ref="AA354:AA379" si="145">Q354*-1</f>
        <v>2223.9295006554689</v>
      </c>
      <c r="AB354" s="238">
        <f t="shared" ref="AB354:AB379" si="146">$AA$3-Y354</f>
        <v>41333.343067676571</v>
      </c>
      <c r="AC354" s="239" t="str">
        <f t="shared" si="141"/>
        <v>*</v>
      </c>
      <c r="AD354" s="215"/>
      <c r="AE354" s="215"/>
      <c r="AF354" s="236">
        <f t="shared" si="142"/>
        <v>102363.92743166797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50">
        <f t="shared" si="138"/>
        <v>27720410</v>
      </c>
      <c r="I355" s="4">
        <f t="shared" si="130"/>
        <v>660009.76190476189</v>
      </c>
      <c r="J355" s="4">
        <f t="shared" si="131"/>
        <v>3705683.549083095</v>
      </c>
      <c r="K355" s="36">
        <f t="shared" si="132"/>
        <v>104933.17033066362</v>
      </c>
      <c r="L355" s="36">
        <f t="shared" si="133"/>
        <v>2372030.9996987339</v>
      </c>
      <c r="N355" s="4">
        <f t="shared" si="139"/>
        <v>-587500</v>
      </c>
      <c r="O355" s="272">
        <f t="shared" si="134"/>
        <v>-13988.095238095239</v>
      </c>
      <c r="P355" s="272">
        <f t="shared" si="135"/>
        <v>-78537.405654761897</v>
      </c>
      <c r="Q355" s="274">
        <f t="shared" si="136"/>
        <v>-2223.9295006554689</v>
      </c>
      <c r="R355" s="4">
        <f t="shared" si="140"/>
        <v>-50273.214285714283</v>
      </c>
      <c r="X355" s="235">
        <f t="shared" si="137"/>
        <v>37048</v>
      </c>
      <c r="Y355" s="236">
        <f t="shared" si="144"/>
        <v>102363.92743166797</v>
      </c>
      <c r="Z355" s="348">
        <f t="shared" si="143"/>
        <v>13</v>
      </c>
      <c r="AA355" s="237">
        <f t="shared" si="145"/>
        <v>2223.9295006554689</v>
      </c>
      <c r="AB355" s="238">
        <f t="shared" si="146"/>
        <v>43557.272568332046</v>
      </c>
      <c r="AC355" s="239" t="str">
        <f t="shared" si="141"/>
        <v>*</v>
      </c>
      <c r="AF355" s="241">
        <f t="shared" si="142"/>
        <v>100139.99793101249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50">
        <f t="shared" si="138"/>
        <v>27132910</v>
      </c>
      <c r="I356" s="4">
        <f t="shared" si="130"/>
        <v>646021.66666666663</v>
      </c>
      <c r="J356" s="4">
        <f t="shared" si="131"/>
        <v>3627146.1434283326</v>
      </c>
      <c r="K356" s="36">
        <f t="shared" si="132"/>
        <v>102709.24083000813</v>
      </c>
      <c r="L356" s="36">
        <f t="shared" si="133"/>
        <v>2321758.7197316256</v>
      </c>
      <c r="N356" s="4">
        <f t="shared" si="139"/>
        <v>-587500</v>
      </c>
      <c r="O356" s="272">
        <f t="shared" si="134"/>
        <v>-13988.095238095239</v>
      </c>
      <c r="P356" s="272">
        <f t="shared" si="135"/>
        <v>-78537.405654761897</v>
      </c>
      <c r="Q356" s="274">
        <f t="shared" si="136"/>
        <v>-2223.9295006554689</v>
      </c>
      <c r="R356" s="4">
        <f t="shared" si="140"/>
        <v>-50273.214285714283</v>
      </c>
      <c r="X356" s="235">
        <f t="shared" si="137"/>
        <v>37049</v>
      </c>
      <c r="Y356" s="236">
        <f t="shared" si="144"/>
        <v>100139.99793101249</v>
      </c>
      <c r="Z356" s="348">
        <f t="shared" si="143"/>
        <v>14</v>
      </c>
      <c r="AA356" s="237">
        <f t="shared" si="145"/>
        <v>2223.9295006554689</v>
      </c>
      <c r="AB356" s="238">
        <f t="shared" si="146"/>
        <v>45781.202068987521</v>
      </c>
      <c r="AC356" s="239" t="str">
        <f t="shared" si="141"/>
        <v>*</v>
      </c>
      <c r="AF356" s="241">
        <f t="shared" si="142"/>
        <v>97916.068430357016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50">
        <f t="shared" si="138"/>
        <v>26545410</v>
      </c>
      <c r="I357" s="4">
        <f t="shared" si="130"/>
        <v>632033.57142857148</v>
      </c>
      <c r="J357" s="4">
        <f t="shared" si="131"/>
        <v>3548608.7377735716</v>
      </c>
      <c r="K357" s="36">
        <f t="shared" si="132"/>
        <v>100485.31132935268</v>
      </c>
      <c r="L357" s="36">
        <f t="shared" si="133"/>
        <v>2271486.4397645188</v>
      </c>
      <c r="N357" s="4">
        <f t="shared" si="139"/>
        <v>-587500</v>
      </c>
      <c r="O357" s="272">
        <f t="shared" si="134"/>
        <v>-13988.095238095239</v>
      </c>
      <c r="P357" s="272">
        <f t="shared" si="135"/>
        <v>-78537.405654761897</v>
      </c>
      <c r="Q357" s="274">
        <f t="shared" si="136"/>
        <v>-2223.9295006554689</v>
      </c>
      <c r="R357" s="4">
        <f t="shared" si="140"/>
        <v>-50273.214285714283</v>
      </c>
      <c r="X357" s="235">
        <f t="shared" si="137"/>
        <v>37050</v>
      </c>
      <c r="Y357" s="236">
        <f t="shared" si="144"/>
        <v>97916.068430357016</v>
      </c>
      <c r="Z357" s="348">
        <f t="shared" si="143"/>
        <v>15</v>
      </c>
      <c r="AA357" s="237">
        <f t="shared" si="145"/>
        <v>2223.9295006554689</v>
      </c>
      <c r="AB357" s="238">
        <f t="shared" si="146"/>
        <v>48005.131569642996</v>
      </c>
      <c r="AC357" s="239" t="str">
        <f t="shared" si="141"/>
        <v>*</v>
      </c>
      <c r="AF357" s="241">
        <f t="shared" si="142"/>
        <v>95692.138929701541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50">
        <f t="shared" si="138"/>
        <v>25957910</v>
      </c>
      <c r="I358" s="4">
        <f t="shared" si="130"/>
        <v>618045.47619047621</v>
      </c>
      <c r="J358" s="4">
        <f t="shared" si="131"/>
        <v>3470071.3321188092</v>
      </c>
      <c r="K358" s="36">
        <f t="shared" si="132"/>
        <v>98261.381828697209</v>
      </c>
      <c r="L358" s="36">
        <f t="shared" si="133"/>
        <v>2221214.1597974114</v>
      </c>
      <c r="N358" s="4">
        <f t="shared" si="139"/>
        <v>-587500</v>
      </c>
      <c r="O358" s="272">
        <f t="shared" si="134"/>
        <v>-13988.095238095239</v>
      </c>
      <c r="P358" s="272">
        <f t="shared" si="135"/>
        <v>-78537.405654761897</v>
      </c>
      <c r="Q358" s="274">
        <f t="shared" si="136"/>
        <v>-2223.9295006554689</v>
      </c>
      <c r="R358" s="4">
        <f t="shared" si="140"/>
        <v>-50273.214285714283</v>
      </c>
      <c r="X358" s="235">
        <f t="shared" si="137"/>
        <v>37051</v>
      </c>
      <c r="Y358" s="236">
        <f t="shared" si="144"/>
        <v>95692.138929701541</v>
      </c>
      <c r="Z358" s="348">
        <f t="shared" si="143"/>
        <v>16</v>
      </c>
      <c r="AA358" s="237">
        <f t="shared" si="145"/>
        <v>2223.9295006554689</v>
      </c>
      <c r="AB358" s="238">
        <f t="shared" si="146"/>
        <v>50229.06107029847</v>
      </c>
      <c r="AC358" s="239" t="str">
        <f t="shared" si="141"/>
        <v>*</v>
      </c>
      <c r="AF358" s="241">
        <f t="shared" si="142"/>
        <v>93468.209429046066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50">
        <f t="shared" si="138"/>
        <v>25370410</v>
      </c>
      <c r="I359" s="4">
        <f t="shared" si="130"/>
        <v>604057.38095238095</v>
      </c>
      <c r="J359" s="4">
        <f t="shared" si="131"/>
        <v>3391533.9264640473</v>
      </c>
      <c r="K359" s="36">
        <f t="shared" si="132"/>
        <v>96037.452328041734</v>
      </c>
      <c r="L359" s="36">
        <f t="shared" si="133"/>
        <v>2170941.8798303036</v>
      </c>
      <c r="N359" s="4">
        <f t="shared" si="139"/>
        <v>-587500</v>
      </c>
      <c r="O359" s="272">
        <f t="shared" si="134"/>
        <v>-13988.095238095239</v>
      </c>
      <c r="P359" s="272">
        <f t="shared" si="135"/>
        <v>-78537.405654761897</v>
      </c>
      <c r="Q359" s="274">
        <f t="shared" si="136"/>
        <v>-2223.9295006554689</v>
      </c>
      <c r="R359" s="4">
        <f t="shared" si="140"/>
        <v>-50273.214285714283</v>
      </c>
      <c r="X359" s="235">
        <f t="shared" si="137"/>
        <v>37052</v>
      </c>
      <c r="Y359" s="236">
        <f t="shared" si="144"/>
        <v>93468.209429046066</v>
      </c>
      <c r="Z359" s="348">
        <f t="shared" si="143"/>
        <v>17</v>
      </c>
      <c r="AA359" s="237">
        <f t="shared" si="145"/>
        <v>2223.9295006554689</v>
      </c>
      <c r="AB359" s="238">
        <f t="shared" si="146"/>
        <v>52452.990570953945</v>
      </c>
      <c r="AC359" s="239" t="str">
        <f t="shared" si="141"/>
        <v>*</v>
      </c>
      <c r="AF359" s="241">
        <f t="shared" si="142"/>
        <v>91244.279928390592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50">
        <f t="shared" si="138"/>
        <v>24782910</v>
      </c>
      <c r="I360" s="4">
        <f t="shared" si="130"/>
        <v>590069.28571428568</v>
      </c>
      <c r="J360" s="4">
        <f t="shared" si="131"/>
        <v>3312996.5208092853</v>
      </c>
      <c r="K360" s="36">
        <f t="shared" si="132"/>
        <v>93813.522827386259</v>
      </c>
      <c r="L360" s="36">
        <f t="shared" si="133"/>
        <v>2120669.5998631958</v>
      </c>
      <c r="N360" s="4">
        <f t="shared" si="139"/>
        <v>-587500</v>
      </c>
      <c r="O360" s="272">
        <f t="shared" si="134"/>
        <v>-13988.095238095239</v>
      </c>
      <c r="P360" s="272">
        <f t="shared" si="135"/>
        <v>-78537.405654761897</v>
      </c>
      <c r="Q360" s="274">
        <f t="shared" si="136"/>
        <v>-2223.9295006554689</v>
      </c>
      <c r="R360" s="4">
        <f t="shared" si="140"/>
        <v>-50273.214285714283</v>
      </c>
      <c r="X360" s="235">
        <f t="shared" si="137"/>
        <v>37053</v>
      </c>
      <c r="Y360" s="236">
        <f t="shared" si="144"/>
        <v>91244.279928390592</v>
      </c>
      <c r="Z360" s="348">
        <f t="shared" si="143"/>
        <v>18</v>
      </c>
      <c r="AA360" s="237">
        <f t="shared" si="145"/>
        <v>2223.9295006554689</v>
      </c>
      <c r="AB360" s="238">
        <f t="shared" si="146"/>
        <v>54676.92007160942</v>
      </c>
      <c r="AC360" s="239" t="str">
        <f t="shared" si="141"/>
        <v>*</v>
      </c>
      <c r="AF360" s="241">
        <f t="shared" si="142"/>
        <v>89020.350427735117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50">
        <f t="shared" si="138"/>
        <v>24195410</v>
      </c>
      <c r="I361" s="4">
        <f t="shared" si="130"/>
        <v>576081.19047619053</v>
      </c>
      <c r="J361" s="4">
        <f t="shared" si="131"/>
        <v>3234459.1151545239</v>
      </c>
      <c r="K361" s="36">
        <f t="shared" si="132"/>
        <v>91589.593326730814</v>
      </c>
      <c r="L361" s="36">
        <f t="shared" si="133"/>
        <v>2070397.3198960891</v>
      </c>
      <c r="N361" s="4">
        <f t="shared" si="139"/>
        <v>-587500</v>
      </c>
      <c r="O361" s="272">
        <f t="shared" si="134"/>
        <v>-13988.095238095239</v>
      </c>
      <c r="P361" s="272">
        <f t="shared" si="135"/>
        <v>-78537.405654761897</v>
      </c>
      <c r="Q361" s="274">
        <f t="shared" si="136"/>
        <v>-2223.9295006554689</v>
      </c>
      <c r="R361" s="4">
        <f t="shared" si="140"/>
        <v>-50273.214285714283</v>
      </c>
      <c r="X361" s="235">
        <f t="shared" si="137"/>
        <v>37054</v>
      </c>
      <c r="Y361" s="236">
        <f t="shared" si="144"/>
        <v>89020.350427735117</v>
      </c>
      <c r="Z361" s="348">
        <f t="shared" si="143"/>
        <v>19</v>
      </c>
      <c r="AA361" s="237">
        <f t="shared" si="145"/>
        <v>2223.9295006554689</v>
      </c>
      <c r="AB361" s="238">
        <f t="shared" si="146"/>
        <v>56900.849572264895</v>
      </c>
      <c r="AC361" s="239" t="str">
        <f t="shared" si="141"/>
        <v>*</v>
      </c>
      <c r="AF361" s="241">
        <f t="shared" si="142"/>
        <v>86796.420927079642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50">
        <f t="shared" si="138"/>
        <v>23607910</v>
      </c>
      <c r="I362" s="4">
        <f t="shared" si="130"/>
        <v>562093.09523809527</v>
      </c>
      <c r="J362" s="4">
        <f t="shared" si="131"/>
        <v>3155921.7094997619</v>
      </c>
      <c r="K362" s="36">
        <f t="shared" si="132"/>
        <v>89365.663826075339</v>
      </c>
      <c r="L362" s="36">
        <f t="shared" si="133"/>
        <v>2020125.0399289813</v>
      </c>
      <c r="N362" s="4">
        <f t="shared" si="139"/>
        <v>-587500</v>
      </c>
      <c r="O362" s="272">
        <f t="shared" si="134"/>
        <v>-13988.095238095239</v>
      </c>
      <c r="P362" s="272">
        <f t="shared" si="135"/>
        <v>-78537.405654761897</v>
      </c>
      <c r="Q362" s="274">
        <f t="shared" si="136"/>
        <v>-2223.9295006554689</v>
      </c>
      <c r="R362" s="4">
        <f t="shared" si="140"/>
        <v>-50273.214285714283</v>
      </c>
      <c r="X362" s="235">
        <f t="shared" si="137"/>
        <v>37055</v>
      </c>
      <c r="Y362" s="236">
        <f t="shared" si="144"/>
        <v>86796.420927079642</v>
      </c>
      <c r="Z362" s="348">
        <f t="shared" si="143"/>
        <v>20</v>
      </c>
      <c r="AA362" s="237">
        <f t="shared" si="145"/>
        <v>2223.9295006554689</v>
      </c>
      <c r="AB362" s="238">
        <f t="shared" si="146"/>
        <v>59124.77907292037</v>
      </c>
      <c r="AC362" s="239" t="str">
        <f t="shared" si="141"/>
        <v>*</v>
      </c>
      <c r="AF362" s="241">
        <f t="shared" si="142"/>
        <v>84572.491426424167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50">
        <f t="shared" si="138"/>
        <v>23020410</v>
      </c>
      <c r="I363" s="169">
        <f t="shared" si="130"/>
        <v>548105</v>
      </c>
      <c r="J363" s="169">
        <f t="shared" si="131"/>
        <v>3077384.303845</v>
      </c>
      <c r="K363" s="281">
        <f t="shared" si="132"/>
        <v>87141.734325419864</v>
      </c>
      <c r="L363" s="281">
        <f t="shared" si="133"/>
        <v>1969852.7599618738</v>
      </c>
      <c r="N363" s="169">
        <f t="shared" si="139"/>
        <v>-587500</v>
      </c>
      <c r="O363" s="282">
        <f t="shared" si="134"/>
        <v>-13988.095238095239</v>
      </c>
      <c r="P363" s="282">
        <f t="shared" si="135"/>
        <v>-78537.405654761897</v>
      </c>
      <c r="Q363" s="283">
        <f t="shared" si="136"/>
        <v>-2223.9295006554689</v>
      </c>
      <c r="R363" s="169">
        <f t="shared" si="140"/>
        <v>-50273.214285714283</v>
      </c>
      <c r="X363" s="257">
        <f t="shared" si="137"/>
        <v>37056</v>
      </c>
      <c r="Y363" s="236">
        <f t="shared" si="144"/>
        <v>84572.491426424167</v>
      </c>
      <c r="Z363" s="348">
        <f t="shared" si="143"/>
        <v>21</v>
      </c>
      <c r="AA363" s="258">
        <f t="shared" si="145"/>
        <v>2223.9295006554689</v>
      </c>
      <c r="AB363" s="238">
        <f t="shared" si="146"/>
        <v>61348.708573575845</v>
      </c>
      <c r="AC363" s="259" t="str">
        <f t="shared" si="141"/>
        <v>*</v>
      </c>
      <c r="AF363" s="236">
        <f t="shared" si="142"/>
        <v>82348.561925768692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50">
        <f t="shared" si="138"/>
        <v>22432910</v>
      </c>
      <c r="I364" s="4">
        <f t="shared" si="130"/>
        <v>534116.90476190473</v>
      </c>
      <c r="J364" s="4">
        <f t="shared" si="131"/>
        <v>2998846.8981902376</v>
      </c>
      <c r="K364" s="36">
        <f t="shared" si="132"/>
        <v>84917.804824764389</v>
      </c>
      <c r="L364" s="36">
        <f t="shared" si="133"/>
        <v>1919580.4799947662</v>
      </c>
      <c r="N364" s="4">
        <f t="shared" si="139"/>
        <v>-587500</v>
      </c>
      <c r="O364" s="272">
        <f t="shared" si="134"/>
        <v>-13988.095238095239</v>
      </c>
      <c r="P364" s="272">
        <f t="shared" si="135"/>
        <v>-78537.405654761897</v>
      </c>
      <c r="Q364" s="274">
        <f t="shared" si="136"/>
        <v>-2223.9295006554689</v>
      </c>
      <c r="R364" s="4">
        <f t="shared" si="140"/>
        <v>-50273.214285714283</v>
      </c>
      <c r="X364" s="235">
        <f t="shared" si="137"/>
        <v>37057</v>
      </c>
      <c r="Y364" s="236">
        <f t="shared" si="144"/>
        <v>82348.561925768692</v>
      </c>
      <c r="Z364" s="348">
        <f t="shared" si="143"/>
        <v>22</v>
      </c>
      <c r="AA364" s="237">
        <f t="shared" si="145"/>
        <v>2223.9295006554689</v>
      </c>
      <c r="AB364" s="238">
        <f t="shared" si="146"/>
        <v>63572.638074231319</v>
      </c>
      <c r="AC364" s="239" t="str">
        <f t="shared" si="141"/>
        <v>*</v>
      </c>
      <c r="AF364" s="241">
        <f t="shared" si="142"/>
        <v>80124.632425113217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ref="H365:H379" si="147">H364-$AP$2</f>
        <v>21638910</v>
      </c>
      <c r="I365" s="4">
        <f t="shared" si="130"/>
        <v>515212.14285714284</v>
      </c>
      <c r="J365" s="4">
        <f t="shared" si="131"/>
        <v>2892704.4299521428</v>
      </c>
      <c r="K365" s="36">
        <f t="shared" si="132"/>
        <v>81912.18776345301</v>
      </c>
      <c r="L365" s="36">
        <f t="shared" si="133"/>
        <v>1851638.0284307096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>
        <f t="shared" si="144"/>
        <v>80124.632425113217</v>
      </c>
      <c r="Z365" s="348">
        <f t="shared" si="143"/>
        <v>23</v>
      </c>
      <c r="AA365" s="237">
        <f t="shared" si="145"/>
        <v>3005.6170613113914</v>
      </c>
      <c r="AB365" s="238">
        <f t="shared" si="146"/>
        <v>65796.567574886794</v>
      </c>
      <c r="AC365" s="239" t="str">
        <f t="shared" si="141"/>
        <v>*</v>
      </c>
      <c r="AF365" s="241">
        <f t="shared" si="142"/>
        <v>77119.015363801824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47"/>
        <v>20844910</v>
      </c>
      <c r="I366" s="4">
        <f t="shared" si="130"/>
        <v>496307.38095238095</v>
      </c>
      <c r="J366" s="4">
        <f t="shared" si="131"/>
        <v>2786561.9617140475</v>
      </c>
      <c r="K366" s="36">
        <f t="shared" si="132"/>
        <v>78906.570702141616</v>
      </c>
      <c r="L366" s="36">
        <f t="shared" si="133"/>
        <v>1783695.5768666528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>
        <f t="shared" si="144"/>
        <v>77119.015363801824</v>
      </c>
      <c r="Z366" s="348">
        <f t="shared" si="143"/>
        <v>24</v>
      </c>
      <c r="AA366" s="237">
        <f t="shared" si="145"/>
        <v>3005.6170613113914</v>
      </c>
      <c r="AB366" s="238">
        <f t="shared" si="146"/>
        <v>68802.184636198188</v>
      </c>
      <c r="AC366" s="239" t="str">
        <f t="shared" si="141"/>
        <v>*</v>
      </c>
      <c r="AF366" s="241">
        <f t="shared" si="142"/>
        <v>74113.39830249043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47"/>
        <v>20050910</v>
      </c>
      <c r="I367" s="4">
        <f t="shared" si="130"/>
        <v>477402.61904761905</v>
      </c>
      <c r="J367" s="4">
        <f t="shared" si="131"/>
        <v>2680419.4934759522</v>
      </c>
      <c r="K367" s="36">
        <f t="shared" si="132"/>
        <v>75900.953640830223</v>
      </c>
      <c r="L367" s="36">
        <f t="shared" si="133"/>
        <v>1715753.125302596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>
        <f t="shared" si="144"/>
        <v>74113.39830249043</v>
      </c>
      <c r="Z367" s="348">
        <f t="shared" si="143"/>
        <v>25</v>
      </c>
      <c r="AA367" s="237">
        <f t="shared" si="145"/>
        <v>3005.6170613113914</v>
      </c>
      <c r="AB367" s="238">
        <f t="shared" si="146"/>
        <v>71807.801697509582</v>
      </c>
      <c r="AC367" s="239" t="str">
        <f t="shared" si="141"/>
        <v>*</v>
      </c>
      <c r="AF367" s="241">
        <f t="shared" si="142"/>
        <v>71107.781241179036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47"/>
        <v>19256910</v>
      </c>
      <c r="I368" s="4">
        <f t="shared" si="130"/>
        <v>458497.85714285716</v>
      </c>
      <c r="J368" s="4">
        <f t="shared" si="131"/>
        <v>2574277.0252378569</v>
      </c>
      <c r="K368" s="36">
        <f t="shared" si="132"/>
        <v>72895.336579518829</v>
      </c>
      <c r="L368" s="36">
        <f t="shared" si="133"/>
        <v>1647810.6737385392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>
        <f t="shared" si="144"/>
        <v>71107.781241179036</v>
      </c>
      <c r="Z368" s="348">
        <f t="shared" si="143"/>
        <v>26</v>
      </c>
      <c r="AA368" s="237">
        <f t="shared" si="145"/>
        <v>3005.6170613113914</v>
      </c>
      <c r="AB368" s="238">
        <f t="shared" si="146"/>
        <v>74813.418758820975</v>
      </c>
      <c r="AC368" s="239" t="str">
        <f t="shared" si="141"/>
        <v>*</v>
      </c>
      <c r="AF368" s="241">
        <f t="shared" si="142"/>
        <v>68102.164179867643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47"/>
        <v>18462910</v>
      </c>
      <c r="I369" s="4">
        <f t="shared" si="130"/>
        <v>439593.09523809527</v>
      </c>
      <c r="J369" s="4">
        <f t="shared" si="131"/>
        <v>2468134.5569997621</v>
      </c>
      <c r="K369" s="36">
        <f t="shared" si="132"/>
        <v>69889.71951820745</v>
      </c>
      <c r="L369" s="36">
        <f t="shared" si="133"/>
        <v>1579868.2221744829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>
        <f t="shared" si="144"/>
        <v>68102.164179867643</v>
      </c>
      <c r="Z369" s="348">
        <f t="shared" si="143"/>
        <v>27</v>
      </c>
      <c r="AA369" s="237">
        <f t="shared" si="145"/>
        <v>3005.6170613113914</v>
      </c>
      <c r="AB369" s="238">
        <f t="shared" si="146"/>
        <v>77819.035820132369</v>
      </c>
      <c r="AC369" s="239" t="str">
        <f t="shared" si="141"/>
        <v>*</v>
      </c>
      <c r="AF369" s="241">
        <f t="shared" si="142"/>
        <v>65096.547118556249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47"/>
        <v>17668910</v>
      </c>
      <c r="I370" s="4">
        <f t="shared" si="130"/>
        <v>420688.33333333331</v>
      </c>
      <c r="J370" s="4">
        <f t="shared" si="131"/>
        <v>2361992.0887616663</v>
      </c>
      <c r="K370" s="36">
        <f t="shared" si="132"/>
        <v>66884.102456896042</v>
      </c>
      <c r="L370" s="36">
        <f t="shared" si="133"/>
        <v>1511925.7706104256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>
        <f t="shared" si="144"/>
        <v>65096.547118556249</v>
      </c>
      <c r="Z370" s="348">
        <f t="shared" si="143"/>
        <v>28</v>
      </c>
      <c r="AA370" s="237">
        <f t="shared" si="145"/>
        <v>3005.6170613113914</v>
      </c>
      <c r="AB370" s="238">
        <f t="shared" si="146"/>
        <v>80824.652881443762</v>
      </c>
      <c r="AC370" s="239" t="str">
        <f t="shared" si="141"/>
        <v>*</v>
      </c>
      <c r="AF370" s="241">
        <f t="shared" si="142"/>
        <v>62090.930057244856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47"/>
        <v>16874910</v>
      </c>
      <c r="I371" s="4">
        <f t="shared" si="130"/>
        <v>401783.57142857142</v>
      </c>
      <c r="J371" s="4">
        <f t="shared" si="131"/>
        <v>2255849.620523571</v>
      </c>
      <c r="K371" s="36">
        <f t="shared" si="132"/>
        <v>63878.485395584648</v>
      </c>
      <c r="L371" s="36">
        <f t="shared" si="133"/>
        <v>1443983.3190463688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>
        <f t="shared" si="144"/>
        <v>62090.930057244856</v>
      </c>
      <c r="Z371" s="348">
        <f t="shared" si="143"/>
        <v>29</v>
      </c>
      <c r="AA371" s="237">
        <f t="shared" si="145"/>
        <v>3005.6170613113914</v>
      </c>
      <c r="AB371" s="238">
        <f t="shared" si="146"/>
        <v>83830.269942755156</v>
      </c>
      <c r="AC371" s="239" t="str">
        <f t="shared" si="141"/>
        <v>*</v>
      </c>
      <c r="AF371" s="241">
        <f t="shared" si="142"/>
        <v>59085.312995933462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47"/>
        <v>16080910</v>
      </c>
      <c r="I372" s="4">
        <f t="shared" si="130"/>
        <v>382878.80952380953</v>
      </c>
      <c r="J372" s="4">
        <f t="shared" si="131"/>
        <v>2149707.1522854762</v>
      </c>
      <c r="K372" s="36">
        <f t="shared" si="132"/>
        <v>60872.868334273269</v>
      </c>
      <c r="L372" s="36">
        <f t="shared" si="133"/>
        <v>1376040.8674823125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>
        <f t="shared" si="144"/>
        <v>59085.312995933462</v>
      </c>
      <c r="Z372" s="348">
        <f t="shared" si="143"/>
        <v>30</v>
      </c>
      <c r="AA372" s="237">
        <f t="shared" si="145"/>
        <v>3005.6170613113914</v>
      </c>
      <c r="AB372" s="238">
        <f t="shared" si="146"/>
        <v>86835.88700406655</v>
      </c>
      <c r="AC372" s="239" t="str">
        <f t="shared" si="141"/>
        <v>*</v>
      </c>
      <c r="AF372" s="241">
        <f t="shared" si="142"/>
        <v>56079.695934622068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47"/>
        <v>15286910</v>
      </c>
      <c r="I373" s="4">
        <f t="shared" si="130"/>
        <v>363974.04761904763</v>
      </c>
      <c r="J373" s="4">
        <f t="shared" si="131"/>
        <v>2043564.6840473809</v>
      </c>
      <c r="K373" s="36">
        <f t="shared" si="132"/>
        <v>57867.251272961876</v>
      </c>
      <c r="L373" s="36">
        <f t="shared" si="133"/>
        <v>1308098.4159182557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>
        <f t="shared" si="144"/>
        <v>56079.695934622068</v>
      </c>
      <c r="Z373" s="348">
        <f t="shared" si="143"/>
        <v>31</v>
      </c>
      <c r="AA373" s="237">
        <f t="shared" si="145"/>
        <v>3005.6170613113914</v>
      </c>
      <c r="AB373" s="238">
        <f t="shared" si="146"/>
        <v>89841.504065377943</v>
      </c>
      <c r="AC373" s="239" t="str">
        <f t="shared" si="141"/>
        <v>*</v>
      </c>
      <c r="AF373" s="241">
        <f t="shared" si="142"/>
        <v>53074.078873310675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47"/>
        <v>14492910</v>
      </c>
      <c r="I374" s="4">
        <f t="shared" si="130"/>
        <v>345069.28571428574</v>
      </c>
      <c r="J374" s="4">
        <f t="shared" si="131"/>
        <v>1937422.2158092856</v>
      </c>
      <c r="K374" s="36">
        <f t="shared" si="132"/>
        <v>54861.634211650482</v>
      </c>
      <c r="L374" s="36">
        <f t="shared" si="133"/>
        <v>1240155.9643541989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>
        <f t="shared" si="144"/>
        <v>53074.078873310675</v>
      </c>
      <c r="Z374" s="348">
        <f t="shared" si="143"/>
        <v>32</v>
      </c>
      <c r="AA374" s="237">
        <f t="shared" si="145"/>
        <v>3005.6170613113914</v>
      </c>
      <c r="AB374" s="238">
        <f t="shared" si="146"/>
        <v>92847.121126689337</v>
      </c>
      <c r="AC374" s="239" t="str">
        <f t="shared" si="141"/>
        <v>*</v>
      </c>
      <c r="AF374" s="241">
        <f t="shared" si="142"/>
        <v>50068.461811999281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47"/>
        <v>13698910</v>
      </c>
      <c r="I375" s="4">
        <f t="shared" si="130"/>
        <v>326164.52380952379</v>
      </c>
      <c r="J375" s="4">
        <f t="shared" si="131"/>
        <v>1831279.7475711901</v>
      </c>
      <c r="K375" s="36">
        <f t="shared" si="132"/>
        <v>51856.017150339081</v>
      </c>
      <c r="L375" s="36">
        <f t="shared" si="133"/>
        <v>1172213.5127901419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>
        <f t="shared" si="144"/>
        <v>50068.461811999281</v>
      </c>
      <c r="Z375" s="348">
        <f t="shared" si="143"/>
        <v>33</v>
      </c>
      <c r="AA375" s="237">
        <f t="shared" si="145"/>
        <v>3005.6170613113914</v>
      </c>
      <c r="AB375" s="238">
        <f t="shared" si="146"/>
        <v>95852.738188000731</v>
      </c>
      <c r="AC375" s="239" t="str">
        <f t="shared" si="141"/>
        <v>*</v>
      </c>
      <c r="AF375" s="241">
        <f t="shared" si="142"/>
        <v>47062.844750687887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47"/>
        <v>12904910</v>
      </c>
      <c r="I376" s="4">
        <f t="shared" si="130"/>
        <v>307259.76190476189</v>
      </c>
      <c r="J376" s="4">
        <f t="shared" si="131"/>
        <v>1725137.2793330951</v>
      </c>
      <c r="K376" s="36">
        <f t="shared" si="132"/>
        <v>48850.400089027695</v>
      </c>
      <c r="L376" s="36">
        <f t="shared" si="133"/>
        <v>1104271.0612260853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>
        <f t="shared" si="144"/>
        <v>47062.844750687887</v>
      </c>
      <c r="Z376" s="348">
        <f t="shared" si="143"/>
        <v>34</v>
      </c>
      <c r="AA376" s="237">
        <f t="shared" si="145"/>
        <v>3005.6170613113914</v>
      </c>
      <c r="AB376" s="238">
        <f t="shared" si="146"/>
        <v>98858.355249312124</v>
      </c>
      <c r="AC376" s="239" t="str">
        <f t="shared" si="141"/>
        <v>*</v>
      </c>
      <c r="AF376" s="241">
        <f t="shared" si="142"/>
        <v>44057.227689376494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47"/>
        <v>12110910</v>
      </c>
      <c r="I377" s="4">
        <f t="shared" si="130"/>
        <v>288355</v>
      </c>
      <c r="J377" s="4">
        <f t="shared" si="131"/>
        <v>1618994.8110949998</v>
      </c>
      <c r="K377" s="36">
        <f t="shared" si="132"/>
        <v>45844.783027716301</v>
      </c>
      <c r="L377" s="36">
        <f t="shared" si="133"/>
        <v>1036328.6096620284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>
        <f t="shared" si="144"/>
        <v>44057.227689376494</v>
      </c>
      <c r="Z377" s="348">
        <f t="shared" si="143"/>
        <v>35</v>
      </c>
      <c r="AA377" s="237">
        <f t="shared" si="145"/>
        <v>3005.6170613113914</v>
      </c>
      <c r="AB377" s="238">
        <f t="shared" si="146"/>
        <v>101863.97231062352</v>
      </c>
      <c r="AC377" s="239" t="str">
        <f t="shared" si="141"/>
        <v>*</v>
      </c>
      <c r="AF377" s="241">
        <f t="shared" si="142"/>
        <v>41051.6106280651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47"/>
        <v>11316910</v>
      </c>
      <c r="I378" s="4">
        <f t="shared" si="130"/>
        <v>269450.23809523811</v>
      </c>
      <c r="J378" s="4">
        <f t="shared" si="131"/>
        <v>1512852.3428569047</v>
      </c>
      <c r="K378" s="36">
        <f t="shared" si="132"/>
        <v>42839.165966404915</v>
      </c>
      <c r="L378" s="36">
        <f t="shared" si="133"/>
        <v>968386.15809797181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>
        <f t="shared" si="144"/>
        <v>41051.6106280651</v>
      </c>
      <c r="Z378" s="348">
        <f t="shared" si="143"/>
        <v>36</v>
      </c>
      <c r="AA378" s="237">
        <f t="shared" si="145"/>
        <v>3005.6170613113914</v>
      </c>
      <c r="AB378" s="238">
        <f t="shared" si="146"/>
        <v>104869.58937193491</v>
      </c>
      <c r="AC378" s="239" t="str">
        <f t="shared" si="141"/>
        <v>*</v>
      </c>
      <c r="AF378" s="241">
        <f t="shared" si="142"/>
        <v>38045.993566753707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47"/>
        <v>10522910</v>
      </c>
      <c r="I379" s="4">
        <f t="shared" si="130"/>
        <v>250545.47619047618</v>
      </c>
      <c r="J379" s="4">
        <f t="shared" si="131"/>
        <v>1406709.8746188094</v>
      </c>
      <c r="K379" s="36">
        <f t="shared" si="132"/>
        <v>39833.548905093521</v>
      </c>
      <c r="L379" s="36">
        <f t="shared" si="133"/>
        <v>900443.70653391501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>
        <f t="shared" si="144"/>
        <v>38045.993566753707</v>
      </c>
      <c r="Z379" s="348">
        <f t="shared" si="143"/>
        <v>37</v>
      </c>
      <c r="AA379" s="237">
        <f t="shared" si="145"/>
        <v>3005.6170613113914</v>
      </c>
      <c r="AB379" s="238">
        <f t="shared" si="146"/>
        <v>107875.20643324631</v>
      </c>
      <c r="AC379" s="239" t="str">
        <f t="shared" si="141"/>
        <v>*</v>
      </c>
      <c r="AF379" s="241">
        <f t="shared" si="142"/>
        <v>35040.376505442313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5">
      <c r="Z381" s="347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8">E383/104.1667*100</f>
        <v>0</v>
      </c>
      <c r="G383" s="213" t="s">
        <v>31</v>
      </c>
      <c r="H383" s="4">
        <f>H379-$AP$2</f>
        <v>9728910</v>
      </c>
      <c r="I383" s="4">
        <f t="shared" ref="I383:I413" si="149">H383/42</f>
        <v>231640.71428571429</v>
      </c>
      <c r="J383" s="4">
        <f t="shared" ref="J383:J413" si="150">I383*$J$4</f>
        <v>1300567.4063807142</v>
      </c>
      <c r="K383" s="4">
        <f t="shared" ref="K383:K413" si="151">J383*$K$1</f>
        <v>36827.931843782128</v>
      </c>
      <c r="L383" s="4">
        <f t="shared" ref="L383:L413" si="152">K383*$L$1</f>
        <v>832501.25496985822</v>
      </c>
      <c r="M383" s="4"/>
      <c r="N383" s="4">
        <f>H383-H379</f>
        <v>-794000</v>
      </c>
      <c r="O383" s="4">
        <f t="shared" ref="O383:O413" si="153">N383/42</f>
        <v>-18904.761904761905</v>
      </c>
      <c r="P383" s="4">
        <f t="shared" ref="P383:P413" si="154">O383*$J$4</f>
        <v>-106142.46823809523</v>
      </c>
      <c r="Q383" s="4">
        <f t="shared" ref="Q383:Q413" si="155">P383*$K$1</f>
        <v>-3005.6170613113914</v>
      </c>
      <c r="R383" s="4">
        <f>O383*3.594</f>
        <v>-67943.714285714275</v>
      </c>
      <c r="X383" s="235">
        <f t="shared" ref="X383:X412" si="156">B383</f>
        <v>37073</v>
      </c>
      <c r="Y383" s="236">
        <f>IF(AF379&lt;0,"0",AF379)</f>
        <v>35040.376505442313</v>
      </c>
      <c r="Z383" s="348">
        <f>Z379+1</f>
        <v>38</v>
      </c>
      <c r="AA383" s="237">
        <f>Q383*-1</f>
        <v>3005.6170613113914</v>
      </c>
      <c r="AB383" s="238">
        <f>$AA$3-Y383</f>
        <v>110880.8234945577</v>
      </c>
      <c r="AC383" s="239" t="str">
        <f>+IF(AF383&gt;$D$3,"*","")</f>
        <v>*</v>
      </c>
      <c r="AD383" s="154"/>
      <c r="AE383" s="240"/>
      <c r="AF383" s="241">
        <f>Y383+AE383-AA383</f>
        <v>32034.759444130923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8"/>
        <v>0</v>
      </c>
      <c r="G384" s="213" t="s">
        <v>31</v>
      </c>
      <c r="H384" s="169">
        <f t="shared" ref="H384:H412" si="157">H383-$AP$2</f>
        <v>8934910</v>
      </c>
      <c r="I384" s="169">
        <f t="shared" si="149"/>
        <v>212735.95238095237</v>
      </c>
      <c r="J384" s="169">
        <f t="shared" si="150"/>
        <v>1194424.9381426189</v>
      </c>
      <c r="K384" s="281">
        <f t="shared" si="151"/>
        <v>33822.314782470734</v>
      </c>
      <c r="L384" s="281">
        <f t="shared" si="152"/>
        <v>764558.80340580142</v>
      </c>
      <c r="M384" s="215"/>
      <c r="N384" s="169">
        <f t="shared" ref="N384:N412" si="158">H384-H383</f>
        <v>-794000</v>
      </c>
      <c r="O384" s="282">
        <f t="shared" si="153"/>
        <v>-18904.761904761905</v>
      </c>
      <c r="P384" s="282">
        <f t="shared" si="154"/>
        <v>-106142.46823809523</v>
      </c>
      <c r="Q384" s="283">
        <f t="shared" si="155"/>
        <v>-3005.6170613113914</v>
      </c>
      <c r="R384" s="169">
        <f t="shared" ref="R384:R412" si="159">O384*3.594</f>
        <v>-67943.714285714275</v>
      </c>
      <c r="S384" s="215"/>
      <c r="T384" s="215"/>
      <c r="U384" s="215"/>
      <c r="V384" s="215"/>
      <c r="W384" s="215"/>
      <c r="X384" s="257">
        <f t="shared" si="156"/>
        <v>37074</v>
      </c>
      <c r="Y384" s="236">
        <f>IF(AF383&lt;0,"0",AF383)</f>
        <v>32034.759444130923</v>
      </c>
      <c r="Z384" s="348">
        <f>Z383+1</f>
        <v>39</v>
      </c>
      <c r="AA384" s="258">
        <f>Q384*-1</f>
        <v>3005.6170613113914</v>
      </c>
      <c r="AB384" s="238">
        <f>$AA$3-Y384</f>
        <v>113886.44055586909</v>
      </c>
      <c r="AC384" s="239" t="str">
        <f t="shared" ref="AC384:AC412" si="160">+IF(AF384&gt;$D$3,"*","")</f>
        <v>*</v>
      </c>
      <c r="AD384" s="215"/>
      <c r="AE384" s="215"/>
      <c r="AF384" s="236">
        <f t="shared" ref="AF384:AF412" si="161">Y384+AE384-AA384</f>
        <v>29029.142382819533</v>
      </c>
    </row>
    <row r="385" spans="1:45" x14ac:dyDescent="0.25">
      <c r="B385" s="25">
        <v>37075</v>
      </c>
      <c r="C385" s="26"/>
      <c r="D385" s="27"/>
      <c r="E385" s="27"/>
      <c r="F385" s="225">
        <f t="shared" si="148"/>
        <v>0</v>
      </c>
      <c r="G385" s="213" t="s">
        <v>31</v>
      </c>
      <c r="H385" s="4">
        <f t="shared" si="157"/>
        <v>8140910</v>
      </c>
      <c r="I385" s="4">
        <f t="shared" si="149"/>
        <v>193831.19047619047</v>
      </c>
      <c r="J385" s="4">
        <f t="shared" si="150"/>
        <v>1088282.4699045238</v>
      </c>
      <c r="K385" s="36">
        <f t="shared" si="151"/>
        <v>30816.697721159348</v>
      </c>
      <c r="L385" s="36">
        <f t="shared" si="152"/>
        <v>696616.35184174473</v>
      </c>
      <c r="N385" s="4">
        <f t="shared" si="158"/>
        <v>-794000</v>
      </c>
      <c r="O385" s="272">
        <f t="shared" si="153"/>
        <v>-18904.761904761905</v>
      </c>
      <c r="P385" s="272">
        <f t="shared" si="154"/>
        <v>-106142.46823809523</v>
      </c>
      <c r="Q385" s="274">
        <f t="shared" si="155"/>
        <v>-3005.6170613113914</v>
      </c>
      <c r="R385" s="4">
        <f t="shared" si="159"/>
        <v>-67943.714285714275</v>
      </c>
      <c r="X385" s="235">
        <f t="shared" si="156"/>
        <v>37075</v>
      </c>
      <c r="Y385" s="236">
        <f>IF(AF384&lt;0,"0",AF384)</f>
        <v>29029.142382819533</v>
      </c>
      <c r="Z385" s="348">
        <f t="shared" ref="Z385:Z413" si="162">Z384+1</f>
        <v>40</v>
      </c>
      <c r="AA385" s="237">
        <f>Q385*-1</f>
        <v>3005.6170613113914</v>
      </c>
      <c r="AB385" s="238">
        <f>$AA$3-Y385</f>
        <v>116892.05761718049</v>
      </c>
      <c r="AC385" s="239" t="str">
        <f t="shared" si="160"/>
        <v>*</v>
      </c>
      <c r="AF385" s="241">
        <f t="shared" si="161"/>
        <v>26023.525321508143</v>
      </c>
    </row>
    <row r="386" spans="1:45" ht="13.8" thickBot="1" x14ac:dyDescent="0.3">
      <c r="B386" s="25">
        <v>37076</v>
      </c>
      <c r="C386" s="26"/>
      <c r="D386" s="27"/>
      <c r="E386" s="27"/>
      <c r="F386" s="225">
        <f t="shared" si="148"/>
        <v>0</v>
      </c>
      <c r="G386" s="213" t="s">
        <v>31</v>
      </c>
      <c r="H386" s="4">
        <f t="shared" si="157"/>
        <v>7346910</v>
      </c>
      <c r="I386" s="4">
        <f t="shared" si="149"/>
        <v>174926.42857142858</v>
      </c>
      <c r="J386" s="4">
        <f t="shared" si="150"/>
        <v>982140.00166642852</v>
      </c>
      <c r="K386" s="36">
        <f t="shared" si="151"/>
        <v>27811.080659847954</v>
      </c>
      <c r="L386" s="36">
        <f t="shared" si="152"/>
        <v>628673.90027768794</v>
      </c>
      <c r="N386" s="4">
        <f t="shared" si="158"/>
        <v>-794000</v>
      </c>
      <c r="O386" s="272">
        <f t="shared" si="153"/>
        <v>-18904.761904761905</v>
      </c>
      <c r="P386" s="272">
        <f t="shared" si="154"/>
        <v>-106142.46823809523</v>
      </c>
      <c r="Q386" s="274">
        <f t="shared" si="155"/>
        <v>-3005.6170613113914</v>
      </c>
      <c r="R386" s="4">
        <f t="shared" si="159"/>
        <v>-67943.714285714275</v>
      </c>
      <c r="X386" s="235">
        <f t="shared" si="156"/>
        <v>37076</v>
      </c>
      <c r="Y386" s="236">
        <f>IF(AF385&lt;0,"0",AF385)</f>
        <v>26023.525321508143</v>
      </c>
      <c r="Z386" s="348">
        <f t="shared" si="162"/>
        <v>41</v>
      </c>
      <c r="AA386" s="237">
        <f>Q386*-1</f>
        <v>3005.6170613113914</v>
      </c>
      <c r="AB386" s="238">
        <f>$AA$3-Y386</f>
        <v>119897.67467849187</v>
      </c>
      <c r="AC386" s="239" t="str">
        <f t="shared" si="160"/>
        <v>*</v>
      </c>
      <c r="AF386" s="241">
        <f>Y386+AE386-AA386</f>
        <v>23017.908260196753</v>
      </c>
      <c r="AG386" s="269" t="s">
        <v>98</v>
      </c>
      <c r="AH386" s="351">
        <v>37035</v>
      </c>
    </row>
    <row r="387" spans="1:45" ht="13.8" thickBot="1" x14ac:dyDescent="0.3">
      <c r="A387" s="215"/>
      <c r="B387" s="25">
        <v>37077</v>
      </c>
      <c r="C387" s="280"/>
      <c r="D387" s="48"/>
      <c r="E387" s="48"/>
      <c r="F387" s="256">
        <f t="shared" si="148"/>
        <v>0</v>
      </c>
      <c r="G387" s="213" t="s">
        <v>31</v>
      </c>
      <c r="H387" s="169">
        <f t="shared" si="157"/>
        <v>6552910</v>
      </c>
      <c r="I387" s="169">
        <f t="shared" si="149"/>
        <v>156021.66666666666</v>
      </c>
      <c r="J387" s="169">
        <f t="shared" si="150"/>
        <v>875997.53342833323</v>
      </c>
      <c r="K387" s="281">
        <f t="shared" si="151"/>
        <v>24805.46359853656</v>
      </c>
      <c r="L387" s="281">
        <f t="shared" si="152"/>
        <v>560731.44871363114</v>
      </c>
      <c r="M387" s="215"/>
      <c r="N387" s="169">
        <f t="shared" si="158"/>
        <v>-794000</v>
      </c>
      <c r="O387" s="282">
        <f t="shared" si="153"/>
        <v>-18904.761904761905</v>
      </c>
      <c r="P387" s="282">
        <f t="shared" si="154"/>
        <v>-106142.46823809523</v>
      </c>
      <c r="Q387" s="283">
        <f t="shared" si="155"/>
        <v>-3005.6170613113914</v>
      </c>
      <c r="R387" s="169">
        <f t="shared" si="159"/>
        <v>-67943.714285714275</v>
      </c>
      <c r="S387" s="215"/>
      <c r="T387" s="215"/>
      <c r="U387" s="215"/>
      <c r="V387" s="215"/>
      <c r="W387" s="215"/>
      <c r="X387" s="257">
        <f t="shared" si="156"/>
        <v>37077</v>
      </c>
      <c r="Y387" s="236">
        <f t="shared" ref="Y387:Y412" si="163">IF(AF386&lt;0,"0",AF386)</f>
        <v>23017.908260196753</v>
      </c>
      <c r="Z387" s="348">
        <f t="shared" si="162"/>
        <v>42</v>
      </c>
      <c r="AA387" s="258">
        <f t="shared" ref="AA387:AA412" si="164">Q387*-1</f>
        <v>3005.6170613113914</v>
      </c>
      <c r="AB387" s="238">
        <f t="shared" ref="AB387:AB412" si="165">$AA$3-Y387</f>
        <v>122903.29173980326</v>
      </c>
      <c r="AC387" s="239" t="str">
        <f t="shared" si="160"/>
        <v>*</v>
      </c>
      <c r="AD387" s="215"/>
      <c r="AE387" s="215"/>
      <c r="AF387" s="236">
        <f t="shared" si="161"/>
        <v>20012.291198885363</v>
      </c>
      <c r="AG387" s="349">
        <f>((Y388-AA388)*22.64)/Z388*7</f>
        <v>62679.481798202869</v>
      </c>
      <c r="AH387" s="352" t="s">
        <v>18</v>
      </c>
      <c r="AI387" s="345" t="s">
        <v>18</v>
      </c>
      <c r="AJ387" s="350" t="s">
        <v>18</v>
      </c>
    </row>
    <row r="388" spans="1:45" x14ac:dyDescent="0.25">
      <c r="B388" s="25">
        <v>37078</v>
      </c>
      <c r="C388" s="26"/>
      <c r="D388" s="27"/>
      <c r="E388" s="27"/>
      <c r="F388" s="225">
        <f t="shared" si="148"/>
        <v>0</v>
      </c>
      <c r="G388" s="213" t="s">
        <v>31</v>
      </c>
      <c r="H388" s="4">
        <f t="shared" si="157"/>
        <v>5758910</v>
      </c>
      <c r="I388" s="4">
        <f t="shared" si="149"/>
        <v>137116.90476190476</v>
      </c>
      <c r="J388" s="4">
        <f t="shared" si="150"/>
        <v>769855.06519023806</v>
      </c>
      <c r="K388" s="36">
        <f t="shared" si="151"/>
        <v>21799.84653722517</v>
      </c>
      <c r="L388" s="36">
        <f t="shared" si="152"/>
        <v>492788.9971495744</v>
      </c>
      <c r="N388" s="4">
        <f t="shared" si="158"/>
        <v>-794000</v>
      </c>
      <c r="O388" s="272">
        <f t="shared" si="153"/>
        <v>-18904.761904761905</v>
      </c>
      <c r="P388" s="272">
        <f t="shared" si="154"/>
        <v>-106142.46823809523</v>
      </c>
      <c r="Q388" s="274">
        <f t="shared" si="155"/>
        <v>-3005.6170613113914</v>
      </c>
      <c r="R388" s="4">
        <f t="shared" si="159"/>
        <v>-67943.714285714275</v>
      </c>
      <c r="X388" s="235">
        <f t="shared" si="156"/>
        <v>37078</v>
      </c>
      <c r="Y388" s="236">
        <f t="shared" si="163"/>
        <v>20012.291198885363</v>
      </c>
      <c r="Z388" s="348">
        <f t="shared" si="162"/>
        <v>43</v>
      </c>
      <c r="AA388" s="237">
        <f t="shared" si="164"/>
        <v>3005.6170613113914</v>
      </c>
      <c r="AB388" s="238">
        <f t="shared" si="165"/>
        <v>125908.90880111465</v>
      </c>
      <c r="AC388" s="239" t="str">
        <f t="shared" si="160"/>
        <v>*</v>
      </c>
      <c r="AE388" s="240">
        <v>122000</v>
      </c>
      <c r="AF388" s="241">
        <f t="shared" si="161"/>
        <v>139006.67413757398</v>
      </c>
      <c r="AG388" s="345" t="s">
        <v>18</v>
      </c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5">
      <c r="B389" s="25">
        <v>37079</v>
      </c>
      <c r="C389" s="26"/>
      <c r="D389" s="27"/>
      <c r="E389" s="27"/>
      <c r="F389" s="225">
        <f t="shared" si="148"/>
        <v>0</v>
      </c>
      <c r="G389" s="213" t="s">
        <v>31</v>
      </c>
      <c r="H389" s="4">
        <f t="shared" si="157"/>
        <v>4964910</v>
      </c>
      <c r="I389" s="4">
        <f t="shared" si="149"/>
        <v>118212.14285714286</v>
      </c>
      <c r="J389" s="4">
        <f t="shared" si="150"/>
        <v>663712.59695214278</v>
      </c>
      <c r="K389" s="36">
        <f t="shared" si="151"/>
        <v>18794.22947591378</v>
      </c>
      <c r="L389" s="36">
        <f t="shared" si="152"/>
        <v>424846.54558551766</v>
      </c>
      <c r="N389" s="4">
        <f t="shared" si="158"/>
        <v>-794000</v>
      </c>
      <c r="O389" s="272">
        <f t="shared" si="153"/>
        <v>-18904.761904761905</v>
      </c>
      <c r="P389" s="272">
        <f t="shared" si="154"/>
        <v>-106142.46823809523</v>
      </c>
      <c r="Q389" s="274">
        <f t="shared" si="155"/>
        <v>-3005.6170613113914</v>
      </c>
      <c r="R389" s="4">
        <f t="shared" si="159"/>
        <v>-67943.714285714275</v>
      </c>
      <c r="X389" s="235">
        <f t="shared" si="156"/>
        <v>37079</v>
      </c>
      <c r="Y389" s="236">
        <f t="shared" si="163"/>
        <v>139006.67413757398</v>
      </c>
      <c r="Z389" s="348">
        <f t="shared" si="162"/>
        <v>44</v>
      </c>
      <c r="AA389" s="237">
        <f t="shared" si="164"/>
        <v>3005.6170613113914</v>
      </c>
      <c r="AB389" s="238">
        <f t="shared" si="165"/>
        <v>6914.5258624260314</v>
      </c>
      <c r="AC389" s="239" t="str">
        <f t="shared" si="160"/>
        <v>*</v>
      </c>
      <c r="AF389" s="241">
        <f t="shared" si="161"/>
        <v>136001.0570762626</v>
      </c>
    </row>
    <row r="390" spans="1:45" x14ac:dyDescent="0.25">
      <c r="B390" s="25">
        <v>37080</v>
      </c>
      <c r="C390" s="26"/>
      <c r="D390" s="27"/>
      <c r="E390" s="27"/>
      <c r="F390" s="225">
        <f t="shared" si="148"/>
        <v>0</v>
      </c>
      <c r="G390" s="213" t="s">
        <v>31</v>
      </c>
      <c r="H390" s="4">
        <f t="shared" si="157"/>
        <v>4170910</v>
      </c>
      <c r="I390" s="4">
        <f t="shared" si="149"/>
        <v>99307.380952380947</v>
      </c>
      <c r="J390" s="4">
        <f t="shared" si="150"/>
        <v>557570.12871404761</v>
      </c>
      <c r="K390" s="36">
        <f t="shared" si="151"/>
        <v>15788.612414602389</v>
      </c>
      <c r="L390" s="36">
        <f t="shared" si="152"/>
        <v>356904.09402146091</v>
      </c>
      <c r="N390" s="4">
        <f t="shared" si="158"/>
        <v>-794000</v>
      </c>
      <c r="O390" s="272">
        <f t="shared" si="153"/>
        <v>-18904.761904761905</v>
      </c>
      <c r="P390" s="272">
        <f t="shared" si="154"/>
        <v>-106142.46823809523</v>
      </c>
      <c r="Q390" s="274">
        <f t="shared" si="155"/>
        <v>-3005.6170613113914</v>
      </c>
      <c r="R390" s="4">
        <f t="shared" si="159"/>
        <v>-67943.714285714275</v>
      </c>
      <c r="X390" s="235">
        <f t="shared" si="156"/>
        <v>37080</v>
      </c>
      <c r="Y390" s="236">
        <f t="shared" si="163"/>
        <v>136001.0570762626</v>
      </c>
      <c r="Z390" s="348">
        <f t="shared" si="162"/>
        <v>45</v>
      </c>
      <c r="AA390" s="237">
        <f t="shared" si="164"/>
        <v>3005.6170613113914</v>
      </c>
      <c r="AB390" s="238">
        <f t="shared" si="165"/>
        <v>9920.1429237374105</v>
      </c>
      <c r="AC390" s="239" t="str">
        <f t="shared" si="160"/>
        <v>*</v>
      </c>
      <c r="AF390" s="241">
        <f t="shared" si="161"/>
        <v>132995.44001495122</v>
      </c>
    </row>
    <row r="391" spans="1:45" x14ac:dyDescent="0.25">
      <c r="B391" s="25">
        <v>37081</v>
      </c>
      <c r="C391" s="26"/>
      <c r="D391" s="27"/>
      <c r="E391" s="27"/>
      <c r="F391" s="225">
        <f t="shared" si="148"/>
        <v>0</v>
      </c>
      <c r="G391" s="213" t="s">
        <v>31</v>
      </c>
      <c r="H391" s="4">
        <f t="shared" si="157"/>
        <v>3376910</v>
      </c>
      <c r="I391" s="4">
        <f t="shared" si="149"/>
        <v>80402.619047619053</v>
      </c>
      <c r="J391" s="4">
        <f t="shared" si="150"/>
        <v>451427.66047595238</v>
      </c>
      <c r="K391" s="36">
        <f t="shared" si="151"/>
        <v>12782.995353290997</v>
      </c>
      <c r="L391" s="36">
        <f t="shared" si="152"/>
        <v>288961.64245740417</v>
      </c>
      <c r="N391" s="4">
        <f t="shared" si="158"/>
        <v>-794000</v>
      </c>
      <c r="O391" s="272">
        <f t="shared" si="153"/>
        <v>-18904.761904761905</v>
      </c>
      <c r="P391" s="272">
        <f t="shared" si="154"/>
        <v>-106142.46823809523</v>
      </c>
      <c r="Q391" s="274">
        <f t="shared" si="155"/>
        <v>-3005.6170613113914</v>
      </c>
      <c r="R391" s="4">
        <f t="shared" si="159"/>
        <v>-67943.714285714275</v>
      </c>
      <c r="X391" s="235">
        <f t="shared" si="156"/>
        <v>37081</v>
      </c>
      <c r="Y391" s="236">
        <f t="shared" si="163"/>
        <v>132995.44001495122</v>
      </c>
      <c r="Z391" s="348">
        <f t="shared" si="162"/>
        <v>46</v>
      </c>
      <c r="AA391" s="237">
        <f t="shared" si="164"/>
        <v>3005.6170613113914</v>
      </c>
      <c r="AB391" s="238">
        <f t="shared" si="165"/>
        <v>12925.75998504879</v>
      </c>
      <c r="AC391" s="239" t="str">
        <f t="shared" si="160"/>
        <v>*</v>
      </c>
      <c r="AF391" s="241">
        <f t="shared" si="161"/>
        <v>129989.82295363983</v>
      </c>
    </row>
    <row r="392" spans="1:45" x14ac:dyDescent="0.25">
      <c r="B392" s="25">
        <v>37082</v>
      </c>
      <c r="C392" s="26"/>
      <c r="D392" s="27"/>
      <c r="E392" s="27"/>
      <c r="F392" s="225">
        <f t="shared" si="148"/>
        <v>0</v>
      </c>
      <c r="G392" s="213" t="s">
        <v>31</v>
      </c>
      <c r="H392" s="4">
        <f t="shared" si="157"/>
        <v>2582910</v>
      </c>
      <c r="I392" s="4">
        <f t="shared" si="149"/>
        <v>61497.857142857145</v>
      </c>
      <c r="J392" s="4">
        <f t="shared" si="150"/>
        <v>345285.19223785715</v>
      </c>
      <c r="K392" s="36">
        <f t="shared" si="151"/>
        <v>9777.3782919796049</v>
      </c>
      <c r="L392" s="36">
        <f t="shared" si="152"/>
        <v>221019.1908933474</v>
      </c>
      <c r="N392" s="4">
        <f t="shared" si="158"/>
        <v>-794000</v>
      </c>
      <c r="O392" s="272">
        <f t="shared" si="153"/>
        <v>-18904.761904761905</v>
      </c>
      <c r="P392" s="272">
        <f t="shared" si="154"/>
        <v>-106142.46823809523</v>
      </c>
      <c r="Q392" s="274">
        <f t="shared" si="155"/>
        <v>-3005.6170613113914</v>
      </c>
      <c r="R392" s="4">
        <f t="shared" si="159"/>
        <v>-67943.714285714275</v>
      </c>
      <c r="X392" s="235">
        <f t="shared" si="156"/>
        <v>37082</v>
      </c>
      <c r="Y392" s="236">
        <f t="shared" si="163"/>
        <v>129989.82295363983</v>
      </c>
      <c r="Z392" s="348">
        <f t="shared" si="162"/>
        <v>47</v>
      </c>
      <c r="AA392" s="237">
        <f t="shared" si="164"/>
        <v>3005.6170613113914</v>
      </c>
      <c r="AB392" s="238">
        <f t="shared" si="165"/>
        <v>15931.377046360183</v>
      </c>
      <c r="AC392" s="239" t="str">
        <f t="shared" si="160"/>
        <v>*</v>
      </c>
      <c r="AF392" s="241">
        <f t="shared" si="161"/>
        <v>126984.20589232843</v>
      </c>
    </row>
    <row r="393" spans="1:45" x14ac:dyDescent="0.25">
      <c r="B393" s="25">
        <v>37083</v>
      </c>
      <c r="C393" s="26"/>
      <c r="D393" s="27"/>
      <c r="E393" s="27"/>
      <c r="F393" s="225">
        <f t="shared" si="148"/>
        <v>0</v>
      </c>
      <c r="G393" s="213" t="s">
        <v>31</v>
      </c>
      <c r="H393" s="4">
        <f t="shared" si="157"/>
        <v>1788910</v>
      </c>
      <c r="I393" s="4">
        <f t="shared" si="149"/>
        <v>42593.095238095237</v>
      </c>
      <c r="J393" s="4">
        <f t="shared" si="150"/>
        <v>239142.72399976189</v>
      </c>
      <c r="K393" s="36">
        <f t="shared" si="151"/>
        <v>6771.7612306682131</v>
      </c>
      <c r="L393" s="36">
        <f t="shared" si="152"/>
        <v>153076.73932929063</v>
      </c>
      <c r="N393" s="4">
        <f t="shared" si="158"/>
        <v>-794000</v>
      </c>
      <c r="O393" s="272">
        <f t="shared" si="153"/>
        <v>-18904.761904761905</v>
      </c>
      <c r="P393" s="272">
        <f t="shared" si="154"/>
        <v>-106142.46823809523</v>
      </c>
      <c r="Q393" s="274">
        <f t="shared" si="155"/>
        <v>-3005.6170613113914</v>
      </c>
      <c r="R393" s="4">
        <f t="shared" si="159"/>
        <v>-67943.714285714275</v>
      </c>
      <c r="X393" s="235">
        <f t="shared" si="156"/>
        <v>37083</v>
      </c>
      <c r="Y393" s="236">
        <f t="shared" si="163"/>
        <v>126984.20589232843</v>
      </c>
      <c r="Z393" s="348">
        <f t="shared" si="162"/>
        <v>48</v>
      </c>
      <c r="AA393" s="237">
        <f t="shared" si="164"/>
        <v>3005.6170613113914</v>
      </c>
      <c r="AB393" s="238">
        <f t="shared" si="165"/>
        <v>18936.994107671577</v>
      </c>
      <c r="AC393" s="239" t="str">
        <f t="shared" si="160"/>
        <v>*</v>
      </c>
      <c r="AF393" s="241">
        <f t="shared" si="161"/>
        <v>123978.58883101704</v>
      </c>
    </row>
    <row r="394" spans="1:45" x14ac:dyDescent="0.25">
      <c r="B394" s="25">
        <v>37084</v>
      </c>
      <c r="C394" s="26"/>
      <c r="D394" s="27"/>
      <c r="E394" s="27"/>
      <c r="F394" s="225">
        <f t="shared" si="148"/>
        <v>0</v>
      </c>
      <c r="G394" s="213" t="s">
        <v>31</v>
      </c>
      <c r="H394" s="4">
        <f t="shared" si="157"/>
        <v>994910</v>
      </c>
      <c r="I394" s="4">
        <f t="shared" si="149"/>
        <v>23688.333333333332</v>
      </c>
      <c r="J394" s="4">
        <f t="shared" si="150"/>
        <v>133000.25576166666</v>
      </c>
      <c r="K394" s="36">
        <f t="shared" si="151"/>
        <v>3766.1441693568217</v>
      </c>
      <c r="L394" s="36">
        <f t="shared" si="152"/>
        <v>85134.287765233879</v>
      </c>
      <c r="N394" s="4">
        <f t="shared" si="158"/>
        <v>-794000</v>
      </c>
      <c r="O394" s="272">
        <f t="shared" si="153"/>
        <v>-18904.761904761905</v>
      </c>
      <c r="P394" s="272">
        <f t="shared" si="154"/>
        <v>-106142.46823809523</v>
      </c>
      <c r="Q394" s="274">
        <f t="shared" si="155"/>
        <v>-3005.6170613113914</v>
      </c>
      <c r="R394" s="4">
        <f t="shared" si="159"/>
        <v>-67943.714285714275</v>
      </c>
      <c r="X394" s="235">
        <f t="shared" si="156"/>
        <v>37084</v>
      </c>
      <c r="Y394" s="236">
        <f t="shared" si="163"/>
        <v>123978.58883101704</v>
      </c>
      <c r="Z394" s="348">
        <f t="shared" si="162"/>
        <v>49</v>
      </c>
      <c r="AA394" s="237">
        <f t="shared" si="164"/>
        <v>3005.6170613113914</v>
      </c>
      <c r="AB394" s="238">
        <f t="shared" si="165"/>
        <v>21942.61116898297</v>
      </c>
      <c r="AC394" s="239" t="str">
        <f t="shared" si="160"/>
        <v>*</v>
      </c>
      <c r="AF394" s="241">
        <f t="shared" si="161"/>
        <v>120972.97176970565</v>
      </c>
    </row>
    <row r="395" spans="1:45" x14ac:dyDescent="0.25">
      <c r="B395" s="25">
        <v>37085</v>
      </c>
      <c r="C395" s="26"/>
      <c r="D395" s="27"/>
      <c r="E395" s="27"/>
      <c r="F395" s="225">
        <f t="shared" si="148"/>
        <v>0</v>
      </c>
      <c r="G395" s="213" t="s">
        <v>31</v>
      </c>
      <c r="H395" s="4">
        <f t="shared" si="157"/>
        <v>200910</v>
      </c>
      <c r="I395" s="4">
        <f t="shared" si="149"/>
        <v>4783.5714285714284</v>
      </c>
      <c r="J395" s="4">
        <f t="shared" si="150"/>
        <v>26857.787523571427</v>
      </c>
      <c r="K395" s="36">
        <f t="shared" si="151"/>
        <v>760.5271080454304</v>
      </c>
      <c r="L395" s="36">
        <f t="shared" si="152"/>
        <v>17191.836201177135</v>
      </c>
      <c r="N395" s="4">
        <f t="shared" si="158"/>
        <v>-794000</v>
      </c>
      <c r="O395" s="272">
        <f t="shared" si="153"/>
        <v>-18904.761904761905</v>
      </c>
      <c r="P395" s="272">
        <f t="shared" si="154"/>
        <v>-106142.46823809523</v>
      </c>
      <c r="Q395" s="274">
        <f t="shared" si="155"/>
        <v>-3005.6170613113914</v>
      </c>
      <c r="R395" s="4">
        <f t="shared" si="159"/>
        <v>-67943.714285714275</v>
      </c>
      <c r="X395" s="235">
        <f t="shared" si="156"/>
        <v>37085</v>
      </c>
      <c r="Y395" s="236">
        <f t="shared" si="163"/>
        <v>120972.97176970565</v>
      </c>
      <c r="Z395" s="348">
        <f t="shared" si="162"/>
        <v>50</v>
      </c>
      <c r="AA395" s="237">
        <f t="shared" si="164"/>
        <v>3005.6170613113914</v>
      </c>
      <c r="AB395" s="238">
        <f t="shared" si="165"/>
        <v>24948.228230294364</v>
      </c>
      <c r="AC395" s="239" t="str">
        <f t="shared" si="160"/>
        <v>*</v>
      </c>
      <c r="AF395" s="241">
        <f t="shared" si="161"/>
        <v>117967.35470839425</v>
      </c>
    </row>
    <row r="396" spans="1:45" s="215" customFormat="1" x14ac:dyDescent="0.25">
      <c r="B396" s="25">
        <v>37086</v>
      </c>
      <c r="C396" s="280"/>
      <c r="D396" s="48"/>
      <c r="E396" s="48"/>
      <c r="F396" s="256">
        <f t="shared" si="148"/>
        <v>0</v>
      </c>
      <c r="G396" s="213" t="s">
        <v>31</v>
      </c>
      <c r="H396" s="169">
        <f t="shared" si="157"/>
        <v>-593090</v>
      </c>
      <c r="I396" s="169">
        <f t="shared" si="149"/>
        <v>-14121.190476190477</v>
      </c>
      <c r="J396" s="169">
        <f t="shared" si="150"/>
        <v>-79284.680714523813</v>
      </c>
      <c r="K396" s="281">
        <f t="shared" si="151"/>
        <v>-2245.0899532659614</v>
      </c>
      <c r="L396" s="281">
        <f t="shared" si="152"/>
        <v>-50750.615362879631</v>
      </c>
      <c r="N396" s="169">
        <f t="shared" si="158"/>
        <v>-794000</v>
      </c>
      <c r="O396" s="282">
        <f t="shared" si="153"/>
        <v>-18904.761904761905</v>
      </c>
      <c r="P396" s="282">
        <f t="shared" si="154"/>
        <v>-106142.46823809523</v>
      </c>
      <c r="Q396" s="283">
        <f t="shared" si="155"/>
        <v>-3005.6170613113914</v>
      </c>
      <c r="R396" s="169">
        <f t="shared" si="159"/>
        <v>-67943.714285714275</v>
      </c>
      <c r="X396" s="257">
        <f t="shared" si="156"/>
        <v>37086</v>
      </c>
      <c r="Y396" s="236">
        <f t="shared" si="163"/>
        <v>117967.35470839425</v>
      </c>
      <c r="Z396" s="348">
        <f t="shared" si="162"/>
        <v>51</v>
      </c>
      <c r="AA396" s="258">
        <f t="shared" si="164"/>
        <v>3005.6170613113914</v>
      </c>
      <c r="AB396" s="238">
        <f t="shared" si="165"/>
        <v>27953.845291605758</v>
      </c>
      <c r="AC396" s="259" t="str">
        <f t="shared" si="160"/>
        <v>*</v>
      </c>
      <c r="AF396" s="236">
        <f t="shared" si="161"/>
        <v>114961.73764708286</v>
      </c>
    </row>
    <row r="397" spans="1:45" x14ac:dyDescent="0.25">
      <c r="B397" s="25">
        <v>37087</v>
      </c>
      <c r="C397" s="26"/>
      <c r="D397" s="27"/>
      <c r="E397" s="27"/>
      <c r="F397" s="225">
        <f t="shared" si="148"/>
        <v>0</v>
      </c>
      <c r="G397" s="213" t="s">
        <v>31</v>
      </c>
      <c r="H397" s="4">
        <f t="shared" si="157"/>
        <v>-1387090</v>
      </c>
      <c r="I397" s="4">
        <f t="shared" si="149"/>
        <v>-33025.952380952382</v>
      </c>
      <c r="J397" s="4">
        <f t="shared" si="150"/>
        <v>-185427.14895261903</v>
      </c>
      <c r="K397" s="36">
        <f t="shared" si="151"/>
        <v>-5250.7070145773523</v>
      </c>
      <c r="L397" s="36">
        <f t="shared" si="152"/>
        <v>-118693.06692693637</v>
      </c>
      <c r="N397" s="4">
        <f t="shared" si="158"/>
        <v>-794000</v>
      </c>
      <c r="O397" s="272">
        <f t="shared" si="153"/>
        <v>-18904.761904761905</v>
      </c>
      <c r="P397" s="272">
        <f t="shared" si="154"/>
        <v>-106142.46823809523</v>
      </c>
      <c r="Q397" s="274">
        <f t="shared" si="155"/>
        <v>-3005.6170613113914</v>
      </c>
      <c r="R397" s="4">
        <f t="shared" si="159"/>
        <v>-67943.714285714275</v>
      </c>
      <c r="X397" s="235">
        <f t="shared" si="156"/>
        <v>37087</v>
      </c>
      <c r="Y397" s="236">
        <f t="shared" si="163"/>
        <v>114961.73764708286</v>
      </c>
      <c r="Z397" s="348">
        <f t="shared" si="162"/>
        <v>52</v>
      </c>
      <c r="AA397" s="237">
        <f t="shared" si="164"/>
        <v>3005.6170613113914</v>
      </c>
      <c r="AB397" s="238">
        <f t="shared" si="165"/>
        <v>30959.462352917151</v>
      </c>
      <c r="AC397" s="239" t="str">
        <f t="shared" si="160"/>
        <v>*</v>
      </c>
      <c r="AF397" s="241">
        <f t="shared" si="161"/>
        <v>111956.12058577147</v>
      </c>
    </row>
    <row r="398" spans="1:45" x14ac:dyDescent="0.25">
      <c r="B398" s="25">
        <v>37088</v>
      </c>
      <c r="C398" s="26"/>
      <c r="D398" s="27"/>
      <c r="E398" s="27"/>
      <c r="F398" s="225">
        <f t="shared" si="148"/>
        <v>0</v>
      </c>
      <c r="G398" s="213" t="s">
        <v>31</v>
      </c>
      <c r="H398" s="4">
        <f t="shared" si="157"/>
        <v>-2181090</v>
      </c>
      <c r="I398" s="4">
        <f t="shared" si="149"/>
        <v>-51930.714285714283</v>
      </c>
      <c r="J398" s="4">
        <f t="shared" si="150"/>
        <v>-291569.61719071423</v>
      </c>
      <c r="K398" s="36">
        <f t="shared" si="151"/>
        <v>-8256.3240758887441</v>
      </c>
      <c r="L398" s="36">
        <f t="shared" si="152"/>
        <v>-186635.51849099313</v>
      </c>
      <c r="N398" s="4">
        <f t="shared" si="158"/>
        <v>-794000</v>
      </c>
      <c r="O398" s="272">
        <f t="shared" si="153"/>
        <v>-18904.761904761905</v>
      </c>
      <c r="P398" s="272">
        <f t="shared" si="154"/>
        <v>-106142.46823809523</v>
      </c>
      <c r="Q398" s="274">
        <f t="shared" si="155"/>
        <v>-3005.6170613113914</v>
      </c>
      <c r="R398" s="4">
        <f t="shared" si="159"/>
        <v>-67943.714285714275</v>
      </c>
      <c r="X398" s="235">
        <f t="shared" si="156"/>
        <v>37088</v>
      </c>
      <c r="Y398" s="236">
        <f t="shared" si="163"/>
        <v>111956.12058577147</v>
      </c>
      <c r="Z398" s="348">
        <f t="shared" si="162"/>
        <v>53</v>
      </c>
      <c r="AA398" s="237">
        <f t="shared" si="164"/>
        <v>3005.6170613113914</v>
      </c>
      <c r="AB398" s="238">
        <f t="shared" si="165"/>
        <v>33965.079414228545</v>
      </c>
      <c r="AC398" s="239" t="str">
        <f t="shared" si="160"/>
        <v>*</v>
      </c>
      <c r="AF398" s="241">
        <f t="shared" si="161"/>
        <v>108950.50352446007</v>
      </c>
    </row>
    <row r="399" spans="1:45" x14ac:dyDescent="0.25">
      <c r="B399" s="25">
        <v>37089</v>
      </c>
      <c r="C399" s="26"/>
      <c r="D399" s="27"/>
      <c r="E399" s="27"/>
      <c r="F399" s="225">
        <f t="shared" si="148"/>
        <v>0</v>
      </c>
      <c r="G399" s="213" t="s">
        <v>31</v>
      </c>
      <c r="H399" s="4">
        <f t="shared" si="157"/>
        <v>-2975090</v>
      </c>
      <c r="I399" s="4">
        <f t="shared" si="149"/>
        <v>-70835.476190476184</v>
      </c>
      <c r="J399" s="4">
        <f t="shared" si="150"/>
        <v>-397712.08542880946</v>
      </c>
      <c r="K399" s="36">
        <f t="shared" si="151"/>
        <v>-11261.941137200134</v>
      </c>
      <c r="L399" s="36">
        <f t="shared" si="152"/>
        <v>-254577.97005504984</v>
      </c>
      <c r="N399" s="4">
        <f t="shared" si="158"/>
        <v>-794000</v>
      </c>
      <c r="O399" s="272">
        <f t="shared" si="153"/>
        <v>-18904.761904761905</v>
      </c>
      <c r="P399" s="272">
        <f t="shared" si="154"/>
        <v>-106142.46823809523</v>
      </c>
      <c r="Q399" s="274">
        <f t="shared" si="155"/>
        <v>-3005.6170613113914</v>
      </c>
      <c r="R399" s="4">
        <f t="shared" si="159"/>
        <v>-67943.714285714275</v>
      </c>
      <c r="X399" s="235">
        <f t="shared" si="156"/>
        <v>37089</v>
      </c>
      <c r="Y399" s="236">
        <f t="shared" si="163"/>
        <v>108950.50352446007</v>
      </c>
      <c r="Z399" s="348">
        <f t="shared" si="162"/>
        <v>54</v>
      </c>
      <c r="AA399" s="237">
        <f t="shared" si="164"/>
        <v>3005.6170613113914</v>
      </c>
      <c r="AB399" s="238">
        <f t="shared" si="165"/>
        <v>36970.696475539939</v>
      </c>
      <c r="AC399" s="239" t="str">
        <f t="shared" si="160"/>
        <v>*</v>
      </c>
      <c r="AF399" s="241">
        <f t="shared" si="161"/>
        <v>105944.88646314868</v>
      </c>
    </row>
    <row r="400" spans="1:45" x14ac:dyDescent="0.25">
      <c r="B400" s="25">
        <v>37090</v>
      </c>
      <c r="C400" s="26"/>
      <c r="D400" s="27"/>
      <c r="E400" s="27"/>
      <c r="F400" s="225">
        <f t="shared" si="148"/>
        <v>0</v>
      </c>
      <c r="G400" s="213" t="s">
        <v>31</v>
      </c>
      <c r="H400" s="4">
        <f t="shared" si="157"/>
        <v>-3769090</v>
      </c>
      <c r="I400" s="4">
        <f t="shared" si="149"/>
        <v>-89740.238095238092</v>
      </c>
      <c r="J400" s="4">
        <f t="shared" si="150"/>
        <v>-503854.55366690469</v>
      </c>
      <c r="K400" s="36">
        <f t="shared" si="151"/>
        <v>-14267.558198511526</v>
      </c>
      <c r="L400" s="36">
        <f t="shared" si="152"/>
        <v>-322520.42161910661</v>
      </c>
      <c r="N400" s="4">
        <f t="shared" si="158"/>
        <v>-794000</v>
      </c>
      <c r="O400" s="272">
        <f t="shared" si="153"/>
        <v>-18904.761904761905</v>
      </c>
      <c r="P400" s="272">
        <f t="shared" si="154"/>
        <v>-106142.46823809523</v>
      </c>
      <c r="Q400" s="274">
        <f t="shared" si="155"/>
        <v>-3005.6170613113914</v>
      </c>
      <c r="R400" s="4">
        <f t="shared" si="159"/>
        <v>-67943.714285714275</v>
      </c>
      <c r="X400" s="235">
        <f t="shared" si="156"/>
        <v>37090</v>
      </c>
      <c r="Y400" s="236">
        <f t="shared" si="163"/>
        <v>105944.88646314868</v>
      </c>
      <c r="Z400" s="348">
        <f t="shared" si="162"/>
        <v>55</v>
      </c>
      <c r="AA400" s="237">
        <f t="shared" si="164"/>
        <v>3005.6170613113914</v>
      </c>
      <c r="AB400" s="238">
        <f t="shared" si="165"/>
        <v>39976.313536851332</v>
      </c>
      <c r="AC400" s="239" t="str">
        <f t="shared" si="160"/>
        <v>*</v>
      </c>
      <c r="AF400" s="241">
        <f t="shared" si="161"/>
        <v>102939.26940183729</v>
      </c>
    </row>
    <row r="401" spans="2:32" x14ac:dyDescent="0.25">
      <c r="B401" s="25">
        <v>37091</v>
      </c>
      <c r="C401" s="26"/>
      <c r="D401" s="27"/>
      <c r="E401" s="27"/>
      <c r="F401" s="225">
        <f t="shared" si="148"/>
        <v>0</v>
      </c>
      <c r="G401" s="213" t="s">
        <v>31</v>
      </c>
      <c r="H401" s="4">
        <f t="shared" si="157"/>
        <v>-4563090</v>
      </c>
      <c r="I401" s="4">
        <f t="shared" si="149"/>
        <v>-108645</v>
      </c>
      <c r="J401" s="4">
        <f t="shared" si="150"/>
        <v>-609997.02190499997</v>
      </c>
      <c r="K401" s="36">
        <f t="shared" si="151"/>
        <v>-17273.175259822918</v>
      </c>
      <c r="L401" s="36">
        <f t="shared" si="152"/>
        <v>-390462.87318316335</v>
      </c>
      <c r="N401" s="4">
        <f t="shared" si="158"/>
        <v>-794000</v>
      </c>
      <c r="O401" s="272">
        <f t="shared" si="153"/>
        <v>-18904.761904761905</v>
      </c>
      <c r="P401" s="272">
        <f t="shared" si="154"/>
        <v>-106142.46823809523</v>
      </c>
      <c r="Q401" s="274">
        <f t="shared" si="155"/>
        <v>-3005.6170613113914</v>
      </c>
      <c r="R401" s="4">
        <f t="shared" si="159"/>
        <v>-67943.714285714275</v>
      </c>
      <c r="X401" s="235">
        <f t="shared" si="156"/>
        <v>37091</v>
      </c>
      <c r="Y401" s="236">
        <f t="shared" si="163"/>
        <v>102939.26940183729</v>
      </c>
      <c r="Z401" s="348">
        <f t="shared" si="162"/>
        <v>56</v>
      </c>
      <c r="AA401" s="237">
        <f t="shared" si="164"/>
        <v>3005.6170613113914</v>
      </c>
      <c r="AB401" s="238">
        <f t="shared" si="165"/>
        <v>42981.930598162726</v>
      </c>
      <c r="AC401" s="239" t="str">
        <f t="shared" si="160"/>
        <v>*</v>
      </c>
      <c r="AF401" s="241">
        <f t="shared" si="161"/>
        <v>99933.652340525892</v>
      </c>
    </row>
    <row r="402" spans="2:32" x14ac:dyDescent="0.25">
      <c r="B402" s="25">
        <v>37092</v>
      </c>
      <c r="C402" s="26"/>
      <c r="D402" s="27"/>
      <c r="E402" s="27"/>
      <c r="F402" s="225">
        <f t="shared" si="148"/>
        <v>0</v>
      </c>
      <c r="G402" s="213" t="s">
        <v>31</v>
      </c>
      <c r="H402" s="4">
        <f t="shared" si="157"/>
        <v>-5357090</v>
      </c>
      <c r="I402" s="4">
        <f t="shared" si="149"/>
        <v>-127549.76190476191</v>
      </c>
      <c r="J402" s="4">
        <f t="shared" si="150"/>
        <v>-716139.49014309526</v>
      </c>
      <c r="K402" s="36">
        <f t="shared" si="151"/>
        <v>-20278.792321134311</v>
      </c>
      <c r="L402" s="36">
        <f t="shared" si="152"/>
        <v>-458405.32474722021</v>
      </c>
      <c r="N402" s="4">
        <f t="shared" si="158"/>
        <v>-794000</v>
      </c>
      <c r="O402" s="272">
        <f t="shared" si="153"/>
        <v>-18904.761904761905</v>
      </c>
      <c r="P402" s="272">
        <f t="shared" si="154"/>
        <v>-106142.46823809523</v>
      </c>
      <c r="Q402" s="274">
        <f t="shared" si="155"/>
        <v>-3005.6170613113914</v>
      </c>
      <c r="R402" s="4">
        <f t="shared" si="159"/>
        <v>-67943.714285714275</v>
      </c>
      <c r="X402" s="235">
        <f t="shared" si="156"/>
        <v>37092</v>
      </c>
      <c r="Y402" s="236">
        <f t="shared" si="163"/>
        <v>99933.652340525892</v>
      </c>
      <c r="Z402" s="348">
        <f t="shared" si="162"/>
        <v>57</v>
      </c>
      <c r="AA402" s="237">
        <f t="shared" si="164"/>
        <v>3005.6170613113914</v>
      </c>
      <c r="AB402" s="238">
        <f t="shared" si="165"/>
        <v>45987.547659474119</v>
      </c>
      <c r="AC402" s="239" t="str">
        <f t="shared" si="160"/>
        <v>*</v>
      </c>
      <c r="AF402" s="241">
        <f t="shared" si="161"/>
        <v>96928.035279214499</v>
      </c>
    </row>
    <row r="403" spans="2:32" x14ac:dyDescent="0.25">
      <c r="B403" s="25">
        <v>37093</v>
      </c>
      <c r="C403" s="26"/>
      <c r="D403" s="27"/>
      <c r="E403" s="27"/>
      <c r="F403" s="225">
        <f t="shared" si="148"/>
        <v>0</v>
      </c>
      <c r="G403" s="213" t="s">
        <v>31</v>
      </c>
      <c r="H403" s="4">
        <f t="shared" si="157"/>
        <v>-6151090</v>
      </c>
      <c r="I403" s="4">
        <f t="shared" si="149"/>
        <v>-146454.52380952382</v>
      </c>
      <c r="J403" s="4">
        <f t="shared" si="150"/>
        <v>-822281.95838119043</v>
      </c>
      <c r="K403" s="36">
        <f t="shared" si="151"/>
        <v>-23284.409382445701</v>
      </c>
      <c r="L403" s="36">
        <f t="shared" si="152"/>
        <v>-526347.77631127695</v>
      </c>
      <c r="N403" s="4">
        <f t="shared" si="158"/>
        <v>-794000</v>
      </c>
      <c r="O403" s="272">
        <f t="shared" si="153"/>
        <v>-18904.761904761905</v>
      </c>
      <c r="P403" s="272">
        <f t="shared" si="154"/>
        <v>-106142.46823809523</v>
      </c>
      <c r="Q403" s="274">
        <f t="shared" si="155"/>
        <v>-3005.6170613113914</v>
      </c>
      <c r="R403" s="4">
        <f t="shared" si="159"/>
        <v>-67943.714285714275</v>
      </c>
      <c r="X403" s="235">
        <f t="shared" si="156"/>
        <v>37093</v>
      </c>
      <c r="Y403" s="236">
        <f t="shared" si="163"/>
        <v>96928.035279214499</v>
      </c>
      <c r="Z403" s="348">
        <f t="shared" si="162"/>
        <v>58</v>
      </c>
      <c r="AA403" s="237">
        <f t="shared" si="164"/>
        <v>3005.6170613113914</v>
      </c>
      <c r="AB403" s="238">
        <f t="shared" si="165"/>
        <v>48993.164720785513</v>
      </c>
      <c r="AC403" s="239" t="str">
        <f t="shared" si="160"/>
        <v>*</v>
      </c>
      <c r="AF403" s="241">
        <f t="shared" si="161"/>
        <v>93922.418217903105</v>
      </c>
    </row>
    <row r="404" spans="2:32" x14ac:dyDescent="0.25">
      <c r="B404" s="25">
        <v>37094</v>
      </c>
      <c r="C404" s="26"/>
      <c r="D404" s="27"/>
      <c r="E404" s="27"/>
      <c r="F404" s="225">
        <f t="shared" si="148"/>
        <v>0</v>
      </c>
      <c r="G404" s="213" t="s">
        <v>31</v>
      </c>
      <c r="H404" s="4">
        <f t="shared" si="157"/>
        <v>-6945090</v>
      </c>
      <c r="I404" s="4">
        <f t="shared" si="149"/>
        <v>-165359.28571428571</v>
      </c>
      <c r="J404" s="4">
        <f t="shared" si="150"/>
        <v>-928424.4266192856</v>
      </c>
      <c r="K404" s="36">
        <f t="shared" si="151"/>
        <v>-26290.026443757091</v>
      </c>
      <c r="L404" s="36">
        <f t="shared" si="152"/>
        <v>-594290.22787533363</v>
      </c>
      <c r="N404" s="4">
        <f t="shared" si="158"/>
        <v>-794000</v>
      </c>
      <c r="O404" s="272">
        <f t="shared" si="153"/>
        <v>-18904.761904761905</v>
      </c>
      <c r="P404" s="272">
        <f t="shared" si="154"/>
        <v>-106142.46823809523</v>
      </c>
      <c r="Q404" s="274">
        <f t="shared" si="155"/>
        <v>-3005.6170613113914</v>
      </c>
      <c r="R404" s="4">
        <f t="shared" si="159"/>
        <v>-67943.714285714275</v>
      </c>
      <c r="X404" s="235">
        <f t="shared" si="156"/>
        <v>37094</v>
      </c>
      <c r="Y404" s="236">
        <f t="shared" si="163"/>
        <v>93922.418217903105</v>
      </c>
      <c r="Z404" s="348">
        <f t="shared" si="162"/>
        <v>59</v>
      </c>
      <c r="AA404" s="237">
        <f t="shared" si="164"/>
        <v>3005.6170613113914</v>
      </c>
      <c r="AB404" s="238">
        <f t="shared" si="165"/>
        <v>51998.781782096907</v>
      </c>
      <c r="AC404" s="239" t="str">
        <f t="shared" si="160"/>
        <v>*</v>
      </c>
      <c r="AF404" s="241">
        <f t="shared" si="161"/>
        <v>90916.801156591711</v>
      </c>
    </row>
    <row r="405" spans="2:32" x14ac:dyDescent="0.25">
      <c r="B405" s="25">
        <v>37095</v>
      </c>
      <c r="C405" s="26"/>
      <c r="D405" s="27"/>
      <c r="E405" s="27"/>
      <c r="F405" s="225">
        <f t="shared" si="148"/>
        <v>0</v>
      </c>
      <c r="G405" s="213" t="s">
        <v>31</v>
      </c>
      <c r="H405" s="4">
        <f t="shared" si="157"/>
        <v>-7739090</v>
      </c>
      <c r="I405" s="4">
        <f t="shared" si="149"/>
        <v>-184264.04761904763</v>
      </c>
      <c r="J405" s="4">
        <f t="shared" si="150"/>
        <v>-1034566.894857381</v>
      </c>
      <c r="K405" s="36">
        <f t="shared" si="151"/>
        <v>-29295.643505068489</v>
      </c>
      <c r="L405" s="36">
        <f t="shared" si="152"/>
        <v>-662232.67943939054</v>
      </c>
      <c r="N405" s="4">
        <f t="shared" si="158"/>
        <v>-794000</v>
      </c>
      <c r="O405" s="272">
        <f t="shared" si="153"/>
        <v>-18904.761904761905</v>
      </c>
      <c r="P405" s="272">
        <f t="shared" si="154"/>
        <v>-106142.46823809523</v>
      </c>
      <c r="Q405" s="274">
        <f t="shared" si="155"/>
        <v>-3005.6170613113914</v>
      </c>
      <c r="R405" s="4">
        <f t="shared" si="159"/>
        <v>-67943.714285714275</v>
      </c>
      <c r="X405" s="235">
        <f t="shared" si="156"/>
        <v>37095</v>
      </c>
      <c r="Y405" s="236">
        <f t="shared" si="163"/>
        <v>90916.801156591711</v>
      </c>
      <c r="Z405" s="348">
        <f t="shared" si="162"/>
        <v>60</v>
      </c>
      <c r="AA405" s="237">
        <f t="shared" si="164"/>
        <v>3005.6170613113914</v>
      </c>
      <c r="AB405" s="238">
        <f t="shared" si="165"/>
        <v>55004.3988434083</v>
      </c>
      <c r="AC405" s="239" t="str">
        <f t="shared" si="160"/>
        <v>*</v>
      </c>
      <c r="AF405" s="241">
        <f t="shared" si="161"/>
        <v>87911.184095280318</v>
      </c>
    </row>
    <row r="406" spans="2:32" x14ac:dyDescent="0.25">
      <c r="B406" s="25">
        <v>37096</v>
      </c>
      <c r="C406" s="26"/>
      <c r="D406" s="27"/>
      <c r="E406" s="27"/>
      <c r="F406" s="225">
        <f t="shared" si="148"/>
        <v>0</v>
      </c>
      <c r="G406" s="213" t="s">
        <v>31</v>
      </c>
      <c r="H406" s="4">
        <f t="shared" si="157"/>
        <v>-8533090</v>
      </c>
      <c r="I406" s="4">
        <f t="shared" si="149"/>
        <v>-203168.80952380953</v>
      </c>
      <c r="J406" s="4">
        <f t="shared" si="150"/>
        <v>-1140709.3630954761</v>
      </c>
      <c r="K406" s="36">
        <f t="shared" si="151"/>
        <v>-32301.260566379875</v>
      </c>
      <c r="L406" s="36">
        <f t="shared" si="152"/>
        <v>-730175.13100344711</v>
      </c>
      <c r="N406" s="4">
        <f t="shared" si="158"/>
        <v>-794000</v>
      </c>
      <c r="O406" s="272">
        <f t="shared" si="153"/>
        <v>-18904.761904761905</v>
      </c>
      <c r="P406" s="272">
        <f t="shared" si="154"/>
        <v>-106142.46823809523</v>
      </c>
      <c r="Q406" s="274">
        <f t="shared" si="155"/>
        <v>-3005.6170613113914</v>
      </c>
      <c r="R406" s="4">
        <f t="shared" si="159"/>
        <v>-67943.714285714275</v>
      </c>
      <c r="X406" s="235">
        <f t="shared" si="156"/>
        <v>37096</v>
      </c>
      <c r="Y406" s="236">
        <f t="shared" si="163"/>
        <v>87911.184095280318</v>
      </c>
      <c r="Z406" s="348">
        <f t="shared" si="162"/>
        <v>61</v>
      </c>
      <c r="AA406" s="237">
        <f t="shared" si="164"/>
        <v>3005.6170613113914</v>
      </c>
      <c r="AB406" s="238">
        <f t="shared" si="165"/>
        <v>58010.015904719694</v>
      </c>
      <c r="AC406" s="239" t="str">
        <f t="shared" si="160"/>
        <v>*</v>
      </c>
      <c r="AF406" s="241">
        <f t="shared" si="161"/>
        <v>84905.567033968924</v>
      </c>
    </row>
    <row r="407" spans="2:32" x14ac:dyDescent="0.25">
      <c r="B407" s="25">
        <v>37097</v>
      </c>
      <c r="C407" s="26"/>
      <c r="D407" s="27"/>
      <c r="E407" s="27"/>
      <c r="F407" s="225">
        <f t="shared" si="148"/>
        <v>0</v>
      </c>
      <c r="G407" s="213" t="s">
        <v>31</v>
      </c>
      <c r="H407" s="4">
        <f t="shared" si="157"/>
        <v>-9327090</v>
      </c>
      <c r="I407" s="4">
        <f t="shared" si="149"/>
        <v>-222073.57142857142</v>
      </c>
      <c r="J407" s="4">
        <f t="shared" si="150"/>
        <v>-1246851.8313335713</v>
      </c>
      <c r="K407" s="36">
        <f t="shared" si="151"/>
        <v>-35306.877627691269</v>
      </c>
      <c r="L407" s="36">
        <f t="shared" si="152"/>
        <v>-798117.58256750391</v>
      </c>
      <c r="N407" s="4">
        <f t="shared" si="158"/>
        <v>-794000</v>
      </c>
      <c r="O407" s="272">
        <f t="shared" si="153"/>
        <v>-18904.761904761905</v>
      </c>
      <c r="P407" s="272">
        <f t="shared" si="154"/>
        <v>-106142.46823809523</v>
      </c>
      <c r="Q407" s="274">
        <f t="shared" si="155"/>
        <v>-3005.6170613113914</v>
      </c>
      <c r="R407" s="4">
        <f t="shared" si="159"/>
        <v>-67943.714285714275</v>
      </c>
      <c r="X407" s="235">
        <f t="shared" si="156"/>
        <v>37097</v>
      </c>
      <c r="Y407" s="236">
        <f t="shared" si="163"/>
        <v>84905.567033968924</v>
      </c>
      <c r="Z407" s="348">
        <f t="shared" si="162"/>
        <v>62</v>
      </c>
      <c r="AA407" s="237">
        <f t="shared" si="164"/>
        <v>3005.6170613113914</v>
      </c>
      <c r="AB407" s="238">
        <f t="shared" si="165"/>
        <v>61015.632966031088</v>
      </c>
      <c r="AC407" s="239" t="str">
        <f t="shared" si="160"/>
        <v>*</v>
      </c>
      <c r="AF407" s="241">
        <f t="shared" si="161"/>
        <v>81899.94997265753</v>
      </c>
    </row>
    <row r="408" spans="2:32" x14ac:dyDescent="0.25">
      <c r="B408" s="25">
        <v>37098</v>
      </c>
      <c r="C408" s="26"/>
      <c r="D408" s="27"/>
      <c r="E408" s="27"/>
      <c r="F408" s="225">
        <f t="shared" si="148"/>
        <v>0</v>
      </c>
      <c r="G408" s="213" t="s">
        <v>31</v>
      </c>
      <c r="H408" s="4">
        <f t="shared" si="157"/>
        <v>-10121090</v>
      </c>
      <c r="I408" s="4">
        <f t="shared" si="149"/>
        <v>-240978.33333333334</v>
      </c>
      <c r="J408" s="4">
        <f t="shared" si="150"/>
        <v>-1352994.2995716666</v>
      </c>
      <c r="K408" s="36">
        <f t="shared" si="151"/>
        <v>-38312.494689002662</v>
      </c>
      <c r="L408" s="36">
        <f t="shared" si="152"/>
        <v>-866060.03413156071</v>
      </c>
      <c r="N408" s="4">
        <f t="shared" si="158"/>
        <v>-794000</v>
      </c>
      <c r="O408" s="272">
        <f t="shared" si="153"/>
        <v>-18904.761904761905</v>
      </c>
      <c r="P408" s="272">
        <f t="shared" si="154"/>
        <v>-106142.46823809523</v>
      </c>
      <c r="Q408" s="274">
        <f t="shared" si="155"/>
        <v>-3005.6170613113914</v>
      </c>
      <c r="R408" s="4">
        <f t="shared" si="159"/>
        <v>-67943.714285714275</v>
      </c>
      <c r="X408" s="235">
        <f t="shared" si="156"/>
        <v>37098</v>
      </c>
      <c r="Y408" s="236">
        <f t="shared" si="163"/>
        <v>81899.94997265753</v>
      </c>
      <c r="Z408" s="348">
        <f t="shared" si="162"/>
        <v>63</v>
      </c>
      <c r="AA408" s="237">
        <f t="shared" si="164"/>
        <v>3005.6170613113914</v>
      </c>
      <c r="AB408" s="238">
        <f t="shared" si="165"/>
        <v>64021.250027342481</v>
      </c>
      <c r="AC408" s="239" t="str">
        <f t="shared" si="160"/>
        <v>*</v>
      </c>
      <c r="AF408" s="241">
        <f t="shared" si="161"/>
        <v>78894.332911346137</v>
      </c>
    </row>
    <row r="409" spans="2:32" x14ac:dyDescent="0.25">
      <c r="B409" s="25">
        <v>37099</v>
      </c>
      <c r="C409" s="26"/>
      <c r="D409" s="27"/>
      <c r="E409" s="27"/>
      <c r="F409" s="225">
        <f t="shared" si="148"/>
        <v>0</v>
      </c>
      <c r="G409" s="213" t="s">
        <v>31</v>
      </c>
      <c r="H409" s="4">
        <f t="shared" si="157"/>
        <v>-10915090</v>
      </c>
      <c r="I409" s="4">
        <f t="shared" si="149"/>
        <v>-259883.09523809524</v>
      </c>
      <c r="J409" s="4">
        <f t="shared" si="150"/>
        <v>-1459136.7678097617</v>
      </c>
      <c r="K409" s="36">
        <f t="shared" si="151"/>
        <v>-41318.111750314049</v>
      </c>
      <c r="L409" s="36">
        <f t="shared" si="152"/>
        <v>-934002.48569561739</v>
      </c>
      <c r="N409" s="4">
        <f t="shared" si="158"/>
        <v>-794000</v>
      </c>
      <c r="O409" s="272">
        <f t="shared" si="153"/>
        <v>-18904.761904761905</v>
      </c>
      <c r="P409" s="272">
        <f t="shared" si="154"/>
        <v>-106142.46823809523</v>
      </c>
      <c r="Q409" s="274">
        <f t="shared" si="155"/>
        <v>-3005.6170613113914</v>
      </c>
      <c r="R409" s="4">
        <f t="shared" si="159"/>
        <v>-67943.714285714275</v>
      </c>
      <c r="X409" s="235">
        <f t="shared" si="156"/>
        <v>37099</v>
      </c>
      <c r="Y409" s="236">
        <f t="shared" si="163"/>
        <v>78894.332911346137</v>
      </c>
      <c r="Z409" s="348">
        <f t="shared" si="162"/>
        <v>64</v>
      </c>
      <c r="AA409" s="237">
        <f t="shared" si="164"/>
        <v>3005.6170613113914</v>
      </c>
      <c r="AB409" s="238">
        <f t="shared" si="165"/>
        <v>67026.867088653875</v>
      </c>
      <c r="AC409" s="239" t="str">
        <f t="shared" si="160"/>
        <v>*</v>
      </c>
      <c r="AF409" s="241">
        <f t="shared" si="161"/>
        <v>75888.715850034743</v>
      </c>
    </row>
    <row r="410" spans="2:32" x14ac:dyDescent="0.25">
      <c r="B410" s="25">
        <v>37100</v>
      </c>
      <c r="C410" s="26"/>
      <c r="D410" s="27"/>
      <c r="E410" s="27"/>
      <c r="F410" s="225">
        <f t="shared" si="148"/>
        <v>0</v>
      </c>
      <c r="G410" s="213" t="s">
        <v>31</v>
      </c>
      <c r="H410" s="4">
        <f t="shared" si="157"/>
        <v>-11709090</v>
      </c>
      <c r="I410" s="4">
        <f t="shared" si="149"/>
        <v>-278787.85714285716</v>
      </c>
      <c r="J410" s="4">
        <f t="shared" si="150"/>
        <v>-1565279.2360478572</v>
      </c>
      <c r="K410" s="36">
        <f t="shared" si="151"/>
        <v>-44323.728811625449</v>
      </c>
      <c r="L410" s="36">
        <f t="shared" si="152"/>
        <v>-1001944.9372596743</v>
      </c>
      <c r="N410" s="4">
        <f t="shared" si="158"/>
        <v>-794000</v>
      </c>
      <c r="O410" s="272">
        <f t="shared" si="153"/>
        <v>-18904.761904761905</v>
      </c>
      <c r="P410" s="272">
        <f t="shared" si="154"/>
        <v>-106142.46823809523</v>
      </c>
      <c r="Q410" s="274">
        <f t="shared" si="155"/>
        <v>-3005.6170613113914</v>
      </c>
      <c r="R410" s="4">
        <f t="shared" si="159"/>
        <v>-67943.714285714275</v>
      </c>
      <c r="X410" s="235">
        <f t="shared" si="156"/>
        <v>37100</v>
      </c>
      <c r="Y410" s="236">
        <f t="shared" si="163"/>
        <v>75888.715850034743</v>
      </c>
      <c r="Z410" s="348">
        <f t="shared" si="162"/>
        <v>65</v>
      </c>
      <c r="AA410" s="237">
        <f t="shared" si="164"/>
        <v>3005.6170613113914</v>
      </c>
      <c r="AB410" s="238">
        <f t="shared" si="165"/>
        <v>70032.484149965268</v>
      </c>
      <c r="AC410" s="239" t="str">
        <f t="shared" si="160"/>
        <v>*</v>
      </c>
      <c r="AF410" s="241">
        <f t="shared" si="161"/>
        <v>72883.09878872335</v>
      </c>
    </row>
    <row r="411" spans="2:32" x14ac:dyDescent="0.25">
      <c r="B411" s="25">
        <v>37101</v>
      </c>
      <c r="C411" s="26"/>
      <c r="D411" s="27"/>
      <c r="E411" s="27"/>
      <c r="F411" s="225">
        <f t="shared" si="148"/>
        <v>0</v>
      </c>
      <c r="G411" s="213" t="s">
        <v>31</v>
      </c>
      <c r="H411" s="4">
        <f t="shared" si="157"/>
        <v>-12503090</v>
      </c>
      <c r="I411" s="4">
        <f t="shared" si="149"/>
        <v>-297692.61904761905</v>
      </c>
      <c r="J411" s="4">
        <f t="shared" si="150"/>
        <v>-1671421.7042859523</v>
      </c>
      <c r="K411" s="36">
        <f t="shared" si="151"/>
        <v>-47329.345872936836</v>
      </c>
      <c r="L411" s="36">
        <f t="shared" si="152"/>
        <v>-1069887.3888237311</v>
      </c>
      <c r="N411" s="4">
        <f t="shared" si="158"/>
        <v>-794000</v>
      </c>
      <c r="O411" s="272">
        <f t="shared" si="153"/>
        <v>-18904.761904761905</v>
      </c>
      <c r="P411" s="272">
        <f t="shared" si="154"/>
        <v>-106142.46823809523</v>
      </c>
      <c r="Q411" s="274">
        <f t="shared" si="155"/>
        <v>-3005.6170613113914</v>
      </c>
      <c r="R411" s="4">
        <f t="shared" si="159"/>
        <v>-67943.714285714275</v>
      </c>
      <c r="X411" s="235">
        <f t="shared" si="156"/>
        <v>37101</v>
      </c>
      <c r="Y411" s="236">
        <f t="shared" si="163"/>
        <v>72883.09878872335</v>
      </c>
      <c r="Z411" s="348">
        <f t="shared" si="162"/>
        <v>66</v>
      </c>
      <c r="AA411" s="237">
        <f t="shared" si="164"/>
        <v>3005.6170613113914</v>
      </c>
      <c r="AB411" s="238">
        <f t="shared" si="165"/>
        <v>73038.101211276662</v>
      </c>
      <c r="AC411" s="239" t="str">
        <f t="shared" si="160"/>
        <v>*</v>
      </c>
      <c r="AF411" s="241">
        <f t="shared" si="161"/>
        <v>69877.481727411956</v>
      </c>
    </row>
    <row r="412" spans="2:32" x14ac:dyDescent="0.25">
      <c r="B412" s="25">
        <v>37102</v>
      </c>
      <c r="C412" s="26"/>
      <c r="D412" s="27"/>
      <c r="E412" s="27"/>
      <c r="F412" s="225">
        <f t="shared" si="148"/>
        <v>0</v>
      </c>
      <c r="G412" s="213" t="s">
        <v>31</v>
      </c>
      <c r="H412" s="4">
        <f t="shared" si="157"/>
        <v>-13297090</v>
      </c>
      <c r="I412" s="4">
        <f t="shared" si="149"/>
        <v>-316597.38095238095</v>
      </c>
      <c r="J412" s="4">
        <f t="shared" si="150"/>
        <v>-1777564.1725240475</v>
      </c>
      <c r="K412" s="36">
        <f t="shared" si="151"/>
        <v>-50334.962934248229</v>
      </c>
      <c r="L412" s="36">
        <f t="shared" si="152"/>
        <v>-1137829.8403877879</v>
      </c>
      <c r="N412" s="4">
        <f t="shared" si="158"/>
        <v>-794000</v>
      </c>
      <c r="O412" s="272">
        <f t="shared" si="153"/>
        <v>-18904.761904761905</v>
      </c>
      <c r="P412" s="272">
        <f t="shared" si="154"/>
        <v>-106142.46823809523</v>
      </c>
      <c r="Q412" s="274">
        <f t="shared" si="155"/>
        <v>-3005.6170613113914</v>
      </c>
      <c r="R412" s="4">
        <f t="shared" si="159"/>
        <v>-67943.714285714275</v>
      </c>
      <c r="X412" s="235">
        <f t="shared" si="156"/>
        <v>37102</v>
      </c>
      <c r="Y412" s="236">
        <f t="shared" si="163"/>
        <v>69877.481727411956</v>
      </c>
      <c r="Z412" s="348">
        <f t="shared" si="162"/>
        <v>67</v>
      </c>
      <c r="AA412" s="237">
        <f t="shared" si="164"/>
        <v>3005.6170613113914</v>
      </c>
      <c r="AB412" s="238">
        <f t="shared" si="165"/>
        <v>76043.718272588056</v>
      </c>
      <c r="AC412" s="239" t="str">
        <f t="shared" si="160"/>
        <v>*</v>
      </c>
      <c r="AF412" s="241">
        <f t="shared" si="161"/>
        <v>66871.864666100562</v>
      </c>
    </row>
    <row r="413" spans="2:32" x14ac:dyDescent="0.25">
      <c r="B413" s="25">
        <v>37103</v>
      </c>
      <c r="C413" s="26"/>
      <c r="D413" s="27"/>
      <c r="E413" s="27"/>
      <c r="F413" s="225">
        <f t="shared" si="148"/>
        <v>0</v>
      </c>
      <c r="G413" s="213" t="s">
        <v>31</v>
      </c>
      <c r="H413" s="4">
        <f>H412-$AP$2</f>
        <v>-14091090</v>
      </c>
      <c r="I413" s="4">
        <f t="shared" si="149"/>
        <v>-335502.14285714284</v>
      </c>
      <c r="J413" s="4">
        <f t="shared" si="150"/>
        <v>-1883706.6407621426</v>
      </c>
      <c r="K413" s="36">
        <f t="shared" si="151"/>
        <v>-53340.579995559616</v>
      </c>
      <c r="L413" s="36">
        <f t="shared" si="152"/>
        <v>-1205772.2919518445</v>
      </c>
      <c r="N413" s="4">
        <f>H413-H412</f>
        <v>-794000</v>
      </c>
      <c r="O413" s="272">
        <f t="shared" si="153"/>
        <v>-18904.761904761905</v>
      </c>
      <c r="P413" s="272">
        <f t="shared" si="154"/>
        <v>-106142.46823809523</v>
      </c>
      <c r="Q413" s="274">
        <f t="shared" si="155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66871.864666100562</v>
      </c>
      <c r="Z413" s="348">
        <f t="shared" si="162"/>
        <v>68</v>
      </c>
      <c r="AA413" s="237">
        <f>Q413*-1</f>
        <v>3005.6170613113914</v>
      </c>
      <c r="AB413" s="238">
        <f>$AA$3-Y413</f>
        <v>79049.335333899449</v>
      </c>
      <c r="AC413" s="239" t="str">
        <f>+IF(AF413&gt;$D$3,"*","")</f>
        <v>*</v>
      </c>
      <c r="AF413" s="241">
        <f>Y413+AE413-AA413</f>
        <v>63866.247604789169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4"/>
      <c r="F43" s="325"/>
      <c r="G43" s="332" t="s">
        <v>92</v>
      </c>
      <c r="H43" s="334">
        <f>23121*42</f>
        <v>971082</v>
      </c>
      <c r="I43" s="335"/>
    </row>
    <row r="44" spans="2:10" ht="13.8" thickBot="1" x14ac:dyDescent="0.3">
      <c r="E44" s="326"/>
      <c r="F44" s="327"/>
      <c r="G44" s="333" t="s">
        <v>8</v>
      </c>
      <c r="H44" s="336">
        <v>23121</v>
      </c>
      <c r="I44" s="328"/>
    </row>
    <row r="45" spans="2:10" ht="13.8" thickTop="1" x14ac:dyDescent="0.25">
      <c r="E45" s="326"/>
      <c r="F45" s="327"/>
      <c r="G45" s="337"/>
      <c r="H45" s="337"/>
      <c r="I45" s="328"/>
    </row>
    <row r="46" spans="2:10" x14ac:dyDescent="0.25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5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8" thickBot="1" x14ac:dyDescent="0.3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37041.307659606478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</f>
        <v>37041.307659606478</v>
      </c>
      <c r="I15" s="140"/>
      <c r="J15" s="141"/>
      <c r="K15" s="142">
        <f>K13+K14</f>
        <v>2944143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2023-09-10T15:02:02Z</dcterms:modified>
</cp:coreProperties>
</file>