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2948" windowHeight="91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definedNames>
    <definedName name="_xlnm.Print_Titles" localSheetId="0">Sheet1!$1:$7</definedName>
  </definedNames>
  <calcPr calcId="92512" fullCalcOnLoad="1"/>
</workbook>
</file>

<file path=xl/calcChain.xml><?xml version="1.0" encoding="utf-8"?>
<calcChain xmlns="http://schemas.openxmlformats.org/spreadsheetml/2006/main">
  <c r="B8" i="1" l="1"/>
  <c r="D8" i="1"/>
  <c r="F8" i="1"/>
  <c r="H26" i="1"/>
  <c r="I26" i="1"/>
  <c r="K26" i="1"/>
  <c r="M26" i="1"/>
  <c r="H59" i="1"/>
  <c r="I59" i="1"/>
  <c r="K59" i="1"/>
  <c r="M59" i="1"/>
  <c r="F73" i="1"/>
  <c r="M73" i="1"/>
</calcChain>
</file>

<file path=xl/sharedStrings.xml><?xml version="1.0" encoding="utf-8"?>
<sst xmlns="http://schemas.openxmlformats.org/spreadsheetml/2006/main" count="30" uniqueCount="20">
  <si>
    <t>STL_QTY</t>
  </si>
  <si>
    <t>STL_AMT</t>
  </si>
  <si>
    <t>REFUND</t>
  </si>
  <si>
    <t>Total</t>
  </si>
  <si>
    <t>Instructed Energy</t>
  </si>
  <si>
    <t>MWH Sold</t>
  </si>
  <si>
    <t>STL_PRICE_VAL</t>
  </si>
  <si>
    <t>MMCP</t>
  </si>
  <si>
    <t>Refund</t>
  </si>
  <si>
    <t>MWH</t>
  </si>
  <si>
    <t>Ancillary Services</t>
  </si>
  <si>
    <t>DOE Order in effect but no ISO Certificates</t>
  </si>
  <si>
    <t>DOE Order in effect with ISO Certificate</t>
  </si>
  <si>
    <t>ISO Purchases per DOE Order</t>
  </si>
  <si>
    <t>Go to Jail Day</t>
  </si>
  <si>
    <t>Total Refund Due during  DOE Order</t>
  </si>
  <si>
    <t>CAISO SALES PURSUANT TO DOE ORDER</t>
  </si>
  <si>
    <t>CITY OF GLENDALE</t>
  </si>
  <si>
    <t>Refund (1)</t>
  </si>
  <si>
    <t>(1) Not adjusted for NOX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</si>
</sst>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"/>
    <numFmt numFmtId="168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darkTrellis">
        <bgColor indexed="11"/>
      </patternFill>
    </fill>
    <fill>
      <patternFill patternType="lightHorizontal">
        <bgColor indexed="4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44" fontId="0" fillId="0" borderId="0" xfId="1" applyFont="1"/>
    <xf numFmtId="37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2" fillId="4" borderId="0" xfId="0" applyFont="1" applyFill="1"/>
    <xf numFmtId="0" fontId="4" fillId="0" borderId="0" xfId="0" quotePrefix="1" applyFont="1" applyAlignment="1">
      <alignment horizontal="left"/>
    </xf>
    <xf numFmtId="0" fontId="5" fillId="0" borderId="0" xfId="0" applyFont="1"/>
    <xf numFmtId="168" fontId="0" fillId="3" borderId="0" xfId="1" applyNumberFormat="1" applyFont="1" applyFill="1"/>
    <xf numFmtId="168" fontId="0" fillId="2" borderId="0" xfId="1" applyNumberFormat="1" applyFont="1" applyFill="1"/>
    <xf numFmtId="168" fontId="5" fillId="0" borderId="0" xfId="1" applyNumberFormat="1" applyFont="1"/>
    <xf numFmtId="168" fontId="0" fillId="0" borderId="0" xfId="1" applyNumberFormat="1" applyFont="1" applyAlignment="1">
      <alignment horizontal="center"/>
    </xf>
    <xf numFmtId="168" fontId="0" fillId="0" borderId="0" xfId="1" applyNumberFormat="1" applyFont="1"/>
    <xf numFmtId="168" fontId="2" fillId="4" borderId="0" xfId="1" applyNumberFormat="1" applyFont="1" applyFill="1"/>
    <xf numFmtId="168" fontId="3" fillId="0" borderId="0" xfId="1" applyNumberFormat="1" applyFont="1" applyAlignment="1">
      <alignment horizontal="center"/>
    </xf>
    <xf numFmtId="0" fontId="4" fillId="0" borderId="0" xfId="0" applyFont="1"/>
    <xf numFmtId="168" fontId="4" fillId="0" borderId="0" xfId="1" applyNumberFormat="1" applyFont="1"/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4" fontId="2" fillId="4" borderId="0" xfId="0" quotePrefix="1" applyNumberFormat="1" applyFont="1" applyFill="1" applyAlignment="1">
      <alignment horizontal="left"/>
    </xf>
    <xf numFmtId="14" fontId="0" fillId="3" borderId="0" xfId="0" applyNumberFormat="1" applyFill="1" applyAlignment="1">
      <alignment horizontal="left"/>
    </xf>
    <xf numFmtId="14" fontId="0" fillId="2" borderId="0" xfId="0" quotePrefix="1" applyNumberFormat="1" applyFill="1" applyAlignment="1">
      <alignment horizontal="left"/>
    </xf>
    <xf numFmtId="1" fontId="0" fillId="0" borderId="0" xfId="0" applyNumberFormat="1"/>
    <xf numFmtId="1" fontId="4" fillId="0" borderId="0" xfId="0" applyNumberFormat="1" applyFont="1"/>
    <xf numFmtId="1" fontId="5" fillId="0" borderId="0" xfId="0" applyNumberFormat="1" applyFont="1"/>
    <xf numFmtId="1" fontId="0" fillId="0" borderId="0" xfId="0" applyNumberFormat="1" applyAlignment="1">
      <alignment horizontal="center"/>
    </xf>
    <xf numFmtId="1" fontId="0" fillId="3" borderId="0" xfId="0" applyNumberFormat="1" applyFill="1"/>
    <xf numFmtId="1" fontId="0" fillId="2" borderId="0" xfId="0" applyNumberFormat="1" applyFill="1"/>
    <xf numFmtId="1" fontId="2" fillId="4" borderId="0" xfId="0" applyNumberFormat="1" applyFont="1" applyFill="1"/>
    <xf numFmtId="43" fontId="0" fillId="0" borderId="0" xfId="0" applyNumberFormat="1"/>
    <xf numFmtId="37" fontId="0" fillId="0" borderId="0" xfId="0" applyNumberFormat="1"/>
    <xf numFmtId="44" fontId="0" fillId="3" borderId="0" xfId="0" applyNumberFormat="1" applyFill="1"/>
    <xf numFmtId="168" fontId="0" fillId="3" borderId="0" xfId="0" applyNumberFormat="1" applyFill="1"/>
    <xf numFmtId="0" fontId="0" fillId="5" borderId="0" xfId="0" applyFill="1"/>
    <xf numFmtId="14" fontId="0" fillId="5" borderId="0" xfId="0" applyNumberFormat="1" applyFill="1" applyAlignment="1">
      <alignment horizontal="left"/>
    </xf>
    <xf numFmtId="168" fontId="0" fillId="5" borderId="0" xfId="1" applyNumberFormat="1" applyFont="1" applyFill="1"/>
    <xf numFmtId="14" fontId="0" fillId="6" borderId="0" xfId="0" applyNumberFormat="1" applyFill="1" applyAlignment="1">
      <alignment horizontal="left"/>
    </xf>
    <xf numFmtId="0" fontId="0" fillId="6" borderId="0" xfId="0" applyFill="1"/>
    <xf numFmtId="168" fontId="0" fillId="6" borderId="0" xfId="1" applyNumberFormat="1" applyFont="1" applyFill="1"/>
    <xf numFmtId="168" fontId="0" fillId="0" borderId="0" xfId="1" quotePrefix="1" applyNumberFormat="1" applyFont="1" applyAlignment="1">
      <alignment horizontal="center"/>
    </xf>
    <xf numFmtId="1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OLK70E4/Coral-Glenl8-24ASPart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MCP"/>
      <sheetName val="Oct00"/>
      <sheetName val="Nov00"/>
      <sheetName val="Dec00"/>
      <sheetName val="DecType"/>
      <sheetName val="Jan01"/>
      <sheetName val="JanType"/>
      <sheetName val="Feb01"/>
      <sheetName val="FebType"/>
      <sheetName val="Summary2"/>
      <sheetName val="DOE Daily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C4">
            <v>1301</v>
          </cell>
          <cell r="F4">
            <v>-271984.82</v>
          </cell>
          <cell r="I4">
            <v>0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6"/>
  <sheetViews>
    <sheetView tabSelected="1" workbookViewId="0">
      <selection activeCell="A87" sqref="A87"/>
    </sheetView>
  </sheetViews>
  <sheetFormatPr defaultRowHeight="13.2" x14ac:dyDescent="0.25"/>
  <cols>
    <col min="1" max="1" width="16.5546875" style="20" customWidth="1"/>
    <col min="2" max="2" width="8.6640625" customWidth="1"/>
    <col min="3" max="3" width="3" customWidth="1"/>
    <col min="4" max="4" width="13.5546875" style="15" bestFit="1" customWidth="1"/>
    <col min="5" max="5" width="2.5546875" customWidth="1"/>
    <col min="6" max="6" width="10" style="15" customWidth="1"/>
    <col min="7" max="7" width="3.33203125" customWidth="1"/>
    <col min="8" max="8" width="7.88671875" style="27" customWidth="1"/>
    <col min="9" max="9" width="7.109375" style="27" customWidth="1"/>
    <col min="10" max="10" width="4" customWidth="1"/>
    <col min="11" max="11" width="12.109375" style="15" bestFit="1" customWidth="1"/>
    <col min="12" max="12" width="2.88671875" customWidth="1"/>
    <col min="13" max="13" width="11.5546875" style="15" customWidth="1"/>
    <col min="14" max="15" width="9.33203125" bestFit="1" customWidth="1"/>
    <col min="16" max="16" width="11.44140625" bestFit="1" customWidth="1"/>
  </cols>
  <sheetData>
    <row r="1" spans="1:16" ht="15" customHeight="1" x14ac:dyDescent="0.25">
      <c r="B1" s="9" t="s">
        <v>17</v>
      </c>
      <c r="C1" s="18"/>
      <c r="D1" s="19"/>
      <c r="E1" s="18"/>
      <c r="F1" s="18"/>
    </row>
    <row r="2" spans="1:16" ht="15" customHeight="1" x14ac:dyDescent="0.25">
      <c r="B2" s="18" t="s">
        <v>16</v>
      </c>
      <c r="C2" s="18"/>
      <c r="D2" s="19"/>
      <c r="E2" s="18"/>
      <c r="F2" s="18"/>
    </row>
    <row r="3" spans="1:16" ht="15" customHeight="1" x14ac:dyDescent="0.25"/>
    <row r="4" spans="1:16" ht="15" customHeight="1" x14ac:dyDescent="0.25"/>
    <row r="5" spans="1:16" ht="15" customHeight="1" x14ac:dyDescent="0.25">
      <c r="B5" s="9" t="s">
        <v>10</v>
      </c>
      <c r="C5" s="10"/>
      <c r="D5" s="13"/>
      <c r="H5" s="28" t="s">
        <v>4</v>
      </c>
      <c r="I5" s="29"/>
    </row>
    <row r="6" spans="1:16" ht="15" customHeight="1" x14ac:dyDescent="0.25">
      <c r="B6" s="6" t="s">
        <v>0</v>
      </c>
      <c r="C6" s="6"/>
      <c r="D6" s="14" t="s">
        <v>1</v>
      </c>
      <c r="E6" s="6"/>
      <c r="F6" s="17" t="s">
        <v>2</v>
      </c>
      <c r="G6" s="6"/>
      <c r="H6" s="30" t="s">
        <v>0</v>
      </c>
      <c r="I6" s="30" t="s">
        <v>5</v>
      </c>
      <c r="J6" s="6"/>
      <c r="K6" s="14" t="s">
        <v>1</v>
      </c>
      <c r="L6" s="6"/>
      <c r="M6" s="44" t="s">
        <v>18</v>
      </c>
    </row>
    <row r="7" spans="1:16" ht="15" customHeight="1" x14ac:dyDescent="0.25">
      <c r="B7" s="6" t="s">
        <v>9</v>
      </c>
      <c r="C7" s="6"/>
      <c r="D7" s="14"/>
      <c r="E7" s="6"/>
      <c r="F7" s="14"/>
      <c r="G7" s="6"/>
      <c r="H7" s="30" t="s">
        <v>9</v>
      </c>
      <c r="I7" s="30" t="s">
        <v>9</v>
      </c>
      <c r="J7" s="6"/>
      <c r="K7" s="14"/>
      <c r="L7" s="6"/>
      <c r="M7" s="14"/>
    </row>
    <row r="8" spans="1:16" ht="15" customHeight="1" x14ac:dyDescent="0.25">
      <c r="A8" s="22">
        <v>36874</v>
      </c>
      <c r="B8" s="5">
        <f>'[1]DOE Daily'!$C$4</f>
        <v>1301</v>
      </c>
      <c r="C8" s="5"/>
      <c r="D8" s="37">
        <f>-1*'[1]DOE Daily'!$F$4</f>
        <v>271984.82</v>
      </c>
      <c r="E8" s="5"/>
      <c r="F8" s="36">
        <f>'[1]DOE Daily'!$I$4</f>
        <v>0</v>
      </c>
      <c r="G8" s="7"/>
      <c r="H8" s="7"/>
    </row>
    <row r="9" spans="1:16" ht="15" customHeight="1" x14ac:dyDescent="0.25">
      <c r="A9" s="22">
        <v>36875</v>
      </c>
      <c r="B9" s="5">
        <v>2500</v>
      </c>
      <c r="C9" s="5"/>
      <c r="D9" s="11">
        <v>473330.85</v>
      </c>
      <c r="E9" s="5"/>
      <c r="F9" s="11">
        <v>-40715.000400000004</v>
      </c>
      <c r="P9" s="34"/>
    </row>
    <row r="10" spans="1:16" ht="15" customHeight="1" x14ac:dyDescent="0.25">
      <c r="A10" s="22">
        <v>36876</v>
      </c>
      <c r="B10" s="5">
        <v>2255</v>
      </c>
      <c r="C10" s="5"/>
      <c r="D10" s="11">
        <v>363254.2</v>
      </c>
      <c r="E10" s="5"/>
      <c r="F10" s="11">
        <v>-8669.5</v>
      </c>
      <c r="P10" s="34"/>
    </row>
    <row r="11" spans="1:16" ht="15" customHeight="1" x14ac:dyDescent="0.25">
      <c r="A11" s="22">
        <v>36877</v>
      </c>
      <c r="B11" s="5">
        <v>2255</v>
      </c>
      <c r="C11" s="5"/>
      <c r="D11" s="11">
        <v>254598.1</v>
      </c>
      <c r="E11" s="5"/>
      <c r="F11" s="11">
        <v>-19259.499449999999</v>
      </c>
      <c r="P11" s="34"/>
    </row>
    <row r="12" spans="1:16" ht="15" customHeight="1" x14ac:dyDescent="0.25">
      <c r="A12" s="22">
        <v>36878</v>
      </c>
      <c r="B12" s="5">
        <v>2085</v>
      </c>
      <c r="C12" s="5"/>
      <c r="D12" s="11">
        <v>274683.09999999998</v>
      </c>
      <c r="E12" s="5"/>
      <c r="F12" s="11">
        <v>-14494.55</v>
      </c>
      <c r="G12" s="7"/>
      <c r="H12" s="31">
        <v>34.200000000000003</v>
      </c>
      <c r="I12" s="31">
        <v>17.100000000000001</v>
      </c>
      <c r="J12" s="5"/>
      <c r="K12" s="11">
        <v>-23916.74</v>
      </c>
      <c r="L12" s="5"/>
      <c r="M12" s="11">
        <v>-13583.384829000002</v>
      </c>
      <c r="P12" s="34"/>
    </row>
    <row r="13" spans="1:16" ht="15" customHeight="1" x14ac:dyDescent="0.25">
      <c r="A13" s="22">
        <v>36879</v>
      </c>
      <c r="B13" s="5">
        <v>1827</v>
      </c>
      <c r="C13" s="5"/>
      <c r="D13" s="11">
        <v>283156.26</v>
      </c>
      <c r="E13" s="5"/>
      <c r="F13" s="11">
        <v>-5088.8599999999997</v>
      </c>
      <c r="P13" s="34"/>
    </row>
    <row r="14" spans="1:16" ht="15" customHeight="1" x14ac:dyDescent="0.25">
      <c r="A14" s="23">
        <v>36880</v>
      </c>
      <c r="B14" s="4">
        <v>1765.55</v>
      </c>
      <c r="C14" s="4"/>
      <c r="D14" s="12">
        <v>320814.89</v>
      </c>
      <c r="E14" s="4"/>
      <c r="F14" s="12">
        <v>-26545.527599999987</v>
      </c>
      <c r="G14" s="38"/>
      <c r="P14" s="34"/>
    </row>
    <row r="15" spans="1:16" ht="15" customHeight="1" x14ac:dyDescent="0.25">
      <c r="A15" s="23">
        <v>36881</v>
      </c>
      <c r="B15" s="4">
        <v>1871.42</v>
      </c>
      <c r="C15" s="4"/>
      <c r="D15" s="12">
        <v>310103.43</v>
      </c>
      <c r="E15" s="4"/>
      <c r="F15" s="12">
        <v>-21234.617099999999</v>
      </c>
      <c r="G15" s="38"/>
      <c r="P15" s="34"/>
    </row>
    <row r="16" spans="1:16" ht="15" customHeight="1" x14ac:dyDescent="0.25">
      <c r="A16" s="23">
        <v>36882</v>
      </c>
      <c r="B16" s="4">
        <v>2035.76</v>
      </c>
      <c r="C16" s="4"/>
      <c r="D16" s="12">
        <v>333315.95</v>
      </c>
      <c r="E16" s="4"/>
      <c r="F16" s="12">
        <v>-9751.1996000000036</v>
      </c>
      <c r="P16" s="34"/>
    </row>
    <row r="17" spans="1:16" ht="15" customHeight="1" x14ac:dyDescent="0.25">
      <c r="A17" s="23">
        <v>36883</v>
      </c>
      <c r="B17" s="4">
        <v>1991.4</v>
      </c>
      <c r="C17" s="4"/>
      <c r="D17" s="12">
        <v>276186.84000000003</v>
      </c>
      <c r="E17" s="4"/>
      <c r="F17" s="12">
        <v>-4662.6508000000049</v>
      </c>
      <c r="G17" s="38"/>
      <c r="P17" s="34"/>
    </row>
    <row r="18" spans="1:16" ht="15" customHeight="1" x14ac:dyDescent="0.25">
      <c r="A18" s="23">
        <v>36884</v>
      </c>
      <c r="B18" s="4">
        <v>2714.4</v>
      </c>
      <c r="C18" s="4"/>
      <c r="D18" s="12">
        <v>355043.27</v>
      </c>
      <c r="E18" s="4"/>
      <c r="F18" s="12">
        <v>-901.54278600000066</v>
      </c>
      <c r="G18" s="38"/>
      <c r="P18" s="34"/>
    </row>
    <row r="19" spans="1:16" ht="15" customHeight="1" x14ac:dyDescent="0.25">
      <c r="A19" s="23">
        <v>36885</v>
      </c>
      <c r="B19" s="4">
        <v>2924.8</v>
      </c>
      <c r="C19" s="4"/>
      <c r="D19" s="12">
        <v>319020.59000000003</v>
      </c>
      <c r="E19" s="4"/>
      <c r="F19" s="12">
        <v>0</v>
      </c>
      <c r="P19" s="34"/>
    </row>
    <row r="20" spans="1:16" ht="15" customHeight="1" x14ac:dyDescent="0.25">
      <c r="A20" s="23">
        <v>36886</v>
      </c>
      <c r="B20" s="4">
        <v>3031.86</v>
      </c>
      <c r="C20" s="4"/>
      <c r="D20" s="12">
        <v>337107.68</v>
      </c>
      <c r="E20" s="4"/>
      <c r="F20" s="12">
        <v>-842.21</v>
      </c>
      <c r="P20" s="34"/>
    </row>
    <row r="21" spans="1:16" ht="15" customHeight="1" x14ac:dyDescent="0.25">
      <c r="A21" s="23">
        <v>36887</v>
      </c>
      <c r="B21" s="4">
        <v>1355.2</v>
      </c>
      <c r="C21" s="4"/>
      <c r="D21" s="12">
        <v>129618.3</v>
      </c>
      <c r="E21" s="4"/>
      <c r="F21" s="12">
        <v>0</v>
      </c>
      <c r="P21" s="34"/>
    </row>
    <row r="22" spans="1:16" ht="15" customHeight="1" x14ac:dyDescent="0.25">
      <c r="A22" s="23">
        <v>36888</v>
      </c>
      <c r="B22" s="4">
        <v>1372.6</v>
      </c>
      <c r="C22" s="4"/>
      <c r="D22" s="12">
        <v>151211.31</v>
      </c>
      <c r="E22" s="4"/>
      <c r="F22" s="12">
        <v>-2108.7968600000027</v>
      </c>
      <c r="P22" s="34"/>
    </row>
    <row r="23" spans="1:16" ht="15" customHeight="1" x14ac:dyDescent="0.25">
      <c r="A23" s="21">
        <v>36889</v>
      </c>
      <c r="B23">
        <v>1441.8</v>
      </c>
      <c r="D23" s="15">
        <v>133159.5</v>
      </c>
      <c r="F23" s="15">
        <v>-29.64</v>
      </c>
      <c r="P23" s="34"/>
    </row>
    <row r="24" spans="1:16" ht="15" customHeight="1" x14ac:dyDescent="0.25">
      <c r="A24" s="21">
        <v>36890</v>
      </c>
      <c r="B24">
        <v>1680</v>
      </c>
      <c r="D24" s="15">
        <v>151990.1</v>
      </c>
      <c r="F24" s="15">
        <v>-1083.9000000000001</v>
      </c>
      <c r="P24" s="34"/>
    </row>
    <row r="25" spans="1:16" ht="15" customHeight="1" x14ac:dyDescent="0.25">
      <c r="A25" s="21">
        <v>36891</v>
      </c>
      <c r="B25">
        <v>1680</v>
      </c>
      <c r="D25" s="15">
        <v>125513.16</v>
      </c>
      <c r="F25" s="15">
        <v>0</v>
      </c>
      <c r="P25" s="34"/>
    </row>
    <row r="26" spans="1:16" ht="15" customHeight="1" x14ac:dyDescent="0.25">
      <c r="A26" s="20" t="s">
        <v>3</v>
      </c>
      <c r="B26">
        <v>36087.79</v>
      </c>
      <c r="D26" s="15">
        <v>4864092.3499999996</v>
      </c>
      <c r="F26" s="15">
        <v>-155387.494596</v>
      </c>
      <c r="H26" s="27">
        <f>SUM(H12:H25)</f>
        <v>34.200000000000003</v>
      </c>
      <c r="I26" s="27">
        <f>SUM(I12:I25)</f>
        <v>17.100000000000001</v>
      </c>
      <c r="K26" s="15">
        <f>SUM(K12:K25)</f>
        <v>-23916.74</v>
      </c>
      <c r="L26" s="1"/>
      <c r="M26" s="15">
        <f>SUM(M12:M25)</f>
        <v>-13583.384829000002</v>
      </c>
      <c r="P26" s="34"/>
    </row>
    <row r="27" spans="1:16" ht="15" customHeight="1" x14ac:dyDescent="0.25">
      <c r="D27" s="15">
        <v>0</v>
      </c>
      <c r="P27" s="34"/>
    </row>
    <row r="28" spans="1:16" ht="15" customHeight="1" x14ac:dyDescent="0.25">
      <c r="A28" s="20">
        <v>36892</v>
      </c>
      <c r="B28">
        <v>1847.6</v>
      </c>
      <c r="D28" s="15">
        <v>137851.26999999999</v>
      </c>
      <c r="F28" s="15">
        <v>0</v>
      </c>
      <c r="P28" s="34"/>
    </row>
    <row r="29" spans="1:16" ht="15" customHeight="1" x14ac:dyDescent="0.25">
      <c r="A29" s="23">
        <v>36893</v>
      </c>
      <c r="B29" s="4">
        <v>1527.2</v>
      </c>
      <c r="C29" s="4"/>
      <c r="D29" s="12">
        <v>162543.79</v>
      </c>
      <c r="E29" s="4"/>
      <c r="F29" s="12">
        <v>-378</v>
      </c>
      <c r="P29" s="34"/>
    </row>
    <row r="30" spans="1:16" ht="15" customHeight="1" x14ac:dyDescent="0.25">
      <c r="A30" s="20">
        <v>36894</v>
      </c>
      <c r="B30">
        <v>1512.14</v>
      </c>
      <c r="D30" s="15">
        <v>166998.16</v>
      </c>
      <c r="F30" s="15">
        <v>-378.72</v>
      </c>
      <c r="P30" s="34"/>
    </row>
    <row r="31" spans="1:16" ht="15" customHeight="1" x14ac:dyDescent="0.25">
      <c r="A31" s="20">
        <v>36895</v>
      </c>
      <c r="B31">
        <v>1878.9</v>
      </c>
      <c r="D31" s="15">
        <v>157461.54</v>
      </c>
      <c r="F31" s="15">
        <v>-982.26</v>
      </c>
      <c r="P31" s="34"/>
    </row>
    <row r="32" spans="1:16" ht="15" customHeight="1" x14ac:dyDescent="0.25">
      <c r="A32" s="20">
        <v>36896</v>
      </c>
      <c r="B32">
        <v>1737.4</v>
      </c>
      <c r="D32" s="15">
        <v>133328.75</v>
      </c>
      <c r="F32" s="15">
        <v>0</v>
      </c>
      <c r="P32" s="34"/>
    </row>
    <row r="33" spans="1:16" ht="15" customHeight="1" x14ac:dyDescent="0.25">
      <c r="A33" s="20">
        <v>36897</v>
      </c>
      <c r="B33">
        <v>1591</v>
      </c>
      <c r="D33" s="15">
        <v>98470.96</v>
      </c>
      <c r="F33" s="15">
        <v>0</v>
      </c>
      <c r="P33" s="34"/>
    </row>
    <row r="34" spans="1:16" ht="15" customHeight="1" x14ac:dyDescent="0.25">
      <c r="A34" s="20">
        <v>36898</v>
      </c>
      <c r="B34">
        <v>1150.95</v>
      </c>
      <c r="D34" s="15">
        <v>69322.820000000007</v>
      </c>
      <c r="F34" s="15">
        <v>0</v>
      </c>
      <c r="P34" s="34"/>
    </row>
    <row r="35" spans="1:16" ht="15" customHeight="1" x14ac:dyDescent="0.25">
      <c r="A35" s="20">
        <v>36899</v>
      </c>
      <c r="B35">
        <v>1392</v>
      </c>
      <c r="D35" s="15">
        <v>91435.36</v>
      </c>
      <c r="F35" s="15">
        <v>0</v>
      </c>
      <c r="P35" s="34"/>
    </row>
    <row r="36" spans="1:16" ht="15" customHeight="1" x14ac:dyDescent="0.25">
      <c r="A36" s="23">
        <v>36900</v>
      </c>
      <c r="B36" s="4">
        <v>679.64</v>
      </c>
      <c r="C36" s="4"/>
      <c r="D36" s="12">
        <v>33364.82</v>
      </c>
      <c r="E36" s="4"/>
      <c r="F36" s="12">
        <v>0</v>
      </c>
      <c r="G36" s="38"/>
      <c r="P36" s="34"/>
    </row>
    <row r="37" spans="1:16" ht="15" customHeight="1" x14ac:dyDescent="0.25">
      <c r="A37" s="20">
        <v>36901</v>
      </c>
      <c r="B37">
        <v>974.96</v>
      </c>
      <c r="D37" s="15">
        <v>78829.259999999995</v>
      </c>
      <c r="F37" s="15">
        <v>0</v>
      </c>
      <c r="H37" s="27">
        <v>241.4</v>
      </c>
      <c r="I37" s="27">
        <v>120.7</v>
      </c>
      <c r="K37" s="15">
        <v>-168932.57</v>
      </c>
      <c r="M37" s="15">
        <v>-122984.81811299997</v>
      </c>
      <c r="P37" s="34"/>
    </row>
    <row r="38" spans="1:16" ht="15" customHeight="1" x14ac:dyDescent="0.25">
      <c r="A38" s="20">
        <v>36902</v>
      </c>
      <c r="B38">
        <v>938.5</v>
      </c>
      <c r="D38" s="15">
        <v>86289.91</v>
      </c>
      <c r="F38" s="15">
        <v>0</v>
      </c>
      <c r="H38" s="27">
        <v>388.3</v>
      </c>
      <c r="I38" s="27">
        <v>194.15</v>
      </c>
      <c r="K38" s="15">
        <v>-272016.05</v>
      </c>
      <c r="M38" s="15">
        <v>-188411.31517549997</v>
      </c>
      <c r="P38" s="34"/>
    </row>
    <row r="39" spans="1:16" ht="15" customHeight="1" x14ac:dyDescent="0.25">
      <c r="A39" s="23">
        <v>36903</v>
      </c>
      <c r="B39" s="4">
        <v>885</v>
      </c>
      <c r="C39" s="4"/>
      <c r="D39" s="12">
        <v>68298.52</v>
      </c>
      <c r="E39" s="4"/>
      <c r="F39" s="12">
        <v>0</v>
      </c>
      <c r="G39" s="7"/>
      <c r="H39" s="32">
        <v>98.24</v>
      </c>
      <c r="I39" s="32">
        <v>49.12</v>
      </c>
      <c r="J39" s="4"/>
      <c r="K39" s="12">
        <v>-68774.05</v>
      </c>
      <c r="L39" s="4"/>
      <c r="M39" s="12">
        <v>-47527.53530879999</v>
      </c>
      <c r="P39" s="34"/>
    </row>
    <row r="40" spans="1:16" ht="15" customHeight="1" x14ac:dyDescent="0.25">
      <c r="A40" s="20">
        <v>36904</v>
      </c>
      <c r="B40">
        <v>1425</v>
      </c>
      <c r="D40" s="15">
        <v>82528.920000000071</v>
      </c>
      <c r="F40" s="15">
        <v>0</v>
      </c>
      <c r="H40" s="27">
        <v>36.700000000000003</v>
      </c>
      <c r="I40" s="27">
        <v>18.350000000000001</v>
      </c>
      <c r="K40" s="15">
        <v>-25666.78</v>
      </c>
      <c r="M40" s="15">
        <v>-18288.920816499998</v>
      </c>
      <c r="P40" s="34"/>
    </row>
    <row r="41" spans="1:16" ht="15" customHeight="1" x14ac:dyDescent="0.25">
      <c r="A41" s="20">
        <v>36905</v>
      </c>
      <c r="B41">
        <v>1500</v>
      </c>
      <c r="D41" s="15">
        <v>90593.86</v>
      </c>
      <c r="F41" s="15">
        <v>0</v>
      </c>
      <c r="H41" s="27">
        <v>18.34</v>
      </c>
      <c r="I41" s="27">
        <v>9.17</v>
      </c>
      <c r="K41" s="15">
        <v>-12833.29</v>
      </c>
      <c r="M41" s="15">
        <v>-9117.5969083</v>
      </c>
      <c r="P41" s="34"/>
    </row>
    <row r="42" spans="1:16" ht="15" customHeight="1" x14ac:dyDescent="0.25">
      <c r="A42" s="20">
        <v>36906</v>
      </c>
      <c r="B42">
        <v>1260</v>
      </c>
      <c r="D42" s="15">
        <v>79271.839999999997</v>
      </c>
      <c r="F42" s="15">
        <v>0</v>
      </c>
      <c r="H42" s="27">
        <v>249.46</v>
      </c>
      <c r="I42" s="27">
        <v>124.73</v>
      </c>
      <c r="K42" s="15">
        <v>-174728.89</v>
      </c>
      <c r="M42" s="15">
        <v>-119200.84435270006</v>
      </c>
      <c r="P42" s="34"/>
    </row>
    <row r="43" spans="1:16" ht="15" customHeight="1" x14ac:dyDescent="0.25">
      <c r="A43" s="23">
        <v>36907</v>
      </c>
      <c r="B43" s="4">
        <v>1253</v>
      </c>
      <c r="C43" s="4"/>
      <c r="D43" s="12">
        <v>96268.09</v>
      </c>
      <c r="E43" s="4"/>
      <c r="F43" s="12">
        <v>0</v>
      </c>
      <c r="G43" s="7"/>
      <c r="H43" s="32">
        <v>594.13999999999908</v>
      </c>
      <c r="I43" s="32">
        <v>297.07</v>
      </c>
      <c r="J43" s="4"/>
      <c r="K43" s="12">
        <v>-448260.41</v>
      </c>
      <c r="L43" s="4"/>
      <c r="M43" s="12">
        <v>-320964.75268889969</v>
      </c>
      <c r="P43" s="34"/>
    </row>
    <row r="44" spans="1:16" ht="15" customHeight="1" x14ac:dyDescent="0.25">
      <c r="A44" s="23">
        <v>36908</v>
      </c>
      <c r="B44" s="4">
        <v>1095</v>
      </c>
      <c r="C44" s="4"/>
      <c r="D44" s="12">
        <v>109282.27</v>
      </c>
      <c r="E44" s="4"/>
      <c r="F44" s="12">
        <v>-123.42</v>
      </c>
      <c r="G44" s="7"/>
      <c r="H44" s="32">
        <v>700.06</v>
      </c>
      <c r="I44" s="32">
        <v>350.03</v>
      </c>
      <c r="J44" s="4"/>
      <c r="K44" s="12">
        <v>-721469.40999999945</v>
      </c>
      <c r="L44" s="4"/>
      <c r="M44" s="12">
        <v>-579862.0801565001</v>
      </c>
      <c r="P44" s="34"/>
    </row>
    <row r="45" spans="1:16" ht="15" customHeight="1" x14ac:dyDescent="0.25">
      <c r="A45" s="23">
        <v>36909</v>
      </c>
      <c r="B45" s="4">
        <v>1084</v>
      </c>
      <c r="C45" s="4"/>
      <c r="D45" s="12">
        <v>97441.5</v>
      </c>
      <c r="E45" s="4"/>
      <c r="F45" s="12">
        <v>-141.9</v>
      </c>
      <c r="G45" s="42"/>
      <c r="H45" s="32">
        <v>563.05999999999938</v>
      </c>
      <c r="I45" s="32">
        <v>289.02999999999997</v>
      </c>
      <c r="J45" s="4"/>
      <c r="K45" s="12">
        <v>-526427.19999999902</v>
      </c>
      <c r="L45" s="4"/>
      <c r="M45" s="12">
        <v>-411206.61691769975</v>
      </c>
      <c r="P45" s="34"/>
    </row>
    <row r="46" spans="1:16" ht="15" customHeight="1" x14ac:dyDescent="0.25">
      <c r="A46" s="23">
        <v>36910</v>
      </c>
      <c r="B46" s="4">
        <v>0</v>
      </c>
      <c r="C46" s="4"/>
      <c r="D46" s="12">
        <v>0</v>
      </c>
      <c r="E46" s="4"/>
      <c r="F46" s="12">
        <v>0</v>
      </c>
      <c r="G46" s="7"/>
      <c r="H46" s="32">
        <v>0</v>
      </c>
      <c r="I46" s="32">
        <v>0</v>
      </c>
      <c r="J46" s="4"/>
      <c r="K46" s="12">
        <v>0</v>
      </c>
      <c r="L46" s="4"/>
      <c r="M46" s="12">
        <v>0</v>
      </c>
      <c r="P46" s="34"/>
    </row>
    <row r="47" spans="1:16" ht="15" customHeight="1" x14ac:dyDescent="0.25">
      <c r="A47" s="23">
        <v>36911</v>
      </c>
      <c r="B47" s="4">
        <v>197</v>
      </c>
      <c r="C47" s="4"/>
      <c r="D47" s="12">
        <v>9786.33</v>
      </c>
      <c r="E47" s="4"/>
      <c r="F47" s="12">
        <v>-19.14</v>
      </c>
      <c r="G47" s="7"/>
      <c r="H47" s="32">
        <v>12.16</v>
      </c>
      <c r="I47" s="32">
        <v>6.08</v>
      </c>
      <c r="J47" s="4"/>
      <c r="K47" s="12">
        <v>-18249.98</v>
      </c>
      <c r="L47" s="4"/>
      <c r="M47" s="12">
        <v>-15405.865560799997</v>
      </c>
      <c r="P47" s="34"/>
    </row>
    <row r="48" spans="1:16" ht="15" customHeight="1" x14ac:dyDescent="0.25">
      <c r="A48" s="23">
        <v>36912</v>
      </c>
      <c r="B48" s="4">
        <v>200</v>
      </c>
      <c r="C48" s="4"/>
      <c r="D48" s="12">
        <v>6623.45</v>
      </c>
      <c r="E48" s="4"/>
      <c r="F48" s="12">
        <v>0</v>
      </c>
      <c r="G48" s="7"/>
      <c r="H48" s="32">
        <v>2.14</v>
      </c>
      <c r="I48" s="32">
        <v>1.07</v>
      </c>
      <c r="J48" s="4"/>
      <c r="K48" s="12">
        <v>-3249.64</v>
      </c>
      <c r="L48" s="4"/>
      <c r="M48" s="12">
        <v>-2673.8123107000001</v>
      </c>
      <c r="P48" s="34"/>
    </row>
    <row r="49" spans="1:16" ht="15" customHeight="1" x14ac:dyDescent="0.25">
      <c r="A49" s="23">
        <v>36913</v>
      </c>
      <c r="B49" s="4">
        <v>200</v>
      </c>
      <c r="C49" s="4"/>
      <c r="D49" s="12">
        <v>8391.35</v>
      </c>
      <c r="E49" s="4"/>
      <c r="F49" s="12">
        <v>0</v>
      </c>
      <c r="G49" s="7"/>
      <c r="H49" s="32">
        <v>3.34</v>
      </c>
      <c r="I49" s="32">
        <v>1.67</v>
      </c>
      <c r="J49" s="4"/>
      <c r="K49" s="12">
        <v>-5000.1400000000003</v>
      </c>
      <c r="L49" s="4"/>
      <c r="M49" s="12">
        <v>-4179.2418166999996</v>
      </c>
      <c r="P49" s="34"/>
    </row>
    <row r="50" spans="1:16" ht="15" customHeight="1" x14ac:dyDescent="0.25">
      <c r="A50" s="23">
        <v>36914</v>
      </c>
      <c r="B50" s="4">
        <v>199.63</v>
      </c>
      <c r="C50" s="4"/>
      <c r="D50" s="12">
        <v>7623.9</v>
      </c>
      <c r="E50" s="4"/>
      <c r="F50" s="12">
        <v>0</v>
      </c>
      <c r="P50" s="34"/>
    </row>
    <row r="51" spans="1:16" ht="15" customHeight="1" x14ac:dyDescent="0.25">
      <c r="A51" s="23">
        <v>36915</v>
      </c>
      <c r="B51" s="4">
        <v>120</v>
      </c>
      <c r="C51" s="4"/>
      <c r="D51" s="12">
        <v>7733.98</v>
      </c>
      <c r="E51" s="4"/>
      <c r="F51" s="12">
        <v>0</v>
      </c>
      <c r="P51" s="34"/>
    </row>
    <row r="52" spans="1:16" ht="15" customHeight="1" x14ac:dyDescent="0.25">
      <c r="A52" s="23">
        <v>36916</v>
      </c>
      <c r="B52" s="4">
        <v>120</v>
      </c>
      <c r="C52" s="4"/>
      <c r="D52" s="12">
        <v>3444.8</v>
      </c>
      <c r="E52" s="4"/>
      <c r="F52" s="12">
        <v>0</v>
      </c>
      <c r="P52" s="34"/>
    </row>
    <row r="53" spans="1:16" ht="15" customHeight="1" x14ac:dyDescent="0.25">
      <c r="A53" s="23">
        <v>36917</v>
      </c>
      <c r="B53" s="4">
        <v>100</v>
      </c>
      <c r="C53" s="4"/>
      <c r="D53" s="12">
        <v>7639.75</v>
      </c>
      <c r="E53" s="4"/>
      <c r="F53" s="12">
        <v>0</v>
      </c>
      <c r="P53" s="34"/>
    </row>
    <row r="54" spans="1:16" ht="15" customHeight="1" x14ac:dyDescent="0.25">
      <c r="A54" s="23">
        <v>36918</v>
      </c>
      <c r="B54" s="4">
        <v>120</v>
      </c>
      <c r="C54" s="4"/>
      <c r="D54" s="12">
        <v>11322.58</v>
      </c>
      <c r="E54" s="4"/>
      <c r="F54" s="12">
        <v>0</v>
      </c>
      <c r="P54" s="34"/>
    </row>
    <row r="55" spans="1:16" ht="15" customHeight="1" x14ac:dyDescent="0.25">
      <c r="A55" s="23">
        <v>36919</v>
      </c>
      <c r="B55" s="4">
        <v>105</v>
      </c>
      <c r="C55" s="4"/>
      <c r="D55" s="12">
        <v>9697.6</v>
      </c>
      <c r="E55" s="4"/>
      <c r="F55" s="12">
        <v>-292.25</v>
      </c>
      <c r="P55" s="34"/>
    </row>
    <row r="56" spans="1:16" ht="15" customHeight="1" x14ac:dyDescent="0.25">
      <c r="A56" s="23">
        <v>36920</v>
      </c>
      <c r="B56" s="4">
        <v>113.97</v>
      </c>
      <c r="C56" s="4"/>
      <c r="D56" s="12">
        <v>9467.83</v>
      </c>
      <c r="E56" s="4"/>
      <c r="F56" s="12">
        <v>0</v>
      </c>
      <c r="P56" s="34"/>
    </row>
    <row r="57" spans="1:16" ht="15" customHeight="1" x14ac:dyDescent="0.25">
      <c r="A57" s="23">
        <v>36921</v>
      </c>
      <c r="B57" s="4">
        <v>120</v>
      </c>
      <c r="C57" s="4"/>
      <c r="D57" s="12">
        <v>14768.2</v>
      </c>
      <c r="E57" s="4"/>
      <c r="F57" s="12">
        <v>0</v>
      </c>
      <c r="P57" s="34"/>
    </row>
    <row r="58" spans="1:16" ht="15" customHeight="1" x14ac:dyDescent="0.25">
      <c r="A58" s="23">
        <v>36922</v>
      </c>
      <c r="B58" s="4">
        <v>110</v>
      </c>
      <c r="C58" s="4"/>
      <c r="D58" s="12">
        <v>13840.25</v>
      </c>
      <c r="E58" s="4"/>
      <c r="F58" s="12">
        <v>0</v>
      </c>
      <c r="P58" s="34"/>
    </row>
    <row r="59" spans="1:16" ht="15" customHeight="1" x14ac:dyDescent="0.25">
      <c r="A59" s="20" t="s">
        <v>3</v>
      </c>
      <c r="B59">
        <v>25437.89</v>
      </c>
      <c r="D59" s="15">
        <v>1949921.66</v>
      </c>
      <c r="F59" s="15">
        <v>-2315.69</v>
      </c>
      <c r="H59" s="27">
        <f>SUM(H37:H58)</f>
        <v>2907.3399999999983</v>
      </c>
      <c r="I59" s="27">
        <f>SUM(I37:I58)</f>
        <v>1461.1699999999998</v>
      </c>
      <c r="K59" s="15">
        <f>SUM(K37:K58)</f>
        <v>-2445608.4099999988</v>
      </c>
      <c r="L59" s="1"/>
      <c r="M59" s="15">
        <f>SUM(M37:M58)</f>
        <v>-1839823.4001260998</v>
      </c>
      <c r="P59" s="34"/>
    </row>
    <row r="60" spans="1:16" ht="15" customHeight="1" x14ac:dyDescent="0.25">
      <c r="D60" s="15">
        <v>0</v>
      </c>
      <c r="P60" s="34"/>
    </row>
    <row r="61" spans="1:16" ht="15" customHeight="1" x14ac:dyDescent="0.25">
      <c r="D61" s="15">
        <v>0</v>
      </c>
      <c r="P61" s="34"/>
    </row>
    <row r="62" spans="1:16" ht="15" customHeight="1" x14ac:dyDescent="0.25">
      <c r="A62" s="23">
        <v>36923</v>
      </c>
      <c r="B62" s="4">
        <v>100</v>
      </c>
      <c r="C62" s="4"/>
      <c r="D62" s="12">
        <v>13030.3</v>
      </c>
      <c r="E62" s="4"/>
      <c r="F62" s="12">
        <v>0</v>
      </c>
      <c r="P62" s="34"/>
    </row>
    <row r="63" spans="1:16" ht="15" customHeight="1" x14ac:dyDescent="0.25">
      <c r="A63" s="23">
        <v>36924</v>
      </c>
      <c r="B63" s="4">
        <v>110</v>
      </c>
      <c r="C63" s="4"/>
      <c r="D63" s="12">
        <v>15101.65</v>
      </c>
      <c r="E63" s="4"/>
      <c r="F63" s="12">
        <v>-32.85</v>
      </c>
      <c r="P63" s="34"/>
    </row>
    <row r="64" spans="1:16" ht="15" customHeight="1" x14ac:dyDescent="0.25">
      <c r="A64" s="23">
        <v>36925</v>
      </c>
      <c r="B64" s="4">
        <v>95</v>
      </c>
      <c r="C64" s="4"/>
      <c r="D64" s="12">
        <v>12816.6</v>
      </c>
      <c r="E64" s="4"/>
      <c r="F64" s="12">
        <v>-521.65</v>
      </c>
      <c r="P64" s="34"/>
    </row>
    <row r="65" spans="1:16" ht="15" customHeight="1" x14ac:dyDescent="0.25">
      <c r="A65" s="23">
        <v>36926</v>
      </c>
      <c r="B65" s="4">
        <v>95</v>
      </c>
      <c r="C65" s="4"/>
      <c r="D65" s="12">
        <v>13425.7</v>
      </c>
      <c r="E65" s="4"/>
      <c r="F65" s="12">
        <v>-215.6</v>
      </c>
      <c r="P65" s="34"/>
    </row>
    <row r="66" spans="1:16" ht="15" customHeight="1" x14ac:dyDescent="0.25">
      <c r="A66" s="23">
        <v>36927</v>
      </c>
      <c r="B66" s="4">
        <v>95</v>
      </c>
      <c r="C66" s="4"/>
      <c r="D66" s="12">
        <v>13451.85</v>
      </c>
      <c r="E66" s="4"/>
      <c r="F66" s="12">
        <v>0</v>
      </c>
      <c r="P66" s="34"/>
    </row>
    <row r="67" spans="1:16" ht="15" customHeight="1" x14ac:dyDescent="0.25">
      <c r="A67" s="23">
        <v>36928</v>
      </c>
      <c r="B67" s="4">
        <v>105</v>
      </c>
      <c r="C67" s="4"/>
      <c r="D67" s="12">
        <v>14228.6</v>
      </c>
      <c r="E67" s="4"/>
      <c r="F67" s="12">
        <v>0</v>
      </c>
      <c r="P67" s="34"/>
    </row>
    <row r="68" spans="1:16" ht="15" customHeight="1" x14ac:dyDescent="0.25">
      <c r="A68" s="20">
        <v>36929</v>
      </c>
      <c r="B68">
        <v>120</v>
      </c>
      <c r="D68" s="15">
        <v>17339.45</v>
      </c>
      <c r="F68" s="15">
        <v>-698.45</v>
      </c>
      <c r="P68" s="34"/>
    </row>
    <row r="69" spans="1:16" ht="15" customHeight="1" x14ac:dyDescent="0.25">
      <c r="A69" s="20" t="s">
        <v>3</v>
      </c>
      <c r="B69" s="2">
        <v>1135</v>
      </c>
      <c r="C69" s="1"/>
      <c r="D69" s="15">
        <v>156765.04999999999</v>
      </c>
      <c r="E69" s="1"/>
      <c r="F69" s="15">
        <v>-2357</v>
      </c>
      <c r="P69" s="34"/>
    </row>
    <row r="70" spans="1:16" ht="15" customHeight="1" x14ac:dyDescent="0.25">
      <c r="D70" s="15">
        <v>0</v>
      </c>
      <c r="P70" s="34"/>
    </row>
    <row r="71" spans="1:16" ht="15" customHeight="1" x14ac:dyDescent="0.25">
      <c r="D71" s="15">
        <v>0</v>
      </c>
      <c r="P71" s="34"/>
    </row>
    <row r="72" spans="1:16" ht="15" customHeight="1" x14ac:dyDescent="0.25">
      <c r="P72" s="34"/>
    </row>
    <row r="73" spans="1:16" ht="15" customHeight="1" x14ac:dyDescent="0.25">
      <c r="A73" s="24" t="s">
        <v>15</v>
      </c>
      <c r="B73" s="8"/>
      <c r="C73" s="8"/>
      <c r="D73" s="16"/>
      <c r="E73" s="8"/>
      <c r="F73" s="16">
        <f>F63+F64+F65+F55+F44+F45+F47+F22+F20+F18+F17+F16+F15+F14+F13+F12+F11+F10+F9+F29</f>
        <v>-155998.76459600002</v>
      </c>
      <c r="G73" s="8"/>
      <c r="H73" s="33"/>
      <c r="I73" s="33"/>
      <c r="J73" s="8"/>
      <c r="K73" s="16"/>
      <c r="L73" s="8"/>
      <c r="M73" s="16">
        <f>M49+M48+M47+M45+M44+M43+M39+M12</f>
        <v>-1395403.2895890996</v>
      </c>
      <c r="P73" s="34"/>
    </row>
    <row r="74" spans="1:16" ht="15" customHeight="1" x14ac:dyDescent="0.25"/>
    <row r="75" spans="1:16" ht="15" customHeight="1" x14ac:dyDescent="0.25"/>
    <row r="76" spans="1:16" ht="15" customHeight="1" x14ac:dyDescent="0.25">
      <c r="A76" s="25" t="s">
        <v>11</v>
      </c>
      <c r="B76" s="5"/>
      <c r="C76" s="5"/>
      <c r="D76" s="11"/>
    </row>
    <row r="77" spans="1:16" ht="15" customHeight="1" x14ac:dyDescent="0.25">
      <c r="A77" s="26" t="s">
        <v>12</v>
      </c>
      <c r="B77" s="4"/>
      <c r="C77" s="4"/>
      <c r="D77" s="12"/>
    </row>
    <row r="78" spans="1:16" ht="15" customHeight="1" x14ac:dyDescent="0.25">
      <c r="A78" s="39" t="s">
        <v>13</v>
      </c>
      <c r="B78" s="38"/>
      <c r="C78" s="38"/>
      <c r="D78" s="40"/>
    </row>
    <row r="79" spans="1:16" ht="15" customHeight="1" x14ac:dyDescent="0.25">
      <c r="A79" s="41" t="s">
        <v>14</v>
      </c>
      <c r="B79" s="42"/>
      <c r="C79" s="42"/>
      <c r="D79" s="43"/>
    </row>
    <row r="80" spans="1:16" ht="15" customHeight="1" x14ac:dyDescent="0.25">
      <c r="A80" s="45" t="s">
        <v>19</v>
      </c>
    </row>
    <row r="81" spans="2:16" ht="15" customHeight="1" x14ac:dyDescent="0.25"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2:16" ht="15" customHeight="1" x14ac:dyDescent="0.25">
      <c r="D82"/>
      <c r="F82"/>
      <c r="H82"/>
      <c r="I82"/>
      <c r="K82"/>
      <c r="M82"/>
    </row>
    <row r="83" spans="2:16" ht="15" customHeight="1" x14ac:dyDescent="0.25"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</row>
    <row r="84" spans="2:16" ht="15" customHeight="1" x14ac:dyDescent="0.25"/>
    <row r="85" spans="2:16" ht="15" customHeight="1" x14ac:dyDescent="0.25"/>
    <row r="86" spans="2:16" ht="15" customHeight="1" x14ac:dyDescent="0.25"/>
  </sheetData>
  <phoneticPr fontId="0" type="noConversion"/>
  <pageMargins left="0.75" right="0.75" top="1" bottom="1" header="0.5" footer="0.5"/>
  <pageSetup scale="88" fitToHeight="2" orientation="portrait" r:id="rId1"/>
  <headerFooter alignWithMargins="0">
    <oddFooter>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sqref="A1:H74"/>
    </sheetView>
  </sheetViews>
  <sheetFormatPr defaultRowHeight="13.2" x14ac:dyDescent="0.25"/>
  <cols>
    <col min="1" max="1" width="10.109375" style="3" bestFit="1" customWidth="1"/>
    <col min="3" max="8" width="9.33203125" bestFit="1" customWidth="1"/>
  </cols>
  <sheetData>
    <row r="1" spans="1:8" x14ac:dyDescent="0.25">
      <c r="A1" s="3" t="s">
        <v>4</v>
      </c>
    </row>
    <row r="2" spans="1:8" x14ac:dyDescent="0.25">
      <c r="C2" t="s">
        <v>0</v>
      </c>
      <c r="D2" t="s">
        <v>5</v>
      </c>
      <c r="E2" t="s">
        <v>6</v>
      </c>
      <c r="F2" t="s">
        <v>1</v>
      </c>
      <c r="G2" t="s">
        <v>7</v>
      </c>
      <c r="H2" t="s">
        <v>8</v>
      </c>
    </row>
    <row r="4" spans="1:8" x14ac:dyDescent="0.25">
      <c r="A4" s="3">
        <v>37239</v>
      </c>
    </row>
    <row r="5" spans="1:8" x14ac:dyDescent="0.25">
      <c r="A5" s="3">
        <v>37240</v>
      </c>
    </row>
    <row r="6" spans="1:8" x14ac:dyDescent="0.25">
      <c r="A6" s="3">
        <v>37241</v>
      </c>
    </row>
    <row r="7" spans="1:8" x14ac:dyDescent="0.25">
      <c r="A7" s="3">
        <v>37242</v>
      </c>
    </row>
    <row r="8" spans="1:8" x14ac:dyDescent="0.25">
      <c r="A8" s="3">
        <v>37243</v>
      </c>
      <c r="C8">
        <v>34.200000000000003</v>
      </c>
      <c r="D8">
        <v>17.100000000000001</v>
      </c>
      <c r="E8">
        <v>8399.9478400000007</v>
      </c>
      <c r="F8">
        <v>-23916.74</v>
      </c>
      <c r="G8">
        <v>4267.68</v>
      </c>
      <c r="H8">
        <v>-13583.384829000002</v>
      </c>
    </row>
    <row r="9" spans="1:8" x14ac:dyDescent="0.25">
      <c r="A9" s="3">
        <v>37244</v>
      </c>
    </row>
    <row r="10" spans="1:8" x14ac:dyDescent="0.25">
      <c r="A10" s="3">
        <v>37245</v>
      </c>
    </row>
    <row r="11" spans="1:8" x14ac:dyDescent="0.25">
      <c r="A11" s="3">
        <v>37246</v>
      </c>
    </row>
    <row r="12" spans="1:8" x14ac:dyDescent="0.25">
      <c r="A12" s="3">
        <v>37247</v>
      </c>
    </row>
    <row r="13" spans="1:8" x14ac:dyDescent="0.25">
      <c r="A13" s="3">
        <v>37248</v>
      </c>
    </row>
    <row r="14" spans="1:8" x14ac:dyDescent="0.25">
      <c r="A14" s="3">
        <v>37249</v>
      </c>
    </row>
    <row r="15" spans="1:8" x14ac:dyDescent="0.25">
      <c r="A15" s="3">
        <v>37250</v>
      </c>
    </row>
    <row r="16" spans="1:8" x14ac:dyDescent="0.25">
      <c r="A16" s="3">
        <v>37251</v>
      </c>
    </row>
    <row r="17" spans="1:8" x14ac:dyDescent="0.25">
      <c r="A17" s="3">
        <v>37252</v>
      </c>
    </row>
    <row r="18" spans="1:8" x14ac:dyDescent="0.25">
      <c r="A18" s="3">
        <v>37253</v>
      </c>
    </row>
    <row r="19" spans="1:8" x14ac:dyDescent="0.25">
      <c r="A19" s="3">
        <v>37254</v>
      </c>
    </row>
    <row r="20" spans="1:8" x14ac:dyDescent="0.25">
      <c r="A20" s="3">
        <v>37255</v>
      </c>
    </row>
    <row r="21" spans="1:8" x14ac:dyDescent="0.25">
      <c r="A21" s="3">
        <v>37256</v>
      </c>
    </row>
    <row r="22" spans="1:8" x14ac:dyDescent="0.25">
      <c r="A22" s="3">
        <v>37257</v>
      </c>
    </row>
    <row r="23" spans="1:8" x14ac:dyDescent="0.25">
      <c r="A23" s="3">
        <v>37258</v>
      </c>
    </row>
    <row r="24" spans="1:8" x14ac:dyDescent="0.25">
      <c r="A24" s="3">
        <v>37259</v>
      </c>
    </row>
    <row r="25" spans="1:8" x14ac:dyDescent="0.25">
      <c r="A25" s="3">
        <v>37260</v>
      </c>
    </row>
    <row r="26" spans="1:8" x14ac:dyDescent="0.25">
      <c r="A26" s="3">
        <v>37261</v>
      </c>
    </row>
    <row r="27" spans="1:8" x14ac:dyDescent="0.25">
      <c r="A27" s="3">
        <v>37262</v>
      </c>
    </row>
    <row r="28" spans="1:8" x14ac:dyDescent="0.25">
      <c r="A28" s="3">
        <v>37263</v>
      </c>
    </row>
    <row r="29" spans="1:8" x14ac:dyDescent="0.25">
      <c r="A29" s="3">
        <v>37264</v>
      </c>
    </row>
    <row r="30" spans="1:8" x14ac:dyDescent="0.25">
      <c r="A30" s="3">
        <v>37265</v>
      </c>
    </row>
    <row r="31" spans="1:8" x14ac:dyDescent="0.25">
      <c r="A31" s="3">
        <v>37266</v>
      </c>
      <c r="C31">
        <v>241.4</v>
      </c>
      <c r="D31">
        <v>120.7</v>
      </c>
      <c r="E31">
        <v>40599.711770000009</v>
      </c>
      <c r="F31">
        <v>-168932.57</v>
      </c>
      <c r="G31">
        <v>13493.22</v>
      </c>
      <c r="H31">
        <v>-122984.81811299997</v>
      </c>
    </row>
    <row r="32" spans="1:8" x14ac:dyDescent="0.25">
      <c r="A32" s="3">
        <v>37267</v>
      </c>
      <c r="C32">
        <v>388.3</v>
      </c>
      <c r="D32">
        <v>194.15</v>
      </c>
      <c r="E32">
        <v>102199.38397000004</v>
      </c>
      <c r="F32">
        <v>-272016.05</v>
      </c>
      <c r="G32">
        <v>40069.800000000105</v>
      </c>
      <c r="H32">
        <v>-188411.31517549997</v>
      </c>
    </row>
    <row r="33" spans="1:8" x14ac:dyDescent="0.25">
      <c r="A33" s="3">
        <v>37268</v>
      </c>
      <c r="C33">
        <v>98.24</v>
      </c>
      <c r="D33">
        <v>49.12</v>
      </c>
      <c r="E33">
        <v>48999.712760000031</v>
      </c>
      <c r="F33">
        <v>-68774.05</v>
      </c>
      <c r="G33">
        <v>19963.099999999999</v>
      </c>
      <c r="H33">
        <v>-47527.53530879999</v>
      </c>
    </row>
    <row r="34" spans="1:8" x14ac:dyDescent="0.25">
      <c r="A34" s="3">
        <v>37269</v>
      </c>
      <c r="C34">
        <v>36.700000000000003</v>
      </c>
      <c r="D34">
        <v>18.350000000000001</v>
      </c>
      <c r="E34">
        <v>15399.926240000001</v>
      </c>
      <c r="F34">
        <v>-25666.78</v>
      </c>
      <c r="G34">
        <v>5362.42</v>
      </c>
      <c r="H34">
        <v>-18288.920816499998</v>
      </c>
    </row>
    <row r="35" spans="1:8" x14ac:dyDescent="0.25">
      <c r="A35" s="3">
        <v>37270</v>
      </c>
      <c r="C35">
        <v>18.34</v>
      </c>
      <c r="D35">
        <v>9.17</v>
      </c>
      <c r="E35">
        <v>13999.918799999999</v>
      </c>
      <c r="F35">
        <v>-12833.29</v>
      </c>
      <c r="G35">
        <v>5059.2</v>
      </c>
      <c r="H35">
        <v>-9117.5969083</v>
      </c>
    </row>
    <row r="36" spans="1:8" x14ac:dyDescent="0.25">
      <c r="A36" s="3">
        <v>37271</v>
      </c>
      <c r="C36">
        <v>249.46</v>
      </c>
      <c r="D36">
        <v>124.73</v>
      </c>
      <c r="E36">
        <v>67199.564310000016</v>
      </c>
      <c r="F36">
        <v>-174728.89</v>
      </c>
      <c r="G36">
        <v>28108.880000000001</v>
      </c>
      <c r="H36">
        <v>-119200.84435270006</v>
      </c>
    </row>
    <row r="37" spans="1:8" x14ac:dyDescent="0.25">
      <c r="A37" s="3">
        <v>37272</v>
      </c>
      <c r="C37">
        <v>594.13999999999908</v>
      </c>
      <c r="D37">
        <v>297.07</v>
      </c>
      <c r="E37">
        <v>152399.24181000012</v>
      </c>
      <c r="F37">
        <v>-448260.41</v>
      </c>
      <c r="G37">
        <v>56361.080000000162</v>
      </c>
      <c r="H37">
        <v>-320964.75268889969</v>
      </c>
    </row>
    <row r="38" spans="1:8" x14ac:dyDescent="0.25">
      <c r="A38" s="3">
        <v>37273</v>
      </c>
      <c r="C38">
        <v>700.06</v>
      </c>
      <c r="D38">
        <v>350.03</v>
      </c>
      <c r="E38">
        <v>333400.18722000008</v>
      </c>
      <c r="F38">
        <v>-721469.40999999945</v>
      </c>
      <c r="G38">
        <v>76036.039999999994</v>
      </c>
      <c r="H38">
        <v>-579862.0801565001</v>
      </c>
    </row>
    <row r="39" spans="1:8" x14ac:dyDescent="0.25">
      <c r="A39" s="3">
        <v>37274</v>
      </c>
      <c r="C39">
        <v>563.05999999999938</v>
      </c>
      <c r="D39">
        <v>289.02999999999997</v>
      </c>
      <c r="E39">
        <v>311899.11471999978</v>
      </c>
      <c r="F39">
        <v>-526427.19999999902</v>
      </c>
      <c r="G39">
        <v>73561.83999999988</v>
      </c>
      <c r="H39">
        <v>-411206.61691769975</v>
      </c>
    </row>
    <row r="40" spans="1:8" x14ac:dyDescent="0.25">
      <c r="A40" s="3">
        <v>37275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3">
        <v>37276</v>
      </c>
      <c r="C41">
        <v>12.16</v>
      </c>
      <c r="D41">
        <v>6.08</v>
      </c>
      <c r="E41">
        <v>36000.188059999993</v>
      </c>
      <c r="F41">
        <v>-18249.98</v>
      </c>
      <c r="G41">
        <v>7354.26</v>
      </c>
      <c r="H41">
        <v>-15405.865560799997</v>
      </c>
    </row>
    <row r="42" spans="1:8" x14ac:dyDescent="0.25">
      <c r="A42" s="3">
        <v>37277</v>
      </c>
      <c r="C42">
        <v>2.14</v>
      </c>
      <c r="D42">
        <v>1.07</v>
      </c>
      <c r="E42">
        <v>12000.145060000001</v>
      </c>
      <c r="F42">
        <v>-3249.64</v>
      </c>
      <c r="G42">
        <v>2808.96</v>
      </c>
      <c r="H42">
        <v>-2673.8123107000001</v>
      </c>
    </row>
    <row r="43" spans="1:8" x14ac:dyDescent="0.25">
      <c r="A43" s="3">
        <v>37278</v>
      </c>
      <c r="C43">
        <v>3.34</v>
      </c>
      <c r="D43">
        <v>1.67</v>
      </c>
      <c r="E43">
        <v>12000.070030000001</v>
      </c>
      <c r="F43">
        <v>-5000.1400000000003</v>
      </c>
      <c r="G43">
        <v>2779.76</v>
      </c>
      <c r="H43">
        <v>-4179.2418166999996</v>
      </c>
    </row>
    <row r="44" spans="1:8" x14ac:dyDescent="0.25">
      <c r="A44" s="3">
        <v>37279</v>
      </c>
    </row>
    <row r="45" spans="1:8" x14ac:dyDescent="0.25">
      <c r="A45" s="3">
        <v>37280</v>
      </c>
    </row>
    <row r="46" spans="1:8" x14ac:dyDescent="0.25">
      <c r="A46" s="3">
        <v>37281</v>
      </c>
    </row>
    <row r="47" spans="1:8" x14ac:dyDescent="0.25">
      <c r="A47" s="3">
        <v>37282</v>
      </c>
    </row>
    <row r="48" spans="1:8" x14ac:dyDescent="0.25">
      <c r="A48" s="3">
        <v>37283</v>
      </c>
    </row>
    <row r="49" spans="1:8" x14ac:dyDescent="0.25">
      <c r="A49" s="3">
        <v>37284</v>
      </c>
    </row>
    <row r="50" spans="1:8" x14ac:dyDescent="0.25">
      <c r="A50" s="3">
        <v>37285</v>
      </c>
    </row>
    <row r="51" spans="1:8" x14ac:dyDescent="0.25">
      <c r="C51">
        <v>2907.34</v>
      </c>
      <c r="H51">
        <v>-1839823.4001260998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Sheet1!Print_Titles</vt:lpstr>
    </vt:vector>
  </TitlesOfParts>
  <Company>Scheuerman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PGS</dc:creator>
  <cp:lastModifiedBy>Havlíček Jan</cp:lastModifiedBy>
  <cp:lastPrinted>2001-11-06T03:17:16Z</cp:lastPrinted>
  <dcterms:created xsi:type="dcterms:W3CDTF">2001-10-23T23:05:45Z</dcterms:created>
  <dcterms:modified xsi:type="dcterms:W3CDTF">2023-09-10T15:02:35Z</dcterms:modified>
</cp:coreProperties>
</file>