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08" windowHeight="9000" tabRatio="790" activeTab="1"/>
  </bookViews>
  <sheets>
    <sheet name="Q3 RAC DASH Deals" sheetId="6588" r:id="rId1"/>
    <sheet name="Q3 Pwr Deal Tickets" sheetId="6585" r:id="rId2"/>
    <sheet name="Gas Wkly Summary" sheetId="6584" r:id="rId3"/>
    <sheet name="Gas Deals MTD" sheetId="2" r:id="rId4"/>
    <sheet name="Q2 Pwr Deal Tickets" sheetId="6586" r:id="rId5"/>
  </sheets>
  <definedNames>
    <definedName name="_xlnm.Print_Area" localSheetId="3">'Gas Deals MTD'!$A$1:$S$4</definedName>
    <definedName name="_xlnm.Print_Area" localSheetId="2">'Gas Wkly Summary'!$A$1:$L$28</definedName>
    <definedName name="_xlnm.Print_Titles" localSheetId="3">'Gas Deals MTD'!$4:$4</definedName>
  </definedNames>
  <calcPr calcId="0" fullCalcOnLoad="1"/>
</workbook>
</file>

<file path=xl/calcChain.xml><?xml version="1.0" encoding="utf-8"?>
<calcChain xmlns="http://schemas.openxmlformats.org/spreadsheetml/2006/main">
  <c r="A2" i="2" l="1"/>
  <c r="B26" i="6584"/>
  <c r="E26" i="6584"/>
  <c r="A2" i="6585"/>
  <c r="H6" i="6585"/>
  <c r="I6" i="6585"/>
  <c r="L6" i="6585"/>
  <c r="M6" i="6585"/>
  <c r="N6" i="6585"/>
  <c r="O6" i="6585"/>
  <c r="P6" i="6585"/>
  <c r="Q6" i="6585"/>
  <c r="R6" i="6585"/>
  <c r="U6" i="6585"/>
  <c r="V6" i="6585"/>
  <c r="H33" i="6585"/>
  <c r="L33" i="6585"/>
  <c r="M33" i="6585"/>
  <c r="N33" i="6585"/>
</calcChain>
</file>

<file path=xl/sharedStrings.xml><?xml version="1.0" encoding="utf-8"?>
<sst xmlns="http://schemas.openxmlformats.org/spreadsheetml/2006/main" count="2628" uniqueCount="762">
  <si>
    <t>Close
Date</t>
  </si>
  <si>
    <t>State</t>
  </si>
  <si>
    <t>Deal
Type</t>
  </si>
  <si>
    <t># Deals</t>
  </si>
  <si>
    <t xml:space="preserve">Weekly Gas Report </t>
  </si>
  <si>
    <t>Customer Type</t>
  </si>
  <si>
    <t>Deal Type</t>
  </si>
  <si>
    <t>Volume (Dth)</t>
  </si>
  <si>
    <t>(Week Ending 6/29/01)</t>
  </si>
  <si>
    <t>a</t>
  </si>
  <si>
    <t>Originator</t>
  </si>
  <si>
    <t>Appv'l
Req'd</t>
  </si>
  <si>
    <t>Deal Name</t>
  </si>
  <si>
    <t>Region</t>
  </si>
  <si>
    <t>Utility</t>
  </si>
  <si>
    <t>No. of 
Meters</t>
  </si>
  <si>
    <t>No. of 
Accts.</t>
  </si>
  <si>
    <t>Start Date</t>
  </si>
  <si>
    <t>Term
(months)</t>
  </si>
  <si>
    <t>Volumes
PV Mwh</t>
  </si>
  <si>
    <t>TCV</t>
  </si>
  <si>
    <t>Value
@ Bid/Offer</t>
  </si>
  <si>
    <t>VaR
(Overnight)</t>
  </si>
  <si>
    <t>VaR (Liquidation)</t>
  </si>
  <si>
    <t>Credit
Reserve</t>
  </si>
  <si>
    <t>Billing Svcs Cost (PV)</t>
  </si>
  <si>
    <t>Generation
Pricing Structure</t>
  </si>
  <si>
    <t>Pass Thru</t>
  </si>
  <si>
    <t>Martin</t>
  </si>
  <si>
    <t>ENLITE</t>
  </si>
  <si>
    <t>Triumph Group, Inc.</t>
  </si>
  <si>
    <t>MAIN</t>
  </si>
  <si>
    <t>ComEd</t>
  </si>
  <si>
    <t>1/1/02 $/Mwh disc;
 1/1/05 Fixed Price Retail Gen</t>
  </si>
  <si>
    <t>ICAP</t>
  </si>
  <si>
    <t>Hansel</t>
  </si>
  <si>
    <t>ENFORM</t>
  </si>
  <si>
    <t>Sloane Memorial</t>
  </si>
  <si>
    <t>NY-Zone J</t>
  </si>
  <si>
    <t>ConEd</t>
  </si>
  <si>
    <t>Fixed Price Retail Gen</t>
  </si>
  <si>
    <t>Heidecker</t>
  </si>
  <si>
    <t>Crown Cork &amp; Seal</t>
  </si>
  <si>
    <t>NEPOOL</t>
  </si>
  <si>
    <t>MECO</t>
  </si>
  <si>
    <t>OSI Industries</t>
  </si>
  <si>
    <t>9/1/01 $/Mwh disc;
 1/1/05 Fixed Price Retail Gen</t>
  </si>
  <si>
    <t>Bechert</t>
  </si>
  <si>
    <t>Springfield Wire</t>
  </si>
  <si>
    <t>Malone</t>
  </si>
  <si>
    <t>Home Depot - SDG&amp;E</t>
  </si>
  <si>
    <t>WSCC</t>
  </si>
  <si>
    <t>SDG&amp;E</t>
  </si>
  <si>
    <t>Anzalone</t>
  </si>
  <si>
    <t>Boston Properties #2</t>
  </si>
  <si>
    <t>MECO, BECO,
Cambridge Electric</t>
  </si>
  <si>
    <t>8/01 - 5/02 none
 6/02 - 5/03 ICAP
 6/03 - 5/06 ICAP&amp;Congest</t>
  </si>
  <si>
    <t>Huskisson</t>
  </si>
  <si>
    <t>Carney Hospital</t>
  </si>
  <si>
    <t>BECO</t>
  </si>
  <si>
    <t>Congest.</t>
  </si>
  <si>
    <t>Tullio</t>
  </si>
  <si>
    <t>Inserts East</t>
  </si>
  <si>
    <t>MAAC</t>
  </si>
  <si>
    <t>PSE&amp;G</t>
  </si>
  <si>
    <t>9/1/01 $/Mwh disc;
 8/1/03 Fixed Price Retail Gen</t>
  </si>
  <si>
    <t>Odland</t>
  </si>
  <si>
    <t>Equity Office Properties MA</t>
  </si>
  <si>
    <t>BECO &amp;
 Cambridge Electric</t>
  </si>
  <si>
    <t>8/1/01 $/Mwh disc;
 9/1/02 Fixed Price Retail Gen</t>
  </si>
  <si>
    <t>Enterasys\Cabletron</t>
  </si>
  <si>
    <r>
      <t xml:space="preserve">CTI Industries
 </t>
    </r>
    <r>
      <rPr>
        <sz val="10"/>
        <color indexed="10"/>
        <rFont val="Arial"/>
        <family val="2"/>
      </rPr>
      <t>UNWIND</t>
    </r>
  </si>
  <si>
    <t>Unwind of $/Mwh disc/Fixed Price Retail Gen</t>
  </si>
  <si>
    <t>Unwound - did not meet credit requirements.</t>
  </si>
  <si>
    <t>Radnor Holdings Corp
 UNWIND</t>
  </si>
  <si>
    <t>Haverhill Gazzette - MA</t>
  </si>
  <si>
    <t xml:space="preserve">Burton </t>
  </si>
  <si>
    <t>Universal Forest Products</t>
  </si>
  <si>
    <t>ERCOT</t>
  </si>
  <si>
    <t>TXU</t>
  </si>
  <si>
    <t>Congest.
 ICAP</t>
  </si>
  <si>
    <t>Trim Tex Inc.</t>
  </si>
  <si>
    <t>8/1/01 $/Mwh disc;
 1/1/05 Fixed Price Retail Gen</t>
  </si>
  <si>
    <t>Fox River Foods</t>
  </si>
  <si>
    <t>Custom Plastics, Inc.</t>
  </si>
  <si>
    <t>Koppelman</t>
  </si>
  <si>
    <t>Atlantic City Medical</t>
  </si>
  <si>
    <t>Connectiv</t>
  </si>
  <si>
    <t xml:space="preserve">2-tier disc off '99 frozen bundled Tariff
7/1/01 12% discount; 8/1/03 14.5% premium </t>
  </si>
  <si>
    <t>Daniels</t>
  </si>
  <si>
    <t>The Spires</t>
  </si>
  <si>
    <t>HL&amp;P</t>
  </si>
  <si>
    <t>7/1/01 $/Mwh disc;
 1/1/02 Fixed Price Retail Gen</t>
  </si>
  <si>
    <t>Dafferner</t>
  </si>
  <si>
    <t>Riviana Foods</t>
  </si>
  <si>
    <t>Bell &amp; Howell</t>
  </si>
  <si>
    <t>8/1/01 $/Mwh disc;
1/1/05 Fixed Price Retail Gen</t>
  </si>
  <si>
    <t>MECC</t>
  </si>
  <si>
    <t>Central Maine Power</t>
  </si>
  <si>
    <t>9/1/01 Fixed Price Wholesale Gen</t>
  </si>
  <si>
    <t>7/1/01 Fixed Price Wholesale Gen</t>
  </si>
  <si>
    <t>Acme Ice Co.</t>
  </si>
  <si>
    <t>7/1/01 $/Mwh disc;
 1/1/05 Fixed Price Retail Gen</t>
  </si>
  <si>
    <t>Burton</t>
  </si>
  <si>
    <t>Eagle Lift</t>
  </si>
  <si>
    <t>Total</t>
  </si>
  <si>
    <t xml:space="preserve">Q3 Power Deal Ticket Report </t>
  </si>
  <si>
    <t>Universal Form Clamp</t>
  </si>
  <si>
    <t>Enterasys/Cabletron
 UNWIND</t>
  </si>
  <si>
    <t>Comments</t>
  </si>
  <si>
    <t>Robicheaux</t>
  </si>
  <si>
    <t>Tricon - TX</t>
  </si>
  <si>
    <t>Reliant, TXU &amp; TNP</t>
  </si>
  <si>
    <t>9/1/01 $/Mwh disc;
 1/1/02 Fixed Price Retail Gen</t>
  </si>
  <si>
    <t>1/1/02 $/Mwh disc;
 1/1/02 Fixed Price Retail Gen</t>
  </si>
  <si>
    <t>Counterparty</t>
  </si>
  <si>
    <t>CityGate</t>
  </si>
  <si>
    <t>District</t>
  </si>
  <si>
    <t>Ponce</t>
  </si>
  <si>
    <t>Chris</t>
  </si>
  <si>
    <t>Barnum</t>
  </si>
  <si>
    <t>Joe</t>
  </si>
  <si>
    <t>DePasquale</t>
  </si>
  <si>
    <t>Sean</t>
  </si>
  <si>
    <t>Dookie</t>
  </si>
  <si>
    <t>Erik</t>
  </si>
  <si>
    <t>Eriksen</t>
  </si>
  <si>
    <t>Sue</t>
  </si>
  <si>
    <t>Ewing</t>
  </si>
  <si>
    <t>Dennis</t>
  </si>
  <si>
    <t>Harris</t>
  </si>
  <si>
    <t>Doug</t>
  </si>
  <si>
    <t>Kelly</t>
  </si>
  <si>
    <t>Derek</t>
  </si>
  <si>
    <t>Megan</t>
  </si>
  <si>
    <t>Kovach</t>
  </si>
  <si>
    <t>Jim</t>
  </si>
  <si>
    <t>Maholm</t>
  </si>
  <si>
    <t>Jason</t>
  </si>
  <si>
    <t>McMahon</t>
  </si>
  <si>
    <t>Ron</t>
  </si>
  <si>
    <t>Mentan</t>
  </si>
  <si>
    <t>Susan</t>
  </si>
  <si>
    <t>Tranquilli</t>
  </si>
  <si>
    <t>Nathan</t>
  </si>
  <si>
    <t>Washington</t>
  </si>
  <si>
    <t>Grand Total</t>
  </si>
  <si>
    <t>OSI Group / Nation Pizza - IL</t>
  </si>
  <si>
    <t>Komet of America - IL</t>
  </si>
  <si>
    <t>Change made during current week - see Comments for details.</t>
  </si>
  <si>
    <t>7/20/01 Adjusted using 6/26/01curves to reflect deletion of one account included in error.</t>
  </si>
  <si>
    <t>Indicates deals added during the current week.</t>
  </si>
  <si>
    <t>Home Depot #3</t>
  </si>
  <si>
    <t>SDG&amp;E, PG&amp;E, SCE</t>
  </si>
  <si>
    <t>Received final numbers 7/16/01.  Transaction sent to booking on time.</t>
  </si>
  <si>
    <t>Adjusted to reflect final numbers received 7/16/01.</t>
  </si>
  <si>
    <t>Leitke</t>
  </si>
  <si>
    <t>RAC
 DASH</t>
  </si>
  <si>
    <t>City of Chicago Airports</t>
  </si>
  <si>
    <t>City of Chicago DGS</t>
  </si>
  <si>
    <t>City of Chicago Water</t>
  </si>
  <si>
    <t>Albertson's Inc.</t>
  </si>
  <si>
    <t>EOP Operating Limited
 Partnership</t>
  </si>
  <si>
    <t>Spieker Properties</t>
  </si>
  <si>
    <t>MG Industries, Inc.</t>
  </si>
  <si>
    <t>Bottling Group, LLC</t>
  </si>
  <si>
    <t>Sysco Corporation</t>
  </si>
  <si>
    <t>The Limited, Inc.</t>
  </si>
  <si>
    <t>Tricon Global Restaurants Inc.</t>
  </si>
  <si>
    <t>Verizon CA, Inc.</t>
  </si>
  <si>
    <t>SCE, PG&amp;E
 &amp; SDG&amp;E</t>
  </si>
  <si>
    <t>SCE, PG&amp;E</t>
  </si>
  <si>
    <t>Fixed Price Retail Gen
(per facility, per year)</t>
  </si>
  <si>
    <t>8/1/01 Fixed discount
1/1/05 Wholesale Index + Basis Adder</t>
  </si>
  <si>
    <t>Fixed Price Retail Gen
Index "Spot Energy Price"</t>
  </si>
  <si>
    <t>Index Plus Fixed Basis</t>
  </si>
  <si>
    <t>9/1/01 Index Plus Fixed Basis
9/1/04 Index "Spot Energy Price"</t>
  </si>
  <si>
    <t>Agnew</t>
  </si>
  <si>
    <t>Prisk</t>
  </si>
  <si>
    <t>Moore</t>
  </si>
  <si>
    <t>Gutierrez</t>
  </si>
  <si>
    <t>Porter</t>
  </si>
  <si>
    <t>Robichaux</t>
  </si>
  <si>
    <t>Campbell</t>
  </si>
  <si>
    <t>Q3 RAC DASH Transactions</t>
  </si>
  <si>
    <t>Indicates deals added or modified during the current week.  See Comments column for explanation of modification.</t>
  </si>
  <si>
    <t>Albertson's Inc.
 UNWIND sites</t>
  </si>
  <si>
    <t>PG&amp;E, SCE,
 SDG&amp;E</t>
  </si>
  <si>
    <t>Orig RAC DASH</t>
  </si>
  <si>
    <t>Sites sold</t>
  </si>
  <si>
    <t>Sparling</t>
  </si>
  <si>
    <t>Tyco UNWIND</t>
  </si>
  <si>
    <t>National
Deal</t>
  </si>
  <si>
    <t>Various</t>
  </si>
  <si>
    <t>Annual fixed discount reduced $117,593</t>
  </si>
  <si>
    <t>Unwind 12/1/02 index + basis
 10/1/02 pass thru starts</t>
  </si>
  <si>
    <t>The Contract Price was increased and the Offer cost was reduced, thus increasing Offer Margin</t>
  </si>
  <si>
    <t>Dan</t>
  </si>
  <si>
    <t>Diehl</t>
  </si>
  <si>
    <t>Tim</t>
  </si>
  <si>
    <t>Weithman</t>
  </si>
  <si>
    <t>Dickerson</t>
  </si>
  <si>
    <t>5 Star Hotel Laundry</t>
  </si>
  <si>
    <t>R&amp;V Industries dba Shape Global T.</t>
  </si>
  <si>
    <t>Nepool</t>
  </si>
  <si>
    <t xml:space="preserve">9/1/01 Fixed Price Retail-Gen </t>
  </si>
  <si>
    <t>Rich Tool &amp; Dye</t>
  </si>
  <si>
    <t>Where possible to identify, offsetting unwinds were eliminated from totals.</t>
  </si>
  <si>
    <t>Preston</t>
  </si>
  <si>
    <t>Howland Hook</t>
  </si>
  <si>
    <t>NYPP</t>
  </si>
  <si>
    <t>Catholic Healthcare East Darby</t>
  </si>
  <si>
    <t>Peco</t>
  </si>
  <si>
    <t xml:space="preserve">10/1/01 Fixed Price Retail-Gen </t>
  </si>
  <si>
    <t>Barnum Total</t>
  </si>
  <si>
    <t>DePasquale Total</t>
  </si>
  <si>
    <t>Rahway Hospital</t>
  </si>
  <si>
    <t>Childrens Specialized Hospital</t>
  </si>
  <si>
    <t>Diehl Total</t>
  </si>
  <si>
    <t>Dookie Total</t>
  </si>
  <si>
    <t>Wilsonart International, Inc.</t>
  </si>
  <si>
    <t>Eriksen Total</t>
  </si>
  <si>
    <t>Ewing Total</t>
  </si>
  <si>
    <t>R.J. Ward Management</t>
  </si>
  <si>
    <t>Harris Total</t>
  </si>
  <si>
    <t>Kelly Total</t>
  </si>
  <si>
    <t>Kelly2</t>
  </si>
  <si>
    <t>County of Sacramento</t>
  </si>
  <si>
    <t>Kelly2 Total</t>
  </si>
  <si>
    <t>Kovach Total</t>
  </si>
  <si>
    <t>Maholm Total</t>
  </si>
  <si>
    <t>S-Group</t>
  </si>
  <si>
    <t>S &amp; S Plastics Inc</t>
  </si>
  <si>
    <t>Toyoda Machinery USA</t>
  </si>
  <si>
    <t>McMahon Total</t>
  </si>
  <si>
    <t>Mentan Total</t>
  </si>
  <si>
    <t>Tranquilli Total</t>
  </si>
  <si>
    <t>Washington Total</t>
  </si>
  <si>
    <t>Weidinger</t>
  </si>
  <si>
    <t>Bico Dayton, Inc.</t>
  </si>
  <si>
    <t>Weidinger Total</t>
  </si>
  <si>
    <t>SS Mary &amp; Joseph School</t>
  </si>
  <si>
    <t>Crescent Heat Treat Inc.</t>
  </si>
  <si>
    <t>Weithman Total</t>
  </si>
  <si>
    <t xml:space="preserve">Q2 Power Deal Ticket Report </t>
  </si>
  <si>
    <t>7/20/01 Value @ bid corrected to reflect 6/27/01 curves.
Customer exercised right to terminate contract within 3 days of execution.  Orig. deal closed 6/21/01.  Deal Mgt. notified on 6/27/01.</t>
  </si>
  <si>
    <t>Masterson</t>
  </si>
  <si>
    <t>Gulf Pacific</t>
  </si>
  <si>
    <t>HLP</t>
  </si>
  <si>
    <t>Walmart Maine</t>
  </si>
  <si>
    <t>Howe</t>
  </si>
  <si>
    <t xml:space="preserve"> ICAP</t>
  </si>
  <si>
    <t>8/9/001</t>
  </si>
  <si>
    <t>MECC Blend &amp; Extend
LaValley, Hardwood, Pratt &amp; Whitney</t>
  </si>
  <si>
    <t>CMP</t>
  </si>
  <si>
    <t>10/1/01 Fixed Price Retail-Gen</t>
  </si>
  <si>
    <t>10/1/01 $/Mwh disc;
 1/1/02 Fixed Price Retail Gen</t>
  </si>
  <si>
    <t>Expo Dyeing &amp; Finishing, Inc.</t>
  </si>
  <si>
    <t>Buddy Bar Casting, Inc.</t>
  </si>
  <si>
    <t>Radiant Services Corporation</t>
  </si>
  <si>
    <t>Wyrwas Aluminum Industries Corp.</t>
  </si>
  <si>
    <t>Aurie</t>
  </si>
  <si>
    <t>Barrios</t>
  </si>
  <si>
    <t>Castaic Clay Manufacturing Co.</t>
  </si>
  <si>
    <t>Barrios Total</t>
  </si>
  <si>
    <t>PFC Management</t>
  </si>
  <si>
    <t>Carlisle Syntec Incorporated</t>
  </si>
  <si>
    <t>Ventura Foods, LLC</t>
  </si>
  <si>
    <t>Chemical Abstract Services</t>
  </si>
  <si>
    <t>American Eagle Wheel Corporation</t>
  </si>
  <si>
    <t>Crescent Real Estate Equities Company</t>
  </si>
  <si>
    <t>Laguna Seca Resort Inc</t>
  </si>
  <si>
    <t>VELVET TOUCH INDUSTRIES</t>
  </si>
  <si>
    <t>Temperform USA LLC</t>
  </si>
  <si>
    <t>Rialco Inc</t>
  </si>
  <si>
    <t>William A. McGinley Agency</t>
  </si>
  <si>
    <t>Altera Corporation</t>
  </si>
  <si>
    <t>Lyndi, Inc.</t>
  </si>
  <si>
    <t>Alfred Nickels Bakery, Inc.</t>
  </si>
  <si>
    <t>Quaker Square Properties, LTD</t>
  </si>
  <si>
    <t>Cap &amp; Associates Inc.</t>
  </si>
  <si>
    <t>Wolff Bros Supply Inc.</t>
  </si>
  <si>
    <t>The Country Club, Inc.</t>
  </si>
  <si>
    <t>Phoenix House</t>
  </si>
  <si>
    <t>AVI Foodsystems, Inc.</t>
  </si>
  <si>
    <t>Midwest Motor Supply Co. Inc.</t>
  </si>
  <si>
    <t>Grady Memorial Hospital</t>
  </si>
  <si>
    <t>Covert Iron Works</t>
  </si>
  <si>
    <t>Pelham Manor, Inc</t>
  </si>
  <si>
    <t>First Lutheran Church (Inc.)</t>
  </si>
  <si>
    <t>Szechuan Delight</t>
  </si>
  <si>
    <t>SL Surface Technologies</t>
  </si>
  <si>
    <t>Gemini Industries Inc.</t>
  </si>
  <si>
    <t>G O Keller Inc</t>
  </si>
  <si>
    <t>Gold Coast Pistachios, Inc.</t>
  </si>
  <si>
    <t>United States Filter Corporation</t>
  </si>
  <si>
    <t>Carmel Highland Resort Corporation</t>
  </si>
  <si>
    <t>Eric</t>
  </si>
  <si>
    <t>Niemeyer</t>
  </si>
  <si>
    <t>Bob Evans Farms, Inc.</t>
  </si>
  <si>
    <t>Niemeyer Total</t>
  </si>
  <si>
    <t>Roger</t>
  </si>
  <si>
    <t>Paradise Textile Corp.</t>
  </si>
  <si>
    <t>Ponce Total</t>
  </si>
  <si>
    <t>Quagliato</t>
  </si>
  <si>
    <t>Captive Plastics, Inc.</t>
  </si>
  <si>
    <t>Quagliato Total</t>
  </si>
  <si>
    <t>North American Science Associates Inc.</t>
  </si>
  <si>
    <t>G.C. Hanford Manufacturing Company</t>
  </si>
  <si>
    <t>Progressive Manufacturing Co., Inc.</t>
  </si>
  <si>
    <t>Unique Screen Printing, Inc.</t>
  </si>
  <si>
    <t>Big C Enterprises, Inc.</t>
  </si>
  <si>
    <t>Guru Kripa Corporation</t>
  </si>
  <si>
    <t>Albany Jewish Community Center</t>
  </si>
  <si>
    <t>St. Thomas Aquinas High School</t>
  </si>
  <si>
    <t>Research Organics, Inc.</t>
  </si>
  <si>
    <t>House of La Rose Cleveland, Inc</t>
  </si>
  <si>
    <t>St. Lawrence School</t>
  </si>
  <si>
    <t>Willo-Hill Baptist Church</t>
  </si>
  <si>
    <t>New Hope Academy</t>
  </si>
  <si>
    <t>Wayne County Joint Vocational School District</t>
  </si>
  <si>
    <t>Little Sisters of the Poor</t>
  </si>
  <si>
    <t>Church of Christ</t>
  </si>
  <si>
    <t>Alliance HlthCare Nist, Inc-Green Meadows Hlth&amp;Wel</t>
  </si>
  <si>
    <t>Tri-Cast</t>
  </si>
  <si>
    <t>Shooters on the Water, Inc</t>
  </si>
  <si>
    <t>Reser's Fine Foods, Inc.</t>
  </si>
  <si>
    <t>Christ the King Church</t>
  </si>
  <si>
    <t>DealDate</t>
  </si>
  <si>
    <t>Total Vol</t>
  </si>
  <si>
    <t>EES Orig</t>
  </si>
  <si>
    <t>Cr Res</t>
  </si>
  <si>
    <t>Sales Orig</t>
  </si>
  <si>
    <t>B/S</t>
  </si>
  <si>
    <t>P/F</t>
  </si>
  <si>
    <t>Avg Contract
Price</t>
  </si>
  <si>
    <t>Contract
Type</t>
  </si>
  <si>
    <t>Start
Date</t>
  </si>
  <si>
    <t>End
Date</t>
  </si>
  <si>
    <t>No of
 Mos</t>
  </si>
  <si>
    <t>Power</t>
  </si>
  <si>
    <t>Consumption Premium</t>
  </si>
  <si>
    <t>Consultant</t>
  </si>
  <si>
    <t>Options</t>
  </si>
  <si>
    <t>Robert Wood Johnson - 7 Account Addition</t>
  </si>
  <si>
    <t>EOP-Massachusetts (8/16/01)</t>
  </si>
  <si>
    <t>Cambridge Electric, BECO</t>
  </si>
  <si>
    <t>10/1/01 $/Mwh disc;
 9/1/02 Fixed Price Retail Gen</t>
  </si>
  <si>
    <t xml:space="preserve">ERC </t>
  </si>
  <si>
    <t>10/1/01 $/Mwh disc;
1/1/02 Fixed Price Retail Gen</t>
  </si>
  <si>
    <t>Tiered discount of frozen tariff (7/99)</t>
  </si>
  <si>
    <t>Other</t>
  </si>
  <si>
    <t>Credit reserve is zero because Memorial Sloane-Kettering is investement grade.;
Other = ICAP Reserve</t>
  </si>
  <si>
    <t>Other = ICAP Reserve</t>
  </si>
  <si>
    <t>Options = Fence; Other = Discount</t>
  </si>
  <si>
    <t>Deal ID</t>
  </si>
  <si>
    <t>Mid-West Forge Corporation</t>
  </si>
  <si>
    <t>Mike</t>
  </si>
  <si>
    <t>Brobst</t>
  </si>
  <si>
    <t>Sears Roebuck and Co.</t>
  </si>
  <si>
    <t>Brobst Total</t>
  </si>
  <si>
    <t>Holiday Porcelain Enamel Company</t>
  </si>
  <si>
    <t>Bregin Inc. dba Holiday Porcelain Enamel Company</t>
  </si>
  <si>
    <t>Box Usa Group, Inc.</t>
  </si>
  <si>
    <t>John</t>
  </si>
  <si>
    <t>Geier</t>
  </si>
  <si>
    <t>Silbrico Corporation</t>
  </si>
  <si>
    <t>Geier Total</t>
  </si>
  <si>
    <t>Marigold Arcade Inc</t>
  </si>
  <si>
    <t>HKM II - Burger King</t>
  </si>
  <si>
    <t>United Asia Corp.</t>
  </si>
  <si>
    <t>Exide Technologies</t>
  </si>
  <si>
    <t>Pacific Forge</t>
  </si>
  <si>
    <t>Hickory Creek Athens</t>
  </si>
  <si>
    <t>Ceci Enterprises LTD</t>
  </si>
  <si>
    <t>Goody's Truck Parts</t>
  </si>
  <si>
    <t>Shinner's Meats Inc.</t>
  </si>
  <si>
    <t>The Plug Connection</t>
  </si>
  <si>
    <t>Calvary Episcopal Church Inc</t>
  </si>
  <si>
    <t>BPB AMERICA D/B/A  BPB CELOTEX</t>
  </si>
  <si>
    <t>City of Tiffin</t>
  </si>
  <si>
    <t>Toledo Museum Of Art</t>
  </si>
  <si>
    <t>Croy's Supper Club</t>
  </si>
  <si>
    <t>RSJ Corporation</t>
  </si>
  <si>
    <t>Countryside Restaurant Corp</t>
  </si>
  <si>
    <t>Olde Colonial Diner Inc.</t>
  </si>
  <si>
    <t>New Jersey Business Forms</t>
  </si>
  <si>
    <t>Illinois Tool Works Inc.</t>
  </si>
  <si>
    <t>Timothy</t>
  </si>
  <si>
    <t>Nowaczyk</t>
  </si>
  <si>
    <t>Catholic Bishop of Chicago(dup)</t>
  </si>
  <si>
    <t>Nowaczyk Total</t>
  </si>
  <si>
    <t>Rolf</t>
  </si>
  <si>
    <t>Ramelmeier</t>
  </si>
  <si>
    <t>Ramelmeier Total</t>
  </si>
  <si>
    <t>Foster Wheeler Energy Corporation</t>
  </si>
  <si>
    <t>Rowe Restaurants Inc</t>
  </si>
  <si>
    <t>Grande's Pizzeria &amp; Catering</t>
  </si>
  <si>
    <t>International House of Pancakes</t>
  </si>
  <si>
    <t>Powdercoat Services, Inc.</t>
  </si>
  <si>
    <t>Wyndham International</t>
  </si>
  <si>
    <t>AAR Engine Componet Services, Inc.</t>
  </si>
  <si>
    <t>LLP Manufacturing Co., Inc.</t>
  </si>
  <si>
    <t>Hicksville Diner, Inc.</t>
  </si>
  <si>
    <t>Royal Apts</t>
  </si>
  <si>
    <t>Spaghetti Warehouse Inc</t>
  </si>
  <si>
    <t>Saint Paschal Baylon Parish</t>
  </si>
  <si>
    <t>COMPLETE LIST OF MTD TRANSACTIONS SORTED BY ORIGINATOR'S LAST NAME.</t>
  </si>
  <si>
    <t>(data below courtesy of ENW - EES Risk Analytics)</t>
  </si>
  <si>
    <t>Childers</t>
  </si>
  <si>
    <t>REXAM Restructure</t>
  </si>
  <si>
    <t>Multi-State</t>
  </si>
  <si>
    <t>Varies by account</t>
  </si>
  <si>
    <t>Net positon on 9/1/01 = -30,117 PV Mwh Wholesale;
 -1,291,294 PV Mwh T&amp;D; -12,228,579 PV MMBtu.</t>
  </si>
  <si>
    <t>Other = Admin fee for Unwind amount</t>
  </si>
  <si>
    <t>Other = Load Profile Risk Adder</t>
  </si>
  <si>
    <t/>
  </si>
  <si>
    <t>Jackson</t>
  </si>
  <si>
    <t>Ball Corp. Chino</t>
  </si>
  <si>
    <t>SCE</t>
  </si>
  <si>
    <t>Lowney</t>
  </si>
  <si>
    <t>InterPolymer Corporation</t>
  </si>
  <si>
    <t>Frazier</t>
  </si>
  <si>
    <t>BD BioSciences - PGE secondary</t>
  </si>
  <si>
    <t>PGE</t>
  </si>
  <si>
    <t>10/1/01 Fixed Price Retail Gen</t>
  </si>
  <si>
    <t>(Week Ending 8/31/01)</t>
  </si>
  <si>
    <t>RAC 
DASH</t>
  </si>
  <si>
    <t>Jack in the Box</t>
  </si>
  <si>
    <t>SCE, SDGE,
PG&amp;E</t>
  </si>
  <si>
    <t>Other = Prudency reserve</t>
  </si>
  <si>
    <t>Kehe Foods</t>
  </si>
  <si>
    <t>COM</t>
  </si>
  <si>
    <t>10/1/01 $/Mwh disc;
1/1/05 Fixed Price Retail Gen</t>
  </si>
  <si>
    <t>ICAP
Congestion</t>
  </si>
  <si>
    <t>Bridgewater Ice Arena</t>
  </si>
  <si>
    <t>Waidelich</t>
  </si>
  <si>
    <t>Batla Food Group/Burger King</t>
  </si>
  <si>
    <t>TABC</t>
  </si>
  <si>
    <t>Lantor - MA</t>
  </si>
  <si>
    <t>Fardella</t>
  </si>
  <si>
    <t>Engleside Inc.</t>
  </si>
  <si>
    <t>East Hub</t>
  </si>
  <si>
    <t>10/1/01 $/Mwh disc;
8/1/03 Fixed Price Retail Gen</t>
  </si>
  <si>
    <t>N/A</t>
  </si>
  <si>
    <t>All 3 customers accepted a 2 year extension.  Consultant fee = MECC commission.  After unwind, origination value = $203K</t>
  </si>
  <si>
    <t>Allen</t>
  </si>
  <si>
    <t>RAC
DASH</t>
  </si>
  <si>
    <t>Raytheon</t>
  </si>
  <si>
    <t>Doyle</t>
  </si>
  <si>
    <t>Metaldyne - SCE</t>
  </si>
  <si>
    <t>Northrop - SCE</t>
  </si>
  <si>
    <t>Worthy</t>
  </si>
  <si>
    <t>Wendy's</t>
  </si>
  <si>
    <t>Gas desk is currently unable to provide information for weekly gas summary.</t>
  </si>
  <si>
    <t>Cooper</t>
  </si>
  <si>
    <t>Adam</t>
  </si>
  <si>
    <t>Cooper Total</t>
  </si>
  <si>
    <t>Jeff</t>
  </si>
  <si>
    <t>Lowney Total</t>
  </si>
  <si>
    <t>Martinez</t>
  </si>
  <si>
    <t>Jennifer</t>
  </si>
  <si>
    <t>Martinez Total</t>
  </si>
  <si>
    <t>Michalski</t>
  </si>
  <si>
    <t>Michalski Total</t>
  </si>
  <si>
    <t>Natal</t>
  </si>
  <si>
    <t>Jorge</t>
  </si>
  <si>
    <t>Natal Total</t>
  </si>
  <si>
    <t>PA CAD</t>
  </si>
  <si>
    <t>NoName</t>
  </si>
  <si>
    <t>PA CAD Total</t>
  </si>
  <si>
    <t>Sutter</t>
  </si>
  <si>
    <t>Craig</t>
  </si>
  <si>
    <t>Sutter Total</t>
  </si>
  <si>
    <t>Whatley</t>
  </si>
  <si>
    <t>Nan</t>
  </si>
  <si>
    <t>Whatley Total</t>
  </si>
  <si>
    <t>Wilk</t>
  </si>
  <si>
    <t>Chuck</t>
  </si>
  <si>
    <t>Wilk Total</t>
  </si>
  <si>
    <t>Young</t>
  </si>
  <si>
    <t>Gary</t>
  </si>
  <si>
    <t>Young Total</t>
  </si>
  <si>
    <t>12900 Lake Avenue Condominium Association</t>
  </si>
  <si>
    <t>Alfe Heat Treating, Inc.</t>
  </si>
  <si>
    <t>Adelphia Incorporated</t>
  </si>
  <si>
    <t>AJD Holding Co., Inc.</t>
  </si>
  <si>
    <t>MC Aluminum America, Inc.</t>
  </si>
  <si>
    <t>Canadian Standard Association</t>
  </si>
  <si>
    <t>Welded Ring Properties</t>
  </si>
  <si>
    <t>AMI Hti Tarzana-Encino, JV</t>
  </si>
  <si>
    <t>Ohio Mid-Eastern Regional Education Servcs Agency</t>
  </si>
  <si>
    <t>TI Group Automotive Systems Corporation</t>
  </si>
  <si>
    <t>Hisan</t>
  </si>
  <si>
    <t>Columbus Steel Drum Company</t>
  </si>
  <si>
    <t>ECT - Price</t>
  </si>
  <si>
    <t>Zanesville City School Board of Education</t>
  </si>
  <si>
    <t>Ampco Pittsburgh Corporation</t>
  </si>
  <si>
    <t>Appleton Electric LLC a sub of Emerson Electric</t>
  </si>
  <si>
    <t>Metals USA Flat Rolled Central, Inc.</t>
  </si>
  <si>
    <t>Akzo Nobel Inc.</t>
  </si>
  <si>
    <t>st louis marriott airport</t>
  </si>
  <si>
    <t>Rockport Pigments, Inc.</t>
  </si>
  <si>
    <t>Ivex-Joliet</t>
  </si>
  <si>
    <t>Zion Industries, Inc.</t>
  </si>
  <si>
    <t>Modine Manufacturing Company</t>
  </si>
  <si>
    <t>Robert Wood Johnson Hospital at Hamilton, Inc.</t>
  </si>
  <si>
    <t>Bayshore Community Hospital, Inc.</t>
  </si>
  <si>
    <t>Raritan Bay Medical Center</t>
  </si>
  <si>
    <t>Long Valley Pub &amp; Brewery Inc.</t>
  </si>
  <si>
    <t>Speedling, Incorporated</t>
  </si>
  <si>
    <t>SC International Services, Inc.</t>
  </si>
  <si>
    <t>Tri Counties Walnuts</t>
  </si>
  <si>
    <t>Anderson Clayton</t>
  </si>
  <si>
    <t>Western Nonwovens Inc</t>
  </si>
  <si>
    <t>E &amp; J Textile Group, Inc.</t>
  </si>
  <si>
    <t>Western Tube &amp; Conduit Corp.</t>
  </si>
  <si>
    <t>Selma District Hospital</t>
  </si>
  <si>
    <t>Feather River Hospital</t>
  </si>
  <si>
    <t>Plasticolor Molded Products Inc</t>
  </si>
  <si>
    <t>Alpha Therapeutic Corporation</t>
  </si>
  <si>
    <t>Ukiah Adventist Hospital</t>
  </si>
  <si>
    <t>St. Helena Hospital, Inc.</t>
  </si>
  <si>
    <t>Chef America, Inc.</t>
  </si>
  <si>
    <t>Alloy Metals Co., Inc.</t>
  </si>
  <si>
    <t>Intel Corporation</t>
  </si>
  <si>
    <t>Cal Pacific Dyeing &amp; Finishing Corp.</t>
  </si>
  <si>
    <t>Keenan Farms, Inc</t>
  </si>
  <si>
    <t>Grande Foods</t>
  </si>
  <si>
    <t>WHB Corporation dba Millenium Bilmore Hotel</t>
  </si>
  <si>
    <t>Kern Delta-Weedpatch Ginning Co.</t>
  </si>
  <si>
    <t>New Counterparty</t>
  </si>
  <si>
    <t>Material Science Corporation</t>
  </si>
  <si>
    <t>A&amp;S Glass Fabrics Co., Inc.</t>
  </si>
  <si>
    <t>Buttonwillow Ginning Co., Inc.</t>
  </si>
  <si>
    <t>Walt Disney Pictures and Television</t>
  </si>
  <si>
    <t>Enoch Packing Company, Inc.</t>
  </si>
  <si>
    <t>High Plains Corporation</t>
  </si>
  <si>
    <t>Paramount Farms, Inc.</t>
  </si>
  <si>
    <t>Morris Industries</t>
  </si>
  <si>
    <t>Morris Hospital</t>
  </si>
  <si>
    <t>Cracker Barrel Old Country Store, Inc.</t>
  </si>
  <si>
    <t>Murphey Hull Management</t>
  </si>
  <si>
    <t>Villa Assumpta</t>
  </si>
  <si>
    <t>Delta-Unibus Corp</t>
  </si>
  <si>
    <t>Tiffany Cleaners Inc</t>
  </si>
  <si>
    <t>Peking Chef Restaurant Inc</t>
  </si>
  <si>
    <t>Spence Group Services, Inc.</t>
  </si>
  <si>
    <t>Solar Realty Group Ltd.</t>
  </si>
  <si>
    <t>Morgan Park Academy</t>
  </si>
  <si>
    <t>J.I.P.'s Co. Inc.</t>
  </si>
  <si>
    <t>Linden House Apts.</t>
  </si>
  <si>
    <t>Corfab, Inc.</t>
  </si>
  <si>
    <t>Abbey Finishing</t>
  </si>
  <si>
    <t>Midwest Property Management</t>
  </si>
  <si>
    <t>Shore Terminals LLC</t>
  </si>
  <si>
    <t>Huron Ginning Co., Inc.</t>
  </si>
  <si>
    <t>Community Hospital of San Bernadino</t>
  </si>
  <si>
    <t>St. John's Regional Medical Center</t>
  </si>
  <si>
    <t>Eli Lilly and Company</t>
  </si>
  <si>
    <t>E Kinast Distributors</t>
  </si>
  <si>
    <t>Cozy Corner Diner</t>
  </si>
  <si>
    <t>Jonas Builders Inc</t>
  </si>
  <si>
    <t>Silver Diner, Inc</t>
  </si>
  <si>
    <t>Midstate Technical College</t>
  </si>
  <si>
    <t>Quality Concrete Products, Inc.</t>
  </si>
  <si>
    <t>Hunger Hydraulics C.C. Ltd</t>
  </si>
  <si>
    <t>Ntw Inc</t>
  </si>
  <si>
    <t>Peter-DE Fries, Inc. dba Dion's Pizza</t>
  </si>
  <si>
    <t>Behling Memorial Home Inc</t>
  </si>
  <si>
    <t>Barrabas Business Center</t>
  </si>
  <si>
    <t>Tommy's</t>
  </si>
  <si>
    <t>S-C Joint Venture</t>
  </si>
  <si>
    <t>Madison Energy Cooperative Association</t>
  </si>
  <si>
    <t>Isaac Property Company, Ltd</t>
  </si>
  <si>
    <t>Sherman Garden Apartments Trust</t>
  </si>
  <si>
    <t>Manzel Flowers Inc</t>
  </si>
  <si>
    <t>Wiremasters, Inc.</t>
  </si>
  <si>
    <t>Green Circle Growers</t>
  </si>
  <si>
    <t>Greater Columbus Convention Center</t>
  </si>
  <si>
    <t>Textileather Corporation</t>
  </si>
  <si>
    <t>Lorain County Community College</t>
  </si>
  <si>
    <t>US Chemical &amp; Plastics</t>
  </si>
  <si>
    <t>FERRO CORPORATION</t>
  </si>
  <si>
    <t>Midway Products Group Inc</t>
  </si>
  <si>
    <t>Liberty Steel Products Inc.</t>
  </si>
  <si>
    <t>Bechtel McLaughlin Inc</t>
  </si>
  <si>
    <t>UNCLE JOHN'S PLANT FARM</t>
  </si>
  <si>
    <t>Ironics</t>
  </si>
  <si>
    <t>Milabar</t>
  </si>
  <si>
    <t>Massillon Stainless, Inc.</t>
  </si>
  <si>
    <t>Province of St Augustine</t>
  </si>
  <si>
    <t>Warren City Schools</t>
  </si>
  <si>
    <t>Dioc Youngstown dba Canton Cntrl Catholic H.S.</t>
  </si>
  <si>
    <t>Copley-Fairlawn City School</t>
  </si>
  <si>
    <t>Dover City Schools</t>
  </si>
  <si>
    <t>Field Local School District</t>
  </si>
  <si>
    <t>Geneva Area City School District</t>
  </si>
  <si>
    <t>Green Local Schools, Inc.</t>
  </si>
  <si>
    <t>Hudson Local School District</t>
  </si>
  <si>
    <t>Liberty Local School District</t>
  </si>
  <si>
    <t>Maplewd Joint Voca Schl Dists (Maplewood J.V.S.D.)</t>
  </si>
  <si>
    <t>Orville City Schools</t>
  </si>
  <si>
    <t>Painesville City School District</t>
  </si>
  <si>
    <t>Southeast Local Schools</t>
  </si>
  <si>
    <t>Springfield Local School District</t>
  </si>
  <si>
    <t>DiocYoungstown dba St. Mary's Church and Sch</t>
  </si>
  <si>
    <t>Boardman Local Schools</t>
  </si>
  <si>
    <t>Northwestern Local School District</t>
  </si>
  <si>
    <t>J M Smucker Company</t>
  </si>
  <si>
    <t>Hudson Hotels</t>
  </si>
  <si>
    <t>St Judes School</t>
  </si>
  <si>
    <t>Paisley Farm Inc.</t>
  </si>
  <si>
    <t>Catholic Diocese of Toledo</t>
  </si>
  <si>
    <t>Precision Metal Products Co., Inc.</t>
  </si>
  <si>
    <t>Guaranteed Finishing Unlimited Inc.</t>
  </si>
  <si>
    <t>Decker'S Furniture Store Inc</t>
  </si>
  <si>
    <t>Eagle Crusher Co., Inc.</t>
  </si>
  <si>
    <t>Town House Motor Lodge Corporation</t>
  </si>
  <si>
    <t>Baker's Collision Repair Specialist, Inc</t>
  </si>
  <si>
    <t>Extendicare Health Facilities, Inc.</t>
  </si>
  <si>
    <t>Columbus Alzheimers Care Center</t>
  </si>
  <si>
    <t>Three Little Pigs Limited</t>
  </si>
  <si>
    <t>Union Carbide Corporation</t>
  </si>
  <si>
    <t>Charles Penzone, Inc.</t>
  </si>
  <si>
    <t>Trilogy Plastics Inc.</t>
  </si>
  <si>
    <t>Faith Lutheran Church</t>
  </si>
  <si>
    <t>Polycell, Incorporated</t>
  </si>
  <si>
    <t>Allied Food Industries Inc</t>
  </si>
  <si>
    <t>Galleons Inc.</t>
  </si>
  <si>
    <t>Modern Welding Company of Ohio, Inc.</t>
  </si>
  <si>
    <t>Grady Mccauley Inc</t>
  </si>
  <si>
    <t>Grand River Rubber</t>
  </si>
  <si>
    <t>Briar Hill Foods Inc.</t>
  </si>
  <si>
    <t>North Star Steel</t>
  </si>
  <si>
    <t>Von Roll</t>
  </si>
  <si>
    <t>Fairlawn Associates Ltd.</t>
  </si>
  <si>
    <t>General Steel Corp.</t>
  </si>
  <si>
    <t>FOSTER CHEVROLET</t>
  </si>
  <si>
    <t>Western Forge &amp; Flange</t>
  </si>
  <si>
    <t>Stanford Park Hotel</t>
  </si>
  <si>
    <t>Amish Door Inc</t>
  </si>
  <si>
    <t>Thermo Electron Corporation</t>
  </si>
  <si>
    <t>Woodlands Biomass Power Ltd.</t>
  </si>
  <si>
    <t>Tamco</t>
  </si>
  <si>
    <t>Harbor City Apartments</t>
  </si>
  <si>
    <t>Blistex Inc.</t>
  </si>
  <si>
    <t>Linchu Advani dba Lanns Associates</t>
  </si>
  <si>
    <t>Distributor Stock Forms, Inc.</t>
  </si>
  <si>
    <t>Del Mar Food Products Corp.</t>
  </si>
  <si>
    <t>Middlesex County Improvement Authority</t>
  </si>
  <si>
    <t>Prospect Heights Park District, Inc.</t>
  </si>
  <si>
    <t>Pirelli Cable &amp; Systems Llc</t>
  </si>
  <si>
    <t>Simmons Co.</t>
  </si>
  <si>
    <t>Sutter Club Inc</t>
  </si>
  <si>
    <t>Rocar Properties</t>
  </si>
  <si>
    <t>Barnes Plating Corporation</t>
  </si>
  <si>
    <t>The Timbers, Inc.</t>
  </si>
  <si>
    <t>Solar Compounds Corporation</t>
  </si>
  <si>
    <t>Loyola Marymount University, Inc.</t>
  </si>
  <si>
    <t>Woodbridge Gardens, Inc.</t>
  </si>
  <si>
    <t>Communications &amp; Power Industries, Elmac Division</t>
  </si>
  <si>
    <t>Oglebay Norton Industrial Sands, Inc.</t>
  </si>
  <si>
    <t>Berkeley Forge &amp; Tool Inc.</t>
  </si>
  <si>
    <t>Lyons Magnus, Inc</t>
  </si>
  <si>
    <t>NEC Electronics Inc.</t>
  </si>
  <si>
    <t>American Color Graphics, Inc.</t>
  </si>
  <si>
    <t>Granite Rock</t>
  </si>
  <si>
    <t>Belt Railway</t>
  </si>
  <si>
    <t>Classic Residence by Hyatt</t>
  </si>
  <si>
    <t>Lawrence County Housing</t>
  </si>
  <si>
    <t>ORA Corporation  dba Delimex</t>
  </si>
  <si>
    <t>Hebrew Hospital Home Home, Inc.</t>
  </si>
  <si>
    <t>Eriksen Retirement Communities LLC</t>
  </si>
  <si>
    <t>Northrop Grumman Corporation</t>
  </si>
  <si>
    <t>Sonoco Products Company</t>
  </si>
  <si>
    <t>Blair Strip Steel Company, Inc.</t>
  </si>
  <si>
    <t>Speciality Bar Products Company, Inc.</t>
  </si>
  <si>
    <t>BOC Gases</t>
  </si>
  <si>
    <t>Renewal Housing-Agent for Kenville Homes</t>
  </si>
  <si>
    <t>Renewal Housing - Agent for Kensington Village</t>
  </si>
  <si>
    <t>Renewal Housing - Agent for Kensington Gardens</t>
  </si>
  <si>
    <t>Renewal Housing - Agent for Campus Manor</t>
  </si>
  <si>
    <t>Utica Converters, Inc</t>
  </si>
  <si>
    <t>Truck-Lite Co., Inc.</t>
  </si>
  <si>
    <t>Westvaco Corporation</t>
  </si>
  <si>
    <t>County of Allegheny</t>
  </si>
  <si>
    <t>TIM-JER Enterprises dba Colonial Laundromats</t>
  </si>
  <si>
    <t>Golden West Hotel Partnership</t>
  </si>
  <si>
    <t>Michael Lubin  dba Lubin Realty</t>
  </si>
  <si>
    <t>George Dzladlw Enterprises</t>
  </si>
  <si>
    <t>Abaco Steel Products Inc</t>
  </si>
  <si>
    <t>Kennigan Restaurant Corp</t>
  </si>
  <si>
    <t>The Resurrection Project</t>
  </si>
  <si>
    <t>CNY Management Corp.</t>
  </si>
  <si>
    <t>Towers</t>
  </si>
  <si>
    <t>Vicks Lithograph &amp; Printing Corp</t>
  </si>
  <si>
    <t>Sakata Seed America, Inc.</t>
  </si>
  <si>
    <t>Catholic Bishop of Chicago</t>
  </si>
  <si>
    <t>Champion Laundry, Inc</t>
  </si>
  <si>
    <t>Yogini Inc</t>
  </si>
  <si>
    <t>Freddie's Tavern Inc.</t>
  </si>
  <si>
    <t>Sandcastle Homeowners Assoc</t>
  </si>
  <si>
    <t>Alfini Construction Co Inc</t>
  </si>
  <si>
    <t>Ria, Ltd</t>
  </si>
  <si>
    <t>Londonwood Management Ltd Inc</t>
  </si>
  <si>
    <t>James Square Nursing Home Inc</t>
  </si>
  <si>
    <t>114-25 Merrick Laundry Corp</t>
  </si>
  <si>
    <t>Panda House Chinese Rest</t>
  </si>
  <si>
    <t>Daniel Elstein MD PC</t>
  </si>
  <si>
    <t>Orange Motors</t>
  </si>
  <si>
    <t>Zebb's Five Inc</t>
  </si>
  <si>
    <t>Young Mens Christian Associat</t>
  </si>
  <si>
    <t>Madison Filter, Inc.</t>
  </si>
  <si>
    <t>Bio Botanica Inc</t>
  </si>
  <si>
    <t>Pravada Associates, LLC</t>
  </si>
  <si>
    <t>Soup Sellar Le Bistro</t>
  </si>
  <si>
    <t>Roman Stone Construction Co Inc</t>
  </si>
  <si>
    <t>Residence Inn by Marriott</t>
  </si>
  <si>
    <t>Marriott International</t>
  </si>
  <si>
    <t>Courtyard By Marriott</t>
  </si>
  <si>
    <t>Ades &amp; Gish Nurseries, Inc</t>
  </si>
  <si>
    <t>Mangen Enterprises</t>
  </si>
  <si>
    <t>Chateau Communities dba South Point Mobile Home</t>
  </si>
  <si>
    <t>The Laundry World Company</t>
  </si>
  <si>
    <t>Colvin Corp.</t>
  </si>
  <si>
    <t>Pacifica Del Mar, LLC</t>
  </si>
  <si>
    <t>United Steelworkers of America, Int'l Union</t>
  </si>
  <si>
    <t>Saint Therese's Church</t>
  </si>
  <si>
    <t>Reinecker's Bakery Ltd</t>
  </si>
  <si>
    <t>Lakewood Presbyterian Church</t>
  </si>
  <si>
    <t>Broadfield Manor Nursing &amp; Convalescent</t>
  </si>
  <si>
    <t>Copley Ohio Newspapers, Inc.</t>
  </si>
  <si>
    <t>Sistr Ntre Dme Cleveland OH dba Notre Dame Ed Cntr</t>
  </si>
  <si>
    <t>Hyatt Hotels-PSCo</t>
  </si>
  <si>
    <t>Hyatt Hotels -PSE&amp;G</t>
  </si>
  <si>
    <t>Hyatt-Florida</t>
  </si>
  <si>
    <t>Georgetown Restaurant Associates</t>
  </si>
  <si>
    <t>Georgetowne Group LP</t>
  </si>
  <si>
    <t>Quick Quality Restaurant Inc. (Burger King)</t>
  </si>
  <si>
    <t>Kingco Inc</t>
  </si>
  <si>
    <t>Anthony Palagano Enterprises - Burger King</t>
  </si>
  <si>
    <t>Harvey Management Corporation</t>
  </si>
  <si>
    <t>Chi Burger Inc.</t>
  </si>
  <si>
    <t>PAT-RON, Inc.</t>
  </si>
  <si>
    <t>Food Service Properties Corp</t>
  </si>
  <si>
    <t>Creative Foods Corp. / Burger King</t>
  </si>
  <si>
    <t>F J D Fast Food Service Inc</t>
  </si>
  <si>
    <t>BNW Food Management, Inc.</t>
  </si>
  <si>
    <t>Loria Management, Inc.</t>
  </si>
  <si>
    <t>Mega Management Corporation</t>
  </si>
  <si>
    <t>NBI Food Services, Inc.</t>
  </si>
  <si>
    <t>Johnson &amp; Johnson Inc.</t>
  </si>
  <si>
    <t>New Concepts Management Corp.</t>
  </si>
  <si>
    <t>Dominate Food Services</t>
  </si>
  <si>
    <t>Jethwa Food Management Inc</t>
  </si>
  <si>
    <t>Brown Pacific Incorporated</t>
  </si>
  <si>
    <t>Vertis, Inc.</t>
  </si>
  <si>
    <t>Ablestik</t>
  </si>
  <si>
    <t>Timet Metals Corporation</t>
  </si>
  <si>
    <t xml:space="preserve">Week of 8/24/01 - 8/31/01 </t>
  </si>
  <si>
    <t>Summary reporting will resume when information is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</si>
</sst>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Webdings"/>
      <family val="1"/>
      <charset val="2"/>
    </font>
    <font>
      <sz val="10"/>
      <name val="Webdings"/>
      <family val="1"/>
      <charset val="2"/>
    </font>
    <font>
      <sz val="10"/>
      <color indexed="10"/>
      <name val="Arial"/>
      <family val="2"/>
    </font>
    <font>
      <sz val="10"/>
      <color indexed="8"/>
      <name val="MS Sans Serif"/>
    </font>
    <font>
      <b/>
      <sz val="12"/>
      <color indexed="61"/>
      <name val="Arial"/>
      <family val="2"/>
    </font>
    <font>
      <sz val="12"/>
      <color indexed="61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20"/>
      </left>
      <right style="thin">
        <color indexed="64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center"/>
    </xf>
    <xf numFmtId="164" fontId="1" fillId="0" borderId="0" xfId="1" applyNumberForma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5" fillId="0" borderId="4" xfId="0" applyFont="1" applyFill="1" applyBorder="1"/>
    <xf numFmtId="0" fontId="3" fillId="0" borderId="4" xfId="0" applyFont="1" applyFill="1" applyBorder="1"/>
    <xf numFmtId="164" fontId="3" fillId="0" borderId="4" xfId="1" applyNumberFormat="1" applyFont="1" applyFill="1" applyBorder="1"/>
    <xf numFmtId="164" fontId="0" fillId="0" borderId="0" xfId="1" applyNumberFormat="1" applyFont="1" applyFill="1"/>
    <xf numFmtId="164" fontId="0" fillId="0" borderId="0" xfId="1" applyNumberFormat="1" applyFont="1"/>
    <xf numFmtId="0" fontId="5" fillId="0" borderId="5" xfId="0" applyFont="1" applyFill="1" applyBorder="1"/>
    <xf numFmtId="0" fontId="3" fillId="0" borderId="5" xfId="0" applyFont="1" applyFill="1" applyBorder="1"/>
    <xf numFmtId="0" fontId="8" fillId="0" borderId="0" xfId="0" applyFont="1" applyFill="1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0" fillId="0" borderId="0" xfId="0" applyBorder="1" applyAlignment="1">
      <alignment wrapText="1"/>
    </xf>
    <xf numFmtId="0" fontId="10" fillId="0" borderId="0" xfId="0" applyFont="1" applyBorder="1" applyAlignment="1">
      <alignment horizontal="left"/>
    </xf>
    <xf numFmtId="0" fontId="4" fillId="0" borderId="0" xfId="0" applyFont="1" applyBorder="1"/>
    <xf numFmtId="164" fontId="1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11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0" fillId="0" borderId="4" xfId="1" applyNumberFormat="1" applyFont="1" applyBorder="1"/>
    <xf numFmtId="164" fontId="0" fillId="0" borderId="4" xfId="1" applyNumberFormat="1" applyFont="1" applyBorder="1"/>
    <xf numFmtId="164" fontId="4" fillId="0" borderId="4" xfId="1" applyNumberFormat="1" applyFont="1" applyBorder="1"/>
    <xf numFmtId="164" fontId="12" fillId="0" borderId="4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wrapText="1"/>
    </xf>
    <xf numFmtId="166" fontId="0" fillId="0" borderId="4" xfId="2" applyNumberFormat="1" applyFont="1" applyBorder="1"/>
    <xf numFmtId="166" fontId="10" fillId="0" borderId="4" xfId="2" applyNumberFormat="1" applyFont="1" applyBorder="1" applyAlignment="1">
      <alignment wrapText="1"/>
    </xf>
    <xf numFmtId="164" fontId="0" fillId="0" borderId="4" xfId="1" applyNumberFormat="1" applyFont="1" applyBorder="1" applyAlignment="1">
      <alignment horizontal="left" wrapText="1"/>
    </xf>
    <xf numFmtId="166" fontId="4" fillId="0" borderId="4" xfId="2" applyNumberFormat="1" applyFont="1" applyBorder="1" applyAlignment="1">
      <alignment wrapText="1"/>
    </xf>
    <xf numFmtId="164" fontId="10" fillId="0" borderId="4" xfId="1" applyNumberFormat="1" applyFont="1" applyBorder="1" applyAlignment="1">
      <alignment wrapText="1"/>
    </xf>
    <xf numFmtId="1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>
      <alignment wrapText="1"/>
    </xf>
    <xf numFmtId="166" fontId="0" fillId="0" borderId="4" xfId="2" applyNumberFormat="1" applyFont="1" applyFill="1" applyBorder="1" applyAlignment="1"/>
    <xf numFmtId="14" fontId="0" fillId="0" borderId="0" xfId="1" applyNumberFormat="1" applyFont="1" applyBorder="1"/>
    <xf numFmtId="164" fontId="4" fillId="0" borderId="0" xfId="1" applyNumberFormat="1" applyFont="1" applyBorder="1"/>
    <xf numFmtId="164" fontId="0" fillId="0" borderId="0" xfId="1" applyNumberFormat="1" applyFont="1" applyBorder="1" applyAlignment="1">
      <alignment wrapText="1"/>
    </xf>
    <xf numFmtId="166" fontId="0" fillId="0" borderId="0" xfId="2" applyNumberFormat="1" applyFont="1" applyBorder="1"/>
    <xf numFmtId="164" fontId="10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right"/>
    </xf>
    <xf numFmtId="0" fontId="11" fillId="0" borderId="4" xfId="0" applyFont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10" fillId="0" borderId="4" xfId="0" applyNumberFormat="1" applyFont="1" applyBorder="1" applyAlignment="1">
      <alignment horizontal="left"/>
    </xf>
    <xf numFmtId="164" fontId="5" fillId="0" borderId="4" xfId="1" applyNumberFormat="1" applyFont="1" applyFill="1" applyBorder="1"/>
    <xf numFmtId="164" fontId="9" fillId="0" borderId="2" xfId="1" applyNumberFormat="1" applyFont="1" applyFill="1" applyBorder="1" applyAlignment="1">
      <alignment horizontal="center" wrapText="1"/>
    </xf>
    <xf numFmtId="166" fontId="2" fillId="0" borderId="2" xfId="2" applyNumberFormat="1" applyFont="1" applyFill="1" applyBorder="1" applyAlignment="1">
      <alignment horizontal="center" wrapText="1"/>
    </xf>
    <xf numFmtId="44" fontId="2" fillId="0" borderId="2" xfId="2" applyFont="1" applyFill="1" applyBorder="1" applyAlignment="1">
      <alignment horizontal="center" wrapText="1"/>
    </xf>
    <xf numFmtId="164" fontId="15" fillId="0" borderId="0" xfId="1" applyNumberFormat="1" applyFont="1"/>
    <xf numFmtId="0" fontId="10" fillId="0" borderId="4" xfId="0" applyFont="1" applyBorder="1" applyAlignment="1">
      <alignment horizontal="left" wrapText="1"/>
    </xf>
    <xf numFmtId="164" fontId="4" fillId="0" borderId="4" xfId="1" applyNumberFormat="1" applyFont="1" applyBorder="1" applyAlignment="1">
      <alignment horizontal="center" wrapText="1"/>
    </xf>
    <xf numFmtId="164" fontId="0" fillId="0" borderId="4" xfId="1" applyNumberFormat="1" applyFont="1" applyBorder="1" applyAlignment="1">
      <alignment horizontal="center" wrapText="1"/>
    </xf>
    <xf numFmtId="166" fontId="10" fillId="0" borderId="4" xfId="2" applyNumberFormat="1" applyFont="1" applyBorder="1" applyAlignment="1">
      <alignment horizontal="center" wrapText="1"/>
    </xf>
    <xf numFmtId="164" fontId="4" fillId="0" borderId="4" xfId="1" applyNumberFormat="1" applyFont="1" applyBorder="1" applyAlignment="1">
      <alignment horizontal="left"/>
    </xf>
    <xf numFmtId="164" fontId="4" fillId="0" borderId="4" xfId="1" applyNumberFormat="1" applyFont="1" applyBorder="1" applyAlignment="1">
      <alignment horizontal="left" wrapText="1"/>
    </xf>
    <xf numFmtId="164" fontId="0" fillId="0" borderId="4" xfId="1" applyNumberFormat="1" applyFont="1" applyBorder="1" applyAlignment="1">
      <alignment horizontal="center"/>
    </xf>
    <xf numFmtId="14" fontId="0" fillId="0" borderId="4" xfId="1" applyNumberFormat="1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 wrapText="1"/>
    </xf>
    <xf numFmtId="166" fontId="10" fillId="0" borderId="4" xfId="0" applyNumberFormat="1" applyFont="1" applyBorder="1" applyAlignment="1">
      <alignment horizontal="left" wrapText="1"/>
    </xf>
    <xf numFmtId="0" fontId="0" fillId="0" borderId="0" xfId="0" applyAlignment="1"/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1" applyNumberFormat="1" applyFont="1"/>
    <xf numFmtId="0" fontId="10" fillId="0" borderId="0" xfId="0" applyFont="1" applyFill="1"/>
    <xf numFmtId="0" fontId="10" fillId="0" borderId="0" xfId="0" applyFont="1" applyAlignment="1">
      <alignment horizontal="left"/>
    </xf>
    <xf numFmtId="0" fontId="10" fillId="0" borderId="0" xfId="0" applyFont="1" applyFill="1" applyAlignment="1"/>
    <xf numFmtId="166" fontId="10" fillId="0" borderId="0" xfId="2" applyNumberFormat="1" applyFont="1"/>
    <xf numFmtId="14" fontId="10" fillId="0" borderId="0" xfId="0" applyNumberFormat="1" applyFont="1"/>
    <xf numFmtId="0" fontId="10" fillId="0" borderId="7" xfId="0" applyFont="1" applyBorder="1" applyAlignment="1"/>
    <xf numFmtId="15" fontId="10" fillId="0" borderId="0" xfId="0" applyNumberFormat="1" applyFont="1" applyBorder="1" applyAlignment="1"/>
    <xf numFmtId="0" fontId="10" fillId="0" borderId="0" xfId="0" applyFont="1" applyBorder="1" applyAlignment="1"/>
    <xf numFmtId="38" fontId="10" fillId="0" borderId="0" xfId="1" applyNumberFormat="1" applyFont="1" applyBorder="1" applyAlignment="1"/>
    <xf numFmtId="38" fontId="10" fillId="0" borderId="0" xfId="1" applyNumberFormat="1" applyFont="1" applyBorder="1" applyAlignment="1">
      <alignment horizontal="right"/>
    </xf>
    <xf numFmtId="0" fontId="10" fillId="0" borderId="8" xfId="0" applyFont="1" applyBorder="1" applyAlignment="1"/>
    <xf numFmtId="0" fontId="0" fillId="0" borderId="7" xfId="0" applyBorder="1" applyAlignment="1"/>
    <xf numFmtId="15" fontId="0" fillId="0" borderId="0" xfId="0" applyNumberFormat="1" applyBorder="1" applyAlignment="1"/>
    <xf numFmtId="0" fontId="0" fillId="0" borderId="0" xfId="0" applyBorder="1" applyAlignment="1"/>
    <xf numFmtId="38" fontId="0" fillId="0" borderId="0" xfId="1" applyNumberFormat="1" applyFont="1" applyBorder="1" applyAlignment="1"/>
    <xf numFmtId="38" fontId="0" fillId="0" borderId="0" xfId="1" applyNumberFormat="1" applyFont="1" applyBorder="1" applyAlignment="1">
      <alignment horizontal="right"/>
    </xf>
    <xf numFmtId="0" fontId="0" fillId="0" borderId="8" xfId="0" applyBorder="1" applyAlignment="1"/>
    <xf numFmtId="0" fontId="10" fillId="0" borderId="9" xfId="0" applyFont="1" applyBorder="1"/>
    <xf numFmtId="0" fontId="10" fillId="0" borderId="10" xfId="0" applyFont="1" applyBorder="1"/>
    <xf numFmtId="166" fontId="10" fillId="0" borderId="10" xfId="2" applyNumberFormat="1" applyFont="1" applyBorder="1"/>
    <xf numFmtId="14" fontId="10" fillId="0" borderId="10" xfId="0" applyNumberFormat="1" applyFont="1" applyBorder="1"/>
    <xf numFmtId="0" fontId="10" fillId="0" borderId="11" xfId="0" applyFont="1" applyBorder="1"/>
    <xf numFmtId="37" fontId="0" fillId="0" borderId="4" xfId="1" applyNumberFormat="1" applyFont="1" applyBorder="1"/>
    <xf numFmtId="37" fontId="0" fillId="0" borderId="4" xfId="2" applyNumberFormat="1" applyFont="1" applyBorder="1"/>
    <xf numFmtId="37" fontId="0" fillId="0" borderId="4" xfId="0" applyNumberFormat="1" applyBorder="1"/>
    <xf numFmtId="37" fontId="10" fillId="0" borderId="4" xfId="2" applyNumberFormat="1" applyFont="1" applyFill="1" applyBorder="1"/>
    <xf numFmtId="166" fontId="10" fillId="0" borderId="12" xfId="2" applyNumberFormat="1" applyFont="1" applyBorder="1" applyAlignment="1">
      <alignment horizontal="center" wrapText="1"/>
    </xf>
    <xf numFmtId="166" fontId="10" fillId="0" borderId="0" xfId="2" applyNumberFormat="1" applyFont="1" applyBorder="1" applyAlignment="1">
      <alignment horizontal="right" wrapText="1"/>
    </xf>
    <xf numFmtId="166" fontId="10" fillId="0" borderId="4" xfId="2" quotePrefix="1" applyNumberFormat="1" applyFont="1" applyBorder="1" applyAlignment="1">
      <alignment wrapText="1"/>
    </xf>
    <xf numFmtId="0" fontId="11" fillId="0" borderId="5" xfId="0" applyFont="1" applyBorder="1" applyAlignment="1">
      <alignment horizontal="center"/>
    </xf>
    <xf numFmtId="0" fontId="10" fillId="0" borderId="0" xfId="0" applyFont="1" applyBorder="1"/>
    <xf numFmtId="0" fontId="10" fillId="0" borderId="0" xfId="0" applyNumberFormat="1" applyFont="1" applyBorder="1" applyAlignment="1"/>
    <xf numFmtId="0" fontId="17" fillId="0" borderId="0" xfId="0" applyFont="1" applyFill="1"/>
    <xf numFmtId="164" fontId="0" fillId="0" borderId="13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6" fontId="10" fillId="0" borderId="13" xfId="2" applyNumberFormat="1" applyFont="1" applyBorder="1" applyAlignment="1">
      <alignment horizontal="center" wrapText="1"/>
    </xf>
    <xf numFmtId="166" fontId="10" fillId="0" borderId="12" xfId="2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189"/>
  <sheetViews>
    <sheetView showGridLines="0" zoomScale="80" workbookViewId="0"/>
  </sheetViews>
  <sheetFormatPr defaultRowHeight="13.2" x14ac:dyDescent="0.25"/>
  <cols>
    <col min="1" max="1" width="10.33203125" customWidth="1"/>
    <col min="2" max="2" width="12.88671875" bestFit="1" customWidth="1"/>
    <col min="3" max="3" width="9.88671875" bestFit="1" customWidth="1"/>
    <col min="4" max="4" width="4.33203125" customWidth="1"/>
    <col min="5" max="5" width="28.44140625" customWidth="1"/>
    <col min="6" max="6" width="8.6640625" customWidth="1"/>
    <col min="7" max="7" width="12.44140625" bestFit="1" customWidth="1"/>
    <col min="8" max="8" width="8.44140625" customWidth="1"/>
    <col min="9" max="9" width="7.33203125" customWidth="1"/>
    <col min="10" max="10" width="10.6640625" bestFit="1" customWidth="1"/>
    <col min="11" max="11" width="10.33203125" bestFit="1" customWidth="1"/>
    <col min="12" max="12" width="13.88671875" bestFit="1" customWidth="1"/>
    <col min="13" max="13" width="15.33203125" bestFit="1" customWidth="1"/>
    <col min="14" max="14" width="14.33203125" bestFit="1" customWidth="1"/>
    <col min="15" max="15" width="13.109375" bestFit="1" customWidth="1"/>
    <col min="16" max="16" width="14.33203125" bestFit="1" customWidth="1"/>
    <col min="17" max="18" width="13.88671875" bestFit="1" customWidth="1"/>
    <col min="19" max="19" width="34.109375" bestFit="1" customWidth="1"/>
    <col min="20" max="20" width="11.33203125" bestFit="1" customWidth="1"/>
    <col min="21" max="21" width="13.109375" customWidth="1"/>
    <col min="22" max="24" width="14.5546875" customWidth="1"/>
    <col min="25" max="25" width="12.44140625" customWidth="1"/>
    <col min="26" max="26" width="46.5546875" customWidth="1"/>
  </cols>
  <sheetData>
    <row r="1" spans="1:27" s="17" customFormat="1" ht="15.6" x14ac:dyDescent="0.3">
      <c r="A1" s="18" t="s">
        <v>184</v>
      </c>
      <c r="B1" s="18"/>
      <c r="C1" s="19"/>
      <c r="D1" s="18"/>
      <c r="E1" s="18"/>
      <c r="S1" s="20"/>
      <c r="T1" s="20"/>
      <c r="U1" s="20"/>
      <c r="V1" s="20"/>
      <c r="W1" s="20"/>
      <c r="X1" s="20"/>
      <c r="Y1" s="20"/>
      <c r="AA1" s="21"/>
    </row>
    <row r="2" spans="1:27" s="17" customFormat="1" ht="15.6" x14ac:dyDescent="0.3">
      <c r="A2" s="18" t="s">
        <v>426</v>
      </c>
      <c r="C2" s="22"/>
      <c r="D2" s="23"/>
      <c r="E2" s="24"/>
      <c r="Q2" s="17">
        <v>-1</v>
      </c>
      <c r="S2" s="20"/>
      <c r="T2" s="20"/>
      <c r="U2" s="20"/>
      <c r="V2" s="20"/>
      <c r="W2" s="20"/>
      <c r="X2" s="20"/>
      <c r="Y2" s="20"/>
      <c r="AA2" s="21"/>
    </row>
    <row r="3" spans="1:27" s="17" customFormat="1" ht="16.2" thickBot="1" x14ac:dyDescent="0.35">
      <c r="C3" s="22"/>
      <c r="D3" s="25" t="s">
        <v>9</v>
      </c>
      <c r="E3" s="17" t="s">
        <v>185</v>
      </c>
      <c r="S3" s="20"/>
      <c r="T3" s="20"/>
      <c r="U3" s="20"/>
      <c r="V3" s="20"/>
      <c r="W3" s="20"/>
      <c r="X3" s="20"/>
      <c r="Y3" s="20"/>
      <c r="AA3" s="21"/>
    </row>
    <row r="4" spans="1:27" s="31" customFormat="1" ht="27" customHeight="1" thickTop="1" thickBot="1" x14ac:dyDescent="0.3">
      <c r="A4" s="26" t="s">
        <v>0</v>
      </c>
      <c r="B4" s="27" t="s">
        <v>10</v>
      </c>
      <c r="C4" s="29" t="s">
        <v>11</v>
      </c>
      <c r="D4" s="27"/>
      <c r="E4" s="27" t="s">
        <v>12</v>
      </c>
      <c r="F4" s="27" t="s">
        <v>13</v>
      </c>
      <c r="G4" s="27" t="s">
        <v>14</v>
      </c>
      <c r="H4" s="29" t="s">
        <v>15</v>
      </c>
      <c r="I4" s="29" t="s">
        <v>16</v>
      </c>
      <c r="J4" s="29" t="s">
        <v>17</v>
      </c>
      <c r="K4" s="29" t="s">
        <v>18</v>
      </c>
      <c r="L4" s="29" t="s">
        <v>19</v>
      </c>
      <c r="M4" s="27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29" t="s">
        <v>26</v>
      </c>
      <c r="T4" s="30" t="s">
        <v>27</v>
      </c>
      <c r="U4" s="30" t="s">
        <v>340</v>
      </c>
      <c r="V4" s="30" t="s">
        <v>341</v>
      </c>
      <c r="W4" s="30" t="s">
        <v>342</v>
      </c>
      <c r="X4" s="30" t="s">
        <v>343</v>
      </c>
      <c r="Y4" s="30" t="s">
        <v>351</v>
      </c>
      <c r="Z4" s="57" t="s">
        <v>109</v>
      </c>
      <c r="AA4" s="21"/>
    </row>
    <row r="5" spans="1:27" s="31" customFormat="1" ht="27.75" customHeight="1" thickTop="1" x14ac:dyDescent="0.3">
      <c r="A5" s="36">
        <v>37133</v>
      </c>
      <c r="B5" s="37" t="s">
        <v>446</v>
      </c>
      <c r="C5" s="66" t="s">
        <v>447</v>
      </c>
      <c r="D5" s="56" t="s">
        <v>9</v>
      </c>
      <c r="E5" s="37" t="s">
        <v>448</v>
      </c>
      <c r="F5" s="37" t="s">
        <v>51</v>
      </c>
      <c r="G5" s="67" t="s">
        <v>419</v>
      </c>
      <c r="H5" s="37">
        <v>20</v>
      </c>
      <c r="I5" s="37">
        <v>20</v>
      </c>
      <c r="J5" s="36">
        <v>37165</v>
      </c>
      <c r="K5" s="37">
        <v>39</v>
      </c>
      <c r="L5" s="37">
        <v>-599512</v>
      </c>
      <c r="M5" s="41">
        <v>49099380</v>
      </c>
      <c r="N5" s="41">
        <v>8550629</v>
      </c>
      <c r="O5" s="41">
        <v>580322</v>
      </c>
      <c r="P5" s="41">
        <v>3178555</v>
      </c>
      <c r="Q5" s="41">
        <v>-915000</v>
      </c>
      <c r="R5" s="41">
        <v>-15769</v>
      </c>
      <c r="S5" s="42" t="s">
        <v>40</v>
      </c>
      <c r="T5" s="42" t="s">
        <v>434</v>
      </c>
      <c r="U5" s="42">
        <v>10014622</v>
      </c>
      <c r="V5" s="42">
        <v>-533224</v>
      </c>
      <c r="W5" s="42"/>
      <c r="X5" s="42"/>
      <c r="Y5" s="42"/>
      <c r="Z5" s="42"/>
      <c r="AA5" s="21"/>
    </row>
    <row r="6" spans="1:27" s="31" customFormat="1" ht="27" hidden="1" customHeight="1" x14ac:dyDescent="0.3">
      <c r="A6" s="36">
        <v>37127</v>
      </c>
      <c r="B6" s="37" t="s">
        <v>422</v>
      </c>
      <c r="C6" s="66" t="s">
        <v>427</v>
      </c>
      <c r="D6" s="56" t="s">
        <v>9</v>
      </c>
      <c r="E6" s="37" t="s">
        <v>428</v>
      </c>
      <c r="F6" s="37" t="s">
        <v>51</v>
      </c>
      <c r="G6" s="67" t="s">
        <v>429</v>
      </c>
      <c r="H6" s="37">
        <v>448</v>
      </c>
      <c r="I6" s="37">
        <v>448</v>
      </c>
      <c r="J6" s="36">
        <v>37166</v>
      </c>
      <c r="K6" s="37">
        <v>36</v>
      </c>
      <c r="L6" s="37">
        <v>390530</v>
      </c>
      <c r="M6" s="41">
        <v>35590016</v>
      </c>
      <c r="N6" s="41">
        <v>4185129</v>
      </c>
      <c r="O6" s="41">
        <v>380031</v>
      </c>
      <c r="P6" s="41">
        <v>1471854</v>
      </c>
      <c r="Q6" s="41">
        <v>-902000</v>
      </c>
      <c r="R6" s="41">
        <v>-529251</v>
      </c>
      <c r="S6" s="42" t="s">
        <v>40</v>
      </c>
      <c r="T6" s="42" t="s">
        <v>34</v>
      </c>
      <c r="U6" s="42">
        <v>9439101</v>
      </c>
      <c r="V6" s="42">
        <v>-822721</v>
      </c>
      <c r="W6" s="42"/>
      <c r="X6" s="42"/>
      <c r="Y6" s="42">
        <v>-3000000</v>
      </c>
      <c r="Z6" s="42" t="s">
        <v>430</v>
      </c>
      <c r="AA6" s="21"/>
    </row>
    <row r="7" spans="1:27" ht="27" hidden="1" x14ac:dyDescent="0.3">
      <c r="A7" s="36">
        <v>37128</v>
      </c>
      <c r="B7" s="37" t="s">
        <v>422</v>
      </c>
      <c r="C7" s="66" t="s">
        <v>427</v>
      </c>
      <c r="D7" s="56" t="s">
        <v>9</v>
      </c>
      <c r="E7" s="37" t="s">
        <v>428</v>
      </c>
      <c r="F7" s="37" t="s">
        <v>51</v>
      </c>
      <c r="G7" s="67" t="s">
        <v>429</v>
      </c>
      <c r="H7" s="37">
        <v>448</v>
      </c>
      <c r="I7" s="37">
        <v>448</v>
      </c>
      <c r="J7" s="36">
        <v>37167</v>
      </c>
      <c r="K7" s="37">
        <v>36</v>
      </c>
      <c r="L7" s="37">
        <v>390530</v>
      </c>
      <c r="M7" s="41">
        <v>35590016</v>
      </c>
      <c r="N7" s="41">
        <v>4185129</v>
      </c>
      <c r="O7" s="41">
        <v>380031</v>
      </c>
      <c r="P7" s="41">
        <v>1471854</v>
      </c>
      <c r="Q7" s="41">
        <v>-902000</v>
      </c>
      <c r="R7" s="41">
        <v>-529251</v>
      </c>
      <c r="S7" s="42" t="s">
        <v>40</v>
      </c>
      <c r="T7" s="42" t="s">
        <v>34</v>
      </c>
      <c r="U7" s="42">
        <v>9439101</v>
      </c>
      <c r="V7" s="42">
        <v>-822721</v>
      </c>
      <c r="W7" s="42"/>
      <c r="X7" s="42"/>
      <c r="Y7" s="42">
        <v>-3000000</v>
      </c>
      <c r="Z7" s="42" t="s">
        <v>430</v>
      </c>
    </row>
    <row r="8" spans="1:27" s="31" customFormat="1" ht="30" customHeight="1" x14ac:dyDescent="0.3">
      <c r="A8" s="36">
        <v>37129</v>
      </c>
      <c r="B8" s="37" t="s">
        <v>422</v>
      </c>
      <c r="C8" s="66" t="s">
        <v>427</v>
      </c>
      <c r="D8" s="56" t="s">
        <v>9</v>
      </c>
      <c r="E8" s="37" t="s">
        <v>428</v>
      </c>
      <c r="F8" s="37" t="s">
        <v>51</v>
      </c>
      <c r="G8" s="67" t="s">
        <v>429</v>
      </c>
      <c r="H8" s="37">
        <v>448</v>
      </c>
      <c r="I8" s="37">
        <v>448</v>
      </c>
      <c r="J8" s="36">
        <v>37168</v>
      </c>
      <c r="K8" s="37">
        <v>36</v>
      </c>
      <c r="L8" s="37">
        <v>390530</v>
      </c>
      <c r="M8" s="41">
        <v>35590016</v>
      </c>
      <c r="N8" s="41">
        <v>4185129</v>
      </c>
      <c r="O8" s="41">
        <v>380031</v>
      </c>
      <c r="P8" s="41">
        <v>1471854</v>
      </c>
      <c r="Q8" s="41">
        <v>-902000</v>
      </c>
      <c r="R8" s="41">
        <v>-529251</v>
      </c>
      <c r="S8" s="42" t="s">
        <v>40</v>
      </c>
      <c r="T8" s="42" t="s">
        <v>34</v>
      </c>
      <c r="U8" s="42">
        <v>9439101</v>
      </c>
      <c r="V8" s="42">
        <v>-822721</v>
      </c>
      <c r="W8" s="42"/>
      <c r="X8" s="42"/>
      <c r="Y8" s="42">
        <v>-3000000</v>
      </c>
      <c r="Z8" s="42" t="s">
        <v>430</v>
      </c>
      <c r="AA8" s="21"/>
    </row>
    <row r="9" spans="1:27" s="31" customFormat="1" ht="27" customHeight="1" x14ac:dyDescent="0.3">
      <c r="A9" s="36">
        <v>37120</v>
      </c>
      <c r="B9" s="37" t="s">
        <v>409</v>
      </c>
      <c r="C9" s="66" t="s">
        <v>157</v>
      </c>
      <c r="D9" s="110"/>
      <c r="E9" s="40" t="s">
        <v>410</v>
      </c>
      <c r="F9" s="114" t="s">
        <v>411</v>
      </c>
      <c r="G9" s="115"/>
      <c r="H9" s="37">
        <v>21</v>
      </c>
      <c r="I9" s="37">
        <v>21</v>
      </c>
      <c r="J9" s="36">
        <v>37135</v>
      </c>
      <c r="K9" s="37">
        <v>108</v>
      </c>
      <c r="L9" s="103">
        <v>1171802</v>
      </c>
      <c r="M9" s="104">
        <v>213632984</v>
      </c>
      <c r="N9" s="104">
        <v>13667214</v>
      </c>
      <c r="O9" s="104">
        <v>733671</v>
      </c>
      <c r="P9" s="104">
        <v>2841496</v>
      </c>
      <c r="Q9" s="105">
        <v>-1003725</v>
      </c>
      <c r="R9" s="105">
        <v>-196377</v>
      </c>
      <c r="S9" s="116" t="s">
        <v>412</v>
      </c>
      <c r="T9" s="117"/>
      <c r="U9" s="107"/>
      <c r="V9" s="107"/>
      <c r="W9" s="107"/>
      <c r="X9" s="107"/>
      <c r="Y9" s="107"/>
      <c r="Z9" s="65" t="s">
        <v>413</v>
      </c>
      <c r="AA9" s="21"/>
    </row>
    <row r="10" spans="1:27" s="31" customFormat="1" ht="27" customHeight="1" x14ac:dyDescent="0.3">
      <c r="A10" s="36">
        <v>37098</v>
      </c>
      <c r="B10" s="37" t="s">
        <v>177</v>
      </c>
      <c r="C10" s="66" t="s">
        <v>188</v>
      </c>
      <c r="D10" s="56"/>
      <c r="E10" s="40" t="s">
        <v>186</v>
      </c>
      <c r="F10" s="37" t="s">
        <v>51</v>
      </c>
      <c r="G10" s="67" t="s">
        <v>187</v>
      </c>
      <c r="H10" s="37">
        <v>2</v>
      </c>
      <c r="I10" s="37">
        <v>2</v>
      </c>
      <c r="J10" s="36">
        <v>37104</v>
      </c>
      <c r="K10" s="37">
        <v>32</v>
      </c>
      <c r="L10" s="103">
        <v>1996</v>
      </c>
      <c r="M10" s="104">
        <v>-178466</v>
      </c>
      <c r="N10" s="104">
        <v>-23402</v>
      </c>
      <c r="O10" s="104">
        <v>1250758</v>
      </c>
      <c r="P10" s="104">
        <v>4844165</v>
      </c>
      <c r="Q10" s="105">
        <v>0</v>
      </c>
      <c r="R10" s="105">
        <v>2718</v>
      </c>
      <c r="S10" s="42" t="s">
        <v>174</v>
      </c>
      <c r="T10" s="42" t="s">
        <v>34</v>
      </c>
      <c r="U10" s="42">
        <v>-27743</v>
      </c>
      <c r="V10" s="42">
        <v>1623</v>
      </c>
      <c r="W10" s="42"/>
      <c r="X10" s="42"/>
      <c r="Y10" s="42"/>
      <c r="Z10" s="42" t="s">
        <v>189</v>
      </c>
      <c r="AA10" s="21"/>
    </row>
    <row r="11" spans="1:27" s="31" customFormat="1" ht="27" customHeight="1" x14ac:dyDescent="0.3">
      <c r="A11" s="36">
        <v>37084</v>
      </c>
      <c r="B11" s="37" t="s">
        <v>156</v>
      </c>
      <c r="C11" s="66" t="s">
        <v>157</v>
      </c>
      <c r="D11" s="56"/>
      <c r="E11" s="37" t="s">
        <v>158</v>
      </c>
      <c r="F11" s="37" t="s">
        <v>31</v>
      </c>
      <c r="G11" s="67" t="s">
        <v>32</v>
      </c>
      <c r="H11" s="37">
        <v>389</v>
      </c>
      <c r="I11" s="37">
        <v>2</v>
      </c>
      <c r="J11" s="36">
        <v>37104</v>
      </c>
      <c r="K11" s="37">
        <v>96</v>
      </c>
      <c r="L11" s="103">
        <v>-1044486</v>
      </c>
      <c r="M11" s="104">
        <v>70366194</v>
      </c>
      <c r="N11" s="104">
        <v>2799722</v>
      </c>
      <c r="O11" s="104">
        <v>0</v>
      </c>
      <c r="P11" s="104">
        <v>0</v>
      </c>
      <c r="Q11" s="105">
        <v>-791800</v>
      </c>
      <c r="R11" s="105">
        <v>-236238</v>
      </c>
      <c r="S11" s="42" t="s">
        <v>173</v>
      </c>
      <c r="T11" s="42" t="s">
        <v>34</v>
      </c>
      <c r="U11" s="42">
        <v>4779806</v>
      </c>
      <c r="V11" s="42">
        <v>-910266</v>
      </c>
      <c r="W11" s="42"/>
      <c r="X11" s="42"/>
      <c r="Y11" s="42">
        <v>-41779</v>
      </c>
      <c r="Z11" s="42" t="s">
        <v>415</v>
      </c>
      <c r="AA11" s="21"/>
    </row>
    <row r="12" spans="1:27" s="31" customFormat="1" ht="27" customHeight="1" x14ac:dyDescent="0.3">
      <c r="A12" s="36">
        <v>37085</v>
      </c>
      <c r="B12" s="37" t="s">
        <v>156</v>
      </c>
      <c r="C12" s="66" t="s">
        <v>157</v>
      </c>
      <c r="D12" s="56"/>
      <c r="E12" s="37" t="s">
        <v>159</v>
      </c>
      <c r="F12" s="37" t="s">
        <v>31</v>
      </c>
      <c r="G12" s="67" t="s">
        <v>32</v>
      </c>
      <c r="H12" s="37">
        <v>395</v>
      </c>
      <c r="I12" s="37">
        <v>158</v>
      </c>
      <c r="J12" s="36">
        <v>37104</v>
      </c>
      <c r="K12" s="37">
        <v>96</v>
      </c>
      <c r="L12" s="103">
        <v>-442049</v>
      </c>
      <c r="M12" s="104">
        <v>33392737</v>
      </c>
      <c r="N12" s="104">
        <v>900971</v>
      </c>
      <c r="O12" s="104">
        <v>0</v>
      </c>
      <c r="P12" s="104">
        <v>0</v>
      </c>
      <c r="Q12" s="105">
        <v>-408700</v>
      </c>
      <c r="R12" s="105">
        <v>-324153</v>
      </c>
      <c r="S12" s="42" t="s">
        <v>173</v>
      </c>
      <c r="T12" s="42" t="s">
        <v>34</v>
      </c>
      <c r="U12" s="42">
        <v>2792570</v>
      </c>
      <c r="V12" s="42">
        <v>-442627</v>
      </c>
      <c r="W12" s="42"/>
      <c r="X12" s="42"/>
      <c r="Y12" s="42">
        <v>-716119</v>
      </c>
      <c r="Z12" s="42" t="s">
        <v>415</v>
      </c>
      <c r="AA12" s="21"/>
    </row>
    <row r="13" spans="1:27" s="31" customFormat="1" ht="27" customHeight="1" x14ac:dyDescent="0.3">
      <c r="A13" s="36">
        <v>37086</v>
      </c>
      <c r="B13" s="37" t="s">
        <v>156</v>
      </c>
      <c r="C13" s="66" t="s">
        <v>157</v>
      </c>
      <c r="D13" s="56"/>
      <c r="E13" s="37" t="s">
        <v>160</v>
      </c>
      <c r="F13" s="37" t="s">
        <v>31</v>
      </c>
      <c r="G13" s="67" t="s">
        <v>32</v>
      </c>
      <c r="H13" s="37">
        <v>43</v>
      </c>
      <c r="I13" s="37">
        <v>17</v>
      </c>
      <c r="J13" s="36">
        <v>37104</v>
      </c>
      <c r="K13" s="37">
        <v>96</v>
      </c>
      <c r="L13" s="103">
        <v>-540011</v>
      </c>
      <c r="M13" s="104">
        <v>38019870</v>
      </c>
      <c r="N13" s="104">
        <v>3252062</v>
      </c>
      <c r="O13" s="104">
        <v>0</v>
      </c>
      <c r="P13" s="104">
        <v>0</v>
      </c>
      <c r="Q13" s="105">
        <v>-492400</v>
      </c>
      <c r="R13" s="105">
        <v>-39625</v>
      </c>
      <c r="S13" s="42" t="s">
        <v>173</v>
      </c>
      <c r="T13" s="42" t="s">
        <v>34</v>
      </c>
      <c r="U13" s="42">
        <v>3859702</v>
      </c>
      <c r="V13" s="42">
        <v>-355641</v>
      </c>
      <c r="W13" s="42"/>
      <c r="X13" s="42"/>
      <c r="Y13" s="42">
        <v>383408</v>
      </c>
      <c r="Z13" s="42" t="s">
        <v>415</v>
      </c>
      <c r="AA13" s="21"/>
    </row>
    <row r="14" spans="1:27" s="31" customFormat="1" ht="27" customHeight="1" x14ac:dyDescent="0.3">
      <c r="A14" s="36">
        <v>37089</v>
      </c>
      <c r="B14" s="37" t="s">
        <v>177</v>
      </c>
      <c r="C14" s="66" t="s">
        <v>157</v>
      </c>
      <c r="D14" s="56"/>
      <c r="E14" s="37" t="s">
        <v>161</v>
      </c>
      <c r="F14" s="37" t="s">
        <v>51</v>
      </c>
      <c r="G14" s="67" t="s">
        <v>170</v>
      </c>
      <c r="H14" s="37">
        <v>160</v>
      </c>
      <c r="I14" s="37">
        <v>160</v>
      </c>
      <c r="J14" s="36">
        <v>37104</v>
      </c>
      <c r="K14" s="37">
        <v>32</v>
      </c>
      <c r="L14" s="103">
        <v>-745912</v>
      </c>
      <c r="M14" s="104">
        <v>66947302</v>
      </c>
      <c r="N14" s="104">
        <v>2980424</v>
      </c>
      <c r="O14" s="104">
        <v>1250758</v>
      </c>
      <c r="P14" s="104">
        <v>4844165</v>
      </c>
      <c r="Q14" s="105">
        <v>0</v>
      </c>
      <c r="R14" s="105">
        <v>-217225</v>
      </c>
      <c r="S14" s="42" t="s">
        <v>174</v>
      </c>
      <c r="T14" s="42" t="s">
        <v>34</v>
      </c>
      <c r="U14" s="42">
        <v>3878741</v>
      </c>
      <c r="V14" s="42">
        <v>-681092</v>
      </c>
      <c r="W14" s="42"/>
      <c r="X14" s="42"/>
      <c r="Y14" s="42"/>
      <c r="Z14" s="109" t="s">
        <v>416</v>
      </c>
      <c r="AA14" s="21"/>
    </row>
    <row r="15" spans="1:27" s="31" customFormat="1" ht="27" customHeight="1" x14ac:dyDescent="0.3">
      <c r="A15" s="36">
        <v>37078</v>
      </c>
      <c r="B15" s="37" t="s">
        <v>66</v>
      </c>
      <c r="C15" s="66" t="s">
        <v>157</v>
      </c>
      <c r="D15" s="56"/>
      <c r="E15" s="40" t="s">
        <v>162</v>
      </c>
      <c r="F15" s="37" t="s">
        <v>51</v>
      </c>
      <c r="G15" s="67" t="s">
        <v>170</v>
      </c>
      <c r="H15" s="37">
        <v>141</v>
      </c>
      <c r="I15" s="37">
        <v>141</v>
      </c>
      <c r="J15" s="36">
        <v>37104</v>
      </c>
      <c r="K15" s="37">
        <v>60</v>
      </c>
      <c r="L15" s="103">
        <v>-902746</v>
      </c>
      <c r="M15" s="104">
        <v>84662803</v>
      </c>
      <c r="N15" s="104">
        <v>4298705</v>
      </c>
      <c r="O15" s="104">
        <v>1169054</v>
      </c>
      <c r="P15" s="104">
        <v>4527727</v>
      </c>
      <c r="Q15" s="105">
        <v>-1400000</v>
      </c>
      <c r="R15" s="105">
        <v>-334109</v>
      </c>
      <c r="S15" s="42" t="s">
        <v>40</v>
      </c>
      <c r="T15" s="42" t="s">
        <v>34</v>
      </c>
      <c r="U15" s="42">
        <v>7926113</v>
      </c>
      <c r="V15" s="42">
        <v>-1893299</v>
      </c>
      <c r="W15" s="42"/>
      <c r="X15" s="42"/>
      <c r="Y15" s="42"/>
      <c r="Z15" s="42"/>
      <c r="AA15" s="21"/>
    </row>
    <row r="16" spans="1:27" s="31" customFormat="1" ht="27" customHeight="1" x14ac:dyDescent="0.3">
      <c r="A16" s="36">
        <v>37078</v>
      </c>
      <c r="B16" s="37" t="s">
        <v>66</v>
      </c>
      <c r="C16" s="66" t="s">
        <v>157</v>
      </c>
      <c r="D16" s="56"/>
      <c r="E16" s="37" t="s">
        <v>163</v>
      </c>
      <c r="F16" s="37" t="s">
        <v>51</v>
      </c>
      <c r="G16" s="67" t="s">
        <v>170</v>
      </c>
      <c r="H16" s="37">
        <v>399</v>
      </c>
      <c r="I16" s="37">
        <v>399</v>
      </c>
      <c r="J16" s="36">
        <v>37104</v>
      </c>
      <c r="K16" s="37">
        <v>60</v>
      </c>
      <c r="L16" s="103">
        <v>-1228615</v>
      </c>
      <c r="M16" s="104">
        <v>113803714</v>
      </c>
      <c r="N16" s="104">
        <v>4070080</v>
      </c>
      <c r="O16" s="104">
        <v>2466466</v>
      </c>
      <c r="P16" s="104">
        <v>13509391</v>
      </c>
      <c r="Q16" s="105">
        <v>-2350000</v>
      </c>
      <c r="R16" s="105">
        <v>-944766</v>
      </c>
      <c r="S16" s="42" t="s">
        <v>40</v>
      </c>
      <c r="T16" s="42" t="s">
        <v>34</v>
      </c>
      <c r="U16" s="42">
        <v>9693773</v>
      </c>
      <c r="V16" s="42">
        <v>-2328927</v>
      </c>
      <c r="W16" s="42"/>
      <c r="X16" s="42"/>
      <c r="Y16" s="42"/>
      <c r="Z16" s="42"/>
      <c r="AA16" s="21"/>
    </row>
    <row r="17" spans="1:54" s="31" customFormat="1" ht="27" customHeight="1" x14ac:dyDescent="0.3">
      <c r="A17" s="36">
        <v>37090</v>
      </c>
      <c r="B17" s="37" t="s">
        <v>178</v>
      </c>
      <c r="C17" s="66" t="s">
        <v>157</v>
      </c>
      <c r="D17" s="25"/>
      <c r="E17" s="37" t="s">
        <v>164</v>
      </c>
      <c r="F17" s="37" t="s">
        <v>51</v>
      </c>
      <c r="G17" s="40" t="s">
        <v>171</v>
      </c>
      <c r="H17" s="37">
        <v>2</v>
      </c>
      <c r="I17" s="37">
        <v>2</v>
      </c>
      <c r="J17" s="36">
        <v>37135</v>
      </c>
      <c r="K17" s="37">
        <v>36</v>
      </c>
      <c r="L17" s="103">
        <v>-356663</v>
      </c>
      <c r="M17" s="106">
        <v>32033692</v>
      </c>
      <c r="N17" s="104">
        <v>2197048</v>
      </c>
      <c r="O17" s="104">
        <v>820288</v>
      </c>
      <c r="P17" s="104">
        <v>3176962</v>
      </c>
      <c r="Q17" s="105">
        <v>-880500</v>
      </c>
      <c r="R17" s="105">
        <v>-3629</v>
      </c>
      <c r="S17" s="42" t="s">
        <v>172</v>
      </c>
      <c r="T17" s="42" t="s">
        <v>34</v>
      </c>
      <c r="U17" s="42">
        <v>3412606</v>
      </c>
      <c r="V17" s="42">
        <v>-331429</v>
      </c>
      <c r="W17" s="42"/>
      <c r="X17" s="42"/>
      <c r="Y17" s="42"/>
      <c r="Z17" s="42" t="s">
        <v>196</v>
      </c>
      <c r="AA17" s="21"/>
    </row>
    <row r="18" spans="1:54" s="31" customFormat="1" ht="27" customHeight="1" x14ac:dyDescent="0.3">
      <c r="A18" s="36">
        <v>37090</v>
      </c>
      <c r="B18" s="37" t="s">
        <v>179</v>
      </c>
      <c r="C18" s="66" t="s">
        <v>157</v>
      </c>
      <c r="D18" s="56"/>
      <c r="E18" s="37" t="s">
        <v>165</v>
      </c>
      <c r="F18" s="37" t="s">
        <v>51</v>
      </c>
      <c r="G18" s="40" t="s">
        <v>171</v>
      </c>
      <c r="H18" s="37">
        <v>5</v>
      </c>
      <c r="I18" s="37">
        <v>4</v>
      </c>
      <c r="J18" s="36">
        <v>37104</v>
      </c>
      <c r="K18" s="37">
        <v>60</v>
      </c>
      <c r="L18" s="103">
        <v>-89222</v>
      </c>
      <c r="M18" s="104">
        <v>8712697</v>
      </c>
      <c r="N18" s="104">
        <v>873295</v>
      </c>
      <c r="O18" s="104">
        <v>115110</v>
      </c>
      <c r="P18" s="104">
        <v>364010</v>
      </c>
      <c r="Q18" s="105">
        <v>-143550</v>
      </c>
      <c r="R18" s="105">
        <v>-100510</v>
      </c>
      <c r="S18" s="42" t="s">
        <v>172</v>
      </c>
      <c r="T18" s="42" t="s">
        <v>34</v>
      </c>
      <c r="U18" s="42">
        <v>1181835</v>
      </c>
      <c r="V18" s="42">
        <v>-64480</v>
      </c>
      <c r="W18" s="42"/>
      <c r="X18" s="42"/>
      <c r="Y18" s="42"/>
      <c r="Z18" s="42"/>
      <c r="AA18" s="21"/>
    </row>
    <row r="19" spans="1:54" s="31" customFormat="1" ht="27" customHeight="1" x14ac:dyDescent="0.3">
      <c r="A19" s="36">
        <v>37078</v>
      </c>
      <c r="B19" s="37" t="s">
        <v>180</v>
      </c>
      <c r="C19" s="66" t="s">
        <v>157</v>
      </c>
      <c r="D19" s="56"/>
      <c r="E19" s="37" t="s">
        <v>166</v>
      </c>
      <c r="F19" s="37" t="s">
        <v>51</v>
      </c>
      <c r="G19" s="67" t="s">
        <v>170</v>
      </c>
      <c r="H19" s="37">
        <v>17</v>
      </c>
      <c r="I19" s="37">
        <v>14</v>
      </c>
      <c r="J19" s="36">
        <v>37104</v>
      </c>
      <c r="K19" s="37">
        <v>120</v>
      </c>
      <c r="L19" s="103">
        <v>-391358</v>
      </c>
      <c r="M19" s="104">
        <v>44512319</v>
      </c>
      <c r="N19" s="104">
        <v>3985624</v>
      </c>
      <c r="O19" s="104">
        <v>601247</v>
      </c>
      <c r="P19" s="104">
        <v>2328620</v>
      </c>
      <c r="Q19" s="105">
        <v>-600000</v>
      </c>
      <c r="R19" s="105">
        <v>-292788</v>
      </c>
      <c r="S19" s="42" t="s">
        <v>40</v>
      </c>
      <c r="T19" s="42" t="s">
        <v>34</v>
      </c>
      <c r="U19" s="42">
        <v>5698174</v>
      </c>
      <c r="V19" s="42">
        <v>-819763</v>
      </c>
      <c r="W19" s="42"/>
      <c r="X19" s="42"/>
      <c r="Y19" s="42"/>
      <c r="Z19" s="42"/>
      <c r="AA19" s="21"/>
    </row>
    <row r="20" spans="1:54" s="31" customFormat="1" ht="27" customHeight="1" x14ac:dyDescent="0.3">
      <c r="A20" s="36">
        <v>37084</v>
      </c>
      <c r="B20" s="37" t="s">
        <v>181</v>
      </c>
      <c r="C20" s="66" t="s">
        <v>157</v>
      </c>
      <c r="D20" s="56"/>
      <c r="E20" s="37" t="s">
        <v>167</v>
      </c>
      <c r="F20" s="37" t="s">
        <v>51</v>
      </c>
      <c r="G20" s="67" t="s">
        <v>170</v>
      </c>
      <c r="H20" s="37">
        <v>272</v>
      </c>
      <c r="I20" s="37">
        <v>272</v>
      </c>
      <c r="J20" s="36">
        <v>37104</v>
      </c>
      <c r="K20" s="37">
        <v>120</v>
      </c>
      <c r="L20" s="103">
        <v>-565413</v>
      </c>
      <c r="M20" s="104">
        <v>40099435</v>
      </c>
      <c r="N20" s="104">
        <v>1066054</v>
      </c>
      <c r="O20" s="104">
        <v>0</v>
      </c>
      <c r="P20" s="104">
        <v>0</v>
      </c>
      <c r="Q20" s="105">
        <v>-73300</v>
      </c>
      <c r="R20" s="105">
        <v>-1122298</v>
      </c>
      <c r="S20" s="42" t="s">
        <v>175</v>
      </c>
      <c r="T20" s="42" t="s">
        <v>34</v>
      </c>
      <c r="U20" s="42">
        <v>2261651</v>
      </c>
      <c r="V20" s="42"/>
      <c r="W20" s="42"/>
      <c r="X20" s="42"/>
      <c r="Y20" s="42"/>
      <c r="Z20" s="42"/>
      <c r="AA20" s="21"/>
    </row>
    <row r="21" spans="1:54" s="31" customFormat="1" ht="27" customHeight="1" x14ac:dyDescent="0.3">
      <c r="A21" s="36">
        <v>37078</v>
      </c>
      <c r="B21" s="37" t="s">
        <v>182</v>
      </c>
      <c r="C21" s="66" t="s">
        <v>157</v>
      </c>
      <c r="D21" s="56"/>
      <c r="E21" s="37" t="s">
        <v>168</v>
      </c>
      <c r="F21" s="37" t="s">
        <v>51</v>
      </c>
      <c r="G21" s="67" t="s">
        <v>170</v>
      </c>
      <c r="H21" s="37">
        <v>121</v>
      </c>
      <c r="I21" s="37">
        <v>121</v>
      </c>
      <c r="J21" s="36">
        <v>37135</v>
      </c>
      <c r="K21" s="37">
        <v>36</v>
      </c>
      <c r="L21" s="103">
        <v>-81828</v>
      </c>
      <c r="M21" s="104">
        <v>7249231</v>
      </c>
      <c r="N21" s="104">
        <v>209456</v>
      </c>
      <c r="O21" s="104">
        <v>0</v>
      </c>
      <c r="P21" s="104">
        <v>0</v>
      </c>
      <c r="Q21" s="105">
        <v>-38000</v>
      </c>
      <c r="R21" s="105">
        <v>-98781</v>
      </c>
      <c r="S21" s="42" t="s">
        <v>176</v>
      </c>
      <c r="T21" s="42" t="s">
        <v>34</v>
      </c>
      <c r="U21" s="42">
        <v>479727</v>
      </c>
      <c r="V21" s="42">
        <v>-133490</v>
      </c>
      <c r="W21" s="42"/>
      <c r="X21" s="42"/>
      <c r="Y21" s="42"/>
      <c r="Z21" s="42"/>
      <c r="AA21" s="21"/>
    </row>
    <row r="22" spans="1:54" s="31" customFormat="1" ht="27" customHeight="1" x14ac:dyDescent="0.3">
      <c r="A22" s="36">
        <v>37078</v>
      </c>
      <c r="B22" s="37" t="s">
        <v>183</v>
      </c>
      <c r="C22" s="66" t="s">
        <v>157</v>
      </c>
      <c r="D22" s="56"/>
      <c r="E22" s="37" t="s">
        <v>169</v>
      </c>
      <c r="F22" s="37" t="s">
        <v>51</v>
      </c>
      <c r="G22" s="40" t="s">
        <v>171</v>
      </c>
      <c r="H22" s="37">
        <v>166</v>
      </c>
      <c r="I22" s="37">
        <v>166</v>
      </c>
      <c r="J22" s="36">
        <v>37104</v>
      </c>
      <c r="K22" s="37">
        <v>48</v>
      </c>
      <c r="L22" s="103">
        <v>-722311</v>
      </c>
      <c r="M22" s="104">
        <v>65844189</v>
      </c>
      <c r="N22" s="104">
        <v>3484239</v>
      </c>
      <c r="O22" s="104">
        <v>1543371</v>
      </c>
      <c r="P22" s="104">
        <v>5977450</v>
      </c>
      <c r="Q22" s="105">
        <v>-835000</v>
      </c>
      <c r="R22" s="105">
        <v>-264793</v>
      </c>
      <c r="S22" s="42" t="s">
        <v>40</v>
      </c>
      <c r="T22" s="42" t="s">
        <v>34</v>
      </c>
      <c r="U22" s="42">
        <v>5446222</v>
      </c>
      <c r="V22" s="42">
        <v>-818672</v>
      </c>
      <c r="W22" s="42"/>
      <c r="X22" s="42"/>
      <c r="Y22" s="42">
        <v>-43518</v>
      </c>
      <c r="Z22" s="42" t="s">
        <v>414</v>
      </c>
      <c r="AA22" s="21"/>
    </row>
    <row r="23" spans="1:54" x14ac:dyDescent="0.25">
      <c r="A23" s="17"/>
      <c r="B23" s="17"/>
      <c r="C23" s="22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0"/>
      <c r="T23" s="20"/>
      <c r="U23" s="20"/>
      <c r="V23" s="20"/>
      <c r="W23" s="20"/>
      <c r="X23" s="20"/>
      <c r="Y23" s="20"/>
      <c r="Z23" s="17"/>
      <c r="AA23" s="21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</row>
    <row r="24" spans="1:54" x14ac:dyDescent="0.25">
      <c r="A24" s="17"/>
      <c r="B24" s="17"/>
      <c r="C24" s="2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0"/>
      <c r="T24" s="20"/>
      <c r="U24" s="20"/>
      <c r="V24" s="20"/>
      <c r="W24" s="20"/>
      <c r="X24" s="20"/>
      <c r="Y24" s="20"/>
      <c r="Z24" s="17"/>
      <c r="AA24" s="21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</row>
    <row r="25" spans="1:54" x14ac:dyDescent="0.25">
      <c r="A25" s="17"/>
      <c r="B25" s="17"/>
      <c r="C25" s="22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0"/>
      <c r="T25" s="20"/>
      <c r="U25" s="20"/>
      <c r="V25" s="20"/>
      <c r="W25" s="20"/>
      <c r="X25" s="20"/>
      <c r="Y25" s="20"/>
      <c r="Z25" s="17"/>
      <c r="AA25" s="21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</row>
    <row r="26" spans="1:54" x14ac:dyDescent="0.25">
      <c r="A26" s="17"/>
      <c r="B26" s="17"/>
      <c r="C26" s="22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0"/>
      <c r="T26" s="20"/>
      <c r="U26" s="20"/>
      <c r="V26" s="20"/>
      <c r="W26" s="20"/>
      <c r="X26" s="20"/>
      <c r="Y26" s="20"/>
      <c r="Z26" s="108"/>
      <c r="AA26" s="21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</row>
    <row r="27" spans="1:54" x14ac:dyDescent="0.25">
      <c r="A27" s="17"/>
      <c r="B27" s="17"/>
      <c r="C27" s="22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0"/>
      <c r="T27" s="20"/>
      <c r="U27" s="20"/>
      <c r="V27" s="20"/>
      <c r="W27" s="20"/>
      <c r="X27" s="20"/>
      <c r="Y27" s="20"/>
      <c r="Z27" s="17"/>
      <c r="AA27" s="21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</row>
    <row r="28" spans="1:54" x14ac:dyDescent="0.25">
      <c r="A28" s="17"/>
      <c r="B28" s="17"/>
      <c r="C28" s="22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0"/>
      <c r="T28" s="20"/>
      <c r="U28" s="20"/>
      <c r="V28" s="20"/>
      <c r="W28" s="20"/>
      <c r="X28" s="20"/>
      <c r="Y28" s="20"/>
      <c r="Z28" s="17"/>
      <c r="AA28" s="21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</row>
    <row r="29" spans="1:54" x14ac:dyDescent="0.25">
      <c r="A29" s="17"/>
      <c r="B29" s="17"/>
      <c r="C29" s="22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0"/>
      <c r="T29" s="20"/>
      <c r="U29" s="20"/>
      <c r="V29" s="20"/>
      <c r="W29" s="20"/>
      <c r="X29" s="20"/>
      <c r="Y29" s="20"/>
      <c r="Z29" s="17"/>
      <c r="AA29" s="21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</row>
    <row r="30" spans="1:54" x14ac:dyDescent="0.25">
      <c r="A30" s="17"/>
      <c r="B30" s="17"/>
      <c r="C30" s="22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0"/>
      <c r="T30" s="20"/>
      <c r="U30" s="20"/>
      <c r="V30" s="20"/>
      <c r="W30" s="20"/>
      <c r="X30" s="20"/>
      <c r="Y30" s="20"/>
      <c r="Z30" s="17"/>
      <c r="AA30" s="21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</row>
    <row r="31" spans="1:54" x14ac:dyDescent="0.25">
      <c r="A31" s="17"/>
      <c r="B31" s="17"/>
      <c r="C31" s="22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0"/>
      <c r="T31" s="20"/>
      <c r="U31" s="20"/>
      <c r="V31" s="20"/>
      <c r="W31" s="20"/>
      <c r="X31" s="20"/>
      <c r="Y31" s="20"/>
      <c r="Z31" s="17"/>
      <c r="AA31" s="21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</row>
    <row r="32" spans="1:54" x14ac:dyDescent="0.25">
      <c r="A32" s="17"/>
      <c r="B32" s="17"/>
      <c r="C32" s="22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0"/>
      <c r="T32" s="20"/>
      <c r="U32" s="20"/>
      <c r="V32" s="20"/>
      <c r="W32" s="20"/>
      <c r="X32" s="20"/>
      <c r="Y32" s="20"/>
      <c r="Z32" s="17"/>
      <c r="AA32" s="21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</row>
    <row r="33" spans="1:54" x14ac:dyDescent="0.25">
      <c r="A33" s="17"/>
      <c r="B33" s="17"/>
      <c r="C33" s="22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0"/>
      <c r="T33" s="20"/>
      <c r="U33" s="20"/>
      <c r="V33" s="20"/>
      <c r="W33" s="20"/>
      <c r="X33" s="20"/>
      <c r="Y33" s="20"/>
      <c r="Z33" s="17"/>
      <c r="AA33" s="21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</row>
    <row r="34" spans="1:54" x14ac:dyDescent="0.25">
      <c r="A34" s="17"/>
      <c r="B34" s="17"/>
      <c r="C34" s="22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20"/>
      <c r="T34" s="20"/>
      <c r="U34" s="20"/>
      <c r="V34" s="20"/>
      <c r="W34" s="20"/>
      <c r="X34" s="20"/>
      <c r="Y34" s="20"/>
      <c r="Z34" s="17"/>
      <c r="AA34" s="21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</row>
    <row r="35" spans="1:54" x14ac:dyDescent="0.25">
      <c r="A35" s="17"/>
      <c r="B35" s="17"/>
      <c r="C35" s="2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0"/>
      <c r="T35" s="20"/>
      <c r="U35" s="20"/>
      <c r="V35" s="20"/>
      <c r="W35" s="20"/>
      <c r="X35" s="20"/>
      <c r="Y35" s="20"/>
      <c r="Z35" s="17"/>
      <c r="AA35" s="21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</row>
    <row r="36" spans="1:54" x14ac:dyDescent="0.25">
      <c r="A36" s="17"/>
      <c r="B36" s="17"/>
      <c r="C36" s="22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20"/>
      <c r="T36" s="20"/>
      <c r="U36" s="20"/>
      <c r="V36" s="20"/>
      <c r="W36" s="20"/>
      <c r="X36" s="20"/>
      <c r="Y36" s="20"/>
      <c r="Z36" s="17"/>
      <c r="AA36" s="21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</row>
    <row r="37" spans="1:54" x14ac:dyDescent="0.25">
      <c r="A37" s="17"/>
      <c r="B37" s="17"/>
      <c r="C37" s="22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20"/>
      <c r="T37" s="20"/>
      <c r="U37" s="20"/>
      <c r="V37" s="20"/>
      <c r="W37" s="20"/>
      <c r="X37" s="20"/>
      <c r="Y37" s="20"/>
      <c r="Z37" s="17"/>
      <c r="AA37" s="21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</row>
    <row r="38" spans="1:54" x14ac:dyDescent="0.25">
      <c r="A38" s="17"/>
      <c r="B38" s="17"/>
      <c r="C38" s="22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20"/>
      <c r="T38" s="20"/>
      <c r="U38" s="20"/>
      <c r="V38" s="20"/>
      <c r="W38" s="20"/>
      <c r="X38" s="20"/>
      <c r="Y38" s="20"/>
      <c r="Z38" s="17"/>
      <c r="AA38" s="21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</row>
    <row r="39" spans="1:54" x14ac:dyDescent="0.25">
      <c r="A39" s="17"/>
      <c r="B39" s="17"/>
      <c r="C39" s="22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20"/>
      <c r="T39" s="20"/>
      <c r="U39" s="20"/>
      <c r="V39" s="20"/>
      <c r="W39" s="20"/>
      <c r="X39" s="20"/>
      <c r="Y39" s="20"/>
      <c r="Z39" s="17"/>
      <c r="AA39" s="21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x14ac:dyDescent="0.25">
      <c r="A40" s="17"/>
      <c r="B40" s="17"/>
      <c r="C40" s="22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20"/>
      <c r="T40" s="20"/>
      <c r="U40" s="20"/>
      <c r="V40" s="20"/>
      <c r="W40" s="20"/>
      <c r="X40" s="20"/>
      <c r="Y40" s="20"/>
      <c r="Z40" s="17"/>
      <c r="AA40" s="21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</row>
    <row r="41" spans="1:54" x14ac:dyDescent="0.25">
      <c r="A41" s="17"/>
      <c r="B41" s="17"/>
      <c r="C41" s="22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20"/>
      <c r="T41" s="20"/>
      <c r="U41" s="20"/>
      <c r="V41" s="20"/>
      <c r="W41" s="20"/>
      <c r="X41" s="20"/>
      <c r="Y41" s="20"/>
      <c r="Z41" s="17"/>
      <c r="AA41" s="21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</row>
    <row r="42" spans="1:54" x14ac:dyDescent="0.25">
      <c r="A42" s="17"/>
      <c r="B42" s="17"/>
      <c r="C42" s="22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20"/>
      <c r="T42" s="20"/>
      <c r="U42" s="20"/>
      <c r="V42" s="20"/>
      <c r="W42" s="20"/>
      <c r="X42" s="20"/>
      <c r="Y42" s="20"/>
      <c r="Z42" s="17"/>
      <c r="AA42" s="21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</row>
    <row r="43" spans="1:54" x14ac:dyDescent="0.25">
      <c r="A43" s="17"/>
      <c r="B43" s="17"/>
      <c r="C43" s="2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20"/>
      <c r="T43" s="20"/>
      <c r="U43" s="20"/>
      <c r="V43" s="20"/>
      <c r="W43" s="20"/>
      <c r="X43" s="20"/>
      <c r="Y43" s="20"/>
      <c r="Z43" s="17"/>
      <c r="AA43" s="21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</row>
    <row r="44" spans="1:54" x14ac:dyDescent="0.25">
      <c r="A44" s="17"/>
      <c r="B44" s="17"/>
      <c r="C44" s="22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20"/>
      <c r="T44" s="20"/>
      <c r="U44" s="20"/>
      <c r="V44" s="20"/>
      <c r="W44" s="20"/>
      <c r="X44" s="20"/>
      <c r="Y44" s="20"/>
      <c r="Z44" s="17"/>
      <c r="AA44" s="21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1:54" x14ac:dyDescent="0.25">
      <c r="A45" s="17"/>
      <c r="B45" s="17"/>
      <c r="C45" s="22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20"/>
      <c r="T45" s="20"/>
      <c r="U45" s="20"/>
      <c r="V45" s="20"/>
      <c r="W45" s="20"/>
      <c r="X45" s="20"/>
      <c r="Y45" s="20"/>
      <c r="Z45" s="17"/>
      <c r="AA45" s="21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</row>
    <row r="46" spans="1:54" x14ac:dyDescent="0.25">
      <c r="A46" s="17"/>
      <c r="B46" s="17"/>
      <c r="C46" s="22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20"/>
      <c r="T46" s="20"/>
      <c r="U46" s="20"/>
      <c r="V46" s="20"/>
      <c r="W46" s="20"/>
      <c r="X46" s="20"/>
      <c r="Y46" s="20"/>
      <c r="Z46" s="17"/>
      <c r="AA46" s="21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</row>
    <row r="47" spans="1:54" x14ac:dyDescent="0.25">
      <c r="A47" s="17"/>
      <c r="B47" s="17"/>
      <c r="C47" s="22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20"/>
      <c r="T47" s="20"/>
      <c r="U47" s="20"/>
      <c r="V47" s="20"/>
      <c r="W47" s="20"/>
      <c r="X47" s="20"/>
      <c r="Y47" s="20"/>
      <c r="Z47" s="17"/>
      <c r="AA47" s="21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</row>
    <row r="48" spans="1:54" x14ac:dyDescent="0.25">
      <c r="A48" s="17"/>
      <c r="B48" s="17"/>
      <c r="C48" s="22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20"/>
      <c r="T48" s="20"/>
      <c r="U48" s="20"/>
      <c r="V48" s="20"/>
      <c r="W48" s="20"/>
      <c r="X48" s="20"/>
      <c r="Y48" s="20"/>
      <c r="Z48" s="17"/>
      <c r="AA48" s="21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</row>
    <row r="49" spans="1:54" x14ac:dyDescent="0.25">
      <c r="A49" s="17"/>
      <c r="B49" s="17"/>
      <c r="C49" s="22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20"/>
      <c r="T49" s="20"/>
      <c r="U49" s="20"/>
      <c r="V49" s="20"/>
      <c r="W49" s="20"/>
      <c r="X49" s="20"/>
      <c r="Y49" s="20"/>
      <c r="Z49" s="17"/>
      <c r="AA49" s="21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</row>
    <row r="50" spans="1:54" x14ac:dyDescent="0.25">
      <c r="A50" s="17"/>
      <c r="B50" s="17"/>
      <c r="C50" s="2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20"/>
      <c r="T50" s="20"/>
      <c r="U50" s="20"/>
      <c r="V50" s="20"/>
      <c r="W50" s="20"/>
      <c r="X50" s="20"/>
      <c r="Y50" s="20"/>
      <c r="Z50" s="17"/>
      <c r="AA50" s="21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</row>
    <row r="51" spans="1:54" x14ac:dyDescent="0.25">
      <c r="A51" s="17"/>
      <c r="B51" s="17"/>
      <c r="C51" s="22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20"/>
      <c r="T51" s="20"/>
      <c r="U51" s="20"/>
      <c r="V51" s="20"/>
      <c r="W51" s="20"/>
      <c r="X51" s="20"/>
      <c r="Y51" s="20"/>
      <c r="Z51" s="17"/>
      <c r="AA51" s="21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</row>
    <row r="52" spans="1:54" x14ac:dyDescent="0.25">
      <c r="A52" s="17"/>
      <c r="B52" s="17"/>
      <c r="C52" s="22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20"/>
      <c r="T52" s="20"/>
      <c r="U52" s="20"/>
      <c r="V52" s="20"/>
      <c r="W52" s="20"/>
      <c r="X52" s="20"/>
      <c r="Y52" s="20"/>
      <c r="Z52" s="17"/>
      <c r="AA52" s="21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</row>
    <row r="53" spans="1:54" x14ac:dyDescent="0.25">
      <c r="A53" s="17"/>
      <c r="B53" s="17"/>
      <c r="C53" s="22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20"/>
      <c r="T53" s="20"/>
      <c r="U53" s="20"/>
      <c r="V53" s="20"/>
      <c r="W53" s="20"/>
      <c r="X53" s="20"/>
      <c r="Y53" s="20"/>
      <c r="Z53" s="17"/>
      <c r="AA53" s="21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</row>
    <row r="54" spans="1:54" x14ac:dyDescent="0.25">
      <c r="A54" s="17"/>
      <c r="B54" s="17"/>
      <c r="C54" s="22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20"/>
      <c r="T54" s="20"/>
      <c r="U54" s="20"/>
      <c r="V54" s="20"/>
      <c r="W54" s="20"/>
      <c r="X54" s="20"/>
      <c r="Y54" s="20"/>
      <c r="Z54" s="17"/>
      <c r="AA54" s="21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</row>
    <row r="55" spans="1:54" x14ac:dyDescent="0.25">
      <c r="A55" s="17"/>
      <c r="B55" s="17"/>
      <c r="C55" s="22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20"/>
      <c r="T55" s="20"/>
      <c r="U55" s="20"/>
      <c r="V55" s="20"/>
      <c r="W55" s="20"/>
      <c r="X55" s="20"/>
      <c r="Y55" s="20"/>
      <c r="Z55" s="17"/>
      <c r="AA55" s="21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</row>
    <row r="56" spans="1:54" x14ac:dyDescent="0.25">
      <c r="A56" s="17"/>
      <c r="B56" s="17"/>
      <c r="C56" s="22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20"/>
      <c r="T56" s="20"/>
      <c r="U56" s="20"/>
      <c r="V56" s="20"/>
      <c r="W56" s="20"/>
      <c r="X56" s="20"/>
      <c r="Y56" s="20"/>
      <c r="Z56" s="17"/>
      <c r="AA56" s="21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</row>
    <row r="57" spans="1:54" x14ac:dyDescent="0.25">
      <c r="A57" s="17"/>
      <c r="B57" s="17"/>
      <c r="C57" s="22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20"/>
      <c r="T57" s="20"/>
      <c r="U57" s="20"/>
      <c r="V57" s="20"/>
      <c r="W57" s="20"/>
      <c r="X57" s="20"/>
      <c r="Y57" s="20"/>
      <c r="Z57" s="17"/>
      <c r="AA57" s="21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</row>
    <row r="58" spans="1:54" x14ac:dyDescent="0.25">
      <c r="A58" s="17"/>
      <c r="B58" s="17"/>
      <c r="C58" s="22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20"/>
      <c r="T58" s="20"/>
      <c r="U58" s="20"/>
      <c r="V58" s="20"/>
      <c r="W58" s="20"/>
      <c r="X58" s="20"/>
      <c r="Y58" s="20"/>
      <c r="Z58" s="17"/>
      <c r="AA58" s="21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</row>
    <row r="59" spans="1:54" x14ac:dyDescent="0.25">
      <c r="A59" s="17"/>
      <c r="B59" s="17"/>
      <c r="C59" s="2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20"/>
      <c r="T59" s="20"/>
      <c r="U59" s="20"/>
      <c r="V59" s="20"/>
      <c r="W59" s="20"/>
      <c r="X59" s="20"/>
      <c r="Y59" s="20"/>
      <c r="Z59" s="17"/>
      <c r="AA59" s="21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</row>
    <row r="60" spans="1:54" x14ac:dyDescent="0.25">
      <c r="A60" s="17"/>
      <c r="B60" s="17"/>
      <c r="C60" s="22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20"/>
      <c r="T60" s="20"/>
      <c r="U60" s="20"/>
      <c r="V60" s="20"/>
      <c r="W60" s="20"/>
      <c r="X60" s="20"/>
      <c r="Y60" s="20"/>
      <c r="Z60" s="17"/>
      <c r="AA60" s="21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</row>
    <row r="61" spans="1:54" x14ac:dyDescent="0.25">
      <c r="A61" s="17"/>
      <c r="B61" s="17"/>
      <c r="C61" s="22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20"/>
      <c r="T61" s="20"/>
      <c r="U61" s="20"/>
      <c r="V61" s="20"/>
      <c r="W61" s="20"/>
      <c r="X61" s="20"/>
      <c r="Y61" s="20"/>
      <c r="Z61" s="17"/>
      <c r="AA61" s="21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</row>
    <row r="62" spans="1:54" x14ac:dyDescent="0.25">
      <c r="A62" s="17"/>
      <c r="B62" s="17"/>
      <c r="C62" s="22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20"/>
      <c r="T62" s="20"/>
      <c r="U62" s="20"/>
      <c r="V62" s="20"/>
      <c r="W62" s="20"/>
      <c r="X62" s="20"/>
      <c r="Y62" s="20"/>
      <c r="Z62" s="17"/>
      <c r="AA62" s="21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</row>
    <row r="63" spans="1:54" x14ac:dyDescent="0.25">
      <c r="A63" s="17"/>
      <c r="B63" s="17"/>
      <c r="C63" s="22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20"/>
      <c r="T63" s="20"/>
      <c r="U63" s="20"/>
      <c r="V63" s="20"/>
      <c r="W63" s="20"/>
      <c r="X63" s="20"/>
      <c r="Y63" s="20"/>
      <c r="Z63" s="17"/>
      <c r="AA63" s="21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</row>
    <row r="64" spans="1:54" x14ac:dyDescent="0.25">
      <c r="A64" s="17"/>
      <c r="B64" s="17"/>
      <c r="C64" s="22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20"/>
      <c r="T64" s="20"/>
      <c r="U64" s="20"/>
      <c r="V64" s="20"/>
      <c r="W64" s="20"/>
      <c r="X64" s="20"/>
      <c r="Y64" s="20"/>
      <c r="Z64" s="17"/>
      <c r="AA64" s="21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</row>
    <row r="65" spans="1:54" x14ac:dyDescent="0.25">
      <c r="A65" s="17"/>
      <c r="B65" s="17"/>
      <c r="C65" s="2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20"/>
      <c r="T65" s="20"/>
      <c r="U65" s="20"/>
      <c r="V65" s="20"/>
      <c r="W65" s="20"/>
      <c r="X65" s="20"/>
      <c r="Y65" s="20"/>
      <c r="Z65" s="17"/>
      <c r="AA65" s="21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</row>
    <row r="66" spans="1:54" x14ac:dyDescent="0.25">
      <c r="A66" s="17"/>
      <c r="B66" s="17"/>
      <c r="C66" s="2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20"/>
      <c r="T66" s="20"/>
      <c r="U66" s="20"/>
      <c r="V66" s="20"/>
      <c r="W66" s="20"/>
      <c r="X66" s="20"/>
      <c r="Y66" s="20"/>
      <c r="Z66" s="17"/>
      <c r="AA66" s="21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</row>
    <row r="67" spans="1:54" x14ac:dyDescent="0.25">
      <c r="A67" s="17"/>
      <c r="B67" s="17"/>
      <c r="C67" s="2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20"/>
      <c r="T67" s="20"/>
      <c r="U67" s="20"/>
      <c r="V67" s="20"/>
      <c r="W67" s="20"/>
      <c r="X67" s="20"/>
      <c r="Y67" s="20"/>
      <c r="Z67" s="17"/>
      <c r="AA67" s="21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</row>
    <row r="68" spans="1:54" x14ac:dyDescent="0.25">
      <c r="A68" s="17"/>
      <c r="B68" s="17"/>
      <c r="C68" s="22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20"/>
      <c r="T68" s="20"/>
      <c r="U68" s="20"/>
      <c r="V68" s="20"/>
      <c r="W68" s="20"/>
      <c r="X68" s="20"/>
      <c r="Y68" s="20"/>
      <c r="Z68" s="17"/>
      <c r="AA68" s="21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</row>
    <row r="69" spans="1:54" x14ac:dyDescent="0.25">
      <c r="A69" s="17"/>
      <c r="B69" s="17"/>
      <c r="C69" s="22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20"/>
      <c r="T69" s="20"/>
      <c r="U69" s="20"/>
      <c r="V69" s="20"/>
      <c r="W69" s="20"/>
      <c r="X69" s="20"/>
      <c r="Y69" s="20"/>
      <c r="Z69" s="17"/>
      <c r="AA69" s="21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</row>
    <row r="70" spans="1:54" x14ac:dyDescent="0.25">
      <c r="A70" s="17"/>
      <c r="B70" s="17"/>
      <c r="C70" s="22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20"/>
      <c r="T70" s="20"/>
      <c r="U70" s="20"/>
      <c r="V70" s="20"/>
      <c r="W70" s="20"/>
      <c r="X70" s="20"/>
      <c r="Y70" s="20"/>
      <c r="Z70" s="17"/>
      <c r="AA70" s="21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</row>
    <row r="71" spans="1:54" x14ac:dyDescent="0.25">
      <c r="A71" s="17"/>
      <c r="B71" s="17"/>
      <c r="C71" s="2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20"/>
      <c r="T71" s="20"/>
      <c r="U71" s="20"/>
      <c r="V71" s="20"/>
      <c r="W71" s="20"/>
      <c r="X71" s="20"/>
      <c r="Y71" s="20"/>
      <c r="Z71" s="17"/>
      <c r="AA71" s="21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</row>
    <row r="72" spans="1:54" x14ac:dyDescent="0.25">
      <c r="A72" s="17"/>
      <c r="B72" s="17"/>
      <c r="C72" s="22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20"/>
      <c r="T72" s="20"/>
      <c r="U72" s="20"/>
      <c r="V72" s="20"/>
      <c r="W72" s="20"/>
      <c r="X72" s="20"/>
      <c r="Y72" s="20"/>
      <c r="Z72" s="17"/>
      <c r="AA72" s="21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</row>
    <row r="73" spans="1:54" x14ac:dyDescent="0.25">
      <c r="A73" s="17"/>
      <c r="B73" s="17"/>
      <c r="C73" s="2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20"/>
      <c r="T73" s="20"/>
      <c r="U73" s="20"/>
      <c r="V73" s="20"/>
      <c r="W73" s="20"/>
      <c r="X73" s="20"/>
      <c r="Y73" s="20"/>
      <c r="Z73" s="17"/>
      <c r="AA73" s="21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</row>
    <row r="74" spans="1:54" x14ac:dyDescent="0.25">
      <c r="A74" s="17"/>
      <c r="B74" s="17"/>
      <c r="C74" s="22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20"/>
      <c r="T74" s="20"/>
      <c r="U74" s="20"/>
      <c r="V74" s="20"/>
      <c r="W74" s="20"/>
      <c r="X74" s="20"/>
      <c r="Y74" s="20"/>
      <c r="Z74" s="17"/>
      <c r="AA74" s="21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</row>
    <row r="75" spans="1:54" x14ac:dyDescent="0.25">
      <c r="A75" s="17"/>
      <c r="B75" s="17"/>
      <c r="C75" s="22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20"/>
      <c r="T75" s="20"/>
      <c r="U75" s="20"/>
      <c r="V75" s="20"/>
      <c r="W75" s="20"/>
      <c r="X75" s="20"/>
      <c r="Y75" s="20"/>
      <c r="Z75" s="17"/>
      <c r="AA75" s="21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</row>
    <row r="76" spans="1:54" x14ac:dyDescent="0.25">
      <c r="A76" s="17"/>
      <c r="B76" s="17"/>
      <c r="C76" s="22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20"/>
      <c r="T76" s="20"/>
      <c r="U76" s="20"/>
      <c r="V76" s="20"/>
      <c r="W76" s="20"/>
      <c r="X76" s="20"/>
      <c r="Y76" s="20"/>
      <c r="Z76" s="17"/>
      <c r="AA76" s="21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</row>
    <row r="77" spans="1:54" x14ac:dyDescent="0.25">
      <c r="A77" s="17"/>
      <c r="B77" s="17"/>
      <c r="C77" s="22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20"/>
      <c r="T77" s="20"/>
      <c r="U77" s="20"/>
      <c r="V77" s="20"/>
      <c r="W77" s="20"/>
      <c r="X77" s="20"/>
      <c r="Y77" s="20"/>
      <c r="Z77" s="17"/>
      <c r="AA77" s="21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</row>
    <row r="78" spans="1:54" x14ac:dyDescent="0.25">
      <c r="A78" s="17"/>
      <c r="B78" s="17"/>
      <c r="C78" s="22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20"/>
      <c r="T78" s="20"/>
      <c r="U78" s="20"/>
      <c r="V78" s="20"/>
      <c r="W78" s="20"/>
      <c r="X78" s="20"/>
      <c r="Y78" s="20"/>
      <c r="Z78" s="17"/>
      <c r="AA78" s="21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</row>
    <row r="79" spans="1:54" x14ac:dyDescent="0.25">
      <c r="A79" s="17"/>
      <c r="B79" s="17"/>
      <c r="C79" s="22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20"/>
      <c r="T79" s="20"/>
      <c r="U79" s="20"/>
      <c r="V79" s="20"/>
      <c r="W79" s="20"/>
      <c r="X79" s="20"/>
      <c r="Y79" s="20"/>
      <c r="Z79" s="17"/>
      <c r="AA79" s="21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</row>
    <row r="80" spans="1:54" x14ac:dyDescent="0.25">
      <c r="A80" s="17"/>
      <c r="B80" s="17"/>
      <c r="C80" s="22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20"/>
      <c r="T80" s="20"/>
      <c r="U80" s="20"/>
      <c r="V80" s="20"/>
      <c r="W80" s="20"/>
      <c r="X80" s="20"/>
      <c r="Y80" s="20"/>
      <c r="Z80" s="17"/>
      <c r="AA80" s="21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</row>
    <row r="81" spans="1:54" x14ac:dyDescent="0.25">
      <c r="A81" s="17"/>
      <c r="B81" s="17"/>
      <c r="C81" s="22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20"/>
      <c r="T81" s="20"/>
      <c r="U81" s="20"/>
      <c r="V81" s="20"/>
      <c r="W81" s="20"/>
      <c r="X81" s="20"/>
      <c r="Y81" s="20"/>
      <c r="Z81" s="17"/>
      <c r="AA81" s="21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</row>
    <row r="82" spans="1:54" x14ac:dyDescent="0.25">
      <c r="A82" s="17"/>
      <c r="B82" s="17"/>
      <c r="C82" s="22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20"/>
      <c r="T82" s="20"/>
      <c r="U82" s="20"/>
      <c r="V82" s="20"/>
      <c r="W82" s="20"/>
      <c r="X82" s="20"/>
      <c r="Y82" s="20"/>
      <c r="Z82" s="17"/>
      <c r="AA82" s="21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</row>
    <row r="83" spans="1:54" x14ac:dyDescent="0.25">
      <c r="A83" s="17"/>
      <c r="B83" s="17"/>
      <c r="C83" s="22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20"/>
      <c r="T83" s="20"/>
      <c r="U83" s="20"/>
      <c r="V83" s="20"/>
      <c r="W83" s="20"/>
      <c r="X83" s="20"/>
      <c r="Y83" s="20"/>
      <c r="Z83" s="17"/>
      <c r="AA83" s="21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</row>
    <row r="84" spans="1:54" x14ac:dyDescent="0.25">
      <c r="A84" s="17"/>
      <c r="B84" s="17"/>
      <c r="C84" s="22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20"/>
      <c r="T84" s="20"/>
      <c r="U84" s="20"/>
      <c r="V84" s="20"/>
      <c r="W84" s="20"/>
      <c r="X84" s="20"/>
      <c r="Y84" s="20"/>
      <c r="Z84" s="17"/>
      <c r="AA84" s="21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</row>
    <row r="85" spans="1:54" x14ac:dyDescent="0.25">
      <c r="A85" s="17"/>
      <c r="B85" s="17"/>
      <c r="C85" s="22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20"/>
      <c r="T85" s="20"/>
      <c r="U85" s="20"/>
      <c r="V85" s="20"/>
      <c r="W85" s="20"/>
      <c r="X85" s="20"/>
      <c r="Y85" s="20"/>
      <c r="Z85" s="17"/>
      <c r="AA85" s="21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</row>
    <row r="86" spans="1:54" x14ac:dyDescent="0.25">
      <c r="A86" s="17"/>
      <c r="B86" s="17"/>
      <c r="C86" s="22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20"/>
      <c r="T86" s="20"/>
      <c r="U86" s="20"/>
      <c r="V86" s="20"/>
      <c r="W86" s="20"/>
      <c r="X86" s="20"/>
      <c r="Y86" s="20"/>
      <c r="Z86" s="17"/>
      <c r="AA86" s="21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</row>
    <row r="87" spans="1:54" x14ac:dyDescent="0.25">
      <c r="A87" s="17"/>
      <c r="B87" s="17"/>
      <c r="C87" s="22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20"/>
      <c r="T87" s="20"/>
      <c r="U87" s="20"/>
      <c r="V87" s="20"/>
      <c r="W87" s="20"/>
      <c r="X87" s="20"/>
      <c r="Y87" s="20"/>
      <c r="Z87" s="17"/>
      <c r="AA87" s="21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</row>
    <row r="88" spans="1:54" x14ac:dyDescent="0.25">
      <c r="A88" s="17"/>
      <c r="B88" s="17"/>
      <c r="C88" s="22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20"/>
      <c r="T88" s="20"/>
      <c r="U88" s="20"/>
      <c r="V88" s="20"/>
      <c r="W88" s="20"/>
      <c r="X88" s="20"/>
      <c r="Y88" s="20"/>
      <c r="Z88" s="17"/>
      <c r="AA88" s="21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</row>
    <row r="89" spans="1:54" x14ac:dyDescent="0.25">
      <c r="A89" s="17"/>
      <c r="B89" s="17"/>
      <c r="C89" s="22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20"/>
      <c r="T89" s="20"/>
      <c r="U89" s="20"/>
      <c r="V89" s="20"/>
      <c r="W89" s="20"/>
      <c r="X89" s="20"/>
      <c r="Y89" s="20"/>
      <c r="Z89" s="17"/>
      <c r="AA89" s="21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</row>
    <row r="90" spans="1:54" x14ac:dyDescent="0.25">
      <c r="A90" s="17"/>
      <c r="B90" s="17"/>
      <c r="C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20"/>
      <c r="T90" s="20"/>
      <c r="U90" s="20"/>
      <c r="V90" s="20"/>
      <c r="W90" s="20"/>
      <c r="X90" s="20"/>
      <c r="Y90" s="20"/>
      <c r="Z90" s="17"/>
      <c r="AA90" s="21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</row>
    <row r="91" spans="1:54" x14ac:dyDescent="0.25">
      <c r="A91" s="17"/>
      <c r="B91" s="17"/>
      <c r="C91" s="22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20"/>
      <c r="T91" s="20"/>
      <c r="U91" s="20"/>
      <c r="V91" s="20"/>
      <c r="W91" s="20"/>
      <c r="X91" s="20"/>
      <c r="Y91" s="20"/>
      <c r="Z91" s="17"/>
      <c r="AA91" s="21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</row>
    <row r="92" spans="1:54" x14ac:dyDescent="0.25">
      <c r="A92" s="17"/>
      <c r="B92" s="17"/>
      <c r="C92" s="22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20"/>
      <c r="T92" s="20"/>
      <c r="U92" s="20"/>
      <c r="V92" s="20"/>
      <c r="W92" s="20"/>
      <c r="X92" s="20"/>
      <c r="Y92" s="20"/>
      <c r="Z92" s="17"/>
      <c r="AA92" s="21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</row>
    <row r="93" spans="1:54" x14ac:dyDescent="0.25">
      <c r="A93" s="17"/>
      <c r="B93" s="17"/>
      <c r="C93" s="22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20"/>
      <c r="T93" s="20"/>
      <c r="U93" s="20"/>
      <c r="V93" s="20"/>
      <c r="W93" s="20"/>
      <c r="X93" s="20"/>
      <c r="Y93" s="20"/>
      <c r="Z93" s="17"/>
      <c r="AA93" s="21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</row>
    <row r="94" spans="1:54" x14ac:dyDescent="0.25">
      <c r="A94" s="17"/>
      <c r="B94" s="17"/>
      <c r="C94" s="22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20"/>
      <c r="T94" s="20"/>
      <c r="U94" s="20"/>
      <c r="V94" s="20"/>
      <c r="W94" s="20"/>
      <c r="X94" s="20"/>
      <c r="Y94" s="20"/>
      <c r="Z94" s="17"/>
      <c r="AA94" s="21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</row>
    <row r="95" spans="1:54" x14ac:dyDescent="0.25">
      <c r="A95" s="17"/>
      <c r="B95" s="17"/>
      <c r="C95" s="22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20"/>
      <c r="T95" s="20"/>
      <c r="U95" s="20"/>
      <c r="V95" s="20"/>
      <c r="W95" s="20"/>
      <c r="X95" s="20"/>
      <c r="Y95" s="20"/>
      <c r="Z95" s="17"/>
      <c r="AA95" s="21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</row>
    <row r="96" spans="1:54" x14ac:dyDescent="0.25">
      <c r="A96" s="17"/>
      <c r="B96" s="17"/>
      <c r="C96" s="22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20"/>
      <c r="T96" s="20"/>
      <c r="U96" s="20"/>
      <c r="V96" s="20"/>
      <c r="W96" s="20"/>
      <c r="X96" s="20"/>
      <c r="Y96" s="20"/>
      <c r="Z96" s="17"/>
      <c r="AA96" s="21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</row>
    <row r="97" spans="1:54" x14ac:dyDescent="0.25">
      <c r="A97" s="17"/>
      <c r="B97" s="17"/>
      <c r="C97" s="22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20"/>
      <c r="T97" s="20"/>
      <c r="U97" s="20"/>
      <c r="V97" s="20"/>
      <c r="W97" s="20"/>
      <c r="X97" s="20"/>
      <c r="Y97" s="20"/>
      <c r="Z97" s="17"/>
      <c r="AA97" s="21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</row>
    <row r="98" spans="1:54" x14ac:dyDescent="0.25">
      <c r="A98" s="17"/>
      <c r="B98" s="17"/>
      <c r="C98" s="22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20"/>
      <c r="T98" s="20"/>
      <c r="U98" s="20"/>
      <c r="V98" s="20"/>
      <c r="W98" s="20"/>
      <c r="X98" s="20"/>
      <c r="Y98" s="20"/>
      <c r="Z98" s="17"/>
      <c r="AA98" s="21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</row>
    <row r="99" spans="1:54" x14ac:dyDescent="0.25">
      <c r="A99" s="17"/>
      <c r="B99" s="17"/>
      <c r="C99" s="22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20"/>
      <c r="T99" s="20"/>
      <c r="U99" s="20"/>
      <c r="V99" s="20"/>
      <c r="W99" s="20"/>
      <c r="X99" s="20"/>
      <c r="Y99" s="20"/>
      <c r="Z99" s="17"/>
      <c r="AA99" s="21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</row>
    <row r="100" spans="1:54" x14ac:dyDescent="0.25">
      <c r="A100" s="17"/>
      <c r="B100" s="17"/>
      <c r="C100" s="22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20"/>
      <c r="T100" s="20"/>
      <c r="U100" s="20"/>
      <c r="V100" s="20"/>
      <c r="W100" s="20"/>
      <c r="X100" s="20"/>
      <c r="Y100" s="20"/>
      <c r="Z100" s="17"/>
      <c r="AA100" s="21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</row>
    <row r="101" spans="1:54" x14ac:dyDescent="0.25">
      <c r="A101" s="17"/>
      <c r="B101" s="17"/>
      <c r="C101" s="22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20"/>
      <c r="T101" s="20"/>
      <c r="U101" s="20"/>
      <c r="V101" s="20"/>
      <c r="W101" s="20"/>
      <c r="X101" s="20"/>
      <c r="Y101" s="20"/>
      <c r="Z101" s="17"/>
      <c r="AA101" s="21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</row>
    <row r="102" spans="1:54" x14ac:dyDescent="0.25">
      <c r="A102" s="17"/>
      <c r="B102" s="17"/>
      <c r="C102" s="22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20"/>
      <c r="T102" s="20"/>
      <c r="U102" s="20"/>
      <c r="V102" s="20"/>
      <c r="W102" s="20"/>
      <c r="X102" s="20"/>
      <c r="Y102" s="20"/>
      <c r="Z102" s="17"/>
      <c r="AA102" s="21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</row>
    <row r="103" spans="1:54" x14ac:dyDescent="0.25">
      <c r="A103" s="17"/>
      <c r="B103" s="17"/>
      <c r="C103" s="22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20"/>
      <c r="T103" s="20"/>
      <c r="U103" s="20"/>
      <c r="V103" s="20"/>
      <c r="W103" s="20"/>
      <c r="X103" s="20"/>
      <c r="Y103" s="20"/>
      <c r="Z103" s="17"/>
      <c r="AA103" s="21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</row>
    <row r="104" spans="1:54" x14ac:dyDescent="0.25">
      <c r="A104" s="17"/>
      <c r="B104" s="17"/>
      <c r="C104" s="22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20"/>
      <c r="T104" s="20"/>
      <c r="U104" s="20"/>
      <c r="V104" s="20"/>
      <c r="W104" s="20"/>
      <c r="X104" s="20"/>
      <c r="Y104" s="20"/>
      <c r="Z104" s="17"/>
      <c r="AA104" s="21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1:54" x14ac:dyDescent="0.25">
      <c r="A105" s="17"/>
      <c r="B105" s="17"/>
      <c r="C105" s="22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20"/>
      <c r="T105" s="20"/>
      <c r="U105" s="20"/>
      <c r="V105" s="20"/>
      <c r="W105" s="20"/>
      <c r="X105" s="20"/>
      <c r="Y105" s="20"/>
      <c r="Z105" s="17"/>
      <c r="AA105" s="21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</row>
    <row r="106" spans="1:54" x14ac:dyDescent="0.25">
      <c r="A106" s="17"/>
      <c r="B106" s="17"/>
      <c r="C106" s="22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20"/>
      <c r="T106" s="20"/>
      <c r="U106" s="20"/>
      <c r="V106" s="20"/>
      <c r="W106" s="20"/>
      <c r="X106" s="20"/>
      <c r="Y106" s="20"/>
      <c r="Z106" s="17"/>
      <c r="AA106" s="21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</row>
    <row r="107" spans="1:54" x14ac:dyDescent="0.25">
      <c r="A107" s="17"/>
      <c r="B107" s="17"/>
      <c r="C107" s="22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20"/>
      <c r="T107" s="20"/>
      <c r="U107" s="20"/>
      <c r="V107" s="20"/>
      <c r="W107" s="20"/>
      <c r="X107" s="20"/>
      <c r="Y107" s="20"/>
      <c r="Z107" s="17"/>
      <c r="AA107" s="21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</row>
    <row r="108" spans="1:54" x14ac:dyDescent="0.25">
      <c r="A108" s="17"/>
      <c r="B108" s="17"/>
      <c r="C108" s="22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20"/>
      <c r="T108" s="20"/>
      <c r="U108" s="20"/>
      <c r="V108" s="20"/>
      <c r="W108" s="20"/>
      <c r="X108" s="20"/>
      <c r="Y108" s="20"/>
      <c r="Z108" s="17"/>
      <c r="AA108" s="21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</row>
    <row r="109" spans="1:54" x14ac:dyDescent="0.25">
      <c r="A109" s="17"/>
      <c r="B109" s="17"/>
      <c r="C109" s="22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20"/>
      <c r="T109" s="20"/>
      <c r="U109" s="20"/>
      <c r="V109" s="20"/>
      <c r="W109" s="20"/>
      <c r="X109" s="20"/>
      <c r="Y109" s="20"/>
      <c r="Z109" s="17"/>
      <c r="AA109" s="21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</row>
    <row r="110" spans="1:54" x14ac:dyDescent="0.25">
      <c r="A110" s="17"/>
      <c r="B110" s="17"/>
      <c r="C110" s="22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20"/>
      <c r="T110" s="20"/>
      <c r="U110" s="20"/>
      <c r="V110" s="20"/>
      <c r="W110" s="20"/>
      <c r="X110" s="20"/>
      <c r="Y110" s="20"/>
      <c r="Z110" s="17"/>
      <c r="AA110" s="21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</row>
    <row r="111" spans="1:54" x14ac:dyDescent="0.25">
      <c r="A111" s="17"/>
      <c r="B111" s="17"/>
      <c r="C111" s="22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20"/>
      <c r="T111" s="20"/>
      <c r="U111" s="20"/>
      <c r="V111" s="20"/>
      <c r="W111" s="20"/>
      <c r="X111" s="20"/>
      <c r="Y111" s="20"/>
      <c r="Z111" s="17"/>
      <c r="AA111" s="21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</row>
    <row r="112" spans="1:54" x14ac:dyDescent="0.25">
      <c r="A112" s="17"/>
      <c r="B112" s="17"/>
      <c r="C112" s="22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20"/>
      <c r="T112" s="20"/>
      <c r="U112" s="20"/>
      <c r="V112" s="20"/>
      <c r="W112" s="20"/>
      <c r="X112" s="20"/>
      <c r="Y112" s="20"/>
      <c r="Z112" s="17"/>
      <c r="AA112" s="21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</row>
    <row r="113" spans="1:54" x14ac:dyDescent="0.25">
      <c r="A113" s="17"/>
      <c r="B113" s="17"/>
      <c r="C113" s="22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20"/>
      <c r="T113" s="20"/>
      <c r="U113" s="20"/>
      <c r="V113" s="20"/>
      <c r="W113" s="20"/>
      <c r="X113" s="20"/>
      <c r="Y113" s="20"/>
      <c r="Z113" s="17"/>
      <c r="AA113" s="21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</row>
    <row r="114" spans="1:54" x14ac:dyDescent="0.25">
      <c r="A114" s="17"/>
      <c r="B114" s="17"/>
      <c r="C114" s="22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20"/>
      <c r="T114" s="20"/>
      <c r="U114" s="20"/>
      <c r="V114" s="20"/>
      <c r="W114" s="20"/>
      <c r="X114" s="20"/>
      <c r="Y114" s="20"/>
      <c r="Z114" s="17"/>
      <c r="AA114" s="21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</row>
    <row r="115" spans="1:54" x14ac:dyDescent="0.25">
      <c r="A115" s="17"/>
      <c r="B115" s="17"/>
      <c r="C115" s="22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20"/>
      <c r="T115" s="20"/>
      <c r="U115" s="20"/>
      <c r="V115" s="20"/>
      <c r="W115" s="20"/>
      <c r="X115" s="20"/>
      <c r="Y115" s="20"/>
      <c r="Z115" s="17"/>
      <c r="AA115" s="21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</row>
    <row r="116" spans="1:54" x14ac:dyDescent="0.25">
      <c r="A116" s="17"/>
      <c r="B116" s="17"/>
      <c r="C116" s="22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20"/>
      <c r="T116" s="20"/>
      <c r="U116" s="20"/>
      <c r="V116" s="20"/>
      <c r="W116" s="20"/>
      <c r="X116" s="20"/>
      <c r="Y116" s="20"/>
      <c r="Z116" s="17"/>
      <c r="AA116" s="21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</row>
    <row r="117" spans="1:54" x14ac:dyDescent="0.25">
      <c r="A117" s="17"/>
      <c r="B117" s="17"/>
      <c r="C117" s="22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20"/>
      <c r="T117" s="20"/>
      <c r="U117" s="20"/>
      <c r="V117" s="20"/>
      <c r="W117" s="20"/>
      <c r="X117" s="20"/>
      <c r="Y117" s="20"/>
      <c r="Z117" s="17"/>
      <c r="AA117" s="21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</row>
    <row r="118" spans="1:54" x14ac:dyDescent="0.25">
      <c r="A118" s="17"/>
      <c r="B118" s="17"/>
      <c r="C118" s="22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20"/>
      <c r="T118" s="20"/>
      <c r="U118" s="20"/>
      <c r="V118" s="20"/>
      <c r="W118" s="20"/>
      <c r="X118" s="20"/>
      <c r="Y118" s="20"/>
      <c r="Z118" s="17"/>
      <c r="AA118" s="21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</row>
    <row r="119" spans="1:54" x14ac:dyDescent="0.25">
      <c r="A119" s="17"/>
      <c r="B119" s="17"/>
      <c r="C119" s="22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20"/>
      <c r="T119" s="20"/>
      <c r="U119" s="20"/>
      <c r="V119" s="20"/>
      <c r="W119" s="20"/>
      <c r="X119" s="20"/>
      <c r="Y119" s="20"/>
      <c r="Z119" s="17"/>
      <c r="AA119" s="21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</row>
    <row r="120" spans="1:54" x14ac:dyDescent="0.25">
      <c r="A120" s="17"/>
      <c r="B120" s="17"/>
      <c r="C120" s="22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20"/>
      <c r="T120" s="20"/>
      <c r="U120" s="20"/>
      <c r="V120" s="20"/>
      <c r="W120" s="20"/>
      <c r="X120" s="20"/>
      <c r="Y120" s="20"/>
      <c r="Z120" s="17"/>
      <c r="AA120" s="21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</row>
    <row r="121" spans="1:54" x14ac:dyDescent="0.25">
      <c r="A121" s="17"/>
      <c r="B121" s="17"/>
      <c r="C121" s="22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20"/>
      <c r="T121" s="20"/>
      <c r="U121" s="20"/>
      <c r="V121" s="20"/>
      <c r="W121" s="20"/>
      <c r="X121" s="20"/>
      <c r="Y121" s="20"/>
      <c r="Z121" s="17"/>
      <c r="AA121" s="21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</row>
    <row r="122" spans="1:54" x14ac:dyDescent="0.25">
      <c r="A122" s="17"/>
      <c r="B122" s="17"/>
      <c r="C122" s="22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20"/>
      <c r="T122" s="20"/>
      <c r="U122" s="20"/>
      <c r="V122" s="20"/>
      <c r="W122" s="20"/>
      <c r="X122" s="20"/>
      <c r="Y122" s="20"/>
      <c r="Z122" s="17"/>
      <c r="AA122" s="21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</row>
    <row r="123" spans="1:54" x14ac:dyDescent="0.25">
      <c r="A123" s="17"/>
      <c r="B123" s="17"/>
      <c r="C123" s="22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20"/>
      <c r="T123" s="20"/>
      <c r="U123" s="20"/>
      <c r="V123" s="20"/>
      <c r="W123" s="20"/>
      <c r="X123" s="20"/>
      <c r="Y123" s="20"/>
      <c r="Z123" s="17"/>
      <c r="AA123" s="21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</row>
    <row r="124" spans="1:54" x14ac:dyDescent="0.25">
      <c r="A124" s="17"/>
      <c r="B124" s="17"/>
      <c r="C124" s="22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20"/>
      <c r="T124" s="20"/>
      <c r="U124" s="20"/>
      <c r="V124" s="20"/>
      <c r="W124" s="20"/>
      <c r="X124" s="20"/>
      <c r="Y124" s="20"/>
      <c r="Z124" s="17"/>
      <c r="AA124" s="21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</row>
    <row r="125" spans="1:54" x14ac:dyDescent="0.25">
      <c r="A125" s="17"/>
      <c r="B125" s="17"/>
      <c r="C125" s="22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20"/>
      <c r="T125" s="20"/>
      <c r="U125" s="20"/>
      <c r="V125" s="20"/>
      <c r="W125" s="20"/>
      <c r="X125" s="20"/>
      <c r="Y125" s="20"/>
      <c r="Z125" s="17"/>
      <c r="AA125" s="21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</row>
    <row r="126" spans="1:54" x14ac:dyDescent="0.25">
      <c r="A126" s="17"/>
      <c r="B126" s="17"/>
      <c r="C126" s="22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20"/>
      <c r="T126" s="20"/>
      <c r="U126" s="20"/>
      <c r="V126" s="20"/>
      <c r="W126" s="20"/>
      <c r="X126" s="20"/>
      <c r="Y126" s="20"/>
      <c r="Z126" s="17"/>
      <c r="AA126" s="21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</row>
    <row r="127" spans="1:54" x14ac:dyDescent="0.25">
      <c r="A127" s="17"/>
      <c r="B127" s="17"/>
      <c r="C127" s="22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20"/>
      <c r="T127" s="20"/>
      <c r="U127" s="20"/>
      <c r="V127" s="20"/>
      <c r="W127" s="20"/>
      <c r="X127" s="20"/>
      <c r="Y127" s="20"/>
      <c r="Z127" s="17"/>
      <c r="AA127" s="21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</row>
    <row r="128" spans="1:54" x14ac:dyDescent="0.25">
      <c r="A128" s="17"/>
      <c r="B128" s="17"/>
      <c r="C128" s="22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20"/>
      <c r="T128" s="20"/>
      <c r="U128" s="20"/>
      <c r="V128" s="20"/>
      <c r="W128" s="20"/>
      <c r="X128" s="20"/>
      <c r="Y128" s="20"/>
      <c r="Z128" s="17"/>
      <c r="AA128" s="21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</row>
    <row r="129" spans="1:54" x14ac:dyDescent="0.25">
      <c r="A129" s="17"/>
      <c r="B129" s="17"/>
      <c r="C129" s="22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20"/>
      <c r="T129" s="20"/>
      <c r="U129" s="20"/>
      <c r="V129" s="20"/>
      <c r="W129" s="20"/>
      <c r="X129" s="20"/>
      <c r="Y129" s="20"/>
      <c r="Z129" s="17"/>
      <c r="AA129" s="21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</row>
    <row r="130" spans="1:54" x14ac:dyDescent="0.25">
      <c r="A130" s="17"/>
      <c r="B130" s="17"/>
      <c r="C130" s="22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20"/>
      <c r="T130" s="20"/>
      <c r="U130" s="20"/>
      <c r="V130" s="20"/>
      <c r="W130" s="20"/>
      <c r="X130" s="20"/>
      <c r="Y130" s="20"/>
      <c r="Z130" s="17"/>
      <c r="AA130" s="21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</row>
    <row r="131" spans="1:54" x14ac:dyDescent="0.25">
      <c r="A131" s="17"/>
      <c r="B131" s="17"/>
      <c r="C131" s="22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20"/>
      <c r="T131" s="20"/>
      <c r="U131" s="20"/>
      <c r="V131" s="20"/>
      <c r="W131" s="20"/>
      <c r="X131" s="20"/>
      <c r="Y131" s="20"/>
      <c r="Z131" s="17"/>
      <c r="AA131" s="21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</row>
    <row r="132" spans="1:54" x14ac:dyDescent="0.25">
      <c r="A132" s="17"/>
      <c r="B132" s="17"/>
      <c r="C132" s="22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20"/>
      <c r="T132" s="20"/>
      <c r="U132" s="20"/>
      <c r="V132" s="20"/>
      <c r="W132" s="20"/>
      <c r="X132" s="20"/>
      <c r="Y132" s="20"/>
      <c r="Z132" s="17"/>
      <c r="AA132" s="21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</row>
    <row r="133" spans="1:54" x14ac:dyDescent="0.25">
      <c r="A133" s="17"/>
      <c r="B133" s="17"/>
      <c r="C133" s="22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20"/>
      <c r="T133" s="20"/>
      <c r="U133" s="20"/>
      <c r="V133" s="20"/>
      <c r="W133" s="20"/>
      <c r="X133" s="20"/>
      <c r="Y133" s="20"/>
      <c r="Z133" s="17"/>
      <c r="AA133" s="21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</row>
    <row r="134" spans="1:54" x14ac:dyDescent="0.25">
      <c r="A134" s="17"/>
      <c r="B134" s="17"/>
      <c r="C134" s="22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20"/>
      <c r="T134" s="20"/>
      <c r="U134" s="20"/>
      <c r="V134" s="20"/>
      <c r="W134" s="20"/>
      <c r="X134" s="20"/>
      <c r="Y134" s="20"/>
      <c r="Z134" s="17"/>
      <c r="AA134" s="21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</row>
    <row r="135" spans="1:54" x14ac:dyDescent="0.25">
      <c r="A135" s="17"/>
      <c r="B135" s="17"/>
      <c r="C135" s="22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20"/>
      <c r="T135" s="20"/>
      <c r="U135" s="20"/>
      <c r="V135" s="20"/>
      <c r="W135" s="20"/>
      <c r="X135" s="20"/>
      <c r="Y135" s="20"/>
      <c r="Z135" s="17"/>
      <c r="AA135" s="21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</row>
    <row r="136" spans="1:54" x14ac:dyDescent="0.25">
      <c r="A136" s="17"/>
      <c r="B136" s="17"/>
      <c r="C136" s="22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20"/>
      <c r="T136" s="20"/>
      <c r="U136" s="20"/>
      <c r="V136" s="20"/>
      <c r="W136" s="20"/>
      <c r="X136" s="20"/>
      <c r="Y136" s="20"/>
      <c r="Z136" s="17"/>
      <c r="AA136" s="21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</row>
    <row r="137" spans="1:54" x14ac:dyDescent="0.25">
      <c r="A137" s="17"/>
      <c r="B137" s="17"/>
      <c r="C137" s="22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20"/>
      <c r="T137" s="20"/>
      <c r="U137" s="20"/>
      <c r="V137" s="20"/>
      <c r="W137" s="20"/>
      <c r="X137" s="20"/>
      <c r="Y137" s="20"/>
      <c r="Z137" s="17"/>
      <c r="AA137" s="21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</row>
    <row r="138" spans="1:54" x14ac:dyDescent="0.25">
      <c r="A138" s="17"/>
      <c r="B138" s="17"/>
      <c r="C138" s="22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20"/>
      <c r="T138" s="20"/>
      <c r="U138" s="20"/>
      <c r="V138" s="20"/>
      <c r="W138" s="20"/>
      <c r="X138" s="20"/>
      <c r="Y138" s="20"/>
      <c r="Z138" s="17"/>
      <c r="AA138" s="21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</row>
    <row r="139" spans="1:54" x14ac:dyDescent="0.25">
      <c r="A139" s="17"/>
      <c r="B139" s="17"/>
      <c r="C139" s="22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20"/>
      <c r="T139" s="20"/>
      <c r="U139" s="20"/>
      <c r="V139" s="20"/>
      <c r="W139" s="20"/>
      <c r="X139" s="20"/>
      <c r="Y139" s="20"/>
      <c r="Z139" s="17"/>
      <c r="AA139" s="21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</row>
    <row r="140" spans="1:54" x14ac:dyDescent="0.25">
      <c r="A140" s="17"/>
      <c r="B140" s="17"/>
      <c r="C140" s="22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20"/>
      <c r="T140" s="20"/>
      <c r="U140" s="20"/>
      <c r="V140" s="20"/>
      <c r="W140" s="20"/>
      <c r="X140" s="20"/>
      <c r="Y140" s="20"/>
      <c r="Z140" s="17"/>
      <c r="AA140" s="21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</row>
    <row r="141" spans="1:54" x14ac:dyDescent="0.25">
      <c r="A141" s="17"/>
      <c r="B141" s="17"/>
      <c r="C141" s="22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20"/>
      <c r="T141" s="20"/>
      <c r="U141" s="20"/>
      <c r="V141" s="20"/>
      <c r="W141" s="20"/>
      <c r="X141" s="20"/>
      <c r="Y141" s="20"/>
      <c r="Z141" s="17"/>
      <c r="AA141" s="21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</row>
    <row r="142" spans="1:54" x14ac:dyDescent="0.25">
      <c r="A142" s="17"/>
      <c r="B142" s="17"/>
      <c r="C142" s="22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20"/>
      <c r="T142" s="20"/>
      <c r="U142" s="20"/>
      <c r="V142" s="20"/>
      <c r="W142" s="20"/>
      <c r="X142" s="20"/>
      <c r="Y142" s="20"/>
      <c r="Z142" s="17"/>
      <c r="AA142" s="21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</row>
    <row r="143" spans="1:54" x14ac:dyDescent="0.25">
      <c r="A143" s="17"/>
      <c r="B143" s="17"/>
      <c r="C143" s="22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20"/>
      <c r="T143" s="20"/>
      <c r="U143" s="20"/>
      <c r="V143" s="20"/>
      <c r="W143" s="20"/>
      <c r="X143" s="20"/>
      <c r="Y143" s="20"/>
      <c r="Z143" s="17"/>
      <c r="AA143" s="21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</row>
    <row r="144" spans="1:54" x14ac:dyDescent="0.25">
      <c r="A144" s="17"/>
      <c r="B144" s="17"/>
      <c r="C144" s="22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20"/>
      <c r="T144" s="20"/>
      <c r="U144" s="20"/>
      <c r="V144" s="20"/>
      <c r="W144" s="20"/>
      <c r="X144" s="20"/>
      <c r="Y144" s="20"/>
      <c r="Z144" s="17"/>
      <c r="AA144" s="21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</row>
    <row r="145" spans="1:54" x14ac:dyDescent="0.25">
      <c r="A145" s="17"/>
      <c r="B145" s="17"/>
      <c r="C145" s="22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20"/>
      <c r="T145" s="20"/>
      <c r="U145" s="20"/>
      <c r="V145" s="20"/>
      <c r="W145" s="20"/>
      <c r="X145" s="20"/>
      <c r="Y145" s="20"/>
      <c r="Z145" s="17"/>
      <c r="AA145" s="21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</row>
    <row r="146" spans="1:54" x14ac:dyDescent="0.25">
      <c r="A146" s="17"/>
      <c r="B146" s="17"/>
      <c r="C146" s="22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20"/>
      <c r="T146" s="20"/>
      <c r="U146" s="20"/>
      <c r="V146" s="20"/>
      <c r="W146" s="20"/>
      <c r="X146" s="20"/>
      <c r="Y146" s="20"/>
      <c r="Z146" s="17"/>
      <c r="AA146" s="21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</row>
    <row r="147" spans="1:54" x14ac:dyDescent="0.25">
      <c r="A147" s="17"/>
      <c r="B147" s="17"/>
      <c r="C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20"/>
      <c r="T147" s="20"/>
      <c r="U147" s="20"/>
      <c r="V147" s="20"/>
      <c r="W147" s="20"/>
      <c r="X147" s="20"/>
      <c r="Y147" s="20"/>
      <c r="Z147" s="17"/>
      <c r="AA147" s="21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</row>
    <row r="148" spans="1:54" x14ac:dyDescent="0.25">
      <c r="A148" s="17"/>
      <c r="B148" s="17"/>
      <c r="C148" s="22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20"/>
      <c r="T148" s="20"/>
      <c r="U148" s="20"/>
      <c r="V148" s="20"/>
      <c r="W148" s="20"/>
      <c r="X148" s="20"/>
      <c r="Y148" s="20"/>
      <c r="Z148" s="17"/>
      <c r="AA148" s="21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</row>
    <row r="149" spans="1:54" x14ac:dyDescent="0.25">
      <c r="A149" s="17"/>
      <c r="B149" s="17"/>
      <c r="C149" s="22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20"/>
      <c r="T149" s="20"/>
      <c r="U149" s="20"/>
      <c r="V149" s="20"/>
      <c r="W149" s="20"/>
      <c r="X149" s="20"/>
      <c r="Y149" s="20"/>
      <c r="Z149" s="17"/>
      <c r="AA149" s="21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</row>
    <row r="150" spans="1:54" x14ac:dyDescent="0.25">
      <c r="A150" s="17"/>
      <c r="B150" s="17"/>
      <c r="C150" s="22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20"/>
      <c r="T150" s="20"/>
      <c r="U150" s="20"/>
      <c r="V150" s="20"/>
      <c r="W150" s="20"/>
      <c r="X150" s="20"/>
      <c r="Y150" s="20"/>
      <c r="Z150" s="17"/>
      <c r="AA150" s="21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</row>
    <row r="151" spans="1:54" x14ac:dyDescent="0.25">
      <c r="A151" s="17"/>
      <c r="B151" s="17"/>
      <c r="C151" s="22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20"/>
      <c r="T151" s="20"/>
      <c r="U151" s="20"/>
      <c r="V151" s="20"/>
      <c r="W151" s="20"/>
      <c r="X151" s="20"/>
      <c r="Y151" s="20"/>
      <c r="Z151" s="17"/>
      <c r="AA151" s="21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</row>
    <row r="152" spans="1:54" x14ac:dyDescent="0.25">
      <c r="A152" s="17"/>
      <c r="B152" s="17"/>
      <c r="C152" s="22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20"/>
      <c r="T152" s="20"/>
      <c r="U152" s="20"/>
      <c r="V152" s="20"/>
      <c r="W152" s="20"/>
      <c r="X152" s="20"/>
      <c r="Y152" s="20"/>
      <c r="Z152" s="17"/>
      <c r="AA152" s="21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</row>
    <row r="153" spans="1:54" x14ac:dyDescent="0.25">
      <c r="A153" s="17"/>
      <c r="B153" s="17"/>
      <c r="C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20"/>
      <c r="T153" s="20"/>
      <c r="U153" s="20"/>
      <c r="V153" s="20"/>
      <c r="W153" s="20"/>
      <c r="X153" s="20"/>
      <c r="Y153" s="20"/>
      <c r="Z153" s="17"/>
      <c r="AA153" s="21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</row>
    <row r="154" spans="1:54" x14ac:dyDescent="0.25">
      <c r="A154" s="17"/>
      <c r="B154" s="17"/>
      <c r="C154" s="22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20"/>
      <c r="T154" s="20"/>
      <c r="U154" s="20"/>
      <c r="V154" s="20"/>
      <c r="W154" s="20"/>
      <c r="X154" s="20"/>
      <c r="Y154" s="20"/>
      <c r="Z154" s="17"/>
      <c r="AA154" s="21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</row>
    <row r="155" spans="1:54" x14ac:dyDescent="0.25">
      <c r="A155" s="17"/>
      <c r="B155" s="17"/>
      <c r="C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20"/>
      <c r="T155" s="20"/>
      <c r="U155" s="20"/>
      <c r="V155" s="20"/>
      <c r="W155" s="20"/>
      <c r="X155" s="20"/>
      <c r="Y155" s="20"/>
      <c r="Z155" s="17"/>
      <c r="AA155" s="21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</row>
    <row r="156" spans="1:54" x14ac:dyDescent="0.25">
      <c r="A156" s="17"/>
      <c r="B156" s="17"/>
      <c r="C156" s="22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20"/>
      <c r="T156" s="20"/>
      <c r="U156" s="20"/>
      <c r="V156" s="20"/>
      <c r="W156" s="20"/>
      <c r="X156" s="20"/>
      <c r="Y156" s="20"/>
      <c r="Z156" s="17"/>
      <c r="AA156" s="21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</row>
    <row r="157" spans="1:54" x14ac:dyDescent="0.25">
      <c r="A157" s="17"/>
      <c r="B157" s="17"/>
      <c r="C157" s="22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20"/>
      <c r="T157" s="20"/>
      <c r="U157" s="20"/>
      <c r="V157" s="20"/>
      <c r="W157" s="20"/>
      <c r="X157" s="20"/>
      <c r="Y157" s="20"/>
      <c r="Z157" s="17"/>
      <c r="AA157" s="21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</row>
    <row r="158" spans="1:54" x14ac:dyDescent="0.25">
      <c r="A158" s="17"/>
      <c r="B158" s="17"/>
      <c r="C158" s="22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20"/>
      <c r="T158" s="20"/>
      <c r="U158" s="20"/>
      <c r="V158" s="20"/>
      <c r="W158" s="20"/>
      <c r="X158" s="20"/>
      <c r="Y158" s="20"/>
      <c r="Z158" s="17"/>
      <c r="AA158" s="21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</row>
    <row r="159" spans="1:54" x14ac:dyDescent="0.25">
      <c r="A159" s="17"/>
      <c r="B159" s="17"/>
      <c r="C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20"/>
      <c r="T159" s="20"/>
      <c r="U159" s="20"/>
      <c r="V159" s="20"/>
      <c r="W159" s="20"/>
      <c r="X159" s="20"/>
      <c r="Y159" s="20"/>
      <c r="Z159" s="17"/>
      <c r="AA159" s="21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</row>
    <row r="160" spans="1:54" x14ac:dyDescent="0.25">
      <c r="A160" s="17"/>
      <c r="B160" s="17"/>
      <c r="C160" s="22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20"/>
      <c r="T160" s="20"/>
      <c r="U160" s="20"/>
      <c r="V160" s="20"/>
      <c r="W160" s="20"/>
      <c r="X160" s="20"/>
      <c r="Y160" s="20"/>
      <c r="Z160" s="17"/>
      <c r="AA160" s="21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</row>
    <row r="161" spans="1:54" x14ac:dyDescent="0.25">
      <c r="A161" s="17"/>
      <c r="B161" s="17"/>
      <c r="C161" s="22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20"/>
      <c r="T161" s="20"/>
      <c r="U161" s="20"/>
      <c r="V161" s="20"/>
      <c r="W161" s="20"/>
      <c r="X161" s="20"/>
      <c r="Y161" s="20"/>
      <c r="Z161" s="17"/>
      <c r="AA161" s="21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</row>
    <row r="162" spans="1:54" x14ac:dyDescent="0.25">
      <c r="A162" s="17"/>
      <c r="B162" s="17"/>
      <c r="C162" s="22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20"/>
      <c r="T162" s="20"/>
      <c r="U162" s="20"/>
      <c r="V162" s="20"/>
      <c r="W162" s="20"/>
      <c r="X162" s="20"/>
      <c r="Y162" s="20"/>
      <c r="Z162" s="17"/>
      <c r="AA162" s="21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</row>
    <row r="163" spans="1:54" x14ac:dyDescent="0.25">
      <c r="A163" s="17"/>
      <c r="B163" s="17"/>
      <c r="C163" s="22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20"/>
      <c r="T163" s="20"/>
      <c r="U163" s="20"/>
      <c r="V163" s="20"/>
      <c r="W163" s="20"/>
      <c r="X163" s="20"/>
      <c r="Y163" s="20"/>
      <c r="Z163" s="17"/>
      <c r="AA163" s="21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</row>
    <row r="164" spans="1:54" x14ac:dyDescent="0.25">
      <c r="A164" s="17"/>
      <c r="B164" s="17"/>
      <c r="C164" s="22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20"/>
      <c r="T164" s="20"/>
      <c r="U164" s="20"/>
      <c r="V164" s="20"/>
      <c r="W164" s="20"/>
      <c r="X164" s="20"/>
      <c r="Y164" s="20"/>
      <c r="Z164" s="17"/>
      <c r="AA164" s="21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</row>
    <row r="165" spans="1:54" x14ac:dyDescent="0.25">
      <c r="A165" s="17"/>
      <c r="B165" s="17"/>
      <c r="C165" s="22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20"/>
      <c r="T165" s="20"/>
      <c r="U165" s="20"/>
      <c r="V165" s="20"/>
      <c r="W165" s="20"/>
      <c r="X165" s="20"/>
      <c r="Y165" s="20"/>
      <c r="Z165" s="17"/>
      <c r="AA165" s="21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</row>
    <row r="166" spans="1:54" x14ac:dyDescent="0.25">
      <c r="A166" s="17"/>
      <c r="B166" s="17"/>
      <c r="C166" s="22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20"/>
      <c r="T166" s="20"/>
      <c r="U166" s="20"/>
      <c r="V166" s="20"/>
      <c r="W166" s="20"/>
      <c r="X166" s="20"/>
      <c r="Y166" s="20"/>
      <c r="Z166" s="17"/>
      <c r="AA166" s="21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</row>
    <row r="167" spans="1:54" x14ac:dyDescent="0.25">
      <c r="A167" s="17"/>
      <c r="B167" s="17"/>
      <c r="C167" s="22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20"/>
      <c r="T167" s="20"/>
      <c r="U167" s="20"/>
      <c r="V167" s="20"/>
      <c r="W167" s="20"/>
      <c r="X167" s="20"/>
      <c r="Y167" s="20"/>
      <c r="Z167" s="17"/>
      <c r="AA167" s="21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</row>
    <row r="168" spans="1:54" x14ac:dyDescent="0.25">
      <c r="A168" s="17"/>
      <c r="B168" s="17"/>
      <c r="C168" s="22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20"/>
      <c r="T168" s="20"/>
      <c r="U168" s="20"/>
      <c r="V168" s="20"/>
      <c r="W168" s="20"/>
      <c r="X168" s="20"/>
      <c r="Y168" s="20"/>
      <c r="Z168" s="17"/>
      <c r="AA168" s="21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</row>
    <row r="169" spans="1:54" x14ac:dyDescent="0.25">
      <c r="A169" s="17"/>
      <c r="B169" s="17"/>
      <c r="C169" s="22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20"/>
      <c r="T169" s="20"/>
      <c r="U169" s="20"/>
      <c r="V169" s="20"/>
      <c r="W169" s="20"/>
      <c r="X169" s="20"/>
      <c r="Y169" s="20"/>
      <c r="Z169" s="17"/>
      <c r="AA169" s="21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</row>
    <row r="170" spans="1:54" x14ac:dyDescent="0.25">
      <c r="A170" s="17"/>
      <c r="B170" s="17"/>
      <c r="C170" s="22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20"/>
      <c r="T170" s="20"/>
      <c r="U170" s="20"/>
      <c r="V170" s="20"/>
      <c r="W170" s="20"/>
      <c r="X170" s="20"/>
      <c r="Y170" s="20"/>
      <c r="Z170" s="17"/>
      <c r="AA170" s="21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</row>
    <row r="171" spans="1:54" x14ac:dyDescent="0.25">
      <c r="A171" s="17"/>
      <c r="B171" s="17"/>
      <c r="C171" s="22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20"/>
      <c r="T171" s="20"/>
      <c r="U171" s="20"/>
      <c r="V171" s="20"/>
      <c r="W171" s="20"/>
      <c r="X171" s="20"/>
      <c r="Y171" s="20"/>
      <c r="Z171" s="17"/>
      <c r="AA171" s="21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</row>
    <row r="172" spans="1:54" x14ac:dyDescent="0.25">
      <c r="A172" s="17"/>
      <c r="B172" s="17"/>
      <c r="C172" s="22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20"/>
      <c r="T172" s="20"/>
      <c r="U172" s="20"/>
      <c r="V172" s="20"/>
      <c r="W172" s="20"/>
      <c r="X172" s="20"/>
      <c r="Y172" s="20"/>
      <c r="Z172" s="17"/>
      <c r="AA172" s="21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</row>
    <row r="173" spans="1:54" x14ac:dyDescent="0.25">
      <c r="A173" s="17"/>
      <c r="B173" s="17"/>
      <c r="C173" s="22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20"/>
      <c r="T173" s="20"/>
      <c r="U173" s="20"/>
      <c r="V173" s="20"/>
      <c r="W173" s="20"/>
      <c r="X173" s="20"/>
      <c r="Y173" s="20"/>
      <c r="Z173" s="17"/>
      <c r="AA173" s="21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</row>
    <row r="174" spans="1:54" x14ac:dyDescent="0.25">
      <c r="A174" s="17"/>
      <c r="B174" s="17"/>
      <c r="C174" s="22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20"/>
      <c r="T174" s="20"/>
      <c r="U174" s="20"/>
      <c r="V174" s="20"/>
      <c r="W174" s="20"/>
      <c r="X174" s="20"/>
      <c r="Y174" s="20"/>
      <c r="Z174" s="17"/>
      <c r="AA174" s="21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</row>
    <row r="175" spans="1:54" x14ac:dyDescent="0.25">
      <c r="A175" s="17"/>
      <c r="B175" s="17"/>
      <c r="C175" s="22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20"/>
      <c r="T175" s="20"/>
      <c r="U175" s="20"/>
      <c r="V175" s="20"/>
      <c r="W175" s="20"/>
      <c r="X175" s="20"/>
      <c r="Y175" s="20"/>
      <c r="Z175" s="17"/>
      <c r="AA175" s="21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</row>
    <row r="176" spans="1:54" x14ac:dyDescent="0.25">
      <c r="A176" s="17"/>
      <c r="B176" s="17"/>
      <c r="C176" s="22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20"/>
      <c r="T176" s="20"/>
      <c r="U176" s="20"/>
      <c r="V176" s="20"/>
      <c r="W176" s="20"/>
      <c r="X176" s="20"/>
      <c r="Y176" s="20"/>
      <c r="Z176" s="17"/>
      <c r="AA176" s="21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</row>
    <row r="177" spans="1:54" x14ac:dyDescent="0.25">
      <c r="A177" s="17"/>
      <c r="B177" s="17"/>
      <c r="C177" s="22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20"/>
      <c r="T177" s="20"/>
      <c r="U177" s="20"/>
      <c r="V177" s="20"/>
      <c r="W177" s="20"/>
      <c r="X177" s="20"/>
      <c r="Y177" s="20"/>
      <c r="Z177" s="17"/>
      <c r="AA177" s="21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</row>
    <row r="178" spans="1:54" x14ac:dyDescent="0.25">
      <c r="A178" s="17"/>
      <c r="B178" s="17"/>
      <c r="C178" s="22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20"/>
      <c r="T178" s="20"/>
      <c r="U178" s="20"/>
      <c r="V178" s="20"/>
      <c r="W178" s="20"/>
      <c r="X178" s="20"/>
      <c r="Y178" s="20"/>
      <c r="Z178" s="17"/>
      <c r="AA178" s="21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</row>
    <row r="179" spans="1:54" x14ac:dyDescent="0.25">
      <c r="A179" s="17"/>
      <c r="B179" s="17"/>
      <c r="C179" s="22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20"/>
      <c r="T179" s="20"/>
      <c r="U179" s="20"/>
      <c r="V179" s="20"/>
      <c r="W179" s="20"/>
      <c r="X179" s="20"/>
      <c r="Y179" s="20"/>
      <c r="Z179" s="17"/>
      <c r="AA179" s="21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</row>
    <row r="180" spans="1:54" x14ac:dyDescent="0.25">
      <c r="A180" s="17"/>
      <c r="B180" s="17"/>
      <c r="C180" s="22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20"/>
      <c r="T180" s="20"/>
      <c r="U180" s="20"/>
      <c r="V180" s="20"/>
      <c r="W180" s="20"/>
      <c r="X180" s="20"/>
      <c r="Y180" s="20"/>
      <c r="Z180" s="17"/>
      <c r="AA180" s="21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</row>
    <row r="181" spans="1:54" x14ac:dyDescent="0.25">
      <c r="A181" s="17"/>
      <c r="B181" s="17"/>
      <c r="C181" s="22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20"/>
      <c r="T181" s="20"/>
      <c r="U181" s="20"/>
      <c r="V181" s="20"/>
      <c r="W181" s="20"/>
      <c r="X181" s="20"/>
      <c r="Y181" s="20"/>
      <c r="Z181" s="17"/>
      <c r="AA181" s="21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</row>
    <row r="182" spans="1:54" x14ac:dyDescent="0.25">
      <c r="A182" s="17"/>
      <c r="B182" s="17"/>
      <c r="C182" s="22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20"/>
      <c r="T182" s="20"/>
      <c r="U182" s="20"/>
      <c r="V182" s="20"/>
      <c r="W182" s="20"/>
      <c r="X182" s="20"/>
      <c r="Y182" s="20"/>
      <c r="Z182" s="17"/>
      <c r="AA182" s="21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</row>
    <row r="183" spans="1:54" x14ac:dyDescent="0.25">
      <c r="A183" s="17"/>
      <c r="B183" s="17"/>
      <c r="C183" s="22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20"/>
      <c r="T183" s="20"/>
      <c r="U183" s="20"/>
      <c r="V183" s="20"/>
      <c r="W183" s="20"/>
      <c r="X183" s="20"/>
      <c r="Y183" s="20"/>
      <c r="Z183" s="17"/>
      <c r="AA183" s="21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</row>
    <row r="184" spans="1:54" x14ac:dyDescent="0.25">
      <c r="A184" s="17"/>
      <c r="B184" s="17"/>
      <c r="C184" s="22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20"/>
      <c r="T184" s="20"/>
      <c r="U184" s="20"/>
      <c r="V184" s="20"/>
      <c r="W184" s="20"/>
      <c r="X184" s="20"/>
      <c r="Y184" s="20"/>
      <c r="Z184" s="17"/>
      <c r="AA184" s="21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</row>
    <row r="185" spans="1:54" x14ac:dyDescent="0.25">
      <c r="A185" s="17"/>
      <c r="B185" s="17"/>
      <c r="C185" s="22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20"/>
      <c r="T185" s="20"/>
      <c r="U185" s="20"/>
      <c r="V185" s="20"/>
      <c r="W185" s="20"/>
      <c r="X185" s="20"/>
      <c r="Y185" s="20"/>
      <c r="Z185" s="17"/>
      <c r="AA185" s="21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</row>
    <row r="186" spans="1:54" x14ac:dyDescent="0.25">
      <c r="A186" s="17"/>
      <c r="B186" s="17"/>
      <c r="C186" s="22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20"/>
      <c r="T186" s="20"/>
      <c r="U186" s="20"/>
      <c r="V186" s="20"/>
      <c r="W186" s="20"/>
      <c r="X186" s="20"/>
      <c r="Y186" s="20"/>
      <c r="Z186" s="17"/>
      <c r="AA186" s="21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</row>
    <row r="187" spans="1:54" x14ac:dyDescent="0.25">
      <c r="A187" s="17"/>
      <c r="B187" s="17"/>
      <c r="C187" s="22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20"/>
      <c r="T187" s="20"/>
      <c r="U187" s="20"/>
      <c r="V187" s="20"/>
      <c r="W187" s="20"/>
      <c r="X187" s="20"/>
      <c r="Y187" s="20"/>
      <c r="Z187" s="17"/>
      <c r="AA187" s="21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</row>
    <row r="188" spans="1:54" x14ac:dyDescent="0.25">
      <c r="A188" s="17"/>
      <c r="B188" s="17"/>
      <c r="C188" s="22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20"/>
      <c r="T188" s="20"/>
      <c r="U188" s="20"/>
      <c r="V188" s="20"/>
      <c r="W188" s="20"/>
      <c r="X188" s="20"/>
      <c r="Y188" s="20"/>
      <c r="Z188" s="17"/>
      <c r="AA188" s="21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</row>
    <row r="189" spans="1:54" x14ac:dyDescent="0.25">
      <c r="A189" s="17"/>
      <c r="B189" s="17"/>
      <c r="C189" s="22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20"/>
      <c r="T189" s="20"/>
      <c r="U189" s="20"/>
      <c r="V189" s="20"/>
      <c r="W189" s="20"/>
      <c r="X189" s="20"/>
      <c r="Y189" s="20"/>
      <c r="Z189" s="17"/>
      <c r="AA189" s="21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</row>
    <row r="190" spans="1:54" x14ac:dyDescent="0.25">
      <c r="A190" s="17"/>
      <c r="B190" s="17"/>
      <c r="C190" s="22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20"/>
      <c r="T190" s="20"/>
      <c r="U190" s="20"/>
      <c r="V190" s="20"/>
      <c r="W190" s="20"/>
      <c r="X190" s="20"/>
      <c r="Y190" s="20"/>
      <c r="Z190" s="17"/>
      <c r="AA190" s="21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</row>
    <row r="191" spans="1:54" x14ac:dyDescent="0.25">
      <c r="A191" s="17"/>
      <c r="B191" s="17"/>
      <c r="C191" s="22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20"/>
      <c r="T191" s="20"/>
      <c r="U191" s="20"/>
      <c r="V191" s="20"/>
      <c r="W191" s="20"/>
      <c r="X191" s="20"/>
      <c r="Y191" s="20"/>
      <c r="Z191" s="17"/>
      <c r="AA191" s="21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</row>
    <row r="192" spans="1:54" x14ac:dyDescent="0.25">
      <c r="A192" s="17"/>
      <c r="B192" s="17"/>
      <c r="C192" s="22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20"/>
      <c r="T192" s="20"/>
      <c r="U192" s="20"/>
      <c r="V192" s="20"/>
      <c r="W192" s="20"/>
      <c r="X192" s="20"/>
      <c r="Y192" s="20"/>
      <c r="Z192" s="17"/>
      <c r="AA192" s="21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</row>
    <row r="193" spans="1:54" x14ac:dyDescent="0.25">
      <c r="A193" s="17"/>
      <c r="B193" s="17"/>
      <c r="C193" s="22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20"/>
      <c r="T193" s="20"/>
      <c r="U193" s="20"/>
      <c r="V193" s="20"/>
      <c r="W193" s="20"/>
      <c r="X193" s="20"/>
      <c r="Y193" s="20"/>
      <c r="Z193" s="17"/>
      <c r="AA193" s="21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</row>
    <row r="194" spans="1:54" x14ac:dyDescent="0.25">
      <c r="A194" s="17"/>
      <c r="B194" s="17"/>
      <c r="C194" s="22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20"/>
      <c r="T194" s="20"/>
      <c r="U194" s="20"/>
      <c r="V194" s="20"/>
      <c r="W194" s="20"/>
      <c r="X194" s="20"/>
      <c r="Y194" s="20"/>
      <c r="Z194" s="17"/>
      <c r="AA194" s="21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</row>
    <row r="195" spans="1:54" x14ac:dyDescent="0.25">
      <c r="A195" s="17"/>
      <c r="B195" s="17"/>
      <c r="C195" s="22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20"/>
      <c r="T195" s="20"/>
      <c r="U195" s="20"/>
      <c r="V195" s="20"/>
      <c r="W195" s="20"/>
      <c r="X195" s="20"/>
      <c r="Y195" s="20"/>
      <c r="Z195" s="17"/>
      <c r="AA195" s="21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</row>
    <row r="196" spans="1:54" x14ac:dyDescent="0.25">
      <c r="A196" s="17"/>
      <c r="B196" s="17"/>
      <c r="C196" s="22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20"/>
      <c r="T196" s="20"/>
      <c r="U196" s="20"/>
      <c r="V196" s="20"/>
      <c r="W196" s="20"/>
      <c r="X196" s="20"/>
      <c r="Y196" s="20"/>
      <c r="Z196" s="17"/>
      <c r="AA196" s="21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</row>
    <row r="197" spans="1:54" x14ac:dyDescent="0.25">
      <c r="A197" s="17"/>
      <c r="B197" s="17"/>
      <c r="C197" s="22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20"/>
      <c r="T197" s="20"/>
      <c r="U197" s="20"/>
      <c r="V197" s="20"/>
      <c r="W197" s="20"/>
      <c r="X197" s="20"/>
      <c r="Y197" s="20"/>
      <c r="Z197" s="17"/>
      <c r="AA197" s="21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</row>
    <row r="198" spans="1:54" x14ac:dyDescent="0.25">
      <c r="A198" s="17"/>
      <c r="B198" s="17"/>
      <c r="C198" s="22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20"/>
      <c r="T198" s="20"/>
      <c r="U198" s="20"/>
      <c r="V198" s="20"/>
      <c r="W198" s="20"/>
      <c r="X198" s="20"/>
      <c r="Y198" s="20"/>
      <c r="Z198" s="17"/>
      <c r="AA198" s="21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</row>
    <row r="199" spans="1:54" x14ac:dyDescent="0.25">
      <c r="A199" s="17"/>
      <c r="B199" s="17"/>
      <c r="C199" s="22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20"/>
      <c r="T199" s="20"/>
      <c r="U199" s="20"/>
      <c r="V199" s="20"/>
      <c r="W199" s="20"/>
      <c r="X199" s="20"/>
      <c r="Y199" s="20"/>
      <c r="Z199" s="17"/>
      <c r="AA199" s="21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</row>
    <row r="200" spans="1:54" x14ac:dyDescent="0.25">
      <c r="A200" s="17"/>
      <c r="B200" s="17"/>
      <c r="C200" s="22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20"/>
      <c r="T200" s="20"/>
      <c r="U200" s="20"/>
      <c r="V200" s="20"/>
      <c r="W200" s="20"/>
      <c r="X200" s="20"/>
      <c r="Y200" s="20"/>
      <c r="Z200" s="17"/>
      <c r="AA200" s="21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</row>
    <row r="201" spans="1:54" x14ac:dyDescent="0.25">
      <c r="A201" s="17"/>
      <c r="B201" s="17"/>
      <c r="C201" s="22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20"/>
      <c r="T201" s="20"/>
      <c r="U201" s="20"/>
      <c r="V201" s="20"/>
      <c r="W201" s="20"/>
      <c r="X201" s="20"/>
      <c r="Y201" s="20"/>
      <c r="Z201" s="17"/>
      <c r="AA201" s="21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</row>
    <row r="202" spans="1:54" x14ac:dyDescent="0.25">
      <c r="A202" s="17"/>
      <c r="B202" s="17"/>
      <c r="C202" s="22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20"/>
      <c r="T202" s="20"/>
      <c r="U202" s="20"/>
      <c r="V202" s="20"/>
      <c r="W202" s="20"/>
      <c r="X202" s="20"/>
      <c r="Y202" s="20"/>
      <c r="Z202" s="17"/>
      <c r="AA202" s="21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</row>
    <row r="203" spans="1:54" x14ac:dyDescent="0.25">
      <c r="A203" s="17"/>
      <c r="B203" s="17"/>
      <c r="C203" s="22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20"/>
      <c r="T203" s="20"/>
      <c r="U203" s="20"/>
      <c r="V203" s="20"/>
      <c r="W203" s="20"/>
      <c r="X203" s="20"/>
      <c r="Y203" s="20"/>
      <c r="Z203" s="17"/>
      <c r="AA203" s="21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</row>
    <row r="204" spans="1:54" x14ac:dyDescent="0.25">
      <c r="A204" s="17"/>
      <c r="B204" s="17"/>
      <c r="C204" s="22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20"/>
      <c r="T204" s="20"/>
      <c r="U204" s="20"/>
      <c r="V204" s="20"/>
      <c r="W204" s="20"/>
      <c r="X204" s="20"/>
      <c r="Y204" s="20"/>
      <c r="Z204" s="17"/>
      <c r="AA204" s="21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</row>
    <row r="205" spans="1:54" x14ac:dyDescent="0.25">
      <c r="A205" s="17"/>
      <c r="B205" s="17"/>
      <c r="C205" s="22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20"/>
      <c r="T205" s="20"/>
      <c r="U205" s="20"/>
      <c r="V205" s="20"/>
      <c r="W205" s="20"/>
      <c r="X205" s="20"/>
      <c r="Y205" s="20"/>
      <c r="Z205" s="17"/>
      <c r="AA205" s="21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</row>
    <row r="206" spans="1:54" x14ac:dyDescent="0.25">
      <c r="A206" s="17"/>
      <c r="B206" s="17"/>
      <c r="C206" s="22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20"/>
      <c r="T206" s="20"/>
      <c r="U206" s="20"/>
      <c r="V206" s="20"/>
      <c r="W206" s="20"/>
      <c r="X206" s="20"/>
      <c r="Y206" s="20"/>
      <c r="Z206" s="17"/>
      <c r="AA206" s="21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</row>
    <row r="207" spans="1:54" x14ac:dyDescent="0.25">
      <c r="A207" s="17"/>
      <c r="B207" s="17"/>
      <c r="C207" s="22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20"/>
      <c r="T207" s="20"/>
      <c r="U207" s="20"/>
      <c r="V207" s="20"/>
      <c r="W207" s="20"/>
      <c r="X207" s="20"/>
      <c r="Y207" s="20"/>
      <c r="Z207" s="17"/>
      <c r="AA207" s="21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</row>
    <row r="208" spans="1:54" x14ac:dyDescent="0.25">
      <c r="A208" s="17"/>
      <c r="B208" s="17"/>
      <c r="C208" s="22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20"/>
      <c r="T208" s="20"/>
      <c r="U208" s="20"/>
      <c r="V208" s="20"/>
      <c r="W208" s="20"/>
      <c r="X208" s="20"/>
      <c r="Y208" s="20"/>
      <c r="Z208" s="17"/>
      <c r="AA208" s="21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</row>
    <row r="209" spans="1:54" x14ac:dyDescent="0.25">
      <c r="A209" s="17"/>
      <c r="B209" s="17"/>
      <c r="C209" s="22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20"/>
      <c r="T209" s="20"/>
      <c r="U209" s="20"/>
      <c r="V209" s="20"/>
      <c r="W209" s="20"/>
      <c r="X209" s="20"/>
      <c r="Y209" s="20"/>
      <c r="Z209" s="17"/>
      <c r="AA209" s="21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</row>
    <row r="210" spans="1:54" x14ac:dyDescent="0.25">
      <c r="A210" s="17"/>
      <c r="B210" s="17"/>
      <c r="C210" s="22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20"/>
      <c r="T210" s="20"/>
      <c r="U210" s="20"/>
      <c r="V210" s="20"/>
      <c r="W210" s="20"/>
      <c r="X210" s="20"/>
      <c r="Y210" s="20"/>
      <c r="Z210" s="17"/>
      <c r="AA210" s="21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</row>
    <row r="211" spans="1:54" x14ac:dyDescent="0.25">
      <c r="A211" s="17"/>
      <c r="B211" s="17"/>
      <c r="C211" s="22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20"/>
      <c r="T211" s="20"/>
      <c r="U211" s="20"/>
      <c r="V211" s="20"/>
      <c r="W211" s="20"/>
      <c r="X211" s="20"/>
      <c r="Y211" s="20"/>
      <c r="Z211" s="17"/>
      <c r="AA211" s="21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</row>
    <row r="212" spans="1:54" x14ac:dyDescent="0.25">
      <c r="A212" s="17"/>
      <c r="B212" s="17"/>
      <c r="C212" s="22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20"/>
      <c r="T212" s="20"/>
      <c r="U212" s="20"/>
      <c r="V212" s="20"/>
      <c r="W212" s="20"/>
      <c r="X212" s="20"/>
      <c r="Y212" s="20"/>
      <c r="Z212" s="17"/>
      <c r="AA212" s="21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</row>
    <row r="213" spans="1:54" x14ac:dyDescent="0.25">
      <c r="A213" s="17"/>
      <c r="B213" s="17"/>
      <c r="C213" s="22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20"/>
      <c r="T213" s="20"/>
      <c r="U213" s="20"/>
      <c r="V213" s="20"/>
      <c r="W213" s="20"/>
      <c r="X213" s="20"/>
      <c r="Y213" s="20"/>
      <c r="Z213" s="17"/>
      <c r="AA213" s="21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</row>
    <row r="214" spans="1:54" x14ac:dyDescent="0.25">
      <c r="A214" s="17"/>
      <c r="B214" s="17"/>
      <c r="C214" s="22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20"/>
      <c r="T214" s="20"/>
      <c r="U214" s="20"/>
      <c r="V214" s="20"/>
      <c r="W214" s="20"/>
      <c r="X214" s="20"/>
      <c r="Y214" s="20"/>
      <c r="Z214" s="17"/>
      <c r="AA214" s="21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</row>
    <row r="215" spans="1:54" x14ac:dyDescent="0.25">
      <c r="A215" s="17"/>
      <c r="B215" s="17"/>
      <c r="C215" s="22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20"/>
      <c r="T215" s="20"/>
      <c r="U215" s="20"/>
      <c r="V215" s="20"/>
      <c r="W215" s="20"/>
      <c r="X215" s="20"/>
      <c r="Y215" s="20"/>
      <c r="Z215" s="17"/>
      <c r="AA215" s="21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</row>
    <row r="216" spans="1:54" x14ac:dyDescent="0.25">
      <c r="A216" s="17"/>
      <c r="B216" s="17"/>
      <c r="C216" s="22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20"/>
      <c r="T216" s="20"/>
      <c r="U216" s="20"/>
      <c r="V216" s="20"/>
      <c r="W216" s="20"/>
      <c r="X216" s="20"/>
      <c r="Y216" s="20"/>
      <c r="Z216" s="17"/>
      <c r="AA216" s="21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</row>
    <row r="217" spans="1:54" x14ac:dyDescent="0.25">
      <c r="A217" s="17"/>
      <c r="B217" s="17"/>
      <c r="C217" s="22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20"/>
      <c r="T217" s="20"/>
      <c r="U217" s="20"/>
      <c r="V217" s="20"/>
      <c r="W217" s="20"/>
      <c r="X217" s="20"/>
      <c r="Y217" s="20"/>
      <c r="Z217" s="17"/>
      <c r="AA217" s="21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</row>
    <row r="218" spans="1:54" x14ac:dyDescent="0.25">
      <c r="A218" s="17"/>
      <c r="B218" s="17"/>
      <c r="C218" s="22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20"/>
      <c r="T218" s="20"/>
      <c r="U218" s="20"/>
      <c r="V218" s="20"/>
      <c r="W218" s="20"/>
      <c r="X218" s="20"/>
      <c r="Y218" s="20"/>
      <c r="Z218" s="17"/>
      <c r="AA218" s="21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</row>
    <row r="219" spans="1:54" x14ac:dyDescent="0.25">
      <c r="A219" s="17"/>
      <c r="B219" s="17"/>
      <c r="C219" s="22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20"/>
      <c r="T219" s="20"/>
      <c r="U219" s="20"/>
      <c r="V219" s="20"/>
      <c r="W219" s="20"/>
      <c r="X219" s="20"/>
      <c r="Y219" s="20"/>
      <c r="Z219" s="17"/>
      <c r="AA219" s="21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</row>
    <row r="220" spans="1:54" x14ac:dyDescent="0.25">
      <c r="A220" s="17"/>
      <c r="B220" s="17"/>
      <c r="C220" s="22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20"/>
      <c r="T220" s="20"/>
      <c r="U220" s="20"/>
      <c r="V220" s="20"/>
      <c r="W220" s="20"/>
      <c r="X220" s="20"/>
      <c r="Y220" s="20"/>
      <c r="Z220" s="17"/>
      <c r="AA220" s="21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</row>
    <row r="221" spans="1:54" x14ac:dyDescent="0.25">
      <c r="A221" s="17"/>
      <c r="B221" s="17"/>
      <c r="C221" s="22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20"/>
      <c r="T221" s="20"/>
      <c r="U221" s="20"/>
      <c r="V221" s="20"/>
      <c r="W221" s="20"/>
      <c r="X221" s="20"/>
      <c r="Y221" s="20"/>
      <c r="Z221" s="17"/>
      <c r="AA221" s="21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</row>
    <row r="222" spans="1:54" x14ac:dyDescent="0.25">
      <c r="A222" s="17"/>
      <c r="B222" s="17"/>
      <c r="C222" s="22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20"/>
      <c r="T222" s="20"/>
      <c r="U222" s="20"/>
      <c r="V222" s="20"/>
      <c r="W222" s="20"/>
      <c r="X222" s="20"/>
      <c r="Y222" s="20"/>
      <c r="Z222" s="17"/>
      <c r="AA222" s="21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</row>
    <row r="223" spans="1:54" x14ac:dyDescent="0.25">
      <c r="A223" s="17"/>
      <c r="B223" s="17"/>
      <c r="C223" s="22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20"/>
      <c r="T223" s="20"/>
      <c r="U223" s="20"/>
      <c r="V223" s="20"/>
      <c r="W223" s="20"/>
      <c r="X223" s="20"/>
      <c r="Y223" s="20"/>
      <c r="Z223" s="17"/>
      <c r="AA223" s="21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</row>
    <row r="224" spans="1:54" x14ac:dyDescent="0.25">
      <c r="A224" s="17"/>
      <c r="B224" s="17"/>
      <c r="C224" s="22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20"/>
      <c r="T224" s="20"/>
      <c r="U224" s="20"/>
      <c r="V224" s="20"/>
      <c r="W224" s="20"/>
      <c r="X224" s="20"/>
      <c r="Y224" s="20"/>
      <c r="Z224" s="17"/>
      <c r="AA224" s="21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</row>
    <row r="225" spans="1:54" x14ac:dyDescent="0.25">
      <c r="A225" s="17"/>
      <c r="B225" s="17"/>
      <c r="C225" s="22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20"/>
      <c r="T225" s="20"/>
      <c r="U225" s="20"/>
      <c r="V225" s="20"/>
      <c r="W225" s="20"/>
      <c r="X225" s="20"/>
      <c r="Y225" s="20"/>
      <c r="Z225" s="17"/>
      <c r="AA225" s="21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</row>
    <row r="226" spans="1:54" x14ac:dyDescent="0.25">
      <c r="A226" s="17"/>
      <c r="B226" s="17"/>
      <c r="C226" s="22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20"/>
      <c r="T226" s="20"/>
      <c r="U226" s="20"/>
      <c r="V226" s="20"/>
      <c r="W226" s="20"/>
      <c r="X226" s="20"/>
      <c r="Y226" s="20"/>
      <c r="Z226" s="17"/>
      <c r="AA226" s="21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</row>
    <row r="227" spans="1:54" x14ac:dyDescent="0.25">
      <c r="A227" s="17"/>
      <c r="B227" s="17"/>
      <c r="C227" s="22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20"/>
      <c r="T227" s="20"/>
      <c r="U227" s="20"/>
      <c r="V227" s="20"/>
      <c r="W227" s="20"/>
      <c r="X227" s="20"/>
      <c r="Y227" s="20"/>
      <c r="Z227" s="17"/>
      <c r="AA227" s="21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</row>
    <row r="228" spans="1:54" x14ac:dyDescent="0.25">
      <c r="A228" s="17"/>
      <c r="B228" s="17"/>
      <c r="C228" s="22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20"/>
      <c r="T228" s="20"/>
      <c r="U228" s="20"/>
      <c r="V228" s="20"/>
      <c r="W228" s="20"/>
      <c r="X228" s="20"/>
      <c r="Y228" s="20"/>
      <c r="Z228" s="17"/>
      <c r="AA228" s="21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</row>
    <row r="229" spans="1:54" x14ac:dyDescent="0.25">
      <c r="A229" s="17"/>
      <c r="B229" s="17"/>
      <c r="C229" s="22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20"/>
      <c r="T229" s="20"/>
      <c r="U229" s="20"/>
      <c r="V229" s="20"/>
      <c r="W229" s="20"/>
      <c r="X229" s="20"/>
      <c r="Y229" s="20"/>
      <c r="Z229" s="17"/>
      <c r="AA229" s="21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</row>
    <row r="230" spans="1:54" x14ac:dyDescent="0.25">
      <c r="A230" s="17"/>
      <c r="B230" s="17"/>
      <c r="C230" s="22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20"/>
      <c r="T230" s="20"/>
      <c r="U230" s="20"/>
      <c r="V230" s="20"/>
      <c r="W230" s="20"/>
      <c r="X230" s="20"/>
      <c r="Y230" s="20"/>
      <c r="Z230" s="17"/>
      <c r="AA230" s="21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</row>
    <row r="231" spans="1:54" x14ac:dyDescent="0.25">
      <c r="A231" s="17"/>
      <c r="B231" s="17"/>
      <c r="C231" s="22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20"/>
      <c r="T231" s="20"/>
      <c r="U231" s="20"/>
      <c r="V231" s="20"/>
      <c r="W231" s="20"/>
      <c r="X231" s="20"/>
      <c r="Y231" s="20"/>
      <c r="Z231" s="17"/>
      <c r="AA231" s="21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</row>
    <row r="232" spans="1:54" x14ac:dyDescent="0.25">
      <c r="A232" s="17"/>
      <c r="B232" s="17"/>
      <c r="C232" s="22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20"/>
      <c r="T232" s="20"/>
      <c r="U232" s="20"/>
      <c r="V232" s="20"/>
      <c r="W232" s="20"/>
      <c r="X232" s="20"/>
      <c r="Y232" s="20"/>
      <c r="Z232" s="17"/>
      <c r="AA232" s="21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</row>
    <row r="233" spans="1:54" x14ac:dyDescent="0.25">
      <c r="A233" s="17"/>
      <c r="B233" s="17"/>
      <c r="C233" s="22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20"/>
      <c r="T233" s="20"/>
      <c r="U233" s="20"/>
      <c r="V233" s="20"/>
      <c r="W233" s="20"/>
      <c r="X233" s="20"/>
      <c r="Y233" s="20"/>
      <c r="Z233" s="17"/>
      <c r="AA233" s="21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</row>
    <row r="234" spans="1:54" x14ac:dyDescent="0.25">
      <c r="A234" s="17"/>
      <c r="B234" s="17"/>
      <c r="C234" s="22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20"/>
      <c r="T234" s="20"/>
      <c r="U234" s="20"/>
      <c r="V234" s="20"/>
      <c r="W234" s="20"/>
      <c r="X234" s="20"/>
      <c r="Y234" s="20"/>
      <c r="Z234" s="17"/>
      <c r="AA234" s="21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</row>
    <row r="235" spans="1:54" x14ac:dyDescent="0.25">
      <c r="A235" s="17"/>
      <c r="B235" s="17"/>
      <c r="C235" s="22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20"/>
      <c r="T235" s="20"/>
      <c r="U235" s="20"/>
      <c r="V235" s="20"/>
      <c r="W235" s="20"/>
      <c r="X235" s="20"/>
      <c r="Y235" s="20"/>
      <c r="Z235" s="17"/>
      <c r="AA235" s="21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</row>
    <row r="236" spans="1:54" x14ac:dyDescent="0.25">
      <c r="A236" s="17"/>
      <c r="B236" s="17"/>
      <c r="C236" s="22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20"/>
      <c r="T236" s="20"/>
      <c r="U236" s="20"/>
      <c r="V236" s="20"/>
      <c r="W236" s="20"/>
      <c r="X236" s="20"/>
      <c r="Y236" s="20"/>
      <c r="Z236" s="17"/>
      <c r="AA236" s="21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</row>
    <row r="237" spans="1:54" x14ac:dyDescent="0.25">
      <c r="A237" s="17"/>
      <c r="B237" s="17"/>
      <c r="C237" s="22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20"/>
      <c r="T237" s="20"/>
      <c r="U237" s="20"/>
      <c r="V237" s="20"/>
      <c r="W237" s="20"/>
      <c r="X237" s="20"/>
      <c r="Y237" s="20"/>
      <c r="Z237" s="17"/>
      <c r="AA237" s="21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</row>
    <row r="238" spans="1:54" x14ac:dyDescent="0.25">
      <c r="A238" s="17"/>
      <c r="B238" s="17"/>
      <c r="C238" s="22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20"/>
      <c r="T238" s="20"/>
      <c r="U238" s="20"/>
      <c r="V238" s="20"/>
      <c r="W238" s="20"/>
      <c r="X238" s="20"/>
      <c r="Y238" s="20"/>
      <c r="Z238" s="17"/>
      <c r="AA238" s="21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</row>
    <row r="239" spans="1:54" x14ac:dyDescent="0.25">
      <c r="A239" s="17"/>
      <c r="B239" s="17"/>
      <c r="C239" s="22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20"/>
      <c r="T239" s="20"/>
      <c r="U239" s="20"/>
      <c r="V239" s="20"/>
      <c r="W239" s="20"/>
      <c r="X239" s="20"/>
      <c r="Y239" s="20"/>
      <c r="Z239" s="17"/>
      <c r="AA239" s="21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</row>
    <row r="240" spans="1:54" x14ac:dyDescent="0.25">
      <c r="A240" s="17"/>
      <c r="B240" s="17"/>
      <c r="C240" s="22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20"/>
      <c r="T240" s="20"/>
      <c r="U240" s="20"/>
      <c r="V240" s="20"/>
      <c r="W240" s="20"/>
      <c r="X240" s="20"/>
      <c r="Y240" s="20"/>
      <c r="Z240" s="17"/>
      <c r="AA240" s="21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</row>
    <row r="241" spans="1:54" x14ac:dyDescent="0.25">
      <c r="A241" s="17"/>
      <c r="B241" s="17"/>
      <c r="C241" s="22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20"/>
      <c r="T241" s="20"/>
      <c r="U241" s="20"/>
      <c r="V241" s="20"/>
      <c r="W241" s="20"/>
      <c r="X241" s="20"/>
      <c r="Y241" s="20"/>
      <c r="Z241" s="17"/>
      <c r="AA241" s="21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</row>
    <row r="242" spans="1:54" x14ac:dyDescent="0.25">
      <c r="A242" s="17"/>
      <c r="B242" s="17"/>
      <c r="C242" s="22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20"/>
      <c r="T242" s="20"/>
      <c r="U242" s="20"/>
      <c r="V242" s="20"/>
      <c r="W242" s="20"/>
      <c r="X242" s="20"/>
      <c r="Y242" s="20"/>
      <c r="Z242" s="17"/>
      <c r="AA242" s="21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</row>
    <row r="243" spans="1:54" x14ac:dyDescent="0.25">
      <c r="A243" s="17"/>
      <c r="B243" s="17"/>
      <c r="C243" s="22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20"/>
      <c r="T243" s="20"/>
      <c r="U243" s="20"/>
      <c r="V243" s="20"/>
      <c r="W243" s="20"/>
      <c r="X243" s="20"/>
      <c r="Y243" s="20"/>
      <c r="Z243" s="17"/>
      <c r="AA243" s="21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</row>
    <row r="244" spans="1:54" x14ac:dyDescent="0.25">
      <c r="A244" s="17"/>
      <c r="B244" s="17"/>
      <c r="C244" s="22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20"/>
      <c r="T244" s="20"/>
      <c r="U244" s="20"/>
      <c r="V244" s="20"/>
      <c r="W244" s="20"/>
      <c r="X244" s="20"/>
      <c r="Y244" s="20"/>
      <c r="Z244" s="17"/>
      <c r="AA244" s="21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</row>
    <row r="245" spans="1:54" x14ac:dyDescent="0.25">
      <c r="A245" s="17"/>
      <c r="B245" s="17"/>
      <c r="C245" s="22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20"/>
      <c r="T245" s="20"/>
      <c r="U245" s="20"/>
      <c r="V245" s="20"/>
      <c r="W245" s="20"/>
      <c r="X245" s="20"/>
      <c r="Y245" s="20"/>
      <c r="Z245" s="17"/>
      <c r="AA245" s="21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</row>
    <row r="246" spans="1:54" x14ac:dyDescent="0.25">
      <c r="A246" s="17"/>
      <c r="B246" s="17"/>
      <c r="C246" s="22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20"/>
      <c r="T246" s="20"/>
      <c r="U246" s="20"/>
      <c r="V246" s="20"/>
      <c r="W246" s="20"/>
      <c r="X246" s="20"/>
      <c r="Y246" s="20"/>
      <c r="Z246" s="17"/>
      <c r="AA246" s="21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</row>
    <row r="247" spans="1:54" x14ac:dyDescent="0.25">
      <c r="A247" s="17"/>
      <c r="B247" s="17"/>
      <c r="C247" s="22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20"/>
      <c r="T247" s="20"/>
      <c r="U247" s="20"/>
      <c r="V247" s="20"/>
      <c r="W247" s="20"/>
      <c r="X247" s="20"/>
      <c r="Y247" s="20"/>
      <c r="Z247" s="17"/>
      <c r="AA247" s="21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</row>
    <row r="248" spans="1:54" x14ac:dyDescent="0.25">
      <c r="A248" s="17"/>
      <c r="B248" s="17"/>
      <c r="C248" s="22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20"/>
      <c r="T248" s="20"/>
      <c r="U248" s="20"/>
      <c r="V248" s="20"/>
      <c r="W248" s="20"/>
      <c r="X248" s="20"/>
      <c r="Y248" s="20"/>
      <c r="Z248" s="17"/>
      <c r="AA248" s="21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</row>
    <row r="249" spans="1:54" x14ac:dyDescent="0.25">
      <c r="A249" s="17"/>
      <c r="B249" s="17"/>
      <c r="C249" s="22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20"/>
      <c r="T249" s="20"/>
      <c r="U249" s="20"/>
      <c r="V249" s="20"/>
      <c r="W249" s="20"/>
      <c r="X249" s="20"/>
      <c r="Y249" s="20"/>
      <c r="Z249" s="17"/>
      <c r="AA249" s="21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</row>
    <row r="250" spans="1:54" x14ac:dyDescent="0.25">
      <c r="A250" s="17"/>
      <c r="B250" s="17"/>
      <c r="C250" s="22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20"/>
      <c r="T250" s="20"/>
      <c r="U250" s="20"/>
      <c r="V250" s="20"/>
      <c r="W250" s="20"/>
      <c r="X250" s="20"/>
      <c r="Y250" s="20"/>
      <c r="Z250" s="17"/>
      <c r="AA250" s="21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</row>
    <row r="251" spans="1:54" x14ac:dyDescent="0.25">
      <c r="A251" s="17"/>
      <c r="B251" s="17"/>
      <c r="C251" s="22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20"/>
      <c r="T251" s="20"/>
      <c r="U251" s="20"/>
      <c r="V251" s="20"/>
      <c r="W251" s="20"/>
      <c r="X251" s="20"/>
      <c r="Y251" s="20"/>
      <c r="Z251" s="17"/>
      <c r="AA251" s="21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</row>
    <row r="252" spans="1:54" x14ac:dyDescent="0.25">
      <c r="A252" s="17"/>
      <c r="B252" s="17"/>
      <c r="C252" s="22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20"/>
      <c r="T252" s="20"/>
      <c r="U252" s="20"/>
      <c r="V252" s="20"/>
      <c r="W252" s="20"/>
      <c r="X252" s="20"/>
      <c r="Y252" s="20"/>
      <c r="Z252" s="17"/>
      <c r="AA252" s="21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</row>
    <row r="253" spans="1:54" x14ac:dyDescent="0.25">
      <c r="A253" s="17"/>
      <c r="B253" s="17"/>
      <c r="C253" s="22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20"/>
      <c r="T253" s="20"/>
      <c r="U253" s="20"/>
      <c r="V253" s="20"/>
      <c r="W253" s="20"/>
      <c r="X253" s="20"/>
      <c r="Y253" s="20"/>
      <c r="Z253" s="17"/>
      <c r="AA253" s="21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</row>
    <row r="254" spans="1:54" x14ac:dyDescent="0.25">
      <c r="A254" s="17"/>
      <c r="B254" s="17"/>
      <c r="C254" s="22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20"/>
      <c r="T254" s="20"/>
      <c r="U254" s="20"/>
      <c r="V254" s="20"/>
      <c r="W254" s="20"/>
      <c r="X254" s="20"/>
      <c r="Y254" s="20"/>
      <c r="Z254" s="17"/>
      <c r="AA254" s="21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</row>
    <row r="255" spans="1:54" x14ac:dyDescent="0.25">
      <c r="A255" s="17"/>
      <c r="B255" s="17"/>
      <c r="C255" s="22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20"/>
      <c r="T255" s="20"/>
      <c r="U255" s="20"/>
      <c r="V255" s="20"/>
      <c r="W255" s="20"/>
      <c r="X255" s="20"/>
      <c r="Y255" s="20"/>
      <c r="Z255" s="17"/>
      <c r="AA255" s="21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</row>
    <row r="256" spans="1:54" x14ac:dyDescent="0.25">
      <c r="A256" s="17"/>
      <c r="B256" s="17"/>
      <c r="C256" s="22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20"/>
      <c r="T256" s="20"/>
      <c r="U256" s="20"/>
      <c r="V256" s="20"/>
      <c r="W256" s="20"/>
      <c r="X256" s="20"/>
      <c r="Y256" s="20"/>
      <c r="Z256" s="17"/>
      <c r="AA256" s="21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</row>
    <row r="257" spans="1:54" x14ac:dyDescent="0.25">
      <c r="A257" s="17"/>
      <c r="B257" s="17"/>
      <c r="C257" s="22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20"/>
      <c r="T257" s="20"/>
      <c r="U257" s="20"/>
      <c r="V257" s="20"/>
      <c r="W257" s="20"/>
      <c r="X257" s="20"/>
      <c r="Y257" s="20"/>
      <c r="Z257" s="17"/>
      <c r="AA257" s="21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</row>
    <row r="258" spans="1:54" x14ac:dyDescent="0.25">
      <c r="A258" s="17"/>
      <c r="B258" s="17"/>
      <c r="C258" s="22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20"/>
      <c r="T258" s="20"/>
      <c r="U258" s="20"/>
      <c r="V258" s="20"/>
      <c r="W258" s="20"/>
      <c r="X258" s="20"/>
      <c r="Y258" s="20"/>
      <c r="Z258" s="17"/>
      <c r="AA258" s="21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</row>
    <row r="259" spans="1:54" x14ac:dyDescent="0.25">
      <c r="A259" s="17"/>
      <c r="B259" s="17"/>
      <c r="C259" s="22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20"/>
      <c r="T259" s="20"/>
      <c r="U259" s="20"/>
      <c r="V259" s="20"/>
      <c r="W259" s="20"/>
      <c r="X259" s="20"/>
      <c r="Y259" s="20"/>
      <c r="Z259" s="17"/>
      <c r="AA259" s="21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</row>
    <row r="260" spans="1:54" x14ac:dyDescent="0.25">
      <c r="A260" s="17"/>
      <c r="B260" s="17"/>
      <c r="C260" s="22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20"/>
      <c r="T260" s="20"/>
      <c r="U260" s="20"/>
      <c r="V260" s="20"/>
      <c r="W260" s="20"/>
      <c r="X260" s="20"/>
      <c r="Y260" s="20"/>
      <c r="Z260" s="17"/>
      <c r="AA260" s="21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</row>
    <row r="261" spans="1:54" x14ac:dyDescent="0.25">
      <c r="A261" s="17"/>
      <c r="B261" s="17"/>
      <c r="C261" s="22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20"/>
      <c r="T261" s="20"/>
      <c r="U261" s="20"/>
      <c r="V261" s="20"/>
      <c r="W261" s="20"/>
      <c r="X261" s="20"/>
      <c r="Y261" s="20"/>
      <c r="Z261" s="17"/>
      <c r="AA261" s="21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</row>
    <row r="262" spans="1:54" x14ac:dyDescent="0.25">
      <c r="A262" s="17"/>
      <c r="B262" s="17"/>
      <c r="C262" s="22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20"/>
      <c r="T262" s="20"/>
      <c r="U262" s="20"/>
      <c r="V262" s="20"/>
      <c r="W262" s="20"/>
      <c r="X262" s="20"/>
      <c r="Y262" s="20"/>
      <c r="Z262" s="17"/>
      <c r="AA262" s="21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</row>
    <row r="263" spans="1:54" x14ac:dyDescent="0.25">
      <c r="A263" s="17"/>
      <c r="B263" s="17"/>
      <c r="C263" s="22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20"/>
      <c r="T263" s="20"/>
      <c r="U263" s="20"/>
      <c r="V263" s="20"/>
      <c r="W263" s="20"/>
      <c r="X263" s="20"/>
      <c r="Y263" s="20"/>
      <c r="Z263" s="17"/>
      <c r="AA263" s="21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</row>
    <row r="264" spans="1:54" x14ac:dyDescent="0.25">
      <c r="A264" s="17"/>
      <c r="B264" s="17"/>
      <c r="C264" s="22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20"/>
      <c r="T264" s="20"/>
      <c r="U264" s="20"/>
      <c r="V264" s="20"/>
      <c r="W264" s="20"/>
      <c r="X264" s="20"/>
      <c r="Y264" s="20"/>
      <c r="Z264" s="17"/>
      <c r="AA264" s="21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</row>
    <row r="265" spans="1:54" x14ac:dyDescent="0.25">
      <c r="A265" s="17"/>
      <c r="B265" s="17"/>
      <c r="C265" s="22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20"/>
      <c r="T265" s="20"/>
      <c r="U265" s="20"/>
      <c r="V265" s="20"/>
      <c r="W265" s="20"/>
      <c r="X265" s="20"/>
      <c r="Y265" s="20"/>
      <c r="Z265" s="17"/>
      <c r="AA265" s="21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</row>
    <row r="266" spans="1:54" x14ac:dyDescent="0.25">
      <c r="A266" s="17"/>
      <c r="B266" s="17"/>
      <c r="C266" s="22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20"/>
      <c r="T266" s="20"/>
      <c r="U266" s="20"/>
      <c r="V266" s="20"/>
      <c r="W266" s="20"/>
      <c r="X266" s="20"/>
      <c r="Y266" s="20"/>
      <c r="Z266" s="17"/>
      <c r="AA266" s="21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</row>
    <row r="267" spans="1:54" x14ac:dyDescent="0.25">
      <c r="A267" s="17"/>
      <c r="B267" s="17"/>
      <c r="C267" s="22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20"/>
      <c r="T267" s="20"/>
      <c r="U267" s="20"/>
      <c r="V267" s="20"/>
      <c r="W267" s="20"/>
      <c r="X267" s="20"/>
      <c r="Y267" s="20"/>
      <c r="Z267" s="17"/>
      <c r="AA267" s="21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</row>
    <row r="268" spans="1:54" x14ac:dyDescent="0.25">
      <c r="A268" s="17"/>
      <c r="B268" s="17"/>
      <c r="C268" s="22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20"/>
      <c r="T268" s="20"/>
      <c r="U268" s="20"/>
      <c r="V268" s="20"/>
      <c r="W268" s="20"/>
      <c r="X268" s="20"/>
      <c r="Y268" s="20"/>
      <c r="Z268" s="17"/>
      <c r="AA268" s="21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</row>
    <row r="269" spans="1:54" x14ac:dyDescent="0.25">
      <c r="A269" s="17"/>
      <c r="B269" s="17"/>
      <c r="C269" s="22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20"/>
      <c r="T269" s="20"/>
      <c r="U269" s="20"/>
      <c r="V269" s="20"/>
      <c r="W269" s="20"/>
      <c r="X269" s="20"/>
      <c r="Y269" s="20"/>
      <c r="Z269" s="17"/>
      <c r="AA269" s="21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</row>
    <row r="270" spans="1:54" x14ac:dyDescent="0.25">
      <c r="A270" s="17"/>
      <c r="B270" s="17"/>
      <c r="C270" s="22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20"/>
      <c r="T270" s="20"/>
      <c r="U270" s="20"/>
      <c r="V270" s="20"/>
      <c r="W270" s="20"/>
      <c r="X270" s="20"/>
      <c r="Y270" s="20"/>
      <c r="Z270" s="17"/>
      <c r="AA270" s="21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</row>
    <row r="271" spans="1:54" x14ac:dyDescent="0.25">
      <c r="A271" s="17"/>
      <c r="B271" s="17"/>
      <c r="C271" s="22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20"/>
      <c r="T271" s="20"/>
      <c r="U271" s="20"/>
      <c r="V271" s="20"/>
      <c r="W271" s="20"/>
      <c r="X271" s="20"/>
      <c r="Y271" s="20"/>
      <c r="Z271" s="17"/>
      <c r="AA271" s="21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</row>
    <row r="272" spans="1:54" x14ac:dyDescent="0.25">
      <c r="A272" s="17"/>
      <c r="B272" s="17"/>
      <c r="C272" s="22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20"/>
      <c r="T272" s="20"/>
      <c r="U272" s="20"/>
      <c r="V272" s="20"/>
      <c r="W272" s="20"/>
      <c r="X272" s="20"/>
      <c r="Y272" s="20"/>
      <c r="Z272" s="17"/>
      <c r="AA272" s="21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</row>
    <row r="273" spans="1:54" x14ac:dyDescent="0.25">
      <c r="A273" s="17"/>
      <c r="B273" s="17"/>
      <c r="C273" s="22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20"/>
      <c r="T273" s="20"/>
      <c r="U273" s="20"/>
      <c r="V273" s="20"/>
      <c r="W273" s="20"/>
      <c r="X273" s="20"/>
      <c r="Y273" s="20"/>
      <c r="Z273" s="17"/>
      <c r="AA273" s="21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</row>
    <row r="274" spans="1:54" x14ac:dyDescent="0.25">
      <c r="A274" s="17"/>
      <c r="B274" s="17"/>
      <c r="C274" s="22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20"/>
      <c r="T274" s="20"/>
      <c r="U274" s="20"/>
      <c r="V274" s="20"/>
      <c r="W274" s="20"/>
      <c r="X274" s="20"/>
      <c r="Y274" s="20"/>
      <c r="Z274" s="17"/>
      <c r="AA274" s="21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</row>
    <row r="275" spans="1:54" x14ac:dyDescent="0.25">
      <c r="A275" s="17"/>
      <c r="B275" s="17"/>
      <c r="C275" s="22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20"/>
      <c r="T275" s="20"/>
      <c r="U275" s="20"/>
      <c r="V275" s="20"/>
      <c r="W275" s="20"/>
      <c r="X275" s="20"/>
      <c r="Y275" s="20"/>
      <c r="Z275" s="17"/>
      <c r="AA275" s="21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</row>
    <row r="276" spans="1:54" x14ac:dyDescent="0.25">
      <c r="A276" s="17"/>
      <c r="B276" s="17"/>
      <c r="C276" s="22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20"/>
      <c r="T276" s="20"/>
      <c r="U276" s="20"/>
      <c r="V276" s="20"/>
      <c r="W276" s="20"/>
      <c r="X276" s="20"/>
      <c r="Y276" s="20"/>
      <c r="Z276" s="17"/>
      <c r="AA276" s="21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</row>
    <row r="277" spans="1:54" x14ac:dyDescent="0.25">
      <c r="A277" s="17"/>
      <c r="B277" s="17"/>
      <c r="C277" s="22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20"/>
      <c r="T277" s="20"/>
      <c r="U277" s="20"/>
      <c r="V277" s="20"/>
      <c r="W277" s="20"/>
      <c r="X277" s="20"/>
      <c r="Y277" s="20"/>
      <c r="Z277" s="17"/>
      <c r="AA277" s="21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</row>
    <row r="278" spans="1:54" x14ac:dyDescent="0.25">
      <c r="A278" s="17"/>
      <c r="B278" s="17"/>
      <c r="C278" s="22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20"/>
      <c r="T278" s="20"/>
      <c r="U278" s="20"/>
      <c r="V278" s="20"/>
      <c r="W278" s="20"/>
      <c r="X278" s="20"/>
      <c r="Y278" s="20"/>
      <c r="Z278" s="17"/>
      <c r="AA278" s="21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</row>
    <row r="279" spans="1:54" x14ac:dyDescent="0.25">
      <c r="A279" s="17"/>
      <c r="B279" s="17"/>
      <c r="C279" s="22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20"/>
      <c r="T279" s="20"/>
      <c r="U279" s="20"/>
      <c r="V279" s="20"/>
      <c r="W279" s="20"/>
      <c r="X279" s="20"/>
      <c r="Y279" s="20"/>
      <c r="Z279" s="17"/>
      <c r="AA279" s="21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</row>
    <row r="280" spans="1:54" x14ac:dyDescent="0.25">
      <c r="A280" s="17"/>
      <c r="B280" s="17"/>
      <c r="C280" s="22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20"/>
      <c r="T280" s="20"/>
      <c r="U280" s="20"/>
      <c r="V280" s="20"/>
      <c r="W280" s="20"/>
      <c r="X280" s="20"/>
      <c r="Y280" s="20"/>
      <c r="Z280" s="17"/>
      <c r="AA280" s="21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</row>
    <row r="281" spans="1:54" x14ac:dyDescent="0.25">
      <c r="A281" s="17"/>
      <c r="B281" s="17"/>
      <c r="C281" s="22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20"/>
      <c r="T281" s="20"/>
      <c r="U281" s="20"/>
      <c r="V281" s="20"/>
      <c r="W281" s="20"/>
      <c r="X281" s="20"/>
      <c r="Y281" s="20"/>
      <c r="Z281" s="17"/>
      <c r="AA281" s="21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</row>
    <row r="282" spans="1:54" x14ac:dyDescent="0.25">
      <c r="A282" s="17"/>
      <c r="B282" s="17"/>
      <c r="C282" s="22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20"/>
      <c r="T282" s="20"/>
      <c r="U282" s="20"/>
      <c r="V282" s="20"/>
      <c r="W282" s="20"/>
      <c r="X282" s="20"/>
      <c r="Y282" s="20"/>
      <c r="Z282" s="17"/>
      <c r="AA282" s="21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</row>
    <row r="283" spans="1:54" x14ac:dyDescent="0.25">
      <c r="A283" s="17"/>
      <c r="B283" s="17"/>
      <c r="C283" s="22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20"/>
      <c r="T283" s="20"/>
      <c r="U283" s="20"/>
      <c r="V283" s="20"/>
      <c r="W283" s="20"/>
      <c r="X283" s="20"/>
      <c r="Y283" s="20"/>
      <c r="Z283" s="17"/>
      <c r="AA283" s="21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</row>
    <row r="284" spans="1:54" x14ac:dyDescent="0.25">
      <c r="A284" s="17"/>
      <c r="B284" s="17"/>
      <c r="C284" s="22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20"/>
      <c r="T284" s="20"/>
      <c r="U284" s="20"/>
      <c r="V284" s="20"/>
      <c r="W284" s="20"/>
      <c r="X284" s="20"/>
      <c r="Y284" s="20"/>
      <c r="Z284" s="17"/>
      <c r="AA284" s="21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</row>
    <row r="285" spans="1:54" x14ac:dyDescent="0.25">
      <c r="A285" s="17"/>
      <c r="B285" s="17"/>
      <c r="C285" s="22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20"/>
      <c r="T285" s="20"/>
      <c r="U285" s="20"/>
      <c r="V285" s="20"/>
      <c r="W285" s="20"/>
      <c r="X285" s="20"/>
      <c r="Y285" s="20"/>
      <c r="Z285" s="17"/>
      <c r="AA285" s="21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</row>
    <row r="286" spans="1:54" x14ac:dyDescent="0.25">
      <c r="A286" s="17"/>
      <c r="B286" s="17"/>
      <c r="C286" s="22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20"/>
      <c r="T286" s="20"/>
      <c r="U286" s="20"/>
      <c r="V286" s="20"/>
      <c r="W286" s="20"/>
      <c r="X286" s="20"/>
      <c r="Y286" s="20"/>
      <c r="Z286" s="17"/>
      <c r="AA286" s="21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</row>
    <row r="287" spans="1:54" x14ac:dyDescent="0.25">
      <c r="A287" s="17"/>
      <c r="B287" s="17"/>
      <c r="C287" s="22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20"/>
      <c r="T287" s="20"/>
      <c r="U287" s="20"/>
      <c r="V287" s="20"/>
      <c r="W287" s="20"/>
      <c r="X287" s="20"/>
      <c r="Y287" s="20"/>
      <c r="Z287" s="17"/>
      <c r="AA287" s="21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</row>
    <row r="288" spans="1:54" x14ac:dyDescent="0.25">
      <c r="A288" s="17"/>
      <c r="B288" s="17"/>
      <c r="C288" s="22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20"/>
      <c r="T288" s="20"/>
      <c r="U288" s="20"/>
      <c r="V288" s="20"/>
      <c r="W288" s="20"/>
      <c r="X288" s="20"/>
      <c r="Y288" s="20"/>
      <c r="Z288" s="17"/>
      <c r="AA288" s="21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</row>
    <row r="289" spans="1:54" x14ac:dyDescent="0.25">
      <c r="A289" s="17"/>
      <c r="B289" s="17"/>
      <c r="C289" s="22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20"/>
      <c r="T289" s="20"/>
      <c r="U289" s="20"/>
      <c r="V289" s="20"/>
      <c r="W289" s="20"/>
      <c r="X289" s="20"/>
      <c r="Y289" s="20"/>
      <c r="Z289" s="17"/>
      <c r="AA289" s="21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</row>
    <row r="290" spans="1:54" x14ac:dyDescent="0.25">
      <c r="A290" s="17"/>
      <c r="B290" s="17"/>
      <c r="C290" s="22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20"/>
      <c r="T290" s="20"/>
      <c r="U290" s="20"/>
      <c r="V290" s="20"/>
      <c r="W290" s="20"/>
      <c r="X290" s="20"/>
      <c r="Y290" s="20"/>
      <c r="Z290" s="17"/>
      <c r="AA290" s="21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</row>
    <row r="291" spans="1:54" x14ac:dyDescent="0.25">
      <c r="A291" s="17"/>
      <c r="B291" s="17"/>
      <c r="C291" s="22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20"/>
      <c r="T291" s="20"/>
      <c r="U291" s="20"/>
      <c r="V291" s="20"/>
      <c r="W291" s="20"/>
      <c r="X291" s="20"/>
      <c r="Y291" s="20"/>
      <c r="Z291" s="17"/>
      <c r="AA291" s="21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</row>
    <row r="292" spans="1:54" x14ac:dyDescent="0.25">
      <c r="A292" s="17"/>
      <c r="B292" s="17"/>
      <c r="C292" s="22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20"/>
      <c r="T292" s="20"/>
      <c r="U292" s="20"/>
      <c r="V292" s="20"/>
      <c r="W292" s="20"/>
      <c r="X292" s="20"/>
      <c r="Y292" s="20"/>
      <c r="Z292" s="17"/>
      <c r="AA292" s="21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</row>
    <row r="293" spans="1:54" x14ac:dyDescent="0.25">
      <c r="A293" s="17"/>
      <c r="B293" s="17"/>
      <c r="C293" s="22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20"/>
      <c r="T293" s="20"/>
      <c r="U293" s="20"/>
      <c r="V293" s="20"/>
      <c r="W293" s="20"/>
      <c r="X293" s="20"/>
      <c r="Y293" s="20"/>
      <c r="Z293" s="17"/>
      <c r="AA293" s="21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</row>
    <row r="294" spans="1:54" x14ac:dyDescent="0.25">
      <c r="A294" s="17"/>
      <c r="B294" s="17"/>
      <c r="C294" s="22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20"/>
      <c r="T294" s="20"/>
      <c r="U294" s="20"/>
      <c r="V294" s="20"/>
      <c r="W294" s="20"/>
      <c r="X294" s="20"/>
      <c r="Y294" s="20"/>
      <c r="Z294" s="17"/>
      <c r="AA294" s="21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</row>
    <row r="295" spans="1:54" x14ac:dyDescent="0.25">
      <c r="A295" s="17"/>
      <c r="B295" s="17"/>
      <c r="C295" s="22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20"/>
      <c r="T295" s="20"/>
      <c r="U295" s="20"/>
      <c r="V295" s="20"/>
      <c r="W295" s="20"/>
      <c r="X295" s="20"/>
      <c r="Y295" s="20"/>
      <c r="Z295" s="17"/>
      <c r="AA295" s="21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</row>
    <row r="296" spans="1:54" x14ac:dyDescent="0.25">
      <c r="A296" s="17"/>
      <c r="B296" s="17"/>
      <c r="C296" s="22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20"/>
      <c r="T296" s="20"/>
      <c r="U296" s="20"/>
      <c r="V296" s="20"/>
      <c r="W296" s="20"/>
      <c r="X296" s="20"/>
      <c r="Y296" s="20"/>
      <c r="Z296" s="17"/>
      <c r="AA296" s="21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</row>
    <row r="297" spans="1:54" x14ac:dyDescent="0.25">
      <c r="A297" s="17"/>
      <c r="B297" s="17"/>
      <c r="C297" s="22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20"/>
      <c r="T297" s="20"/>
      <c r="U297" s="20"/>
      <c r="V297" s="20"/>
      <c r="W297" s="20"/>
      <c r="X297" s="20"/>
      <c r="Y297" s="20"/>
      <c r="Z297" s="17"/>
      <c r="AA297" s="21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</row>
    <row r="298" spans="1:54" x14ac:dyDescent="0.25">
      <c r="A298" s="17"/>
      <c r="B298" s="17"/>
      <c r="C298" s="22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20"/>
      <c r="T298" s="20"/>
      <c r="U298" s="20"/>
      <c r="V298" s="20"/>
      <c r="W298" s="20"/>
      <c r="X298" s="20"/>
      <c r="Y298" s="20"/>
      <c r="Z298" s="17"/>
      <c r="AA298" s="21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</row>
    <row r="299" spans="1:54" x14ac:dyDescent="0.25">
      <c r="A299" s="17"/>
      <c r="B299" s="17"/>
      <c r="C299" s="22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20"/>
      <c r="T299" s="20"/>
      <c r="U299" s="20"/>
      <c r="V299" s="20"/>
      <c r="W299" s="20"/>
      <c r="X299" s="20"/>
      <c r="Y299" s="20"/>
      <c r="Z299" s="17"/>
      <c r="AA299" s="21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</row>
    <row r="300" spans="1:54" x14ac:dyDescent="0.25">
      <c r="A300" s="17"/>
      <c r="B300" s="17"/>
      <c r="C300" s="22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20"/>
      <c r="T300" s="20"/>
      <c r="U300" s="20"/>
      <c r="V300" s="20"/>
      <c r="W300" s="20"/>
      <c r="X300" s="20"/>
      <c r="Y300" s="20"/>
      <c r="Z300" s="17"/>
      <c r="AA300" s="21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</row>
    <row r="301" spans="1:54" x14ac:dyDescent="0.25">
      <c r="A301" s="17"/>
      <c r="B301" s="17"/>
      <c r="C301" s="22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20"/>
      <c r="T301" s="20"/>
      <c r="U301" s="20"/>
      <c r="V301" s="20"/>
      <c r="W301" s="20"/>
      <c r="X301" s="20"/>
      <c r="Y301" s="20"/>
      <c r="Z301" s="17"/>
      <c r="AA301" s="21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</row>
    <row r="302" spans="1:54" x14ac:dyDescent="0.25">
      <c r="A302" s="17"/>
      <c r="B302" s="17"/>
      <c r="C302" s="22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20"/>
      <c r="T302" s="20"/>
      <c r="U302" s="20"/>
      <c r="V302" s="20"/>
      <c r="W302" s="20"/>
      <c r="X302" s="20"/>
      <c r="Y302" s="20"/>
      <c r="Z302" s="17"/>
      <c r="AA302" s="21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</row>
    <row r="303" spans="1:54" x14ac:dyDescent="0.25">
      <c r="A303" s="17"/>
      <c r="B303" s="17"/>
      <c r="C303" s="22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20"/>
      <c r="T303" s="20"/>
      <c r="U303" s="20"/>
      <c r="V303" s="20"/>
      <c r="W303" s="20"/>
      <c r="X303" s="20"/>
      <c r="Y303" s="20"/>
      <c r="Z303" s="17"/>
      <c r="AA303" s="21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</row>
    <row r="304" spans="1:54" x14ac:dyDescent="0.25">
      <c r="A304" s="17"/>
      <c r="B304" s="17"/>
      <c r="C304" s="22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20"/>
      <c r="T304" s="20"/>
      <c r="U304" s="20"/>
      <c r="V304" s="20"/>
      <c r="W304" s="20"/>
      <c r="X304" s="20"/>
      <c r="Y304" s="20"/>
      <c r="Z304" s="17"/>
      <c r="AA304" s="21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</row>
    <row r="305" spans="1:54" x14ac:dyDescent="0.25">
      <c r="A305" s="17"/>
      <c r="B305" s="17"/>
      <c r="C305" s="22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20"/>
      <c r="T305" s="20"/>
      <c r="U305" s="20"/>
      <c r="V305" s="20"/>
      <c r="W305" s="20"/>
      <c r="X305" s="20"/>
      <c r="Y305" s="20"/>
      <c r="Z305" s="17"/>
      <c r="AA305" s="21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</row>
    <row r="306" spans="1:54" x14ac:dyDescent="0.25">
      <c r="A306" s="17"/>
      <c r="B306" s="17"/>
      <c r="C306" s="22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20"/>
      <c r="T306" s="20"/>
      <c r="U306" s="20"/>
      <c r="V306" s="20"/>
      <c r="W306" s="20"/>
      <c r="X306" s="20"/>
      <c r="Y306" s="20"/>
      <c r="Z306" s="17"/>
      <c r="AA306" s="21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</row>
    <row r="307" spans="1:54" x14ac:dyDescent="0.25">
      <c r="A307" s="17"/>
      <c r="B307" s="17"/>
      <c r="C307" s="22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20"/>
      <c r="T307" s="20"/>
      <c r="U307" s="20"/>
      <c r="V307" s="20"/>
      <c r="W307" s="20"/>
      <c r="X307" s="20"/>
      <c r="Y307" s="20"/>
      <c r="Z307" s="17"/>
      <c r="AA307" s="21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</row>
    <row r="308" spans="1:54" x14ac:dyDescent="0.25">
      <c r="A308" s="17"/>
      <c r="B308" s="17"/>
      <c r="C308" s="22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20"/>
      <c r="T308" s="20"/>
      <c r="U308" s="20"/>
      <c r="V308" s="20"/>
      <c r="W308" s="20"/>
      <c r="X308" s="20"/>
      <c r="Y308" s="20"/>
      <c r="Z308" s="17"/>
      <c r="AA308" s="21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</row>
    <row r="309" spans="1:54" x14ac:dyDescent="0.25">
      <c r="A309" s="17"/>
      <c r="B309" s="17"/>
      <c r="C309" s="22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20"/>
      <c r="T309" s="20"/>
      <c r="U309" s="20"/>
      <c r="V309" s="20"/>
      <c r="W309" s="20"/>
      <c r="X309" s="20"/>
      <c r="Y309" s="20"/>
      <c r="Z309" s="17"/>
      <c r="AA309" s="21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</row>
    <row r="310" spans="1:54" x14ac:dyDescent="0.25">
      <c r="A310" s="17"/>
      <c r="B310" s="17"/>
      <c r="C310" s="22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20"/>
      <c r="T310" s="20"/>
      <c r="U310" s="20"/>
      <c r="V310" s="20"/>
      <c r="W310" s="20"/>
      <c r="X310" s="20"/>
      <c r="Y310" s="20"/>
      <c r="Z310" s="17"/>
      <c r="AA310" s="21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</row>
    <row r="311" spans="1:54" x14ac:dyDescent="0.25">
      <c r="A311" s="17"/>
      <c r="B311" s="17"/>
      <c r="C311" s="22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20"/>
      <c r="T311" s="20"/>
      <c r="U311" s="20"/>
      <c r="V311" s="20"/>
      <c r="W311" s="20"/>
      <c r="X311" s="20"/>
      <c r="Y311" s="20"/>
      <c r="Z311" s="17"/>
      <c r="AA311" s="21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</row>
    <row r="312" spans="1:54" x14ac:dyDescent="0.25">
      <c r="A312" s="17"/>
      <c r="B312" s="17"/>
      <c r="C312" s="22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20"/>
      <c r="T312" s="20"/>
      <c r="U312" s="20"/>
      <c r="V312" s="20"/>
      <c r="W312" s="20"/>
      <c r="X312" s="20"/>
      <c r="Y312" s="20"/>
      <c r="Z312" s="17"/>
      <c r="AA312" s="21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</row>
    <row r="313" spans="1:54" x14ac:dyDescent="0.25">
      <c r="A313" s="17"/>
      <c r="B313" s="17"/>
      <c r="C313" s="22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20"/>
      <c r="T313" s="20"/>
      <c r="U313" s="20"/>
      <c r="V313" s="20"/>
      <c r="W313" s="20"/>
      <c r="X313" s="20"/>
      <c r="Y313" s="20"/>
      <c r="Z313" s="17"/>
      <c r="AA313" s="21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</row>
    <row r="314" spans="1:54" x14ac:dyDescent="0.25">
      <c r="A314" s="17"/>
      <c r="B314" s="17"/>
      <c r="C314" s="22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20"/>
      <c r="T314" s="20"/>
      <c r="U314" s="20"/>
      <c r="V314" s="20"/>
      <c r="W314" s="20"/>
      <c r="X314" s="20"/>
      <c r="Y314" s="20"/>
      <c r="Z314" s="17"/>
      <c r="AA314" s="21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</row>
    <row r="315" spans="1:54" x14ac:dyDescent="0.25">
      <c r="A315" s="17"/>
      <c r="B315" s="17"/>
      <c r="C315" s="22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20"/>
      <c r="T315" s="20"/>
      <c r="U315" s="20"/>
      <c r="V315" s="20"/>
      <c r="W315" s="20"/>
      <c r="X315" s="20"/>
      <c r="Y315" s="20"/>
      <c r="Z315" s="17"/>
      <c r="AA315" s="21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</row>
    <row r="316" spans="1:54" x14ac:dyDescent="0.25">
      <c r="A316" s="17"/>
      <c r="B316" s="17"/>
      <c r="C316" s="22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20"/>
      <c r="T316" s="20"/>
      <c r="U316" s="20"/>
      <c r="V316" s="20"/>
      <c r="W316" s="20"/>
      <c r="X316" s="20"/>
      <c r="Y316" s="20"/>
      <c r="Z316" s="17"/>
      <c r="AA316" s="21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</row>
    <row r="317" spans="1:54" x14ac:dyDescent="0.25">
      <c r="A317" s="17"/>
      <c r="B317" s="17"/>
      <c r="C317" s="22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20"/>
      <c r="T317" s="20"/>
      <c r="U317" s="20"/>
      <c r="V317" s="20"/>
      <c r="W317" s="20"/>
      <c r="X317" s="20"/>
      <c r="Y317" s="20"/>
      <c r="Z317" s="17"/>
      <c r="AA317" s="21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</row>
    <row r="318" spans="1:54" x14ac:dyDescent="0.25">
      <c r="A318" s="17"/>
      <c r="B318" s="17"/>
      <c r="C318" s="22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20"/>
      <c r="T318" s="20"/>
      <c r="U318" s="20"/>
      <c r="V318" s="20"/>
      <c r="W318" s="20"/>
      <c r="X318" s="20"/>
      <c r="Y318" s="20"/>
      <c r="Z318" s="17"/>
      <c r="AA318" s="21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</row>
    <row r="319" spans="1:54" x14ac:dyDescent="0.25">
      <c r="A319" s="17"/>
      <c r="B319" s="17"/>
      <c r="C319" s="22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20"/>
      <c r="T319" s="20"/>
      <c r="U319" s="20"/>
      <c r="V319" s="20"/>
      <c r="W319" s="20"/>
      <c r="X319" s="20"/>
      <c r="Y319" s="20"/>
      <c r="Z319" s="17"/>
      <c r="AA319" s="21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</row>
    <row r="320" spans="1:54" x14ac:dyDescent="0.25">
      <c r="A320" s="17"/>
      <c r="B320" s="17"/>
      <c r="C320" s="22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20"/>
      <c r="T320" s="20"/>
      <c r="U320" s="20"/>
      <c r="V320" s="20"/>
      <c r="W320" s="20"/>
      <c r="X320" s="20"/>
      <c r="Y320" s="20"/>
      <c r="Z320" s="17"/>
      <c r="AA320" s="21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</row>
    <row r="321" spans="1:54" x14ac:dyDescent="0.25">
      <c r="A321" s="17"/>
      <c r="B321" s="17"/>
      <c r="C321" s="22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20"/>
      <c r="T321" s="20"/>
      <c r="U321" s="20"/>
      <c r="V321" s="20"/>
      <c r="W321" s="20"/>
      <c r="X321" s="20"/>
      <c r="Y321" s="20"/>
      <c r="Z321" s="17"/>
      <c r="AA321" s="21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</row>
    <row r="322" spans="1:54" x14ac:dyDescent="0.25">
      <c r="A322" s="17"/>
      <c r="B322" s="17"/>
      <c r="C322" s="22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20"/>
      <c r="T322" s="20"/>
      <c r="U322" s="20"/>
      <c r="V322" s="20"/>
      <c r="W322" s="20"/>
      <c r="X322" s="20"/>
      <c r="Y322" s="20"/>
      <c r="Z322" s="17"/>
      <c r="AA322" s="21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</row>
    <row r="323" spans="1:54" x14ac:dyDescent="0.25">
      <c r="A323" s="17"/>
      <c r="B323" s="17"/>
      <c r="C323" s="22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20"/>
      <c r="T323" s="20"/>
      <c r="U323" s="20"/>
      <c r="V323" s="20"/>
      <c r="W323" s="20"/>
      <c r="X323" s="20"/>
      <c r="Y323" s="20"/>
      <c r="Z323" s="17"/>
      <c r="AA323" s="21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</row>
    <row r="324" spans="1:54" x14ac:dyDescent="0.25">
      <c r="A324" s="17"/>
      <c r="B324" s="17"/>
      <c r="C324" s="22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20"/>
      <c r="T324" s="20"/>
      <c r="U324" s="20"/>
      <c r="V324" s="20"/>
      <c r="W324" s="20"/>
      <c r="X324" s="20"/>
      <c r="Y324" s="20"/>
      <c r="Z324" s="17"/>
      <c r="AA324" s="21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</row>
    <row r="325" spans="1:54" x14ac:dyDescent="0.25">
      <c r="A325" s="17"/>
      <c r="B325" s="17"/>
      <c r="C325" s="22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20"/>
      <c r="T325" s="20"/>
      <c r="U325" s="20"/>
      <c r="V325" s="20"/>
      <c r="W325" s="20"/>
      <c r="X325" s="20"/>
      <c r="Y325" s="20"/>
      <c r="Z325" s="17"/>
      <c r="AA325" s="21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</row>
    <row r="326" spans="1:54" x14ac:dyDescent="0.25">
      <c r="A326" s="17"/>
      <c r="B326" s="17"/>
      <c r="C326" s="22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20"/>
      <c r="T326" s="20"/>
      <c r="U326" s="20"/>
      <c r="V326" s="20"/>
      <c r="W326" s="20"/>
      <c r="X326" s="20"/>
      <c r="Y326" s="20"/>
      <c r="Z326" s="17"/>
      <c r="AA326" s="21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</row>
    <row r="327" spans="1:54" x14ac:dyDescent="0.25">
      <c r="A327" s="17"/>
      <c r="B327" s="17"/>
      <c r="C327" s="22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20"/>
      <c r="T327" s="20"/>
      <c r="U327" s="20"/>
      <c r="V327" s="20"/>
      <c r="W327" s="20"/>
      <c r="X327" s="20"/>
      <c r="Y327" s="20"/>
      <c r="Z327" s="17"/>
      <c r="AA327" s="21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</row>
    <row r="328" spans="1:54" x14ac:dyDescent="0.25">
      <c r="A328" s="17"/>
      <c r="B328" s="17"/>
      <c r="C328" s="22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20"/>
      <c r="T328" s="20"/>
      <c r="U328" s="20"/>
      <c r="V328" s="20"/>
      <c r="W328" s="20"/>
      <c r="X328" s="20"/>
      <c r="Y328" s="20"/>
      <c r="Z328" s="17"/>
      <c r="AA328" s="21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</row>
    <row r="329" spans="1:54" x14ac:dyDescent="0.25">
      <c r="A329" s="17"/>
      <c r="B329" s="17"/>
      <c r="C329" s="22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20"/>
      <c r="T329" s="20"/>
      <c r="U329" s="20"/>
      <c r="V329" s="20"/>
      <c r="W329" s="20"/>
      <c r="X329" s="20"/>
      <c r="Y329" s="20"/>
      <c r="Z329" s="17"/>
      <c r="AA329" s="21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</row>
    <row r="330" spans="1:54" x14ac:dyDescent="0.25">
      <c r="A330" s="17"/>
      <c r="B330" s="17"/>
      <c r="C330" s="22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20"/>
      <c r="T330" s="20"/>
      <c r="U330" s="20"/>
      <c r="V330" s="20"/>
      <c r="W330" s="20"/>
      <c r="X330" s="20"/>
      <c r="Y330" s="20"/>
      <c r="Z330" s="17"/>
      <c r="AA330" s="21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</row>
    <row r="331" spans="1:54" x14ac:dyDescent="0.25">
      <c r="A331" s="17"/>
      <c r="B331" s="17"/>
      <c r="C331" s="22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20"/>
      <c r="T331" s="20"/>
      <c r="U331" s="20"/>
      <c r="V331" s="20"/>
      <c r="W331" s="20"/>
      <c r="X331" s="20"/>
      <c r="Y331" s="20"/>
      <c r="Z331" s="17"/>
      <c r="AA331" s="21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</row>
    <row r="332" spans="1:54" x14ac:dyDescent="0.25">
      <c r="A332" s="17"/>
      <c r="B332" s="17"/>
      <c r="C332" s="22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20"/>
      <c r="T332" s="20"/>
      <c r="U332" s="20"/>
      <c r="V332" s="20"/>
      <c r="W332" s="20"/>
      <c r="X332" s="20"/>
      <c r="Y332" s="20"/>
      <c r="Z332" s="17"/>
      <c r="AA332" s="21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</row>
    <row r="333" spans="1:54" x14ac:dyDescent="0.25">
      <c r="A333" s="17"/>
      <c r="B333" s="17"/>
      <c r="C333" s="22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20"/>
      <c r="T333" s="20"/>
      <c r="U333" s="20"/>
      <c r="V333" s="20"/>
      <c r="W333" s="20"/>
      <c r="X333" s="20"/>
      <c r="Y333" s="20"/>
      <c r="Z333" s="17"/>
      <c r="AA333" s="21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</row>
    <row r="334" spans="1:54" x14ac:dyDescent="0.25">
      <c r="A334" s="17"/>
      <c r="B334" s="17"/>
      <c r="C334" s="22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20"/>
      <c r="T334" s="20"/>
      <c r="U334" s="20"/>
      <c r="V334" s="20"/>
      <c r="W334" s="20"/>
      <c r="X334" s="20"/>
      <c r="Y334" s="20"/>
      <c r="Z334" s="17"/>
      <c r="AA334" s="21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</row>
    <row r="335" spans="1:54" x14ac:dyDescent="0.25">
      <c r="A335" s="17"/>
      <c r="B335" s="17"/>
      <c r="C335" s="22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20"/>
      <c r="T335" s="20"/>
      <c r="U335" s="20"/>
      <c r="V335" s="20"/>
      <c r="W335" s="20"/>
      <c r="X335" s="20"/>
      <c r="Y335" s="20"/>
      <c r="Z335" s="17"/>
      <c r="AA335" s="21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</row>
    <row r="336" spans="1:54" x14ac:dyDescent="0.25">
      <c r="A336" s="17"/>
      <c r="B336" s="17"/>
      <c r="C336" s="22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20"/>
      <c r="T336" s="20"/>
      <c r="U336" s="20"/>
      <c r="V336" s="20"/>
      <c r="W336" s="20"/>
      <c r="X336" s="20"/>
      <c r="Y336" s="20"/>
      <c r="Z336" s="17"/>
      <c r="AA336" s="21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</row>
    <row r="337" spans="1:54" x14ac:dyDescent="0.25">
      <c r="A337" s="17"/>
      <c r="B337" s="17"/>
      <c r="C337" s="22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20"/>
      <c r="T337" s="20"/>
      <c r="U337" s="20"/>
      <c r="V337" s="20"/>
      <c r="W337" s="20"/>
      <c r="X337" s="20"/>
      <c r="Y337" s="20"/>
      <c r="Z337" s="17"/>
      <c r="AA337" s="21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</row>
    <row r="338" spans="1:54" x14ac:dyDescent="0.25">
      <c r="A338" s="17"/>
      <c r="B338" s="17"/>
      <c r="C338" s="22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20"/>
      <c r="T338" s="20"/>
      <c r="U338" s="20"/>
      <c r="V338" s="20"/>
      <c r="W338" s="20"/>
      <c r="X338" s="20"/>
      <c r="Y338" s="20"/>
      <c r="Z338" s="17"/>
      <c r="AA338" s="21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</row>
    <row r="339" spans="1:54" x14ac:dyDescent="0.25">
      <c r="A339" s="17"/>
      <c r="B339" s="17"/>
      <c r="C339" s="22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20"/>
      <c r="T339" s="20"/>
      <c r="U339" s="20"/>
      <c r="V339" s="20"/>
      <c r="W339" s="20"/>
      <c r="X339" s="20"/>
      <c r="Y339" s="20"/>
      <c r="Z339" s="17"/>
      <c r="AA339" s="21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</row>
    <row r="340" spans="1:54" x14ac:dyDescent="0.25">
      <c r="A340" s="17"/>
      <c r="B340" s="17"/>
      <c r="C340" s="22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20"/>
      <c r="T340" s="20"/>
      <c r="U340" s="20"/>
      <c r="V340" s="20"/>
      <c r="W340" s="20"/>
      <c r="X340" s="20"/>
      <c r="Y340" s="20"/>
      <c r="Z340" s="17"/>
      <c r="AA340" s="21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</row>
    <row r="341" spans="1:54" x14ac:dyDescent="0.25">
      <c r="A341" s="17"/>
      <c r="B341" s="17"/>
      <c r="C341" s="22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20"/>
      <c r="T341" s="20"/>
      <c r="U341" s="20"/>
      <c r="V341" s="20"/>
      <c r="W341" s="20"/>
      <c r="X341" s="20"/>
      <c r="Y341" s="20"/>
      <c r="Z341" s="17"/>
      <c r="AA341" s="21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</row>
    <row r="342" spans="1:54" x14ac:dyDescent="0.25">
      <c r="A342" s="17"/>
      <c r="B342" s="17"/>
      <c r="C342" s="22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20"/>
      <c r="T342" s="20"/>
      <c r="U342" s="20"/>
      <c r="V342" s="20"/>
      <c r="W342" s="20"/>
      <c r="X342" s="20"/>
      <c r="Y342" s="20"/>
      <c r="Z342" s="17"/>
      <c r="AA342" s="21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</row>
    <row r="343" spans="1:54" x14ac:dyDescent="0.25">
      <c r="A343" s="17"/>
      <c r="B343" s="17"/>
      <c r="C343" s="22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20"/>
      <c r="T343" s="20"/>
      <c r="U343" s="20"/>
      <c r="V343" s="20"/>
      <c r="W343" s="20"/>
      <c r="X343" s="20"/>
      <c r="Y343" s="20"/>
      <c r="Z343" s="17"/>
      <c r="AA343" s="21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</row>
    <row r="344" spans="1:54" x14ac:dyDescent="0.25">
      <c r="A344" s="17"/>
      <c r="B344" s="17"/>
      <c r="C344" s="22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20"/>
      <c r="T344" s="20"/>
      <c r="U344" s="20"/>
      <c r="V344" s="20"/>
      <c r="W344" s="20"/>
      <c r="X344" s="20"/>
      <c r="Y344" s="20"/>
      <c r="Z344" s="17"/>
      <c r="AA344" s="21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</row>
    <row r="345" spans="1:54" x14ac:dyDescent="0.25">
      <c r="A345" s="17"/>
      <c r="B345" s="17"/>
      <c r="C345" s="22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20"/>
      <c r="T345" s="20"/>
      <c r="U345" s="20"/>
      <c r="V345" s="20"/>
      <c r="W345" s="20"/>
      <c r="X345" s="20"/>
      <c r="Y345" s="20"/>
      <c r="Z345" s="17"/>
      <c r="AA345" s="21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</row>
    <row r="346" spans="1:54" x14ac:dyDescent="0.25">
      <c r="A346" s="17"/>
      <c r="B346" s="17"/>
      <c r="C346" s="22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20"/>
      <c r="T346" s="20"/>
      <c r="U346" s="20"/>
      <c r="V346" s="20"/>
      <c r="W346" s="20"/>
      <c r="X346" s="20"/>
      <c r="Y346" s="20"/>
      <c r="Z346" s="17"/>
      <c r="AA346" s="21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</row>
    <row r="347" spans="1:54" x14ac:dyDescent="0.25">
      <c r="A347" s="17"/>
      <c r="B347" s="17"/>
      <c r="C347" s="22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20"/>
      <c r="T347" s="20"/>
      <c r="U347" s="20"/>
      <c r="V347" s="20"/>
      <c r="W347" s="20"/>
      <c r="X347" s="20"/>
      <c r="Y347" s="20"/>
      <c r="Z347" s="17"/>
      <c r="AA347" s="21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</row>
    <row r="348" spans="1:54" x14ac:dyDescent="0.25">
      <c r="A348" s="17"/>
      <c r="B348" s="17"/>
      <c r="C348" s="22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20"/>
      <c r="T348" s="20"/>
      <c r="U348" s="20"/>
      <c r="V348" s="20"/>
      <c r="W348" s="20"/>
      <c r="X348" s="20"/>
      <c r="Y348" s="20"/>
      <c r="Z348" s="17"/>
      <c r="AA348" s="21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</row>
    <row r="349" spans="1:54" x14ac:dyDescent="0.25">
      <c r="A349" s="17"/>
      <c r="B349" s="17"/>
      <c r="C349" s="22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20"/>
      <c r="T349" s="20"/>
      <c r="U349" s="20"/>
      <c r="V349" s="20"/>
      <c r="W349" s="20"/>
      <c r="X349" s="20"/>
      <c r="Y349" s="20"/>
      <c r="Z349" s="17"/>
      <c r="AA349" s="21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</row>
    <row r="350" spans="1:54" x14ac:dyDescent="0.25">
      <c r="A350" s="17"/>
      <c r="B350" s="17"/>
      <c r="C350" s="22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20"/>
      <c r="T350" s="20"/>
      <c r="U350" s="20"/>
      <c r="V350" s="20"/>
      <c r="W350" s="20"/>
      <c r="X350" s="20"/>
      <c r="Y350" s="20"/>
      <c r="Z350" s="17"/>
      <c r="AA350" s="21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</row>
    <row r="351" spans="1:54" x14ac:dyDescent="0.25">
      <c r="A351" s="17"/>
      <c r="B351" s="17"/>
      <c r="C351" s="22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20"/>
      <c r="T351" s="20"/>
      <c r="U351" s="20"/>
      <c r="V351" s="20"/>
      <c r="W351" s="20"/>
      <c r="X351" s="20"/>
      <c r="Y351" s="20"/>
      <c r="Z351" s="17"/>
      <c r="AA351" s="21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</row>
    <row r="352" spans="1:54" x14ac:dyDescent="0.25">
      <c r="A352" s="17"/>
      <c r="B352" s="17"/>
      <c r="C352" s="22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20"/>
      <c r="T352" s="20"/>
      <c r="U352" s="20"/>
      <c r="V352" s="20"/>
      <c r="W352" s="20"/>
      <c r="X352" s="20"/>
      <c r="Y352" s="20"/>
      <c r="Z352" s="17"/>
      <c r="AA352" s="21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</row>
    <row r="353" spans="1:54" x14ac:dyDescent="0.25">
      <c r="A353" s="17"/>
      <c r="B353" s="17"/>
      <c r="C353" s="22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20"/>
      <c r="T353" s="20"/>
      <c r="U353" s="20"/>
      <c r="V353" s="20"/>
      <c r="W353" s="20"/>
      <c r="X353" s="20"/>
      <c r="Y353" s="20"/>
      <c r="Z353" s="17"/>
      <c r="AA353" s="21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</row>
    <row r="354" spans="1:54" x14ac:dyDescent="0.25">
      <c r="A354" s="17"/>
      <c r="B354" s="17"/>
      <c r="C354" s="22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20"/>
      <c r="T354" s="20"/>
      <c r="U354" s="20"/>
      <c r="V354" s="20"/>
      <c r="W354" s="20"/>
      <c r="X354" s="20"/>
      <c r="Y354" s="20"/>
      <c r="Z354" s="17"/>
      <c r="AA354" s="21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</row>
    <row r="355" spans="1:54" x14ac:dyDescent="0.25">
      <c r="A355" s="17"/>
      <c r="B355" s="17"/>
      <c r="C355" s="22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20"/>
      <c r="T355" s="20"/>
      <c r="U355" s="20"/>
      <c r="V355" s="20"/>
      <c r="W355" s="20"/>
      <c r="X355" s="20"/>
      <c r="Y355" s="20"/>
      <c r="Z355" s="17"/>
      <c r="AA355" s="21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</row>
    <row r="356" spans="1:54" x14ac:dyDescent="0.25">
      <c r="A356" s="17"/>
      <c r="B356" s="17"/>
      <c r="C356" s="22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20"/>
      <c r="T356" s="20"/>
      <c r="U356" s="20"/>
      <c r="V356" s="20"/>
      <c r="W356" s="20"/>
      <c r="X356" s="20"/>
      <c r="Y356" s="20"/>
      <c r="Z356" s="17"/>
      <c r="AA356" s="21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</row>
    <row r="357" spans="1:54" x14ac:dyDescent="0.25">
      <c r="A357" s="17"/>
      <c r="B357" s="17"/>
      <c r="C357" s="22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20"/>
      <c r="T357" s="20"/>
      <c r="U357" s="20"/>
      <c r="V357" s="20"/>
      <c r="W357" s="20"/>
      <c r="X357" s="20"/>
      <c r="Y357" s="20"/>
      <c r="Z357" s="17"/>
      <c r="AA357" s="21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</row>
    <row r="358" spans="1:54" x14ac:dyDescent="0.25">
      <c r="A358" s="17"/>
      <c r="B358" s="17"/>
      <c r="C358" s="22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20"/>
      <c r="T358" s="20"/>
      <c r="U358" s="20"/>
      <c r="V358" s="20"/>
      <c r="W358" s="20"/>
      <c r="X358" s="20"/>
      <c r="Y358" s="20"/>
      <c r="Z358" s="17"/>
      <c r="AA358" s="21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</row>
    <row r="359" spans="1:54" x14ac:dyDescent="0.25">
      <c r="A359" s="17"/>
      <c r="B359" s="17"/>
      <c r="C359" s="22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20"/>
      <c r="T359" s="20"/>
      <c r="U359" s="20"/>
      <c r="V359" s="20"/>
      <c r="W359" s="20"/>
      <c r="X359" s="20"/>
      <c r="Y359" s="20"/>
      <c r="Z359" s="17"/>
      <c r="AA359" s="21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</row>
    <row r="360" spans="1:54" x14ac:dyDescent="0.25">
      <c r="A360" s="17"/>
      <c r="B360" s="17"/>
      <c r="C360" s="22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20"/>
      <c r="T360" s="20"/>
      <c r="U360" s="20"/>
      <c r="V360" s="20"/>
      <c r="W360" s="20"/>
      <c r="X360" s="20"/>
      <c r="Y360" s="20"/>
      <c r="Z360" s="17"/>
      <c r="AA360" s="21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</row>
    <row r="361" spans="1:54" x14ac:dyDescent="0.25">
      <c r="A361" s="17"/>
      <c r="B361" s="17"/>
      <c r="C361" s="22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20"/>
      <c r="T361" s="20"/>
      <c r="U361" s="20"/>
      <c r="V361" s="20"/>
      <c r="W361" s="20"/>
      <c r="X361" s="20"/>
      <c r="Y361" s="20"/>
      <c r="Z361" s="17"/>
      <c r="AA361" s="21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</row>
    <row r="362" spans="1:54" x14ac:dyDescent="0.25">
      <c r="A362" s="17"/>
      <c r="B362" s="17"/>
      <c r="C362" s="22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20"/>
      <c r="T362" s="20"/>
      <c r="U362" s="20"/>
      <c r="V362" s="20"/>
      <c r="W362" s="20"/>
      <c r="X362" s="20"/>
      <c r="Y362" s="20"/>
      <c r="Z362" s="17"/>
      <c r="AA362" s="21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</row>
    <row r="363" spans="1:54" x14ac:dyDescent="0.25">
      <c r="A363" s="17"/>
      <c r="B363" s="17"/>
      <c r="C363" s="22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20"/>
      <c r="T363" s="20"/>
      <c r="U363" s="20"/>
      <c r="V363" s="20"/>
      <c r="W363" s="20"/>
      <c r="X363" s="20"/>
      <c r="Y363" s="20"/>
      <c r="Z363" s="17"/>
      <c r="AA363" s="21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</row>
    <row r="364" spans="1:54" x14ac:dyDescent="0.25">
      <c r="A364" s="17"/>
      <c r="B364" s="17"/>
      <c r="C364" s="22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20"/>
      <c r="T364" s="20"/>
      <c r="U364" s="20"/>
      <c r="V364" s="20"/>
      <c r="W364" s="20"/>
      <c r="X364" s="20"/>
      <c r="Y364" s="20"/>
      <c r="Z364" s="17"/>
      <c r="AA364" s="21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</row>
    <row r="365" spans="1:54" x14ac:dyDescent="0.25">
      <c r="A365" s="17"/>
      <c r="B365" s="17"/>
      <c r="C365" s="22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20"/>
      <c r="T365" s="20"/>
      <c r="U365" s="20"/>
      <c r="V365" s="20"/>
      <c r="W365" s="20"/>
      <c r="X365" s="20"/>
      <c r="Y365" s="20"/>
      <c r="Z365" s="17"/>
      <c r="AA365" s="21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</row>
    <row r="366" spans="1:54" x14ac:dyDescent="0.25">
      <c r="A366" s="17"/>
      <c r="B366" s="17"/>
      <c r="C366" s="22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20"/>
      <c r="T366" s="20"/>
      <c r="U366" s="20"/>
      <c r="V366" s="20"/>
      <c r="W366" s="20"/>
      <c r="X366" s="20"/>
      <c r="Y366" s="20"/>
      <c r="Z366" s="17"/>
      <c r="AA366" s="21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</row>
    <row r="367" spans="1:54" x14ac:dyDescent="0.25">
      <c r="A367" s="17"/>
      <c r="B367" s="17"/>
      <c r="C367" s="22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20"/>
      <c r="T367" s="20"/>
      <c r="U367" s="20"/>
      <c r="V367" s="20"/>
      <c r="W367" s="20"/>
      <c r="X367" s="20"/>
      <c r="Y367" s="20"/>
      <c r="Z367" s="17"/>
      <c r="AA367" s="21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</row>
    <row r="368" spans="1:54" x14ac:dyDescent="0.25">
      <c r="A368" s="17"/>
      <c r="B368" s="17"/>
      <c r="C368" s="22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20"/>
      <c r="T368" s="20"/>
      <c r="U368" s="20"/>
      <c r="V368" s="20"/>
      <c r="W368" s="20"/>
      <c r="X368" s="20"/>
      <c r="Y368" s="20"/>
      <c r="Z368" s="17"/>
      <c r="AA368" s="21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</row>
    <row r="369" spans="1:54" x14ac:dyDescent="0.25">
      <c r="A369" s="17"/>
      <c r="B369" s="17"/>
      <c r="C369" s="22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20"/>
      <c r="T369" s="20"/>
      <c r="U369" s="20"/>
      <c r="V369" s="20"/>
      <c r="W369" s="20"/>
      <c r="X369" s="20"/>
      <c r="Y369" s="20"/>
      <c r="Z369" s="17"/>
      <c r="AA369" s="21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</row>
    <row r="370" spans="1:54" x14ac:dyDescent="0.25">
      <c r="A370" s="17"/>
      <c r="B370" s="17"/>
      <c r="C370" s="22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20"/>
      <c r="T370" s="20"/>
      <c r="U370" s="20"/>
      <c r="V370" s="20"/>
      <c r="W370" s="20"/>
      <c r="X370" s="20"/>
      <c r="Y370" s="20"/>
      <c r="Z370" s="17"/>
      <c r="AA370" s="21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</row>
    <row r="371" spans="1:54" x14ac:dyDescent="0.25">
      <c r="A371" s="17"/>
      <c r="B371" s="17"/>
      <c r="C371" s="22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20"/>
      <c r="T371" s="20"/>
      <c r="U371" s="20"/>
      <c r="V371" s="20"/>
      <c r="W371" s="20"/>
      <c r="X371" s="20"/>
      <c r="Y371" s="20"/>
      <c r="Z371" s="17"/>
      <c r="AA371" s="21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</row>
    <row r="372" spans="1:54" x14ac:dyDescent="0.25">
      <c r="A372" s="17"/>
      <c r="B372" s="17"/>
      <c r="C372" s="22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20"/>
      <c r="T372" s="20"/>
      <c r="U372" s="20"/>
      <c r="V372" s="20"/>
      <c r="W372" s="20"/>
      <c r="X372" s="20"/>
      <c r="Y372" s="20"/>
      <c r="Z372" s="17"/>
      <c r="AA372" s="21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</row>
    <row r="373" spans="1:54" x14ac:dyDescent="0.25">
      <c r="A373" s="17"/>
      <c r="B373" s="17"/>
      <c r="C373" s="22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20"/>
      <c r="T373" s="20"/>
      <c r="U373" s="20"/>
      <c r="V373" s="20"/>
      <c r="W373" s="20"/>
      <c r="X373" s="20"/>
      <c r="Y373" s="20"/>
      <c r="Z373" s="17"/>
      <c r="AA373" s="21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</row>
    <row r="374" spans="1:54" x14ac:dyDescent="0.25">
      <c r="A374" s="17"/>
      <c r="B374" s="17"/>
      <c r="C374" s="22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20"/>
      <c r="T374" s="20"/>
      <c r="U374" s="20"/>
      <c r="V374" s="20"/>
      <c r="W374" s="20"/>
      <c r="X374" s="20"/>
      <c r="Y374" s="20"/>
      <c r="Z374" s="17"/>
      <c r="AA374" s="21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</row>
    <row r="375" spans="1:54" x14ac:dyDescent="0.25">
      <c r="A375" s="17"/>
      <c r="B375" s="17"/>
      <c r="C375" s="22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20"/>
      <c r="T375" s="20"/>
      <c r="U375" s="20"/>
      <c r="V375" s="20"/>
      <c r="W375" s="20"/>
      <c r="X375" s="20"/>
      <c r="Y375" s="20"/>
      <c r="Z375" s="17"/>
      <c r="AA375" s="21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</row>
    <row r="376" spans="1:54" x14ac:dyDescent="0.25">
      <c r="A376" s="17"/>
      <c r="B376" s="17"/>
      <c r="C376" s="22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20"/>
      <c r="T376" s="20"/>
      <c r="U376" s="20"/>
      <c r="V376" s="20"/>
      <c r="W376" s="20"/>
      <c r="X376" s="20"/>
      <c r="Y376" s="20"/>
      <c r="Z376" s="17"/>
      <c r="AA376" s="21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</row>
    <row r="377" spans="1:54" x14ac:dyDescent="0.25">
      <c r="A377" s="17"/>
      <c r="B377" s="17"/>
      <c r="C377" s="22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20"/>
      <c r="T377" s="20"/>
      <c r="U377" s="20"/>
      <c r="V377" s="20"/>
      <c r="W377" s="20"/>
      <c r="X377" s="20"/>
      <c r="Y377" s="20"/>
      <c r="Z377" s="17"/>
      <c r="AA377" s="21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</row>
    <row r="378" spans="1:54" x14ac:dyDescent="0.25">
      <c r="A378" s="17"/>
      <c r="B378" s="17"/>
      <c r="C378" s="22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20"/>
      <c r="T378" s="20"/>
      <c r="U378" s="20"/>
      <c r="V378" s="20"/>
      <c r="W378" s="20"/>
      <c r="X378" s="20"/>
      <c r="Y378" s="20"/>
      <c r="Z378" s="17"/>
      <c r="AA378" s="21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</row>
    <row r="379" spans="1:54" x14ac:dyDescent="0.25">
      <c r="A379" s="17"/>
      <c r="B379" s="17"/>
      <c r="C379" s="22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20"/>
      <c r="T379" s="20"/>
      <c r="U379" s="20"/>
      <c r="V379" s="20"/>
      <c r="W379" s="20"/>
      <c r="X379" s="20"/>
      <c r="Y379" s="20"/>
      <c r="Z379" s="17"/>
      <c r="AA379" s="21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</row>
    <row r="380" spans="1:54" x14ac:dyDescent="0.25">
      <c r="A380" s="17"/>
      <c r="B380" s="17"/>
      <c r="C380" s="22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20"/>
      <c r="T380" s="20"/>
      <c r="U380" s="20"/>
      <c r="V380" s="20"/>
      <c r="W380" s="20"/>
      <c r="X380" s="20"/>
      <c r="Y380" s="20"/>
      <c r="Z380" s="17"/>
      <c r="AA380" s="21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</row>
    <row r="381" spans="1:54" x14ac:dyDescent="0.25">
      <c r="A381" s="17"/>
      <c r="B381" s="17"/>
      <c r="C381" s="22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20"/>
      <c r="T381" s="20"/>
      <c r="U381" s="20"/>
      <c r="V381" s="20"/>
      <c r="W381" s="20"/>
      <c r="X381" s="20"/>
      <c r="Y381" s="20"/>
      <c r="Z381" s="17"/>
      <c r="AA381" s="21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</row>
    <row r="382" spans="1:54" x14ac:dyDescent="0.25">
      <c r="A382" s="17"/>
      <c r="B382" s="17"/>
      <c r="C382" s="22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20"/>
      <c r="T382" s="20"/>
      <c r="U382" s="20"/>
      <c r="V382" s="20"/>
      <c r="W382" s="20"/>
      <c r="X382" s="20"/>
      <c r="Y382" s="20"/>
      <c r="Z382" s="17"/>
      <c r="AA382" s="21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</row>
    <row r="383" spans="1:54" x14ac:dyDescent="0.25">
      <c r="A383" s="17"/>
      <c r="B383" s="17"/>
      <c r="C383" s="22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20"/>
      <c r="T383" s="20"/>
      <c r="U383" s="20"/>
      <c r="V383" s="20"/>
      <c r="W383" s="20"/>
      <c r="X383" s="20"/>
      <c r="Y383" s="20"/>
      <c r="Z383" s="17"/>
      <c r="AA383" s="21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</row>
    <row r="384" spans="1:54" x14ac:dyDescent="0.25">
      <c r="A384" s="17"/>
      <c r="B384" s="17"/>
      <c r="C384" s="22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20"/>
      <c r="T384" s="20"/>
      <c r="U384" s="20"/>
      <c r="V384" s="20"/>
      <c r="W384" s="20"/>
      <c r="X384" s="20"/>
      <c r="Y384" s="20"/>
      <c r="Z384" s="17"/>
      <c r="AA384" s="21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</row>
    <row r="385" spans="1:54" x14ac:dyDescent="0.25">
      <c r="A385" s="17"/>
      <c r="B385" s="17"/>
      <c r="C385" s="22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20"/>
      <c r="T385" s="20"/>
      <c r="U385" s="20"/>
      <c r="V385" s="20"/>
      <c r="W385" s="20"/>
      <c r="X385" s="20"/>
      <c r="Y385" s="20"/>
      <c r="Z385" s="17"/>
      <c r="AA385" s="21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</row>
    <row r="386" spans="1:54" x14ac:dyDescent="0.25">
      <c r="A386" s="17"/>
      <c r="B386" s="17"/>
      <c r="C386" s="22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20"/>
      <c r="T386" s="20"/>
      <c r="U386" s="20"/>
      <c r="V386" s="20"/>
      <c r="W386" s="20"/>
      <c r="X386" s="20"/>
      <c r="Y386" s="20"/>
      <c r="Z386" s="17"/>
      <c r="AA386" s="21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</row>
    <row r="387" spans="1:54" x14ac:dyDescent="0.25">
      <c r="A387" s="17"/>
      <c r="B387" s="17"/>
      <c r="C387" s="22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20"/>
      <c r="T387" s="20"/>
      <c r="U387" s="20"/>
      <c r="V387" s="20"/>
      <c r="W387" s="20"/>
      <c r="X387" s="20"/>
      <c r="Y387" s="20"/>
      <c r="Z387" s="17"/>
      <c r="AA387" s="21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</row>
    <row r="388" spans="1:54" x14ac:dyDescent="0.25">
      <c r="A388" s="17"/>
      <c r="B388" s="17"/>
      <c r="C388" s="22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20"/>
      <c r="T388" s="20"/>
      <c r="U388" s="20"/>
      <c r="V388" s="20"/>
      <c r="W388" s="20"/>
      <c r="X388" s="20"/>
      <c r="Y388" s="20"/>
      <c r="Z388" s="17"/>
      <c r="AA388" s="21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</row>
    <row r="389" spans="1:54" x14ac:dyDescent="0.25">
      <c r="A389" s="17"/>
      <c r="B389" s="17"/>
      <c r="C389" s="22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20"/>
      <c r="T389" s="20"/>
      <c r="U389" s="20"/>
      <c r="V389" s="20"/>
      <c r="W389" s="20"/>
      <c r="X389" s="20"/>
      <c r="Y389" s="20"/>
      <c r="Z389" s="17"/>
      <c r="AA389" s="21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</row>
    <row r="390" spans="1:54" x14ac:dyDescent="0.25">
      <c r="A390" s="17"/>
      <c r="B390" s="17"/>
      <c r="C390" s="22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20"/>
      <c r="T390" s="20"/>
      <c r="U390" s="20"/>
      <c r="V390" s="20"/>
      <c r="W390" s="20"/>
      <c r="X390" s="20"/>
      <c r="Y390" s="20"/>
      <c r="Z390" s="17"/>
      <c r="AA390" s="21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</row>
    <row r="391" spans="1:54" x14ac:dyDescent="0.25">
      <c r="A391" s="17"/>
      <c r="B391" s="17"/>
      <c r="C391" s="22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20"/>
      <c r="T391" s="20"/>
      <c r="U391" s="20"/>
      <c r="V391" s="20"/>
      <c r="W391" s="20"/>
      <c r="X391" s="20"/>
      <c r="Y391" s="20"/>
      <c r="Z391" s="17"/>
      <c r="AA391" s="21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</row>
    <row r="392" spans="1:54" x14ac:dyDescent="0.25">
      <c r="A392" s="17"/>
      <c r="B392" s="17"/>
      <c r="C392" s="22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20"/>
      <c r="T392" s="20"/>
      <c r="U392" s="20"/>
      <c r="V392" s="20"/>
      <c r="W392" s="20"/>
      <c r="X392" s="20"/>
      <c r="Y392" s="20"/>
      <c r="Z392" s="17"/>
      <c r="AA392" s="21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</row>
    <row r="393" spans="1:54" x14ac:dyDescent="0.25">
      <c r="A393" s="17"/>
      <c r="B393" s="17"/>
      <c r="C393" s="22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20"/>
      <c r="T393" s="20"/>
      <c r="U393" s="20"/>
      <c r="V393" s="20"/>
      <c r="W393" s="20"/>
      <c r="X393" s="20"/>
      <c r="Y393" s="20"/>
      <c r="Z393" s="17"/>
      <c r="AA393" s="21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</row>
    <row r="394" spans="1:54" x14ac:dyDescent="0.25">
      <c r="A394" s="17"/>
      <c r="B394" s="17"/>
      <c r="C394" s="22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20"/>
      <c r="T394" s="20"/>
      <c r="U394" s="20"/>
      <c r="V394" s="20"/>
      <c r="W394" s="20"/>
      <c r="X394" s="20"/>
      <c r="Y394" s="20"/>
      <c r="Z394" s="17"/>
      <c r="AA394" s="21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</row>
    <row r="395" spans="1:54" x14ac:dyDescent="0.25">
      <c r="A395" s="17"/>
      <c r="B395" s="17"/>
      <c r="C395" s="22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20"/>
      <c r="T395" s="20"/>
      <c r="U395" s="20"/>
      <c r="V395" s="20"/>
      <c r="W395" s="20"/>
      <c r="X395" s="20"/>
      <c r="Y395" s="20"/>
      <c r="Z395" s="17"/>
      <c r="AA395" s="21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</row>
    <row r="396" spans="1:54" x14ac:dyDescent="0.25">
      <c r="A396" s="17"/>
      <c r="B396" s="17"/>
      <c r="C396" s="22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20"/>
      <c r="T396" s="20"/>
      <c r="U396" s="20"/>
      <c r="V396" s="20"/>
      <c r="W396" s="20"/>
      <c r="X396" s="20"/>
      <c r="Y396" s="20"/>
      <c r="Z396" s="17"/>
      <c r="AA396" s="21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</row>
    <row r="397" spans="1:54" x14ac:dyDescent="0.25">
      <c r="A397" s="17"/>
      <c r="B397" s="17"/>
      <c r="C397" s="22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20"/>
      <c r="T397" s="20"/>
      <c r="U397" s="20"/>
      <c r="V397" s="20"/>
      <c r="W397" s="20"/>
      <c r="X397" s="20"/>
      <c r="Y397" s="20"/>
      <c r="Z397" s="17"/>
      <c r="AA397" s="21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</row>
    <row r="398" spans="1:54" x14ac:dyDescent="0.25">
      <c r="A398" s="17"/>
      <c r="B398" s="17"/>
      <c r="C398" s="22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20"/>
      <c r="T398" s="20"/>
      <c r="U398" s="20"/>
      <c r="V398" s="20"/>
      <c r="W398" s="20"/>
      <c r="X398" s="20"/>
      <c r="Y398" s="20"/>
      <c r="Z398" s="17"/>
      <c r="AA398" s="21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</row>
    <row r="399" spans="1:54" x14ac:dyDescent="0.25">
      <c r="A399" s="17"/>
      <c r="B399" s="17"/>
      <c r="C399" s="22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20"/>
      <c r="T399" s="20"/>
      <c r="U399" s="20"/>
      <c r="V399" s="20"/>
      <c r="W399" s="20"/>
      <c r="X399" s="20"/>
      <c r="Y399" s="20"/>
      <c r="Z399" s="17"/>
      <c r="AA399" s="21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</row>
    <row r="400" spans="1:54" x14ac:dyDescent="0.25">
      <c r="A400" s="17"/>
      <c r="B400" s="17"/>
      <c r="C400" s="22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20"/>
      <c r="T400" s="20"/>
      <c r="U400" s="20"/>
      <c r="V400" s="20"/>
      <c r="W400" s="20"/>
      <c r="X400" s="20"/>
      <c r="Y400" s="20"/>
      <c r="Z400" s="17"/>
      <c r="AA400" s="21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</row>
    <row r="401" spans="1:54" x14ac:dyDescent="0.25">
      <c r="A401" s="17"/>
      <c r="B401" s="17"/>
      <c r="C401" s="22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20"/>
      <c r="T401" s="20"/>
      <c r="U401" s="20"/>
      <c r="V401" s="20"/>
      <c r="W401" s="20"/>
      <c r="X401" s="20"/>
      <c r="Y401" s="20"/>
      <c r="Z401" s="17"/>
      <c r="AA401" s="21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</row>
    <row r="402" spans="1:54" x14ac:dyDescent="0.25">
      <c r="A402" s="17"/>
      <c r="B402" s="17"/>
      <c r="C402" s="22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20"/>
      <c r="T402" s="20"/>
      <c r="U402" s="20"/>
      <c r="V402" s="20"/>
      <c r="W402" s="20"/>
      <c r="X402" s="20"/>
      <c r="Y402" s="20"/>
      <c r="Z402" s="17"/>
      <c r="AA402" s="21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</row>
    <row r="403" spans="1:54" x14ac:dyDescent="0.25">
      <c r="A403" s="17"/>
      <c r="B403" s="17"/>
      <c r="C403" s="22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20"/>
      <c r="T403" s="20"/>
      <c r="U403" s="20"/>
      <c r="V403" s="20"/>
      <c r="W403" s="20"/>
      <c r="X403" s="20"/>
      <c r="Y403" s="20"/>
      <c r="Z403" s="17"/>
      <c r="AA403" s="21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</row>
    <row r="404" spans="1:54" x14ac:dyDescent="0.25">
      <c r="A404" s="17"/>
      <c r="B404" s="17"/>
      <c r="C404" s="22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20"/>
      <c r="T404" s="20"/>
      <c r="U404" s="20"/>
      <c r="V404" s="20"/>
      <c r="W404" s="20"/>
      <c r="X404" s="20"/>
      <c r="Y404" s="20"/>
      <c r="Z404" s="17"/>
      <c r="AA404" s="21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</row>
    <row r="405" spans="1:54" x14ac:dyDescent="0.25">
      <c r="A405" s="17"/>
      <c r="B405" s="17"/>
      <c r="C405" s="22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20"/>
      <c r="T405" s="20"/>
      <c r="U405" s="20"/>
      <c r="V405" s="20"/>
      <c r="W405" s="20"/>
      <c r="X405" s="20"/>
      <c r="Y405" s="20"/>
      <c r="Z405" s="17"/>
      <c r="AA405" s="21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</row>
    <row r="406" spans="1:54" x14ac:dyDescent="0.25">
      <c r="A406" s="17"/>
      <c r="B406" s="17"/>
      <c r="C406" s="22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20"/>
      <c r="T406" s="20"/>
      <c r="U406" s="20"/>
      <c r="V406" s="20"/>
      <c r="W406" s="20"/>
      <c r="X406" s="20"/>
      <c r="Y406" s="20"/>
      <c r="Z406" s="17"/>
      <c r="AA406" s="21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</row>
    <row r="407" spans="1:54" x14ac:dyDescent="0.25">
      <c r="A407" s="17"/>
      <c r="B407" s="17"/>
      <c r="C407" s="22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20"/>
      <c r="T407" s="20"/>
      <c r="U407" s="20"/>
      <c r="V407" s="20"/>
      <c r="W407" s="20"/>
      <c r="X407" s="20"/>
      <c r="Y407" s="20"/>
      <c r="Z407" s="17"/>
      <c r="AA407" s="21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</row>
    <row r="408" spans="1:54" x14ac:dyDescent="0.25">
      <c r="A408" s="17"/>
      <c r="B408" s="17"/>
      <c r="C408" s="22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20"/>
      <c r="T408" s="20"/>
      <c r="U408" s="20"/>
      <c r="V408" s="20"/>
      <c r="W408" s="20"/>
      <c r="X408" s="20"/>
      <c r="Y408" s="20"/>
      <c r="Z408" s="17"/>
      <c r="AA408" s="21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</row>
    <row r="409" spans="1:54" x14ac:dyDescent="0.25">
      <c r="A409" s="17"/>
      <c r="B409" s="17"/>
      <c r="C409" s="22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20"/>
      <c r="T409" s="20"/>
      <c r="U409" s="20"/>
      <c r="V409" s="20"/>
      <c r="W409" s="20"/>
      <c r="X409" s="20"/>
      <c r="Y409" s="20"/>
      <c r="Z409" s="17"/>
      <c r="AA409" s="21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</row>
    <row r="410" spans="1:54" x14ac:dyDescent="0.25">
      <c r="A410" s="17"/>
      <c r="B410" s="17"/>
      <c r="C410" s="22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20"/>
      <c r="T410" s="20"/>
      <c r="U410" s="20"/>
      <c r="V410" s="20"/>
      <c r="W410" s="20"/>
      <c r="X410" s="20"/>
      <c r="Y410" s="20"/>
      <c r="Z410" s="17"/>
      <c r="AA410" s="21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</row>
    <row r="411" spans="1:54" x14ac:dyDescent="0.25">
      <c r="A411" s="17"/>
      <c r="B411" s="17"/>
      <c r="C411" s="22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20"/>
      <c r="T411" s="20"/>
      <c r="U411" s="20"/>
      <c r="V411" s="20"/>
      <c r="W411" s="20"/>
      <c r="X411" s="20"/>
      <c r="Y411" s="20"/>
      <c r="Z411" s="17"/>
      <c r="AA411" s="21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</row>
    <row r="412" spans="1:54" x14ac:dyDescent="0.25">
      <c r="A412" s="17"/>
      <c r="B412" s="17"/>
      <c r="C412" s="22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20"/>
      <c r="T412" s="20"/>
      <c r="U412" s="20"/>
      <c r="V412" s="20"/>
      <c r="W412" s="20"/>
      <c r="X412" s="20"/>
      <c r="Y412" s="20"/>
      <c r="Z412" s="17"/>
      <c r="AA412" s="21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</row>
    <row r="413" spans="1:54" x14ac:dyDescent="0.25">
      <c r="A413" s="17"/>
      <c r="B413" s="17"/>
      <c r="C413" s="22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20"/>
      <c r="T413" s="20"/>
      <c r="U413" s="20"/>
      <c r="V413" s="20"/>
      <c r="W413" s="20"/>
      <c r="X413" s="20"/>
      <c r="Y413" s="20"/>
      <c r="Z413" s="17"/>
      <c r="AA413" s="21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</row>
    <row r="414" spans="1:54" x14ac:dyDescent="0.25">
      <c r="A414" s="17"/>
      <c r="B414" s="17"/>
      <c r="C414" s="22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20"/>
      <c r="T414" s="20"/>
      <c r="U414" s="20"/>
      <c r="V414" s="20"/>
      <c r="W414" s="20"/>
      <c r="X414" s="20"/>
      <c r="Y414" s="20"/>
      <c r="Z414" s="17"/>
      <c r="AA414" s="21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</row>
    <row r="415" spans="1:54" x14ac:dyDescent="0.25">
      <c r="A415" s="17"/>
      <c r="B415" s="17"/>
      <c r="C415" s="22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20"/>
      <c r="T415" s="20"/>
      <c r="U415" s="20"/>
      <c r="V415" s="20"/>
      <c r="W415" s="20"/>
      <c r="X415" s="20"/>
      <c r="Y415" s="20"/>
      <c r="Z415" s="17"/>
      <c r="AA415" s="21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</row>
    <row r="416" spans="1:54" x14ac:dyDescent="0.25">
      <c r="A416" s="17"/>
      <c r="B416" s="17"/>
      <c r="C416" s="22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20"/>
      <c r="T416" s="20"/>
      <c r="U416" s="20"/>
      <c r="V416" s="20"/>
      <c r="W416" s="20"/>
      <c r="X416" s="20"/>
      <c r="Y416" s="20"/>
      <c r="Z416" s="17"/>
      <c r="AA416" s="21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</row>
    <row r="417" spans="1:54" x14ac:dyDescent="0.25">
      <c r="A417" s="17"/>
      <c r="B417" s="17"/>
      <c r="C417" s="22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20"/>
      <c r="T417" s="20"/>
      <c r="U417" s="20"/>
      <c r="V417" s="20"/>
      <c r="W417" s="20"/>
      <c r="X417" s="20"/>
      <c r="Y417" s="20"/>
      <c r="Z417" s="17"/>
      <c r="AA417" s="21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</row>
    <row r="418" spans="1:54" x14ac:dyDescent="0.25">
      <c r="A418" s="17"/>
      <c r="B418" s="17"/>
      <c r="C418" s="22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20"/>
      <c r="T418" s="20"/>
      <c r="U418" s="20"/>
      <c r="V418" s="20"/>
      <c r="W418" s="20"/>
      <c r="X418" s="20"/>
      <c r="Y418" s="20"/>
      <c r="Z418" s="17"/>
      <c r="AA418" s="21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</row>
    <row r="419" spans="1:54" x14ac:dyDescent="0.25">
      <c r="A419" s="17"/>
      <c r="B419" s="17"/>
      <c r="C419" s="22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20"/>
      <c r="T419" s="20"/>
      <c r="U419" s="20"/>
      <c r="V419" s="20"/>
      <c r="W419" s="20"/>
      <c r="X419" s="20"/>
      <c r="Y419" s="20"/>
      <c r="Z419" s="17"/>
      <c r="AA419" s="21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</row>
    <row r="420" spans="1:54" x14ac:dyDescent="0.25">
      <c r="A420" s="17"/>
      <c r="B420" s="17"/>
      <c r="C420" s="22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20"/>
      <c r="T420" s="20"/>
      <c r="U420" s="20"/>
      <c r="V420" s="20"/>
      <c r="W420" s="20"/>
      <c r="X420" s="20"/>
      <c r="Y420" s="20"/>
      <c r="Z420" s="17"/>
      <c r="AA420" s="21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</row>
    <row r="421" spans="1:54" x14ac:dyDescent="0.25">
      <c r="A421" s="17"/>
      <c r="B421" s="17"/>
      <c r="C421" s="22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20"/>
      <c r="T421" s="20"/>
      <c r="U421" s="20"/>
      <c r="V421" s="20"/>
      <c r="W421" s="20"/>
      <c r="X421" s="20"/>
      <c r="Y421" s="20"/>
      <c r="Z421" s="17"/>
      <c r="AA421" s="21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</row>
    <row r="422" spans="1:54" x14ac:dyDescent="0.25">
      <c r="A422" s="17"/>
      <c r="B422" s="17"/>
      <c r="C422" s="22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20"/>
      <c r="T422" s="20"/>
      <c r="U422" s="20"/>
      <c r="V422" s="20"/>
      <c r="W422" s="20"/>
      <c r="X422" s="20"/>
      <c r="Y422" s="20"/>
      <c r="Z422" s="17"/>
      <c r="AA422" s="21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</row>
    <row r="423" spans="1:54" x14ac:dyDescent="0.25">
      <c r="A423" s="17"/>
      <c r="B423" s="17"/>
      <c r="C423" s="22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20"/>
      <c r="T423" s="20"/>
      <c r="U423" s="20"/>
      <c r="V423" s="20"/>
      <c r="W423" s="20"/>
      <c r="X423" s="20"/>
      <c r="Y423" s="20"/>
      <c r="Z423" s="17"/>
      <c r="AA423" s="21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</row>
    <row r="424" spans="1:54" x14ac:dyDescent="0.25">
      <c r="A424" s="17"/>
      <c r="B424" s="17"/>
      <c r="C424" s="22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20"/>
      <c r="T424" s="20"/>
      <c r="U424" s="20"/>
      <c r="V424" s="20"/>
      <c r="W424" s="20"/>
      <c r="X424" s="20"/>
      <c r="Y424" s="20"/>
      <c r="Z424" s="17"/>
      <c r="AA424" s="21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</row>
    <row r="425" spans="1:54" x14ac:dyDescent="0.25">
      <c r="A425" s="17"/>
      <c r="B425" s="17"/>
      <c r="C425" s="22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20"/>
      <c r="T425" s="20"/>
      <c r="U425" s="20"/>
      <c r="V425" s="20"/>
      <c r="W425" s="20"/>
      <c r="X425" s="20"/>
      <c r="Y425" s="20"/>
      <c r="Z425" s="17"/>
      <c r="AA425" s="21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</row>
    <row r="426" spans="1:54" x14ac:dyDescent="0.25">
      <c r="A426" s="17"/>
      <c r="B426" s="17"/>
      <c r="C426" s="22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20"/>
      <c r="T426" s="20"/>
      <c r="U426" s="20"/>
      <c r="V426" s="20"/>
      <c r="W426" s="20"/>
      <c r="X426" s="20"/>
      <c r="Y426" s="20"/>
      <c r="Z426" s="17"/>
      <c r="AA426" s="21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</row>
    <row r="427" spans="1:54" x14ac:dyDescent="0.25">
      <c r="A427" s="17"/>
      <c r="B427" s="17"/>
      <c r="C427" s="22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20"/>
      <c r="T427" s="20"/>
      <c r="U427" s="20"/>
      <c r="V427" s="20"/>
      <c r="W427" s="20"/>
      <c r="X427" s="20"/>
      <c r="Y427" s="20"/>
      <c r="Z427" s="17"/>
      <c r="AA427" s="21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</row>
    <row r="428" spans="1:54" x14ac:dyDescent="0.25">
      <c r="A428" s="17"/>
      <c r="B428" s="17"/>
      <c r="C428" s="22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20"/>
      <c r="T428" s="20"/>
      <c r="U428" s="20"/>
      <c r="V428" s="20"/>
      <c r="W428" s="20"/>
      <c r="X428" s="20"/>
      <c r="Y428" s="20"/>
      <c r="Z428" s="17"/>
      <c r="AA428" s="21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</row>
    <row r="429" spans="1:54" x14ac:dyDescent="0.25">
      <c r="A429" s="17"/>
      <c r="B429" s="17"/>
      <c r="C429" s="22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20"/>
      <c r="T429" s="20"/>
      <c r="U429" s="20"/>
      <c r="V429" s="20"/>
      <c r="W429" s="20"/>
      <c r="X429" s="20"/>
      <c r="Y429" s="20"/>
      <c r="Z429" s="17"/>
      <c r="AA429" s="21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</row>
    <row r="430" spans="1:54" x14ac:dyDescent="0.25">
      <c r="A430" s="17"/>
      <c r="B430" s="17"/>
      <c r="C430" s="22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20"/>
      <c r="T430" s="20"/>
      <c r="U430" s="20"/>
      <c r="V430" s="20"/>
      <c r="W430" s="20"/>
      <c r="X430" s="20"/>
      <c r="Y430" s="20"/>
      <c r="Z430" s="17"/>
      <c r="AA430" s="21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</row>
    <row r="431" spans="1:54" x14ac:dyDescent="0.25">
      <c r="A431" s="17"/>
      <c r="B431" s="17"/>
      <c r="C431" s="22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20"/>
      <c r="T431" s="20"/>
      <c r="U431" s="20"/>
      <c r="V431" s="20"/>
      <c r="W431" s="20"/>
      <c r="X431" s="20"/>
      <c r="Y431" s="20"/>
      <c r="Z431" s="17"/>
      <c r="AA431" s="21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</row>
    <row r="432" spans="1:54" x14ac:dyDescent="0.25">
      <c r="A432" s="17"/>
      <c r="B432" s="17"/>
      <c r="C432" s="22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20"/>
      <c r="T432" s="20"/>
      <c r="U432" s="20"/>
      <c r="V432" s="20"/>
      <c r="W432" s="20"/>
      <c r="X432" s="20"/>
      <c r="Y432" s="20"/>
      <c r="Z432" s="17"/>
      <c r="AA432" s="21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</row>
    <row r="433" spans="1:54" x14ac:dyDescent="0.25">
      <c r="A433" s="17"/>
      <c r="B433" s="17"/>
      <c r="C433" s="22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20"/>
      <c r="T433" s="20"/>
      <c r="U433" s="20"/>
      <c r="V433" s="20"/>
      <c r="W433" s="20"/>
      <c r="X433" s="20"/>
      <c r="Y433" s="20"/>
      <c r="Z433" s="17"/>
      <c r="AA433" s="21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</row>
    <row r="434" spans="1:54" x14ac:dyDescent="0.25">
      <c r="A434" s="17"/>
      <c r="B434" s="17"/>
      <c r="C434" s="22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20"/>
      <c r="T434" s="20"/>
      <c r="U434" s="20"/>
      <c r="V434" s="20"/>
      <c r="W434" s="20"/>
      <c r="X434" s="20"/>
      <c r="Y434" s="20"/>
      <c r="Z434" s="17"/>
      <c r="AA434" s="21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</row>
    <row r="435" spans="1:54" x14ac:dyDescent="0.25">
      <c r="A435" s="17"/>
      <c r="B435" s="17"/>
      <c r="C435" s="22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20"/>
      <c r="T435" s="20"/>
      <c r="U435" s="20"/>
      <c r="V435" s="20"/>
      <c r="W435" s="20"/>
      <c r="X435" s="20"/>
      <c r="Y435" s="20"/>
      <c r="Z435" s="17"/>
      <c r="AA435" s="21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</row>
    <row r="436" spans="1:54" x14ac:dyDescent="0.25">
      <c r="A436" s="17"/>
      <c r="B436" s="17"/>
      <c r="C436" s="22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20"/>
      <c r="T436" s="20"/>
      <c r="U436" s="20"/>
      <c r="V436" s="20"/>
      <c r="W436" s="20"/>
      <c r="X436" s="20"/>
      <c r="Y436" s="20"/>
      <c r="Z436" s="17"/>
      <c r="AA436" s="21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</row>
    <row r="437" spans="1:54" x14ac:dyDescent="0.25">
      <c r="A437" s="17"/>
      <c r="B437" s="17"/>
      <c r="C437" s="22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20"/>
      <c r="T437" s="20"/>
      <c r="U437" s="20"/>
      <c r="V437" s="20"/>
      <c r="W437" s="20"/>
      <c r="X437" s="20"/>
      <c r="Y437" s="20"/>
      <c r="Z437" s="17"/>
      <c r="AA437" s="21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</row>
    <row r="438" spans="1:54" x14ac:dyDescent="0.25">
      <c r="A438" s="17"/>
      <c r="B438" s="17"/>
      <c r="C438" s="22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20"/>
      <c r="T438" s="20"/>
      <c r="U438" s="20"/>
      <c r="V438" s="20"/>
      <c r="W438" s="20"/>
      <c r="X438" s="20"/>
      <c r="Y438" s="20"/>
      <c r="Z438" s="17"/>
      <c r="AA438" s="21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</row>
    <row r="439" spans="1:54" x14ac:dyDescent="0.25">
      <c r="A439" s="17"/>
      <c r="B439" s="17"/>
      <c r="C439" s="22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20"/>
      <c r="T439" s="20"/>
      <c r="U439" s="20"/>
      <c r="V439" s="20"/>
      <c r="W439" s="20"/>
      <c r="X439" s="20"/>
      <c r="Y439" s="20"/>
      <c r="Z439" s="17"/>
      <c r="AA439" s="21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</row>
    <row r="440" spans="1:54" x14ac:dyDescent="0.25">
      <c r="A440" s="17"/>
      <c r="B440" s="17"/>
      <c r="C440" s="22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20"/>
      <c r="T440" s="20"/>
      <c r="U440" s="20"/>
      <c r="V440" s="20"/>
      <c r="W440" s="20"/>
      <c r="X440" s="20"/>
      <c r="Y440" s="20"/>
      <c r="Z440" s="17"/>
      <c r="AA440" s="21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</row>
    <row r="441" spans="1:54" x14ac:dyDescent="0.25">
      <c r="A441" s="17"/>
      <c r="B441" s="17"/>
      <c r="C441" s="22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20"/>
      <c r="T441" s="20"/>
      <c r="U441" s="20"/>
      <c r="V441" s="20"/>
      <c r="W441" s="20"/>
      <c r="X441" s="20"/>
      <c r="Y441" s="20"/>
      <c r="Z441" s="17"/>
      <c r="AA441" s="21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</row>
    <row r="442" spans="1:54" x14ac:dyDescent="0.25">
      <c r="A442" s="17"/>
      <c r="B442" s="17"/>
      <c r="C442" s="22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20"/>
      <c r="T442" s="20"/>
      <c r="U442" s="20"/>
      <c r="V442" s="20"/>
      <c r="W442" s="20"/>
      <c r="X442" s="20"/>
      <c r="Y442" s="20"/>
      <c r="Z442" s="17"/>
      <c r="AA442" s="21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</row>
    <row r="443" spans="1:54" x14ac:dyDescent="0.25">
      <c r="A443" s="17"/>
      <c r="B443" s="17"/>
      <c r="C443" s="22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20"/>
      <c r="T443" s="20"/>
      <c r="U443" s="20"/>
      <c r="V443" s="20"/>
      <c r="W443" s="20"/>
      <c r="X443" s="20"/>
      <c r="Y443" s="20"/>
      <c r="Z443" s="17"/>
      <c r="AA443" s="21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</row>
    <row r="444" spans="1:54" x14ac:dyDescent="0.25">
      <c r="A444" s="17"/>
      <c r="B444" s="17"/>
      <c r="C444" s="22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20"/>
      <c r="T444" s="20"/>
      <c r="U444" s="20"/>
      <c r="V444" s="20"/>
      <c r="W444" s="20"/>
      <c r="X444" s="20"/>
      <c r="Y444" s="20"/>
      <c r="Z444" s="17"/>
      <c r="AA444" s="21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</row>
    <row r="445" spans="1:54" x14ac:dyDescent="0.25">
      <c r="A445" s="17"/>
      <c r="B445" s="17"/>
      <c r="C445" s="22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20"/>
      <c r="T445" s="20"/>
      <c r="U445" s="20"/>
      <c r="V445" s="20"/>
      <c r="W445" s="20"/>
      <c r="X445" s="20"/>
      <c r="Y445" s="20"/>
      <c r="Z445" s="17"/>
      <c r="AA445" s="21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</row>
    <row r="446" spans="1:54" x14ac:dyDescent="0.25">
      <c r="A446" s="17"/>
      <c r="B446" s="17"/>
      <c r="C446" s="22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20"/>
      <c r="T446" s="20"/>
      <c r="U446" s="20"/>
      <c r="V446" s="20"/>
      <c r="W446" s="20"/>
      <c r="X446" s="20"/>
      <c r="Y446" s="20"/>
      <c r="Z446" s="17"/>
      <c r="AA446" s="21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</row>
    <row r="447" spans="1:54" x14ac:dyDescent="0.25">
      <c r="A447" s="17"/>
      <c r="B447" s="17"/>
      <c r="C447" s="22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20"/>
      <c r="T447" s="20"/>
      <c r="U447" s="20"/>
      <c r="V447" s="20"/>
      <c r="W447" s="20"/>
      <c r="X447" s="20"/>
      <c r="Y447" s="20"/>
      <c r="Z447" s="17"/>
      <c r="AA447" s="21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</row>
    <row r="448" spans="1:54" x14ac:dyDescent="0.25">
      <c r="A448" s="17"/>
      <c r="B448" s="17"/>
      <c r="C448" s="22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20"/>
      <c r="T448" s="20"/>
      <c r="U448" s="20"/>
      <c r="V448" s="20"/>
      <c r="W448" s="20"/>
      <c r="X448" s="20"/>
      <c r="Y448" s="20"/>
      <c r="Z448" s="17"/>
      <c r="AA448" s="21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</row>
    <row r="449" spans="1:54" x14ac:dyDescent="0.25">
      <c r="A449" s="17"/>
      <c r="B449" s="17"/>
      <c r="C449" s="22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20"/>
      <c r="T449" s="20"/>
      <c r="U449" s="20"/>
      <c r="V449" s="20"/>
      <c r="W449" s="20"/>
      <c r="X449" s="20"/>
      <c r="Y449" s="20"/>
      <c r="Z449" s="17"/>
      <c r="AA449" s="21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</row>
    <row r="450" spans="1:54" x14ac:dyDescent="0.25">
      <c r="A450" s="17"/>
      <c r="B450" s="17"/>
      <c r="C450" s="22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20"/>
      <c r="T450" s="20"/>
      <c r="U450" s="20"/>
      <c r="V450" s="20"/>
      <c r="W450" s="20"/>
      <c r="X450" s="20"/>
      <c r="Y450" s="20"/>
      <c r="Z450" s="17"/>
      <c r="AA450" s="21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</row>
    <row r="451" spans="1:54" x14ac:dyDescent="0.25">
      <c r="A451" s="17"/>
      <c r="B451" s="17"/>
      <c r="C451" s="22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20"/>
      <c r="T451" s="20"/>
      <c r="U451" s="20"/>
      <c r="V451" s="20"/>
      <c r="W451" s="20"/>
      <c r="X451" s="20"/>
      <c r="Y451" s="20"/>
      <c r="Z451" s="17"/>
      <c r="AA451" s="21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</row>
    <row r="452" spans="1:54" x14ac:dyDescent="0.25">
      <c r="A452" s="17"/>
      <c r="B452" s="17"/>
      <c r="C452" s="22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20"/>
      <c r="T452" s="20"/>
      <c r="U452" s="20"/>
      <c r="V452" s="20"/>
      <c r="W452" s="20"/>
      <c r="X452" s="20"/>
      <c r="Y452" s="20"/>
      <c r="Z452" s="17"/>
      <c r="AA452" s="21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</row>
    <row r="453" spans="1:54" x14ac:dyDescent="0.25">
      <c r="A453" s="17"/>
      <c r="B453" s="17"/>
      <c r="C453" s="22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20"/>
      <c r="T453" s="20"/>
      <c r="U453" s="20"/>
      <c r="V453" s="20"/>
      <c r="W453" s="20"/>
      <c r="X453" s="20"/>
      <c r="Y453" s="20"/>
      <c r="Z453" s="17"/>
      <c r="AA453" s="21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</row>
    <row r="454" spans="1:54" x14ac:dyDescent="0.25">
      <c r="A454" s="17"/>
      <c r="B454" s="17"/>
      <c r="C454" s="22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20"/>
      <c r="T454" s="20"/>
      <c r="U454" s="20"/>
      <c r="V454" s="20"/>
      <c r="W454" s="20"/>
      <c r="X454" s="20"/>
      <c r="Y454" s="20"/>
      <c r="Z454" s="17"/>
      <c r="AA454" s="21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</row>
    <row r="455" spans="1:54" x14ac:dyDescent="0.25">
      <c r="A455" s="17"/>
      <c r="B455" s="17"/>
      <c r="C455" s="22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20"/>
      <c r="T455" s="20"/>
      <c r="U455" s="20"/>
      <c r="V455" s="20"/>
      <c r="W455" s="20"/>
      <c r="X455" s="20"/>
      <c r="Y455" s="20"/>
      <c r="Z455" s="17"/>
      <c r="AA455" s="21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</row>
    <row r="456" spans="1:54" x14ac:dyDescent="0.25">
      <c r="A456" s="17"/>
      <c r="B456" s="17"/>
      <c r="C456" s="22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20"/>
      <c r="T456" s="20"/>
      <c r="U456" s="20"/>
      <c r="V456" s="20"/>
      <c r="W456" s="20"/>
      <c r="X456" s="20"/>
      <c r="Y456" s="20"/>
      <c r="Z456" s="17"/>
      <c r="AA456" s="21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</row>
    <row r="457" spans="1:54" x14ac:dyDescent="0.25">
      <c r="A457" s="17"/>
      <c r="B457" s="17"/>
      <c r="C457" s="22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20"/>
      <c r="T457" s="20"/>
      <c r="U457" s="20"/>
      <c r="V457" s="20"/>
      <c r="W457" s="20"/>
      <c r="X457" s="20"/>
      <c r="Y457" s="20"/>
      <c r="Z457" s="17"/>
      <c r="AA457" s="21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</row>
    <row r="458" spans="1:54" x14ac:dyDescent="0.25">
      <c r="A458" s="17"/>
      <c r="B458" s="17"/>
      <c r="C458" s="22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20"/>
      <c r="T458" s="20"/>
      <c r="U458" s="20"/>
      <c r="V458" s="20"/>
      <c r="W458" s="20"/>
      <c r="X458" s="20"/>
      <c r="Y458" s="20"/>
      <c r="Z458" s="17"/>
      <c r="AA458" s="21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</row>
    <row r="459" spans="1:54" x14ac:dyDescent="0.25">
      <c r="A459" s="17"/>
      <c r="B459" s="17"/>
      <c r="C459" s="22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20"/>
      <c r="T459" s="20"/>
      <c r="U459" s="20"/>
      <c r="V459" s="20"/>
      <c r="W459" s="20"/>
      <c r="X459" s="20"/>
      <c r="Y459" s="20"/>
      <c r="Z459" s="17"/>
      <c r="AA459" s="21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</row>
    <row r="460" spans="1:54" x14ac:dyDescent="0.25">
      <c r="A460" s="17"/>
      <c r="B460" s="17"/>
      <c r="C460" s="22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20"/>
      <c r="T460" s="20"/>
      <c r="U460" s="20"/>
      <c r="V460" s="20"/>
      <c r="W460" s="20"/>
      <c r="X460" s="20"/>
      <c r="Y460" s="20"/>
      <c r="Z460" s="17"/>
      <c r="AA460" s="21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</row>
    <row r="461" spans="1:54" x14ac:dyDescent="0.25">
      <c r="A461" s="17"/>
      <c r="B461" s="17"/>
      <c r="C461" s="22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20"/>
      <c r="T461" s="20"/>
      <c r="U461" s="20"/>
      <c r="V461" s="20"/>
      <c r="W461" s="20"/>
      <c r="X461" s="20"/>
      <c r="Y461" s="20"/>
      <c r="Z461" s="17"/>
      <c r="AA461" s="21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</row>
    <row r="462" spans="1:54" x14ac:dyDescent="0.25">
      <c r="A462" s="17"/>
      <c r="B462" s="17"/>
      <c r="C462" s="22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20"/>
      <c r="T462" s="20"/>
      <c r="U462" s="20"/>
      <c r="V462" s="20"/>
      <c r="W462" s="20"/>
      <c r="X462" s="20"/>
      <c r="Y462" s="20"/>
      <c r="Z462" s="17"/>
      <c r="AA462" s="21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</row>
    <row r="463" spans="1:54" x14ac:dyDescent="0.25">
      <c r="A463" s="17"/>
      <c r="B463" s="17"/>
      <c r="C463" s="22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20"/>
      <c r="T463" s="20"/>
      <c r="U463" s="20"/>
      <c r="V463" s="20"/>
      <c r="W463" s="20"/>
      <c r="X463" s="20"/>
      <c r="Y463" s="20"/>
      <c r="Z463" s="17"/>
      <c r="AA463" s="21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</row>
    <row r="464" spans="1:54" x14ac:dyDescent="0.25">
      <c r="A464" s="17"/>
      <c r="B464" s="17"/>
      <c r="C464" s="22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20"/>
      <c r="T464" s="20"/>
      <c r="U464" s="20"/>
      <c r="V464" s="20"/>
      <c r="W464" s="20"/>
      <c r="X464" s="20"/>
      <c r="Y464" s="20"/>
      <c r="Z464" s="17"/>
      <c r="AA464" s="21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</row>
    <row r="465" spans="1:54" x14ac:dyDescent="0.25">
      <c r="A465" s="17"/>
      <c r="B465" s="17"/>
      <c r="C465" s="22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20"/>
      <c r="T465" s="20"/>
      <c r="U465" s="20"/>
      <c r="V465" s="20"/>
      <c r="W465" s="20"/>
      <c r="X465" s="20"/>
      <c r="Y465" s="20"/>
      <c r="Z465" s="17"/>
      <c r="AA465" s="21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</row>
    <row r="466" spans="1:54" x14ac:dyDescent="0.25">
      <c r="A466" s="17"/>
      <c r="B466" s="17"/>
      <c r="C466" s="22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20"/>
      <c r="T466" s="20"/>
      <c r="U466" s="20"/>
      <c r="V466" s="20"/>
      <c r="W466" s="20"/>
      <c r="X466" s="20"/>
      <c r="Y466" s="20"/>
      <c r="Z466" s="17"/>
      <c r="AA466" s="21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</row>
    <row r="467" spans="1:54" x14ac:dyDescent="0.25">
      <c r="A467" s="17"/>
      <c r="B467" s="17"/>
      <c r="C467" s="22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20"/>
      <c r="T467" s="20"/>
      <c r="U467" s="20"/>
      <c r="V467" s="20"/>
      <c r="W467" s="20"/>
      <c r="X467" s="20"/>
      <c r="Y467" s="20"/>
      <c r="Z467" s="17"/>
      <c r="AA467" s="21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</row>
    <row r="468" spans="1:54" x14ac:dyDescent="0.25">
      <c r="A468" s="17"/>
      <c r="B468" s="17"/>
      <c r="C468" s="22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20"/>
      <c r="T468" s="20"/>
      <c r="U468" s="20"/>
      <c r="V468" s="20"/>
      <c r="W468" s="20"/>
      <c r="X468" s="20"/>
      <c r="Y468" s="20"/>
      <c r="Z468" s="17"/>
      <c r="AA468" s="21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</row>
    <row r="469" spans="1:54" x14ac:dyDescent="0.25">
      <c r="A469" s="17"/>
      <c r="B469" s="17"/>
      <c r="C469" s="22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20"/>
      <c r="T469" s="20"/>
      <c r="U469" s="20"/>
      <c r="V469" s="20"/>
      <c r="W469" s="20"/>
      <c r="X469" s="20"/>
      <c r="Y469" s="20"/>
      <c r="Z469" s="17"/>
      <c r="AA469" s="21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</row>
    <row r="470" spans="1:54" x14ac:dyDescent="0.25">
      <c r="A470" s="17"/>
      <c r="B470" s="17"/>
      <c r="C470" s="22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20"/>
      <c r="T470" s="20"/>
      <c r="U470" s="20"/>
      <c r="V470" s="20"/>
      <c r="W470" s="20"/>
      <c r="X470" s="20"/>
      <c r="Y470" s="20"/>
      <c r="Z470" s="17"/>
      <c r="AA470" s="21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</row>
    <row r="471" spans="1:54" x14ac:dyDescent="0.25">
      <c r="A471" s="17"/>
      <c r="B471" s="17"/>
      <c r="C471" s="22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20"/>
      <c r="T471" s="20"/>
      <c r="U471" s="20"/>
      <c r="V471" s="20"/>
      <c r="W471" s="20"/>
      <c r="X471" s="20"/>
      <c r="Y471" s="20"/>
      <c r="Z471" s="17"/>
      <c r="AA471" s="21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</row>
    <row r="472" spans="1:54" x14ac:dyDescent="0.25">
      <c r="A472" s="17"/>
      <c r="B472" s="17"/>
      <c r="C472" s="22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20"/>
      <c r="T472" s="20"/>
      <c r="U472" s="20"/>
      <c r="V472" s="20"/>
      <c r="W472" s="20"/>
      <c r="X472" s="20"/>
      <c r="Y472" s="20"/>
      <c r="Z472" s="17"/>
      <c r="AA472" s="21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</row>
    <row r="473" spans="1:54" x14ac:dyDescent="0.25">
      <c r="A473" s="17"/>
      <c r="B473" s="17"/>
      <c r="C473" s="22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20"/>
      <c r="T473" s="20"/>
      <c r="U473" s="20"/>
      <c r="V473" s="20"/>
      <c r="W473" s="20"/>
      <c r="X473" s="20"/>
      <c r="Y473" s="20"/>
      <c r="Z473" s="17"/>
      <c r="AA473" s="21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</row>
    <row r="474" spans="1:54" x14ac:dyDescent="0.25">
      <c r="A474" s="17"/>
      <c r="B474" s="17"/>
      <c r="C474" s="22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20"/>
      <c r="T474" s="20"/>
      <c r="U474" s="20"/>
      <c r="V474" s="20"/>
      <c r="W474" s="20"/>
      <c r="X474" s="20"/>
      <c r="Y474" s="20"/>
      <c r="Z474" s="17"/>
      <c r="AA474" s="21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</row>
    <row r="475" spans="1:54" x14ac:dyDescent="0.25">
      <c r="A475" s="17"/>
      <c r="B475" s="17"/>
      <c r="C475" s="22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20"/>
      <c r="T475" s="20"/>
      <c r="U475" s="20"/>
      <c r="V475" s="20"/>
      <c r="W475" s="20"/>
      <c r="X475" s="20"/>
      <c r="Y475" s="20"/>
      <c r="Z475" s="17"/>
      <c r="AA475" s="21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</row>
    <row r="476" spans="1:54" x14ac:dyDescent="0.25">
      <c r="A476" s="17"/>
      <c r="B476" s="17"/>
      <c r="C476" s="22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20"/>
      <c r="T476" s="20"/>
      <c r="U476" s="20"/>
      <c r="V476" s="20"/>
      <c r="W476" s="20"/>
      <c r="X476" s="20"/>
      <c r="Y476" s="20"/>
      <c r="Z476" s="17"/>
      <c r="AA476" s="21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</row>
    <row r="477" spans="1:54" x14ac:dyDescent="0.25">
      <c r="A477" s="17"/>
      <c r="B477" s="17"/>
      <c r="C477" s="22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20"/>
      <c r="T477" s="20"/>
      <c r="U477" s="20"/>
      <c r="V477" s="20"/>
      <c r="W477" s="20"/>
      <c r="X477" s="20"/>
      <c r="Y477" s="20"/>
      <c r="Z477" s="17"/>
      <c r="AA477" s="21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</row>
    <row r="478" spans="1:54" x14ac:dyDescent="0.25">
      <c r="A478" s="17"/>
      <c r="B478" s="17"/>
      <c r="C478" s="22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20"/>
      <c r="T478" s="20"/>
      <c r="U478" s="20"/>
      <c r="V478" s="20"/>
      <c r="W478" s="20"/>
      <c r="X478" s="20"/>
      <c r="Y478" s="20"/>
      <c r="Z478" s="17"/>
      <c r="AA478" s="21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</row>
    <row r="479" spans="1:54" x14ac:dyDescent="0.25">
      <c r="A479" s="17"/>
      <c r="B479" s="17"/>
      <c r="C479" s="22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20"/>
      <c r="T479" s="20"/>
      <c r="U479" s="20"/>
      <c r="V479" s="20"/>
      <c r="W479" s="20"/>
      <c r="X479" s="20"/>
      <c r="Y479" s="20"/>
      <c r="Z479" s="17"/>
      <c r="AA479" s="21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</row>
    <row r="480" spans="1:54" x14ac:dyDescent="0.25">
      <c r="A480" s="17"/>
      <c r="B480" s="17"/>
      <c r="C480" s="22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20"/>
      <c r="T480" s="20"/>
      <c r="U480" s="20"/>
      <c r="V480" s="20"/>
      <c r="W480" s="20"/>
      <c r="X480" s="20"/>
      <c r="Y480" s="20"/>
      <c r="Z480" s="17"/>
      <c r="AA480" s="21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</row>
    <row r="481" spans="1:54" x14ac:dyDescent="0.25">
      <c r="A481" s="17"/>
      <c r="B481" s="17"/>
      <c r="C481" s="22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20"/>
      <c r="T481" s="20"/>
      <c r="U481" s="20"/>
      <c r="V481" s="20"/>
      <c r="W481" s="20"/>
      <c r="X481" s="20"/>
      <c r="Y481" s="20"/>
      <c r="Z481" s="17"/>
      <c r="AA481" s="21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</row>
    <row r="482" spans="1:54" x14ac:dyDescent="0.25">
      <c r="A482" s="17"/>
      <c r="B482" s="17"/>
      <c r="C482" s="22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20"/>
      <c r="T482" s="20"/>
      <c r="U482" s="20"/>
      <c r="V482" s="20"/>
      <c r="W482" s="20"/>
      <c r="X482" s="20"/>
      <c r="Y482" s="20"/>
      <c r="Z482" s="17"/>
      <c r="AA482" s="21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</row>
    <row r="483" spans="1:54" x14ac:dyDescent="0.25">
      <c r="A483" s="17"/>
      <c r="B483" s="17"/>
      <c r="C483" s="22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20"/>
      <c r="T483" s="20"/>
      <c r="U483" s="20"/>
      <c r="V483" s="20"/>
      <c r="W483" s="20"/>
      <c r="X483" s="20"/>
      <c r="Y483" s="20"/>
      <c r="Z483" s="17"/>
      <c r="AA483" s="21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</row>
    <row r="484" spans="1:54" x14ac:dyDescent="0.25">
      <c r="A484" s="17"/>
      <c r="B484" s="17"/>
      <c r="C484" s="22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20"/>
      <c r="T484" s="20"/>
      <c r="U484" s="20"/>
      <c r="V484" s="20"/>
      <c r="W484" s="20"/>
      <c r="X484" s="20"/>
      <c r="Y484" s="20"/>
      <c r="Z484" s="17"/>
      <c r="AA484" s="21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</row>
    <row r="485" spans="1:54" x14ac:dyDescent="0.25">
      <c r="A485" s="17"/>
      <c r="B485" s="17"/>
      <c r="C485" s="22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20"/>
      <c r="T485" s="20"/>
      <c r="U485" s="20"/>
      <c r="V485" s="20"/>
      <c r="W485" s="20"/>
      <c r="X485" s="20"/>
      <c r="Y485" s="20"/>
      <c r="Z485" s="17"/>
      <c r="AA485" s="21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</row>
    <row r="486" spans="1:54" x14ac:dyDescent="0.25">
      <c r="A486" s="17"/>
      <c r="B486" s="17"/>
      <c r="C486" s="22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20"/>
      <c r="T486" s="20"/>
      <c r="U486" s="20"/>
      <c r="V486" s="20"/>
      <c r="W486" s="20"/>
      <c r="X486" s="20"/>
      <c r="Y486" s="20"/>
      <c r="Z486" s="17"/>
      <c r="AA486" s="21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</row>
    <row r="487" spans="1:54" x14ac:dyDescent="0.25">
      <c r="A487" s="17"/>
      <c r="B487" s="17"/>
      <c r="C487" s="22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20"/>
      <c r="T487" s="20"/>
      <c r="U487" s="20"/>
      <c r="V487" s="20"/>
      <c r="W487" s="20"/>
      <c r="X487" s="20"/>
      <c r="Y487" s="20"/>
      <c r="Z487" s="17"/>
      <c r="AA487" s="21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</row>
    <row r="488" spans="1:54" x14ac:dyDescent="0.25">
      <c r="A488" s="17"/>
      <c r="B488" s="17"/>
      <c r="C488" s="22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20"/>
      <c r="T488" s="20"/>
      <c r="U488" s="20"/>
      <c r="V488" s="20"/>
      <c r="W488" s="20"/>
      <c r="X488" s="20"/>
      <c r="Y488" s="20"/>
      <c r="Z488" s="17"/>
      <c r="AA488" s="21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</row>
    <row r="489" spans="1:54" x14ac:dyDescent="0.25">
      <c r="A489" s="17"/>
      <c r="B489" s="17"/>
      <c r="C489" s="22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20"/>
      <c r="T489" s="20"/>
      <c r="U489" s="20"/>
      <c r="V489" s="20"/>
      <c r="W489" s="20"/>
      <c r="X489" s="20"/>
      <c r="Y489" s="20"/>
      <c r="Z489" s="17"/>
      <c r="AA489" s="21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</row>
    <row r="490" spans="1:54" x14ac:dyDescent="0.25">
      <c r="A490" s="17"/>
      <c r="B490" s="17"/>
      <c r="C490" s="22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20"/>
      <c r="T490" s="20"/>
      <c r="U490" s="20"/>
      <c r="V490" s="20"/>
      <c r="W490" s="20"/>
      <c r="X490" s="20"/>
      <c r="Y490" s="20"/>
      <c r="Z490" s="17"/>
      <c r="AA490" s="21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</row>
    <row r="491" spans="1:54" x14ac:dyDescent="0.25">
      <c r="A491" s="17"/>
      <c r="B491" s="17"/>
      <c r="C491" s="22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20"/>
      <c r="T491" s="20"/>
      <c r="U491" s="20"/>
      <c r="V491" s="20"/>
      <c r="W491" s="20"/>
      <c r="X491" s="20"/>
      <c r="Y491" s="20"/>
      <c r="Z491" s="17"/>
      <c r="AA491" s="21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</row>
    <row r="492" spans="1:54" x14ac:dyDescent="0.25">
      <c r="A492" s="17"/>
      <c r="B492" s="17"/>
      <c r="C492" s="22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20"/>
      <c r="T492" s="20"/>
      <c r="U492" s="20"/>
      <c r="V492" s="20"/>
      <c r="W492" s="20"/>
      <c r="X492" s="20"/>
      <c r="Y492" s="20"/>
      <c r="Z492" s="17"/>
      <c r="AA492" s="21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</row>
    <row r="493" spans="1:54" x14ac:dyDescent="0.25">
      <c r="A493" s="17"/>
      <c r="B493" s="17"/>
      <c r="C493" s="22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20"/>
      <c r="T493" s="20"/>
      <c r="U493" s="20"/>
      <c r="V493" s="20"/>
      <c r="W493" s="20"/>
      <c r="X493" s="20"/>
      <c r="Y493" s="20"/>
      <c r="Z493" s="17"/>
      <c r="AA493" s="21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</row>
    <row r="494" spans="1:54" x14ac:dyDescent="0.25">
      <c r="A494" s="17"/>
      <c r="B494" s="17"/>
      <c r="C494" s="22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20"/>
      <c r="T494" s="20"/>
      <c r="U494" s="20"/>
      <c r="V494" s="20"/>
      <c r="W494" s="20"/>
      <c r="X494" s="20"/>
      <c r="Y494" s="20"/>
      <c r="Z494" s="17"/>
      <c r="AA494" s="21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</row>
    <row r="495" spans="1:54" x14ac:dyDescent="0.25">
      <c r="A495" s="17"/>
      <c r="B495" s="17"/>
      <c r="C495" s="22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20"/>
      <c r="T495" s="20"/>
      <c r="U495" s="20"/>
      <c r="V495" s="20"/>
      <c r="W495" s="20"/>
      <c r="X495" s="20"/>
      <c r="Y495" s="20"/>
      <c r="Z495" s="17"/>
      <c r="AA495" s="21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</row>
    <row r="496" spans="1:54" x14ac:dyDescent="0.25">
      <c r="A496" s="17"/>
      <c r="B496" s="17"/>
      <c r="C496" s="22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20"/>
      <c r="T496" s="20"/>
      <c r="U496" s="20"/>
      <c r="V496" s="20"/>
      <c r="W496" s="20"/>
      <c r="X496" s="20"/>
      <c r="Y496" s="20"/>
      <c r="Z496" s="17"/>
      <c r="AA496" s="21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</row>
    <row r="497" spans="1:54" x14ac:dyDescent="0.25">
      <c r="A497" s="17"/>
      <c r="B497" s="17"/>
      <c r="C497" s="22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20"/>
      <c r="T497" s="20"/>
      <c r="U497" s="20"/>
      <c r="V497" s="20"/>
      <c r="W497" s="20"/>
      <c r="X497" s="20"/>
      <c r="Y497" s="20"/>
      <c r="Z497" s="17"/>
      <c r="AA497" s="21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</row>
    <row r="498" spans="1:54" x14ac:dyDescent="0.25">
      <c r="A498" s="17"/>
      <c r="B498" s="17"/>
      <c r="C498" s="22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20"/>
      <c r="T498" s="20"/>
      <c r="U498" s="20"/>
      <c r="V498" s="20"/>
      <c r="W498" s="20"/>
      <c r="X498" s="20"/>
      <c r="Y498" s="20"/>
      <c r="Z498" s="17"/>
      <c r="AA498" s="21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</row>
    <row r="499" spans="1:54" x14ac:dyDescent="0.25">
      <c r="A499" s="17"/>
      <c r="B499" s="17"/>
      <c r="C499" s="22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20"/>
      <c r="T499" s="20"/>
      <c r="U499" s="20"/>
      <c r="V499" s="20"/>
      <c r="W499" s="20"/>
      <c r="X499" s="20"/>
      <c r="Y499" s="20"/>
      <c r="Z499" s="17"/>
      <c r="AA499" s="21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</row>
    <row r="500" spans="1:54" x14ac:dyDescent="0.25">
      <c r="A500" s="17"/>
      <c r="B500" s="17"/>
      <c r="C500" s="22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20"/>
      <c r="T500" s="20"/>
      <c r="U500" s="20"/>
      <c r="V500" s="20"/>
      <c r="W500" s="20"/>
      <c r="X500" s="20"/>
      <c r="Y500" s="20"/>
      <c r="Z500" s="17"/>
      <c r="AA500" s="21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</row>
    <row r="501" spans="1:54" x14ac:dyDescent="0.25">
      <c r="A501" s="17"/>
      <c r="B501" s="17"/>
      <c r="C501" s="22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20"/>
      <c r="T501" s="20"/>
      <c r="U501" s="20"/>
      <c r="V501" s="20"/>
      <c r="W501" s="20"/>
      <c r="X501" s="20"/>
      <c r="Y501" s="20"/>
      <c r="Z501" s="17"/>
      <c r="AA501" s="21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</row>
    <row r="502" spans="1:54" x14ac:dyDescent="0.25">
      <c r="A502" s="17"/>
      <c r="B502" s="17"/>
      <c r="C502" s="22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20"/>
      <c r="T502" s="20"/>
      <c r="U502" s="20"/>
      <c r="V502" s="20"/>
      <c r="W502" s="20"/>
      <c r="X502" s="20"/>
      <c r="Y502" s="20"/>
      <c r="Z502" s="17"/>
      <c r="AA502" s="21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</row>
    <row r="503" spans="1:54" x14ac:dyDescent="0.25">
      <c r="A503" s="17"/>
      <c r="B503" s="17"/>
      <c r="C503" s="22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20"/>
      <c r="T503" s="20"/>
      <c r="U503" s="20"/>
      <c r="V503" s="20"/>
      <c r="W503" s="20"/>
      <c r="X503" s="20"/>
      <c r="Y503" s="20"/>
      <c r="Z503" s="17"/>
      <c r="AA503" s="21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</row>
    <row r="504" spans="1:54" x14ac:dyDescent="0.25">
      <c r="A504" s="17"/>
      <c r="B504" s="17"/>
      <c r="C504" s="22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20"/>
      <c r="T504" s="20"/>
      <c r="U504" s="20"/>
      <c r="V504" s="20"/>
      <c r="W504" s="20"/>
      <c r="X504" s="20"/>
      <c r="Y504" s="20"/>
      <c r="Z504" s="17"/>
      <c r="AA504" s="21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</row>
    <row r="505" spans="1:54" x14ac:dyDescent="0.25">
      <c r="A505" s="17"/>
      <c r="B505" s="17"/>
      <c r="C505" s="22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20"/>
      <c r="T505" s="20"/>
      <c r="U505" s="20"/>
      <c r="V505" s="20"/>
      <c r="W505" s="20"/>
      <c r="X505" s="20"/>
      <c r="Y505" s="20"/>
      <c r="Z505" s="17"/>
      <c r="AA505" s="21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</row>
    <row r="506" spans="1:54" x14ac:dyDescent="0.25">
      <c r="A506" s="17"/>
      <c r="B506" s="17"/>
      <c r="C506" s="22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20"/>
      <c r="T506" s="20"/>
      <c r="U506" s="20"/>
      <c r="V506" s="20"/>
      <c r="W506" s="20"/>
      <c r="X506" s="20"/>
      <c r="Y506" s="20"/>
      <c r="Z506" s="17"/>
      <c r="AA506" s="21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</row>
    <row r="507" spans="1:54" x14ac:dyDescent="0.25">
      <c r="A507" s="17"/>
      <c r="B507" s="17"/>
      <c r="C507" s="22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20"/>
      <c r="T507" s="20"/>
      <c r="U507" s="20"/>
      <c r="V507" s="20"/>
      <c r="W507" s="20"/>
      <c r="X507" s="20"/>
      <c r="Y507" s="20"/>
      <c r="Z507" s="17"/>
      <c r="AA507" s="21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</row>
    <row r="508" spans="1:54" x14ac:dyDescent="0.25">
      <c r="A508" s="17"/>
      <c r="B508" s="17"/>
      <c r="C508" s="22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20"/>
      <c r="T508" s="20"/>
      <c r="U508" s="20"/>
      <c r="V508" s="20"/>
      <c r="W508" s="20"/>
      <c r="X508" s="20"/>
      <c r="Y508" s="20"/>
      <c r="Z508" s="17"/>
      <c r="AA508" s="21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</row>
    <row r="509" spans="1:54" x14ac:dyDescent="0.25">
      <c r="A509" s="17"/>
      <c r="B509" s="17"/>
      <c r="C509" s="22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20"/>
      <c r="T509" s="20"/>
      <c r="U509" s="20"/>
      <c r="V509" s="20"/>
      <c r="W509" s="20"/>
      <c r="X509" s="20"/>
      <c r="Y509" s="20"/>
      <c r="Z509" s="17"/>
      <c r="AA509" s="21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</row>
    <row r="510" spans="1:54" x14ac:dyDescent="0.25">
      <c r="A510" s="17"/>
      <c r="B510" s="17"/>
      <c r="C510" s="22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20"/>
      <c r="T510" s="20"/>
      <c r="U510" s="20"/>
      <c r="V510" s="20"/>
      <c r="W510" s="20"/>
      <c r="X510" s="20"/>
      <c r="Y510" s="20"/>
      <c r="Z510" s="17"/>
      <c r="AA510" s="21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</row>
    <row r="511" spans="1:54" x14ac:dyDescent="0.25">
      <c r="A511" s="17"/>
      <c r="B511" s="17"/>
      <c r="C511" s="22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20"/>
      <c r="T511" s="20"/>
      <c r="U511" s="20"/>
      <c r="V511" s="20"/>
      <c r="W511" s="20"/>
      <c r="X511" s="20"/>
      <c r="Y511" s="20"/>
      <c r="Z511" s="17"/>
      <c r="AA511" s="21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</row>
    <row r="512" spans="1:54" x14ac:dyDescent="0.25">
      <c r="A512" s="17"/>
      <c r="B512" s="17"/>
      <c r="C512" s="22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20"/>
      <c r="T512" s="20"/>
      <c r="U512" s="20"/>
      <c r="V512" s="20"/>
      <c r="W512" s="20"/>
      <c r="X512" s="20"/>
      <c r="Y512" s="20"/>
      <c r="Z512" s="17"/>
      <c r="AA512" s="21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</row>
    <row r="513" spans="1:54" x14ac:dyDescent="0.25">
      <c r="A513" s="17"/>
      <c r="B513" s="17"/>
      <c r="C513" s="22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20"/>
      <c r="T513" s="20"/>
      <c r="U513" s="20"/>
      <c r="V513" s="20"/>
      <c r="W513" s="20"/>
      <c r="X513" s="20"/>
      <c r="Y513" s="20"/>
      <c r="Z513" s="17"/>
      <c r="AA513" s="21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</row>
    <row r="514" spans="1:54" x14ac:dyDescent="0.25">
      <c r="A514" s="17"/>
      <c r="B514" s="17"/>
      <c r="C514" s="22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20"/>
      <c r="T514" s="20"/>
      <c r="U514" s="20"/>
      <c r="V514" s="20"/>
      <c r="W514" s="20"/>
      <c r="X514" s="20"/>
      <c r="Y514" s="20"/>
      <c r="Z514" s="17"/>
      <c r="AA514" s="21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</row>
    <row r="515" spans="1:54" x14ac:dyDescent="0.25">
      <c r="A515" s="17"/>
      <c r="B515" s="17"/>
      <c r="C515" s="22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20"/>
      <c r="T515" s="20"/>
      <c r="U515" s="20"/>
      <c r="V515" s="20"/>
      <c r="W515" s="20"/>
      <c r="X515" s="20"/>
      <c r="Y515" s="20"/>
      <c r="Z515" s="17"/>
      <c r="AA515" s="21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</row>
    <row r="516" spans="1:54" x14ac:dyDescent="0.25">
      <c r="A516" s="17"/>
      <c r="B516" s="17"/>
      <c r="C516" s="22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20"/>
      <c r="T516" s="20"/>
      <c r="U516" s="20"/>
      <c r="V516" s="20"/>
      <c r="W516" s="20"/>
      <c r="X516" s="20"/>
      <c r="Y516" s="20"/>
      <c r="Z516" s="17"/>
      <c r="AA516" s="21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</row>
    <row r="517" spans="1:54" x14ac:dyDescent="0.25">
      <c r="A517" s="17"/>
      <c r="B517" s="17"/>
      <c r="C517" s="22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20"/>
      <c r="T517" s="20"/>
      <c r="U517" s="20"/>
      <c r="V517" s="20"/>
      <c r="W517" s="20"/>
      <c r="X517" s="20"/>
      <c r="Y517" s="20"/>
      <c r="Z517" s="17"/>
      <c r="AA517" s="21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</row>
    <row r="518" spans="1:54" x14ac:dyDescent="0.25">
      <c r="A518" s="17"/>
      <c r="B518" s="17"/>
      <c r="C518" s="22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20"/>
      <c r="T518" s="20"/>
      <c r="U518" s="20"/>
      <c r="V518" s="20"/>
      <c r="W518" s="20"/>
      <c r="X518" s="20"/>
      <c r="Y518" s="20"/>
      <c r="Z518" s="17"/>
      <c r="AA518" s="21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</row>
    <row r="519" spans="1:54" x14ac:dyDescent="0.25">
      <c r="A519" s="17"/>
      <c r="B519" s="17"/>
      <c r="C519" s="22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20"/>
      <c r="T519" s="20"/>
      <c r="U519" s="20"/>
      <c r="V519" s="20"/>
      <c r="W519" s="20"/>
      <c r="X519" s="20"/>
      <c r="Y519" s="20"/>
      <c r="Z519" s="17"/>
      <c r="AA519" s="21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</row>
    <row r="520" spans="1:54" x14ac:dyDescent="0.25">
      <c r="A520" s="17"/>
      <c r="B520" s="17"/>
      <c r="C520" s="22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20"/>
      <c r="T520" s="20"/>
      <c r="U520" s="20"/>
      <c r="V520" s="20"/>
      <c r="W520" s="20"/>
      <c r="X520" s="20"/>
      <c r="Y520" s="20"/>
      <c r="Z520" s="17"/>
      <c r="AA520" s="21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</row>
    <row r="521" spans="1:54" x14ac:dyDescent="0.25">
      <c r="A521" s="17"/>
      <c r="B521" s="17"/>
      <c r="C521" s="22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20"/>
      <c r="T521" s="20"/>
      <c r="U521" s="20"/>
      <c r="V521" s="20"/>
      <c r="W521" s="20"/>
      <c r="X521" s="20"/>
      <c r="Y521" s="20"/>
      <c r="Z521" s="17"/>
      <c r="AA521" s="21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</row>
    <row r="522" spans="1:54" x14ac:dyDescent="0.25">
      <c r="A522" s="17"/>
      <c r="B522" s="17"/>
      <c r="C522" s="22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20"/>
      <c r="T522" s="20"/>
      <c r="U522" s="20"/>
      <c r="V522" s="20"/>
      <c r="W522" s="20"/>
      <c r="X522" s="20"/>
      <c r="Y522" s="20"/>
      <c r="Z522" s="17"/>
      <c r="AA522" s="21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</row>
    <row r="523" spans="1:54" x14ac:dyDescent="0.25">
      <c r="A523" s="17"/>
      <c r="B523" s="17"/>
      <c r="C523" s="22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20"/>
      <c r="T523" s="20"/>
      <c r="U523" s="20"/>
      <c r="V523" s="20"/>
      <c r="W523" s="20"/>
      <c r="X523" s="20"/>
      <c r="Y523" s="20"/>
      <c r="Z523" s="17"/>
      <c r="AA523" s="21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</row>
    <row r="524" spans="1:54" x14ac:dyDescent="0.25">
      <c r="A524" s="17"/>
      <c r="B524" s="17"/>
      <c r="C524" s="22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20"/>
      <c r="T524" s="20"/>
      <c r="U524" s="20"/>
      <c r="V524" s="20"/>
      <c r="W524" s="20"/>
      <c r="X524" s="20"/>
      <c r="Y524" s="20"/>
      <c r="Z524" s="17"/>
      <c r="AA524" s="21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</row>
    <row r="525" spans="1:54" x14ac:dyDescent="0.25">
      <c r="A525" s="17"/>
      <c r="B525" s="17"/>
      <c r="C525" s="22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20"/>
      <c r="T525" s="20"/>
      <c r="U525" s="20"/>
      <c r="V525" s="20"/>
      <c r="W525" s="20"/>
      <c r="X525" s="20"/>
      <c r="Y525" s="20"/>
      <c r="Z525" s="17"/>
      <c r="AA525" s="21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</row>
    <row r="526" spans="1:54" x14ac:dyDescent="0.25">
      <c r="A526" s="17"/>
      <c r="B526" s="17"/>
      <c r="C526" s="22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20"/>
      <c r="T526" s="20"/>
      <c r="U526" s="20"/>
      <c r="V526" s="20"/>
      <c r="W526" s="20"/>
      <c r="X526" s="20"/>
      <c r="Y526" s="20"/>
      <c r="Z526" s="17"/>
      <c r="AA526" s="21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</row>
    <row r="527" spans="1:54" x14ac:dyDescent="0.25">
      <c r="A527" s="17"/>
      <c r="B527" s="17"/>
      <c r="C527" s="22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20"/>
      <c r="T527" s="20"/>
      <c r="U527" s="20"/>
      <c r="V527" s="20"/>
      <c r="W527" s="20"/>
      <c r="X527" s="20"/>
      <c r="Y527" s="20"/>
      <c r="Z527" s="17"/>
      <c r="AA527" s="21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</row>
    <row r="528" spans="1:54" x14ac:dyDescent="0.25">
      <c r="A528" s="17"/>
      <c r="B528" s="17"/>
      <c r="C528" s="22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20"/>
      <c r="T528" s="20"/>
      <c r="U528" s="20"/>
      <c r="V528" s="20"/>
      <c r="W528" s="20"/>
      <c r="X528" s="20"/>
      <c r="Y528" s="20"/>
      <c r="Z528" s="17"/>
      <c r="AA528" s="21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</row>
    <row r="529" spans="1:54" x14ac:dyDescent="0.25">
      <c r="A529" s="17"/>
      <c r="B529" s="17"/>
      <c r="C529" s="22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20"/>
      <c r="T529" s="20"/>
      <c r="U529" s="20"/>
      <c r="V529" s="20"/>
      <c r="W529" s="20"/>
      <c r="X529" s="20"/>
      <c r="Y529" s="20"/>
      <c r="Z529" s="17"/>
      <c r="AA529" s="21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</row>
    <row r="530" spans="1:54" x14ac:dyDescent="0.25">
      <c r="A530" s="17"/>
      <c r="B530" s="17"/>
      <c r="C530" s="22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20"/>
      <c r="T530" s="20"/>
      <c r="U530" s="20"/>
      <c r="V530" s="20"/>
      <c r="W530" s="20"/>
      <c r="X530" s="20"/>
      <c r="Y530" s="20"/>
      <c r="Z530" s="17"/>
      <c r="AA530" s="21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</row>
    <row r="531" spans="1:54" x14ac:dyDescent="0.25">
      <c r="A531" s="17"/>
      <c r="B531" s="17"/>
      <c r="C531" s="22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20"/>
      <c r="T531" s="20"/>
      <c r="U531" s="20"/>
      <c r="V531" s="20"/>
      <c r="W531" s="20"/>
      <c r="X531" s="20"/>
      <c r="Y531" s="20"/>
      <c r="Z531" s="17"/>
      <c r="AA531" s="21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</row>
    <row r="532" spans="1:54" x14ac:dyDescent="0.25">
      <c r="A532" s="17"/>
      <c r="B532" s="17"/>
      <c r="C532" s="22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20"/>
      <c r="T532" s="20"/>
      <c r="U532" s="20"/>
      <c r="V532" s="20"/>
      <c r="W532" s="20"/>
      <c r="X532" s="20"/>
      <c r="Y532" s="20"/>
      <c r="Z532" s="17"/>
      <c r="AA532" s="21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</row>
    <row r="533" spans="1:54" x14ac:dyDescent="0.25">
      <c r="A533" s="17"/>
      <c r="B533" s="17"/>
      <c r="C533" s="22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20"/>
      <c r="T533" s="20"/>
      <c r="U533" s="20"/>
      <c r="V533" s="20"/>
      <c r="W533" s="20"/>
      <c r="X533" s="20"/>
      <c r="Y533" s="20"/>
      <c r="Z533" s="17"/>
      <c r="AA533" s="21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</row>
    <row r="534" spans="1:54" x14ac:dyDescent="0.25">
      <c r="A534" s="17"/>
      <c r="B534" s="17"/>
      <c r="C534" s="22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20"/>
      <c r="T534" s="20"/>
      <c r="U534" s="20"/>
      <c r="V534" s="20"/>
      <c r="W534" s="20"/>
      <c r="X534" s="20"/>
      <c r="Y534" s="20"/>
      <c r="Z534" s="17"/>
      <c r="AA534" s="21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</row>
    <row r="535" spans="1:54" x14ac:dyDescent="0.25">
      <c r="A535" s="17"/>
      <c r="B535" s="17"/>
      <c r="C535" s="22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20"/>
      <c r="T535" s="20"/>
      <c r="U535" s="20"/>
      <c r="V535" s="20"/>
      <c r="W535" s="20"/>
      <c r="X535" s="20"/>
      <c r="Y535" s="20"/>
      <c r="Z535" s="17"/>
      <c r="AA535" s="21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</row>
    <row r="536" spans="1:54" x14ac:dyDescent="0.25">
      <c r="A536" s="17"/>
      <c r="B536" s="17"/>
      <c r="C536" s="22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20"/>
      <c r="T536" s="20"/>
      <c r="U536" s="20"/>
      <c r="V536" s="20"/>
      <c r="W536" s="20"/>
      <c r="X536" s="20"/>
      <c r="Y536" s="20"/>
      <c r="Z536" s="17"/>
      <c r="AA536" s="21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</row>
    <row r="537" spans="1:54" x14ac:dyDescent="0.25">
      <c r="A537" s="17"/>
      <c r="B537" s="17"/>
      <c r="C537" s="22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20"/>
      <c r="T537" s="20"/>
      <c r="U537" s="20"/>
      <c r="V537" s="20"/>
      <c r="W537" s="20"/>
      <c r="X537" s="20"/>
      <c r="Y537" s="20"/>
      <c r="Z537" s="17"/>
      <c r="AA537" s="21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</row>
    <row r="538" spans="1:54" x14ac:dyDescent="0.25">
      <c r="A538" s="17"/>
      <c r="B538" s="17"/>
      <c r="C538" s="22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20"/>
      <c r="T538" s="20"/>
      <c r="U538" s="20"/>
      <c r="V538" s="20"/>
      <c r="W538" s="20"/>
      <c r="X538" s="20"/>
      <c r="Y538" s="20"/>
      <c r="Z538" s="17"/>
      <c r="AA538" s="21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</row>
    <row r="539" spans="1:54" x14ac:dyDescent="0.25">
      <c r="A539" s="17"/>
      <c r="B539" s="17"/>
      <c r="C539" s="22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20"/>
      <c r="T539" s="20"/>
      <c r="U539" s="20"/>
      <c r="V539" s="20"/>
      <c r="W539" s="20"/>
      <c r="X539" s="20"/>
      <c r="Y539" s="20"/>
      <c r="Z539" s="17"/>
      <c r="AA539" s="21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</row>
    <row r="540" spans="1:54" x14ac:dyDescent="0.25">
      <c r="A540" s="17"/>
      <c r="B540" s="17"/>
      <c r="C540" s="22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20"/>
      <c r="T540" s="20"/>
      <c r="U540" s="20"/>
      <c r="V540" s="20"/>
      <c r="W540" s="20"/>
      <c r="X540" s="20"/>
      <c r="Y540" s="20"/>
      <c r="Z540" s="17"/>
      <c r="AA540" s="21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</row>
    <row r="541" spans="1:54" x14ac:dyDescent="0.25">
      <c r="A541" s="17"/>
      <c r="B541" s="17"/>
      <c r="C541" s="22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20"/>
      <c r="T541" s="20"/>
      <c r="U541" s="20"/>
      <c r="V541" s="20"/>
      <c r="W541" s="20"/>
      <c r="X541" s="20"/>
      <c r="Y541" s="20"/>
      <c r="Z541" s="17"/>
      <c r="AA541" s="21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</row>
    <row r="542" spans="1:54" x14ac:dyDescent="0.25">
      <c r="A542" s="17"/>
      <c r="B542" s="17"/>
      <c r="C542" s="22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20"/>
      <c r="T542" s="20"/>
      <c r="U542" s="20"/>
      <c r="V542" s="20"/>
      <c r="W542" s="20"/>
      <c r="X542" s="20"/>
      <c r="Y542" s="20"/>
      <c r="Z542" s="17"/>
      <c r="AA542" s="21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</row>
    <row r="543" spans="1:54" x14ac:dyDescent="0.25">
      <c r="A543" s="17"/>
      <c r="B543" s="17"/>
      <c r="C543" s="22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20"/>
      <c r="T543" s="20"/>
      <c r="U543" s="20"/>
      <c r="V543" s="20"/>
      <c r="W543" s="20"/>
      <c r="X543" s="20"/>
      <c r="Y543" s="20"/>
      <c r="Z543" s="17"/>
      <c r="AA543" s="21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</row>
    <row r="544" spans="1:54" x14ac:dyDescent="0.25">
      <c r="A544" s="17"/>
      <c r="B544" s="17"/>
      <c r="C544" s="22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20"/>
      <c r="T544" s="20"/>
      <c r="U544" s="20"/>
      <c r="V544" s="20"/>
      <c r="W544" s="20"/>
      <c r="X544" s="20"/>
      <c r="Y544" s="20"/>
      <c r="Z544" s="17"/>
      <c r="AA544" s="21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</row>
    <row r="545" spans="1:54" x14ac:dyDescent="0.25">
      <c r="A545" s="17"/>
      <c r="B545" s="17"/>
      <c r="C545" s="22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20"/>
      <c r="T545" s="20"/>
      <c r="U545" s="20"/>
      <c r="V545" s="20"/>
      <c r="W545" s="20"/>
      <c r="X545" s="20"/>
      <c r="Y545" s="20"/>
      <c r="Z545" s="17"/>
      <c r="AA545" s="21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</row>
    <row r="546" spans="1:54" x14ac:dyDescent="0.25">
      <c r="A546" s="17"/>
      <c r="B546" s="17"/>
      <c r="C546" s="22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20"/>
      <c r="T546" s="20"/>
      <c r="U546" s="20"/>
      <c r="V546" s="20"/>
      <c r="W546" s="20"/>
      <c r="X546" s="20"/>
      <c r="Y546" s="20"/>
      <c r="Z546" s="17"/>
      <c r="AA546" s="21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</row>
    <row r="547" spans="1:54" x14ac:dyDescent="0.25">
      <c r="A547" s="17"/>
      <c r="B547" s="17"/>
      <c r="C547" s="22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20"/>
      <c r="T547" s="20"/>
      <c r="U547" s="20"/>
      <c r="V547" s="20"/>
      <c r="W547" s="20"/>
      <c r="X547" s="20"/>
      <c r="Y547" s="20"/>
      <c r="Z547" s="17"/>
      <c r="AA547" s="21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</row>
    <row r="548" spans="1:54" x14ac:dyDescent="0.25">
      <c r="A548" s="17"/>
      <c r="B548" s="17"/>
      <c r="C548" s="22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20"/>
      <c r="T548" s="20"/>
      <c r="U548" s="20"/>
      <c r="V548" s="20"/>
      <c r="W548" s="20"/>
      <c r="X548" s="20"/>
      <c r="Y548" s="20"/>
      <c r="Z548" s="17"/>
      <c r="AA548" s="21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</row>
    <row r="549" spans="1:54" x14ac:dyDescent="0.25">
      <c r="A549" s="17"/>
      <c r="B549" s="17"/>
      <c r="C549" s="22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20"/>
      <c r="T549" s="20"/>
      <c r="U549" s="20"/>
      <c r="V549" s="20"/>
      <c r="W549" s="20"/>
      <c r="X549" s="20"/>
      <c r="Y549" s="20"/>
      <c r="Z549" s="17"/>
      <c r="AA549" s="21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</row>
    <row r="550" spans="1:54" x14ac:dyDescent="0.25">
      <c r="A550" s="17"/>
      <c r="B550" s="17"/>
      <c r="C550" s="22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20"/>
      <c r="T550" s="20"/>
      <c r="U550" s="20"/>
      <c r="V550" s="20"/>
      <c r="W550" s="20"/>
      <c r="X550" s="20"/>
      <c r="Y550" s="20"/>
      <c r="Z550" s="17"/>
      <c r="AA550" s="21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</row>
    <row r="551" spans="1:54" x14ac:dyDescent="0.25">
      <c r="A551" s="17"/>
      <c r="B551" s="17"/>
      <c r="C551" s="22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20"/>
      <c r="T551" s="20"/>
      <c r="U551" s="20"/>
      <c r="V551" s="20"/>
      <c r="W551" s="20"/>
      <c r="X551" s="20"/>
      <c r="Y551" s="20"/>
      <c r="Z551" s="17"/>
      <c r="AA551" s="21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</row>
    <row r="552" spans="1:54" x14ac:dyDescent="0.25">
      <c r="A552" s="17"/>
      <c r="B552" s="17"/>
      <c r="C552" s="22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20"/>
      <c r="T552" s="20"/>
      <c r="U552" s="20"/>
      <c r="V552" s="20"/>
      <c r="W552" s="20"/>
      <c r="X552" s="20"/>
      <c r="Y552" s="20"/>
      <c r="Z552" s="17"/>
      <c r="AA552" s="21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</row>
    <row r="553" spans="1:54" x14ac:dyDescent="0.25">
      <c r="A553" s="17"/>
      <c r="B553" s="17"/>
      <c r="C553" s="22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20"/>
      <c r="T553" s="20"/>
      <c r="U553" s="20"/>
      <c r="V553" s="20"/>
      <c r="W553" s="20"/>
      <c r="X553" s="20"/>
      <c r="Y553" s="20"/>
      <c r="Z553" s="17"/>
      <c r="AA553" s="21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</row>
    <row r="554" spans="1:54" x14ac:dyDescent="0.25">
      <c r="A554" s="17"/>
      <c r="B554" s="17"/>
      <c r="C554" s="22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20"/>
      <c r="T554" s="20"/>
      <c r="U554" s="20"/>
      <c r="V554" s="20"/>
      <c r="W554" s="20"/>
      <c r="X554" s="20"/>
      <c r="Y554" s="20"/>
      <c r="Z554" s="17"/>
      <c r="AA554" s="21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</row>
    <row r="555" spans="1:54" x14ac:dyDescent="0.25">
      <c r="A555" s="17"/>
      <c r="B555" s="17"/>
      <c r="C555" s="22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20"/>
      <c r="T555" s="20"/>
      <c r="U555" s="20"/>
      <c r="V555" s="20"/>
      <c r="W555" s="20"/>
      <c r="X555" s="20"/>
      <c r="Y555" s="20"/>
      <c r="Z555" s="17"/>
      <c r="AA555" s="21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</row>
    <row r="556" spans="1:54" x14ac:dyDescent="0.25">
      <c r="A556" s="17"/>
      <c r="B556" s="17"/>
      <c r="C556" s="22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20"/>
      <c r="T556" s="20"/>
      <c r="U556" s="20"/>
      <c r="V556" s="20"/>
      <c r="W556" s="20"/>
      <c r="X556" s="20"/>
      <c r="Y556" s="20"/>
      <c r="Z556" s="17"/>
      <c r="AA556" s="21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</row>
    <row r="557" spans="1:54" x14ac:dyDescent="0.25">
      <c r="A557" s="17"/>
      <c r="B557" s="17"/>
      <c r="C557" s="22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20"/>
      <c r="T557" s="20"/>
      <c r="U557" s="20"/>
      <c r="V557" s="20"/>
      <c r="W557" s="20"/>
      <c r="X557" s="20"/>
      <c r="Y557" s="20"/>
      <c r="Z557" s="17"/>
      <c r="AA557" s="21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</row>
    <row r="558" spans="1:54" x14ac:dyDescent="0.25">
      <c r="A558" s="17"/>
      <c r="B558" s="17"/>
      <c r="C558" s="22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20"/>
      <c r="T558" s="20"/>
      <c r="U558" s="20"/>
      <c r="V558" s="20"/>
      <c r="W558" s="20"/>
      <c r="X558" s="20"/>
      <c r="Y558" s="20"/>
      <c r="Z558" s="17"/>
      <c r="AA558" s="21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</row>
    <row r="559" spans="1:54" x14ac:dyDescent="0.25">
      <c r="A559" s="17"/>
      <c r="B559" s="17"/>
      <c r="C559" s="22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20"/>
      <c r="T559" s="20"/>
      <c r="U559" s="20"/>
      <c r="V559" s="20"/>
      <c r="W559" s="20"/>
      <c r="X559" s="20"/>
      <c r="Y559" s="20"/>
      <c r="Z559" s="17"/>
      <c r="AA559" s="21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</row>
    <row r="560" spans="1:54" x14ac:dyDescent="0.25">
      <c r="A560" s="17"/>
      <c r="B560" s="17"/>
      <c r="C560" s="22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20"/>
      <c r="T560" s="20"/>
      <c r="U560" s="20"/>
      <c r="V560" s="20"/>
      <c r="W560" s="20"/>
      <c r="X560" s="20"/>
      <c r="Y560" s="20"/>
      <c r="Z560" s="17"/>
      <c r="AA560" s="21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</row>
    <row r="561" spans="1:54" x14ac:dyDescent="0.25">
      <c r="A561" s="17"/>
      <c r="B561" s="17"/>
      <c r="C561" s="22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20"/>
      <c r="T561" s="20"/>
      <c r="U561" s="20"/>
      <c r="V561" s="20"/>
      <c r="W561" s="20"/>
      <c r="X561" s="20"/>
      <c r="Y561" s="20"/>
      <c r="Z561" s="17"/>
      <c r="AA561" s="21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</row>
    <row r="562" spans="1:54" x14ac:dyDescent="0.25">
      <c r="A562" s="17"/>
      <c r="B562" s="17"/>
      <c r="C562" s="22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20"/>
      <c r="T562" s="20"/>
      <c r="U562" s="20"/>
      <c r="V562" s="20"/>
      <c r="W562" s="20"/>
      <c r="X562" s="20"/>
      <c r="Y562" s="20"/>
      <c r="Z562" s="17"/>
      <c r="AA562" s="21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</row>
    <row r="563" spans="1:54" x14ac:dyDescent="0.25">
      <c r="A563" s="17"/>
      <c r="B563" s="17"/>
      <c r="C563" s="22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20"/>
      <c r="T563" s="20"/>
      <c r="U563" s="20"/>
      <c r="V563" s="20"/>
      <c r="W563" s="20"/>
      <c r="X563" s="20"/>
      <c r="Y563" s="20"/>
      <c r="Z563" s="17"/>
      <c r="AA563" s="21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</row>
    <row r="564" spans="1:54" x14ac:dyDescent="0.25">
      <c r="A564" s="17"/>
      <c r="B564" s="17"/>
      <c r="C564" s="22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20"/>
      <c r="T564" s="20"/>
      <c r="U564" s="20"/>
      <c r="V564" s="20"/>
      <c r="W564" s="20"/>
      <c r="X564" s="20"/>
      <c r="Y564" s="20"/>
      <c r="Z564" s="17"/>
      <c r="AA564" s="21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</row>
    <row r="565" spans="1:54" x14ac:dyDescent="0.25">
      <c r="A565" s="17"/>
      <c r="B565" s="17"/>
      <c r="C565" s="22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20"/>
      <c r="T565" s="20"/>
      <c r="U565" s="20"/>
      <c r="V565" s="20"/>
      <c r="W565" s="20"/>
      <c r="X565" s="20"/>
      <c r="Y565" s="20"/>
      <c r="Z565" s="17"/>
      <c r="AA565" s="21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</row>
    <row r="566" spans="1:54" x14ac:dyDescent="0.25">
      <c r="A566" s="17"/>
      <c r="B566" s="17"/>
      <c r="C566" s="22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20"/>
      <c r="T566" s="20"/>
      <c r="U566" s="20"/>
      <c r="V566" s="20"/>
      <c r="W566" s="20"/>
      <c r="X566" s="20"/>
      <c r="Y566" s="20"/>
      <c r="Z566" s="17"/>
      <c r="AA566" s="21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</row>
    <row r="567" spans="1:54" x14ac:dyDescent="0.25">
      <c r="A567" s="17"/>
      <c r="B567" s="17"/>
      <c r="C567" s="22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20"/>
      <c r="T567" s="20"/>
      <c r="U567" s="20"/>
      <c r="V567" s="20"/>
      <c r="W567" s="20"/>
      <c r="X567" s="20"/>
      <c r="Y567" s="20"/>
      <c r="Z567" s="17"/>
      <c r="AA567" s="21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</row>
    <row r="568" spans="1:54" x14ac:dyDescent="0.25">
      <c r="A568" s="17"/>
      <c r="B568" s="17"/>
      <c r="C568" s="22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20"/>
      <c r="T568" s="20"/>
      <c r="U568" s="20"/>
      <c r="V568" s="20"/>
      <c r="W568" s="20"/>
      <c r="X568" s="20"/>
      <c r="Y568" s="20"/>
      <c r="Z568" s="17"/>
      <c r="AA568" s="21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</row>
    <row r="569" spans="1:54" x14ac:dyDescent="0.25">
      <c r="A569" s="17"/>
      <c r="B569" s="17"/>
      <c r="C569" s="22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20"/>
      <c r="T569" s="20"/>
      <c r="U569" s="20"/>
      <c r="V569" s="20"/>
      <c r="W569" s="20"/>
      <c r="X569" s="20"/>
      <c r="Y569" s="20"/>
      <c r="Z569" s="17"/>
      <c r="AA569" s="21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</row>
    <row r="570" spans="1:54" x14ac:dyDescent="0.25">
      <c r="A570" s="17"/>
      <c r="B570" s="17"/>
      <c r="C570" s="22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20"/>
      <c r="T570" s="20"/>
      <c r="U570" s="20"/>
      <c r="V570" s="20"/>
      <c r="W570" s="20"/>
      <c r="X570" s="20"/>
      <c r="Y570" s="20"/>
      <c r="Z570" s="17"/>
      <c r="AA570" s="21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</row>
    <row r="571" spans="1:54" x14ac:dyDescent="0.25">
      <c r="A571" s="17"/>
      <c r="B571" s="17"/>
      <c r="C571" s="22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20"/>
      <c r="T571" s="20"/>
      <c r="U571" s="20"/>
      <c r="V571" s="20"/>
      <c r="W571" s="20"/>
      <c r="X571" s="20"/>
      <c r="Y571" s="20"/>
      <c r="Z571" s="17"/>
      <c r="AA571" s="21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</row>
    <row r="572" spans="1:54" x14ac:dyDescent="0.25">
      <c r="A572" s="17"/>
      <c r="B572" s="17"/>
      <c r="C572" s="22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20"/>
      <c r="T572" s="20"/>
      <c r="U572" s="20"/>
      <c r="V572" s="20"/>
      <c r="W572" s="20"/>
      <c r="X572" s="20"/>
      <c r="Y572" s="20"/>
      <c r="Z572" s="17"/>
      <c r="AA572" s="21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</row>
    <row r="573" spans="1:54" x14ac:dyDescent="0.25">
      <c r="A573" s="17"/>
      <c r="B573" s="17"/>
      <c r="C573" s="22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20"/>
      <c r="T573" s="20"/>
      <c r="U573" s="20"/>
      <c r="V573" s="20"/>
      <c r="W573" s="20"/>
      <c r="X573" s="20"/>
      <c r="Y573" s="20"/>
      <c r="Z573" s="17"/>
      <c r="AA573" s="21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</row>
    <row r="574" spans="1:54" x14ac:dyDescent="0.25">
      <c r="A574" s="17"/>
      <c r="B574" s="17"/>
      <c r="C574" s="22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20"/>
      <c r="T574" s="20"/>
      <c r="U574" s="20"/>
      <c r="V574" s="20"/>
      <c r="W574" s="20"/>
      <c r="X574" s="20"/>
      <c r="Y574" s="20"/>
      <c r="Z574" s="17"/>
      <c r="AA574" s="21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</row>
    <row r="575" spans="1:54" x14ac:dyDescent="0.25">
      <c r="A575" s="17"/>
      <c r="B575" s="17"/>
      <c r="C575" s="22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20"/>
      <c r="T575" s="20"/>
      <c r="U575" s="20"/>
      <c r="V575" s="20"/>
      <c r="W575" s="20"/>
      <c r="X575" s="20"/>
      <c r="Y575" s="20"/>
      <c r="Z575" s="17"/>
      <c r="AA575" s="21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</row>
    <row r="576" spans="1:54" x14ac:dyDescent="0.25">
      <c r="A576" s="17"/>
      <c r="B576" s="17"/>
      <c r="C576" s="22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20"/>
      <c r="T576" s="20"/>
      <c r="U576" s="20"/>
      <c r="V576" s="20"/>
      <c r="W576" s="20"/>
      <c r="X576" s="20"/>
      <c r="Y576" s="20"/>
      <c r="Z576" s="17"/>
      <c r="AA576" s="21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</row>
    <row r="577" spans="1:54" x14ac:dyDescent="0.25">
      <c r="A577" s="17"/>
      <c r="B577" s="17"/>
      <c r="C577" s="22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20"/>
      <c r="T577" s="20"/>
      <c r="U577" s="20"/>
      <c r="V577" s="20"/>
      <c r="W577" s="20"/>
      <c r="X577" s="20"/>
      <c r="Y577" s="20"/>
      <c r="Z577" s="17"/>
      <c r="AA577" s="21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</row>
    <row r="578" spans="1:54" x14ac:dyDescent="0.25">
      <c r="A578" s="17"/>
      <c r="B578" s="17"/>
      <c r="C578" s="22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20"/>
      <c r="T578" s="20"/>
      <c r="U578" s="20"/>
      <c r="V578" s="20"/>
      <c r="W578" s="20"/>
      <c r="X578" s="20"/>
      <c r="Y578" s="20"/>
      <c r="Z578" s="17"/>
      <c r="AA578" s="21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</row>
    <row r="579" spans="1:54" x14ac:dyDescent="0.25">
      <c r="A579" s="17"/>
      <c r="B579" s="17"/>
      <c r="C579" s="22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20"/>
      <c r="T579" s="20"/>
      <c r="U579" s="20"/>
      <c r="V579" s="20"/>
      <c r="W579" s="20"/>
      <c r="X579" s="20"/>
      <c r="Y579" s="20"/>
      <c r="Z579" s="17"/>
      <c r="AA579" s="21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</row>
    <row r="580" spans="1:54" x14ac:dyDescent="0.25">
      <c r="A580" s="17"/>
      <c r="B580" s="17"/>
      <c r="C580" s="22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20"/>
      <c r="T580" s="20"/>
      <c r="U580" s="20"/>
      <c r="V580" s="20"/>
      <c r="W580" s="20"/>
      <c r="X580" s="20"/>
      <c r="Y580" s="20"/>
      <c r="Z580" s="17"/>
      <c r="AA580" s="21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</row>
    <row r="581" spans="1:54" x14ac:dyDescent="0.25">
      <c r="A581" s="17"/>
      <c r="B581" s="17"/>
      <c r="C581" s="22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20"/>
      <c r="T581" s="20"/>
      <c r="U581" s="20"/>
      <c r="V581" s="20"/>
      <c r="W581" s="20"/>
      <c r="X581" s="20"/>
      <c r="Y581" s="20"/>
      <c r="Z581" s="17"/>
      <c r="AA581" s="21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</row>
    <row r="582" spans="1:54" x14ac:dyDescent="0.25">
      <c r="A582" s="17"/>
      <c r="B582" s="17"/>
      <c r="C582" s="22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20"/>
      <c r="T582" s="20"/>
      <c r="U582" s="20"/>
      <c r="V582" s="20"/>
      <c r="W582" s="20"/>
      <c r="X582" s="20"/>
      <c r="Y582" s="20"/>
      <c r="Z582" s="17"/>
      <c r="AA582" s="21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</row>
    <row r="583" spans="1:54" x14ac:dyDescent="0.25">
      <c r="A583" s="17"/>
      <c r="B583" s="17"/>
      <c r="C583" s="22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20"/>
      <c r="T583" s="20"/>
      <c r="U583" s="20"/>
      <c r="V583" s="20"/>
      <c r="W583" s="20"/>
      <c r="X583" s="20"/>
      <c r="Y583" s="20"/>
      <c r="Z583" s="17"/>
      <c r="AA583" s="21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</row>
    <row r="584" spans="1:54" x14ac:dyDescent="0.25">
      <c r="A584" s="17"/>
      <c r="B584" s="17"/>
      <c r="C584" s="22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20"/>
      <c r="T584" s="20"/>
      <c r="U584" s="20"/>
      <c r="V584" s="20"/>
      <c r="W584" s="20"/>
      <c r="X584" s="20"/>
      <c r="Y584" s="20"/>
      <c r="Z584" s="17"/>
      <c r="AA584" s="21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</row>
    <row r="585" spans="1:54" x14ac:dyDescent="0.25">
      <c r="A585" s="17"/>
      <c r="B585" s="17"/>
      <c r="C585" s="22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20"/>
      <c r="T585" s="20"/>
      <c r="U585" s="20"/>
      <c r="V585" s="20"/>
      <c r="W585" s="20"/>
      <c r="X585" s="20"/>
      <c r="Y585" s="20"/>
      <c r="Z585" s="17"/>
      <c r="AA585" s="21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</row>
    <row r="586" spans="1:54" x14ac:dyDescent="0.25">
      <c r="A586" s="17"/>
      <c r="B586" s="17"/>
      <c r="C586" s="22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20"/>
      <c r="T586" s="20"/>
      <c r="U586" s="20"/>
      <c r="V586" s="20"/>
      <c r="W586" s="20"/>
      <c r="X586" s="20"/>
      <c r="Y586" s="20"/>
      <c r="Z586" s="17"/>
      <c r="AA586" s="21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</row>
    <row r="587" spans="1:54" x14ac:dyDescent="0.25">
      <c r="A587" s="17"/>
      <c r="B587" s="17"/>
      <c r="C587" s="22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20"/>
      <c r="T587" s="20"/>
      <c r="U587" s="20"/>
      <c r="V587" s="20"/>
      <c r="W587" s="20"/>
      <c r="X587" s="20"/>
      <c r="Y587" s="20"/>
      <c r="Z587" s="17"/>
      <c r="AA587" s="21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</row>
    <row r="588" spans="1:54" x14ac:dyDescent="0.25">
      <c r="A588" s="17"/>
      <c r="B588" s="17"/>
      <c r="C588" s="22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20"/>
      <c r="T588" s="20"/>
      <c r="U588" s="20"/>
      <c r="V588" s="20"/>
      <c r="W588" s="20"/>
      <c r="X588" s="20"/>
      <c r="Y588" s="20"/>
      <c r="Z588" s="17"/>
      <c r="AA588" s="21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</row>
    <row r="589" spans="1:54" x14ac:dyDescent="0.25">
      <c r="A589" s="17"/>
      <c r="B589" s="17"/>
      <c r="C589" s="22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20"/>
      <c r="T589" s="20"/>
      <c r="U589" s="20"/>
      <c r="V589" s="20"/>
      <c r="W589" s="20"/>
      <c r="X589" s="20"/>
      <c r="Y589" s="20"/>
      <c r="Z589" s="17"/>
      <c r="AA589" s="21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</row>
    <row r="590" spans="1:54" x14ac:dyDescent="0.25">
      <c r="A590" s="17"/>
      <c r="B590" s="17"/>
      <c r="C590" s="22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20"/>
      <c r="T590" s="20"/>
      <c r="U590" s="20"/>
      <c r="V590" s="20"/>
      <c r="W590" s="20"/>
      <c r="X590" s="20"/>
      <c r="Y590" s="20"/>
      <c r="Z590" s="17"/>
      <c r="AA590" s="21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</row>
    <row r="591" spans="1:54" x14ac:dyDescent="0.25">
      <c r="A591" s="17"/>
      <c r="B591" s="17"/>
      <c r="C591" s="22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20"/>
      <c r="T591" s="20"/>
      <c r="U591" s="20"/>
      <c r="V591" s="20"/>
      <c r="W591" s="20"/>
      <c r="X591" s="20"/>
      <c r="Y591" s="20"/>
      <c r="Z591" s="17"/>
      <c r="AA591" s="21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</row>
    <row r="592" spans="1:54" x14ac:dyDescent="0.25">
      <c r="A592" s="17"/>
      <c r="B592" s="17"/>
      <c r="C592" s="22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20"/>
      <c r="T592" s="20"/>
      <c r="U592" s="20"/>
      <c r="V592" s="20"/>
      <c r="W592" s="20"/>
      <c r="X592" s="20"/>
      <c r="Y592" s="20"/>
      <c r="Z592" s="17"/>
      <c r="AA592" s="21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</row>
    <row r="593" spans="1:54" x14ac:dyDescent="0.25">
      <c r="A593" s="17"/>
      <c r="B593" s="17"/>
      <c r="C593" s="22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20"/>
      <c r="T593" s="20"/>
      <c r="U593" s="20"/>
      <c r="V593" s="20"/>
      <c r="W593" s="20"/>
      <c r="X593" s="20"/>
      <c r="Y593" s="20"/>
      <c r="Z593" s="17"/>
      <c r="AA593" s="21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</row>
    <row r="594" spans="1:54" x14ac:dyDescent="0.25">
      <c r="A594" s="17"/>
      <c r="B594" s="17"/>
      <c r="C594" s="22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20"/>
      <c r="T594" s="20"/>
      <c r="U594" s="20"/>
      <c r="V594" s="20"/>
      <c r="W594" s="20"/>
      <c r="X594" s="20"/>
      <c r="Y594" s="20"/>
      <c r="Z594" s="17"/>
      <c r="AA594" s="21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</row>
    <row r="595" spans="1:54" x14ac:dyDescent="0.25">
      <c r="A595" s="17"/>
      <c r="B595" s="17"/>
      <c r="C595" s="22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20"/>
      <c r="T595" s="20"/>
      <c r="U595" s="20"/>
      <c r="V595" s="20"/>
      <c r="W595" s="20"/>
      <c r="X595" s="20"/>
      <c r="Y595" s="20"/>
      <c r="Z595" s="17"/>
      <c r="AA595" s="21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</row>
    <row r="596" spans="1:54" x14ac:dyDescent="0.25">
      <c r="A596" s="17"/>
      <c r="B596" s="17"/>
      <c r="C596" s="22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20"/>
      <c r="T596" s="20"/>
      <c r="U596" s="20"/>
      <c r="V596" s="20"/>
      <c r="W596" s="20"/>
      <c r="X596" s="20"/>
      <c r="Y596" s="20"/>
      <c r="Z596" s="17"/>
      <c r="AA596" s="21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</row>
    <row r="597" spans="1:54" x14ac:dyDescent="0.25">
      <c r="A597" s="17"/>
      <c r="B597" s="17"/>
      <c r="C597" s="22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20"/>
      <c r="T597" s="20"/>
      <c r="U597" s="20"/>
      <c r="V597" s="20"/>
      <c r="W597" s="20"/>
      <c r="X597" s="20"/>
      <c r="Y597" s="20"/>
      <c r="Z597" s="17"/>
      <c r="AA597" s="21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</row>
    <row r="598" spans="1:54" x14ac:dyDescent="0.25">
      <c r="A598" s="17"/>
      <c r="B598" s="17"/>
      <c r="C598" s="22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20"/>
      <c r="T598" s="20"/>
      <c r="U598" s="20"/>
      <c r="V598" s="20"/>
      <c r="W598" s="20"/>
      <c r="X598" s="20"/>
      <c r="Y598" s="20"/>
      <c r="Z598" s="17"/>
      <c r="AA598" s="21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</row>
    <row r="599" spans="1:54" x14ac:dyDescent="0.25">
      <c r="A599" s="17"/>
      <c r="B599" s="17"/>
      <c r="C599" s="22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20"/>
      <c r="T599" s="20"/>
      <c r="U599" s="20"/>
      <c r="V599" s="20"/>
      <c r="W599" s="20"/>
      <c r="X599" s="20"/>
      <c r="Y599" s="20"/>
      <c r="Z599" s="17"/>
      <c r="AA599" s="21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</row>
    <row r="600" spans="1:54" x14ac:dyDescent="0.25">
      <c r="A600" s="17"/>
      <c r="B600" s="17"/>
      <c r="C600" s="22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20"/>
      <c r="T600" s="20"/>
      <c r="U600" s="20"/>
      <c r="V600" s="20"/>
      <c r="W600" s="20"/>
      <c r="X600" s="20"/>
      <c r="Y600" s="20"/>
      <c r="Z600" s="17"/>
      <c r="AA600" s="21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</row>
    <row r="601" spans="1:54" x14ac:dyDescent="0.25">
      <c r="A601" s="17"/>
      <c r="B601" s="17"/>
      <c r="C601" s="22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20"/>
      <c r="T601" s="20"/>
      <c r="U601" s="20"/>
      <c r="V601" s="20"/>
      <c r="W601" s="20"/>
      <c r="X601" s="20"/>
      <c r="Y601" s="20"/>
      <c r="Z601" s="17"/>
      <c r="AA601" s="21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</row>
    <row r="602" spans="1:54" x14ac:dyDescent="0.25">
      <c r="A602" s="17"/>
      <c r="B602" s="17"/>
      <c r="C602" s="22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20"/>
      <c r="T602" s="20"/>
      <c r="U602" s="20"/>
      <c r="V602" s="20"/>
      <c r="W602" s="20"/>
      <c r="X602" s="20"/>
      <c r="Y602" s="20"/>
      <c r="Z602" s="17"/>
      <c r="AA602" s="21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</row>
    <row r="603" spans="1:54" x14ac:dyDescent="0.25">
      <c r="A603" s="17"/>
      <c r="B603" s="17"/>
      <c r="C603" s="22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20"/>
      <c r="T603" s="20"/>
      <c r="U603" s="20"/>
      <c r="V603" s="20"/>
      <c r="W603" s="20"/>
      <c r="X603" s="20"/>
      <c r="Y603" s="20"/>
      <c r="Z603" s="17"/>
      <c r="AA603" s="21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</row>
    <row r="604" spans="1:54" x14ac:dyDescent="0.25">
      <c r="A604" s="17"/>
      <c r="B604" s="17"/>
      <c r="C604" s="22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20"/>
      <c r="T604" s="20"/>
      <c r="U604" s="20"/>
      <c r="V604" s="20"/>
      <c r="W604" s="20"/>
      <c r="X604" s="20"/>
      <c r="Y604" s="20"/>
      <c r="Z604" s="17"/>
      <c r="AA604" s="21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</row>
    <row r="605" spans="1:54" x14ac:dyDescent="0.25">
      <c r="A605" s="17"/>
      <c r="B605" s="17"/>
      <c r="C605" s="22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20"/>
      <c r="T605" s="20"/>
      <c r="U605" s="20"/>
      <c r="V605" s="20"/>
      <c r="W605" s="20"/>
      <c r="X605" s="20"/>
      <c r="Y605" s="20"/>
      <c r="Z605" s="17"/>
      <c r="AA605" s="21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</row>
    <row r="606" spans="1:54" x14ac:dyDescent="0.25">
      <c r="A606" s="17"/>
      <c r="B606" s="17"/>
      <c r="C606" s="22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20"/>
      <c r="T606" s="20"/>
      <c r="U606" s="20"/>
      <c r="V606" s="20"/>
      <c r="W606" s="20"/>
      <c r="X606" s="20"/>
      <c r="Y606" s="20"/>
      <c r="Z606" s="17"/>
      <c r="AA606" s="21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</row>
    <row r="607" spans="1:54" x14ac:dyDescent="0.25">
      <c r="A607" s="17"/>
      <c r="B607" s="17"/>
      <c r="C607" s="22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20"/>
      <c r="T607" s="20"/>
      <c r="U607" s="20"/>
      <c r="V607" s="20"/>
      <c r="W607" s="20"/>
      <c r="X607" s="20"/>
      <c r="Y607" s="20"/>
      <c r="Z607" s="17"/>
      <c r="AA607" s="21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</row>
    <row r="608" spans="1:54" x14ac:dyDescent="0.25">
      <c r="A608" s="17"/>
      <c r="B608" s="17"/>
      <c r="C608" s="22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20"/>
      <c r="T608" s="20"/>
      <c r="U608" s="20"/>
      <c r="V608" s="20"/>
      <c r="W608" s="20"/>
      <c r="X608" s="20"/>
      <c r="Y608" s="20"/>
      <c r="Z608" s="17"/>
      <c r="AA608" s="21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</row>
    <row r="609" spans="1:54" x14ac:dyDescent="0.25">
      <c r="A609" s="17"/>
      <c r="B609" s="17"/>
      <c r="C609" s="22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20"/>
      <c r="T609" s="20"/>
      <c r="U609" s="20"/>
      <c r="V609" s="20"/>
      <c r="W609" s="20"/>
      <c r="X609" s="20"/>
      <c r="Y609" s="20"/>
      <c r="Z609" s="17"/>
      <c r="AA609" s="21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</row>
    <row r="610" spans="1:54" x14ac:dyDescent="0.25">
      <c r="A610" s="17"/>
      <c r="B610" s="17"/>
      <c r="C610" s="22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20"/>
      <c r="T610" s="20"/>
      <c r="U610" s="20"/>
      <c r="V610" s="20"/>
      <c r="W610" s="20"/>
      <c r="X610" s="20"/>
      <c r="Y610" s="20"/>
      <c r="Z610" s="17"/>
      <c r="AA610" s="21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</row>
    <row r="611" spans="1:54" x14ac:dyDescent="0.25">
      <c r="A611" s="17"/>
      <c r="B611" s="17"/>
      <c r="C611" s="22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20"/>
      <c r="T611" s="20"/>
      <c r="U611" s="20"/>
      <c r="V611" s="20"/>
      <c r="W611" s="20"/>
      <c r="X611" s="20"/>
      <c r="Y611" s="20"/>
      <c r="Z611" s="17"/>
      <c r="AA611" s="21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</row>
    <row r="612" spans="1:54" x14ac:dyDescent="0.25">
      <c r="A612" s="17"/>
      <c r="B612" s="17"/>
      <c r="C612" s="22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20"/>
      <c r="T612" s="20"/>
      <c r="U612" s="20"/>
      <c r="V612" s="20"/>
      <c r="W612" s="20"/>
      <c r="X612" s="20"/>
      <c r="Y612" s="20"/>
      <c r="Z612" s="17"/>
      <c r="AA612" s="21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</row>
    <row r="613" spans="1:54" x14ac:dyDescent="0.25">
      <c r="A613" s="17"/>
      <c r="B613" s="17"/>
      <c r="C613" s="22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20"/>
      <c r="T613" s="20"/>
      <c r="U613" s="20"/>
      <c r="V613" s="20"/>
      <c r="W613" s="20"/>
      <c r="X613" s="20"/>
      <c r="Y613" s="20"/>
      <c r="Z613" s="17"/>
      <c r="AA613" s="21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</row>
    <row r="614" spans="1:54" x14ac:dyDescent="0.25">
      <c r="A614" s="17"/>
      <c r="B614" s="17"/>
      <c r="C614" s="22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20"/>
      <c r="T614" s="20"/>
      <c r="U614" s="20"/>
      <c r="V614" s="20"/>
      <c r="W614" s="20"/>
      <c r="X614" s="20"/>
      <c r="Y614" s="20"/>
      <c r="Z614" s="17"/>
      <c r="AA614" s="21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</row>
    <row r="615" spans="1:54" x14ac:dyDescent="0.25">
      <c r="A615" s="17"/>
      <c r="B615" s="17"/>
      <c r="C615" s="22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20"/>
      <c r="T615" s="20"/>
      <c r="U615" s="20"/>
      <c r="V615" s="20"/>
      <c r="W615" s="20"/>
      <c r="X615" s="20"/>
      <c r="Y615" s="20"/>
      <c r="Z615" s="17"/>
      <c r="AA615" s="21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</row>
    <row r="616" spans="1:54" x14ac:dyDescent="0.25">
      <c r="A616" s="17"/>
      <c r="B616" s="17"/>
      <c r="C616" s="22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20"/>
      <c r="T616" s="20"/>
      <c r="U616" s="20"/>
      <c r="V616" s="20"/>
      <c r="W616" s="20"/>
      <c r="X616" s="20"/>
      <c r="Y616" s="20"/>
      <c r="Z616" s="17"/>
      <c r="AA616" s="21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</row>
    <row r="617" spans="1:54" x14ac:dyDescent="0.25">
      <c r="A617" s="17"/>
      <c r="B617" s="17"/>
      <c r="C617" s="22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20"/>
      <c r="T617" s="20"/>
      <c r="U617" s="20"/>
      <c r="V617" s="20"/>
      <c r="W617" s="20"/>
      <c r="X617" s="20"/>
      <c r="Y617" s="20"/>
      <c r="Z617" s="17"/>
      <c r="AA617" s="21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</row>
    <row r="618" spans="1:54" x14ac:dyDescent="0.25">
      <c r="A618" s="17"/>
      <c r="B618" s="17"/>
      <c r="C618" s="22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20"/>
      <c r="T618" s="20"/>
      <c r="U618" s="20"/>
      <c r="V618" s="20"/>
      <c r="W618" s="20"/>
      <c r="X618" s="20"/>
      <c r="Y618" s="20"/>
      <c r="Z618" s="17"/>
      <c r="AA618" s="21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</row>
    <row r="619" spans="1:54" x14ac:dyDescent="0.25">
      <c r="A619" s="17"/>
      <c r="B619" s="17"/>
      <c r="C619" s="22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20"/>
      <c r="T619" s="20"/>
      <c r="U619" s="20"/>
      <c r="V619" s="20"/>
      <c r="W619" s="20"/>
      <c r="X619" s="20"/>
      <c r="Y619" s="20"/>
      <c r="Z619" s="17"/>
      <c r="AA619" s="21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</row>
    <row r="620" spans="1:54" x14ac:dyDescent="0.25">
      <c r="A620" s="17"/>
      <c r="B620" s="17"/>
      <c r="C620" s="22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20"/>
      <c r="T620" s="20"/>
      <c r="U620" s="20"/>
      <c r="V620" s="20"/>
      <c r="W620" s="20"/>
      <c r="X620" s="20"/>
      <c r="Y620" s="20"/>
      <c r="Z620" s="17"/>
      <c r="AA620" s="21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</row>
    <row r="621" spans="1:54" x14ac:dyDescent="0.25">
      <c r="A621" s="17"/>
      <c r="B621" s="17"/>
      <c r="C621" s="22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20"/>
      <c r="T621" s="20"/>
      <c r="U621" s="20"/>
      <c r="V621" s="20"/>
      <c r="W621" s="20"/>
      <c r="X621" s="20"/>
      <c r="Y621" s="20"/>
      <c r="Z621" s="17"/>
      <c r="AA621" s="21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</row>
    <row r="622" spans="1:54" x14ac:dyDescent="0.25">
      <c r="A622" s="17"/>
      <c r="B622" s="17"/>
      <c r="C622" s="22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20"/>
      <c r="T622" s="20"/>
      <c r="U622" s="20"/>
      <c r="V622" s="20"/>
      <c r="W622" s="20"/>
      <c r="X622" s="20"/>
      <c r="Y622" s="20"/>
      <c r="Z622" s="17"/>
      <c r="AA622" s="21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</row>
    <row r="623" spans="1:54" x14ac:dyDescent="0.25">
      <c r="A623" s="17"/>
      <c r="B623" s="17"/>
      <c r="C623" s="22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20"/>
      <c r="T623" s="20"/>
      <c r="U623" s="20"/>
      <c r="V623" s="20"/>
      <c r="W623" s="20"/>
      <c r="X623" s="20"/>
      <c r="Y623" s="20"/>
      <c r="Z623" s="17"/>
      <c r="AA623" s="21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</row>
    <row r="624" spans="1:54" x14ac:dyDescent="0.25">
      <c r="A624" s="17"/>
      <c r="B624" s="17"/>
      <c r="C624" s="22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20"/>
      <c r="T624" s="20"/>
      <c r="U624" s="20"/>
      <c r="V624" s="20"/>
      <c r="W624" s="20"/>
      <c r="X624" s="20"/>
      <c r="Y624" s="20"/>
      <c r="Z624" s="17"/>
      <c r="AA624" s="21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</row>
    <row r="625" spans="1:54" x14ac:dyDescent="0.25">
      <c r="A625" s="17"/>
      <c r="B625" s="17"/>
      <c r="C625" s="22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20"/>
      <c r="T625" s="20"/>
      <c r="U625" s="20"/>
      <c r="V625" s="20"/>
      <c r="W625" s="20"/>
      <c r="X625" s="20"/>
      <c r="Y625" s="20"/>
      <c r="Z625" s="17"/>
      <c r="AA625" s="21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</row>
    <row r="626" spans="1:54" x14ac:dyDescent="0.25">
      <c r="A626" s="17"/>
      <c r="B626" s="17"/>
      <c r="C626" s="22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20"/>
      <c r="T626" s="20"/>
      <c r="U626" s="20"/>
      <c r="V626" s="20"/>
      <c r="W626" s="20"/>
      <c r="X626" s="20"/>
      <c r="Y626" s="20"/>
      <c r="Z626" s="17"/>
      <c r="AA626" s="21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</row>
    <row r="627" spans="1:54" x14ac:dyDescent="0.25">
      <c r="A627" s="17"/>
      <c r="B627" s="17"/>
      <c r="C627" s="22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20"/>
      <c r="T627" s="20"/>
      <c r="U627" s="20"/>
      <c r="V627" s="20"/>
      <c r="W627" s="20"/>
      <c r="X627" s="20"/>
      <c r="Y627" s="20"/>
      <c r="Z627" s="17"/>
      <c r="AA627" s="21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</row>
    <row r="628" spans="1:54" x14ac:dyDescent="0.25">
      <c r="A628" s="17"/>
      <c r="B628" s="17"/>
      <c r="C628" s="22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20"/>
      <c r="T628" s="20"/>
      <c r="U628" s="20"/>
      <c r="V628" s="20"/>
      <c r="W628" s="20"/>
      <c r="X628" s="20"/>
      <c r="Y628" s="20"/>
      <c r="Z628" s="17"/>
      <c r="AA628" s="21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</row>
    <row r="629" spans="1:54" x14ac:dyDescent="0.25">
      <c r="A629" s="17"/>
      <c r="B629" s="17"/>
      <c r="C629" s="22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20"/>
      <c r="T629" s="20"/>
      <c r="U629" s="20"/>
      <c r="V629" s="20"/>
      <c r="W629" s="20"/>
      <c r="X629" s="20"/>
      <c r="Y629" s="20"/>
      <c r="Z629" s="17"/>
      <c r="AA629" s="21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</row>
    <row r="630" spans="1:54" x14ac:dyDescent="0.25">
      <c r="A630" s="17"/>
      <c r="B630" s="17"/>
      <c r="C630" s="22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20"/>
      <c r="T630" s="20"/>
      <c r="U630" s="20"/>
      <c r="V630" s="20"/>
      <c r="W630" s="20"/>
      <c r="X630" s="20"/>
      <c r="Y630" s="20"/>
      <c r="Z630" s="17"/>
      <c r="AA630" s="21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</row>
    <row r="631" spans="1:54" x14ac:dyDescent="0.25">
      <c r="A631" s="17"/>
      <c r="B631" s="17"/>
      <c r="C631" s="22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20"/>
      <c r="T631" s="20"/>
      <c r="U631" s="20"/>
      <c r="V631" s="20"/>
      <c r="W631" s="20"/>
      <c r="X631" s="20"/>
      <c r="Y631" s="20"/>
      <c r="Z631" s="17"/>
      <c r="AA631" s="21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</row>
    <row r="632" spans="1:54" x14ac:dyDescent="0.25">
      <c r="A632" s="17"/>
      <c r="B632" s="17"/>
      <c r="C632" s="22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20"/>
      <c r="T632" s="20"/>
      <c r="U632" s="20"/>
      <c r="V632" s="20"/>
      <c r="W632" s="20"/>
      <c r="X632" s="20"/>
      <c r="Y632" s="20"/>
      <c r="Z632" s="17"/>
      <c r="AA632" s="21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</row>
    <row r="633" spans="1:54" x14ac:dyDescent="0.25">
      <c r="A633" s="17"/>
      <c r="B633" s="17"/>
      <c r="C633" s="22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20"/>
      <c r="T633" s="20"/>
      <c r="U633" s="20"/>
      <c r="V633" s="20"/>
      <c r="W633" s="20"/>
      <c r="X633" s="20"/>
      <c r="Y633" s="20"/>
      <c r="Z633" s="17"/>
      <c r="AA633" s="21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</row>
    <row r="634" spans="1:54" x14ac:dyDescent="0.25">
      <c r="A634" s="17"/>
      <c r="B634" s="17"/>
      <c r="C634" s="22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20"/>
      <c r="T634" s="20"/>
      <c r="U634" s="20"/>
      <c r="V634" s="20"/>
      <c r="W634" s="20"/>
      <c r="X634" s="20"/>
      <c r="Y634" s="20"/>
      <c r="Z634" s="17"/>
      <c r="AA634" s="21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</row>
    <row r="635" spans="1:54" x14ac:dyDescent="0.25">
      <c r="A635" s="17"/>
      <c r="B635" s="17"/>
      <c r="C635" s="22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20"/>
      <c r="T635" s="20"/>
      <c r="U635" s="20"/>
      <c r="V635" s="20"/>
      <c r="W635" s="20"/>
      <c r="X635" s="20"/>
      <c r="Y635" s="20"/>
      <c r="Z635" s="17"/>
      <c r="AA635" s="21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</row>
    <row r="636" spans="1:54" x14ac:dyDescent="0.25">
      <c r="A636" s="17"/>
      <c r="B636" s="17"/>
      <c r="C636" s="22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20"/>
      <c r="T636" s="20"/>
      <c r="U636" s="20"/>
      <c r="V636" s="20"/>
      <c r="W636" s="20"/>
      <c r="X636" s="20"/>
      <c r="Y636" s="20"/>
      <c r="Z636" s="17"/>
      <c r="AA636" s="21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</row>
    <row r="637" spans="1:54" x14ac:dyDescent="0.25">
      <c r="A637" s="17"/>
      <c r="B637" s="17"/>
      <c r="C637" s="22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20"/>
      <c r="T637" s="20"/>
      <c r="U637" s="20"/>
      <c r="V637" s="20"/>
      <c r="W637" s="20"/>
      <c r="X637" s="20"/>
      <c r="Y637" s="20"/>
      <c r="Z637" s="17"/>
      <c r="AA637" s="21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</row>
    <row r="638" spans="1:54" x14ac:dyDescent="0.25">
      <c r="A638" s="17"/>
      <c r="B638" s="17"/>
      <c r="C638" s="22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20"/>
      <c r="T638" s="20"/>
      <c r="U638" s="20"/>
      <c r="V638" s="20"/>
      <c r="W638" s="20"/>
      <c r="X638" s="20"/>
      <c r="Y638" s="20"/>
      <c r="Z638" s="17"/>
      <c r="AA638" s="21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</row>
    <row r="639" spans="1:54" x14ac:dyDescent="0.25">
      <c r="A639" s="17"/>
      <c r="B639" s="17"/>
      <c r="C639" s="22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20"/>
      <c r="T639" s="20"/>
      <c r="U639" s="20"/>
      <c r="V639" s="20"/>
      <c r="W639" s="20"/>
      <c r="X639" s="20"/>
      <c r="Y639" s="20"/>
      <c r="Z639" s="17"/>
      <c r="AA639" s="21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</row>
    <row r="640" spans="1:54" x14ac:dyDescent="0.25">
      <c r="A640" s="17"/>
      <c r="B640" s="17"/>
      <c r="C640" s="22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20"/>
      <c r="T640" s="20"/>
      <c r="U640" s="20"/>
      <c r="V640" s="20"/>
      <c r="W640" s="20"/>
      <c r="X640" s="20"/>
      <c r="Y640" s="20"/>
      <c r="Z640" s="17"/>
      <c r="AA640" s="21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</row>
    <row r="641" spans="1:54" x14ac:dyDescent="0.25">
      <c r="A641" s="17"/>
      <c r="B641" s="17"/>
      <c r="C641" s="22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20"/>
      <c r="T641" s="20"/>
      <c r="U641" s="20"/>
      <c r="V641" s="20"/>
      <c r="W641" s="20"/>
      <c r="X641" s="20"/>
      <c r="Y641" s="20"/>
      <c r="Z641" s="17"/>
      <c r="AA641" s="21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</row>
    <row r="642" spans="1:54" x14ac:dyDescent="0.25">
      <c r="A642" s="17"/>
      <c r="B642" s="17"/>
      <c r="C642" s="22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20"/>
      <c r="T642" s="20"/>
      <c r="U642" s="20"/>
      <c r="V642" s="20"/>
      <c r="W642" s="20"/>
      <c r="X642" s="20"/>
      <c r="Y642" s="20"/>
      <c r="Z642" s="17"/>
      <c r="AA642" s="21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</row>
    <row r="643" spans="1:54" x14ac:dyDescent="0.25">
      <c r="A643" s="17"/>
      <c r="B643" s="17"/>
      <c r="C643" s="22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20"/>
      <c r="T643" s="20"/>
      <c r="U643" s="20"/>
      <c r="V643" s="20"/>
      <c r="W643" s="20"/>
      <c r="X643" s="20"/>
      <c r="Y643" s="20"/>
      <c r="Z643" s="17"/>
      <c r="AA643" s="21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</row>
    <row r="644" spans="1:54" x14ac:dyDescent="0.25">
      <c r="A644" s="17"/>
      <c r="B644" s="17"/>
      <c r="C644" s="22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20"/>
      <c r="T644" s="20"/>
      <c r="U644" s="20"/>
      <c r="V644" s="20"/>
      <c r="W644" s="20"/>
      <c r="X644" s="20"/>
      <c r="Y644" s="20"/>
      <c r="Z644" s="17"/>
      <c r="AA644" s="21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</row>
    <row r="645" spans="1:54" x14ac:dyDescent="0.25">
      <c r="A645" s="17"/>
      <c r="B645" s="17"/>
      <c r="C645" s="22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20"/>
      <c r="T645" s="20"/>
      <c r="U645" s="20"/>
      <c r="V645" s="20"/>
      <c r="W645" s="20"/>
      <c r="X645" s="20"/>
      <c r="Y645" s="20"/>
      <c r="Z645" s="17"/>
      <c r="AA645" s="21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</row>
    <row r="646" spans="1:54" x14ac:dyDescent="0.25">
      <c r="A646" s="17"/>
      <c r="B646" s="17"/>
      <c r="C646" s="22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20"/>
      <c r="T646" s="20"/>
      <c r="U646" s="20"/>
      <c r="V646" s="20"/>
      <c r="W646" s="20"/>
      <c r="X646" s="20"/>
      <c r="Y646" s="20"/>
      <c r="Z646" s="17"/>
      <c r="AA646" s="21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</row>
    <row r="647" spans="1:54" x14ac:dyDescent="0.25">
      <c r="A647" s="17"/>
      <c r="B647" s="17"/>
      <c r="C647" s="22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20"/>
      <c r="T647" s="20"/>
      <c r="U647" s="20"/>
      <c r="V647" s="20"/>
      <c r="W647" s="20"/>
      <c r="X647" s="20"/>
      <c r="Y647" s="20"/>
      <c r="Z647" s="17"/>
      <c r="AA647" s="21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</row>
    <row r="648" spans="1:54" x14ac:dyDescent="0.25">
      <c r="A648" s="17"/>
      <c r="B648" s="17"/>
      <c r="C648" s="22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20"/>
      <c r="T648" s="20"/>
      <c r="U648" s="20"/>
      <c r="V648" s="20"/>
      <c r="W648" s="20"/>
      <c r="X648" s="20"/>
      <c r="Y648" s="20"/>
      <c r="Z648" s="17"/>
      <c r="AA648" s="21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</row>
    <row r="649" spans="1:54" x14ac:dyDescent="0.25">
      <c r="A649" s="17"/>
      <c r="B649" s="17"/>
      <c r="C649" s="22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20"/>
      <c r="T649" s="20"/>
      <c r="U649" s="20"/>
      <c r="V649" s="20"/>
      <c r="W649" s="20"/>
      <c r="X649" s="20"/>
      <c r="Y649" s="20"/>
      <c r="Z649" s="17"/>
      <c r="AA649" s="21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</row>
    <row r="650" spans="1:54" x14ac:dyDescent="0.25">
      <c r="A650" s="17"/>
      <c r="B650" s="17"/>
      <c r="C650" s="22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20"/>
      <c r="T650" s="20"/>
      <c r="U650" s="20"/>
      <c r="V650" s="20"/>
      <c r="W650" s="20"/>
      <c r="X650" s="20"/>
      <c r="Y650" s="20"/>
      <c r="Z650" s="17"/>
      <c r="AA650" s="21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</row>
    <row r="651" spans="1:54" x14ac:dyDescent="0.25">
      <c r="A651" s="17"/>
      <c r="B651" s="17"/>
      <c r="C651" s="22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20"/>
      <c r="T651" s="20"/>
      <c r="U651" s="20"/>
      <c r="V651" s="20"/>
      <c r="W651" s="20"/>
      <c r="X651" s="20"/>
      <c r="Y651" s="20"/>
      <c r="Z651" s="17"/>
      <c r="AA651" s="21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</row>
    <row r="652" spans="1:54" x14ac:dyDescent="0.25">
      <c r="A652" s="17"/>
      <c r="B652" s="17"/>
      <c r="C652" s="22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20"/>
      <c r="T652" s="20"/>
      <c r="U652" s="20"/>
      <c r="V652" s="20"/>
      <c r="W652" s="20"/>
      <c r="X652" s="20"/>
      <c r="Y652" s="20"/>
      <c r="Z652" s="17"/>
      <c r="AA652" s="21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</row>
    <row r="653" spans="1:54" x14ac:dyDescent="0.25">
      <c r="A653" s="17"/>
      <c r="B653" s="17"/>
      <c r="C653" s="22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20"/>
      <c r="T653" s="20"/>
      <c r="U653" s="20"/>
      <c r="V653" s="20"/>
      <c r="W653" s="20"/>
      <c r="X653" s="20"/>
      <c r="Y653" s="20"/>
      <c r="Z653" s="17"/>
      <c r="AA653" s="21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</row>
    <row r="654" spans="1:54" x14ac:dyDescent="0.25">
      <c r="A654" s="17"/>
      <c r="B654" s="17"/>
      <c r="C654" s="22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20"/>
      <c r="T654" s="20"/>
      <c r="U654" s="20"/>
      <c r="V654" s="20"/>
      <c r="W654" s="20"/>
      <c r="X654" s="20"/>
      <c r="Y654" s="20"/>
      <c r="Z654" s="17"/>
      <c r="AA654" s="21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</row>
    <row r="655" spans="1:54" x14ac:dyDescent="0.25">
      <c r="A655" s="17"/>
      <c r="B655" s="17"/>
      <c r="C655" s="22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20"/>
      <c r="T655" s="20"/>
      <c r="U655" s="20"/>
      <c r="V655" s="20"/>
      <c r="W655" s="20"/>
      <c r="X655" s="20"/>
      <c r="Y655" s="20"/>
      <c r="Z655" s="17"/>
      <c r="AA655" s="21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</row>
    <row r="656" spans="1:54" x14ac:dyDescent="0.25">
      <c r="A656" s="17"/>
      <c r="B656" s="17"/>
      <c r="C656" s="22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20"/>
      <c r="T656" s="20"/>
      <c r="U656" s="20"/>
      <c r="V656" s="20"/>
      <c r="W656" s="20"/>
      <c r="X656" s="20"/>
      <c r="Y656" s="20"/>
      <c r="Z656" s="17"/>
      <c r="AA656" s="21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</row>
    <row r="657" spans="1:54" x14ac:dyDescent="0.25">
      <c r="A657" s="17"/>
      <c r="B657" s="17"/>
      <c r="C657" s="22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20"/>
      <c r="T657" s="20"/>
      <c r="U657" s="20"/>
      <c r="V657" s="20"/>
      <c r="W657" s="20"/>
      <c r="X657" s="20"/>
      <c r="Y657" s="20"/>
      <c r="Z657" s="17"/>
      <c r="AA657" s="21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</row>
    <row r="658" spans="1:54" x14ac:dyDescent="0.25">
      <c r="A658" s="17"/>
      <c r="B658" s="17"/>
      <c r="C658" s="22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20"/>
      <c r="T658" s="20"/>
      <c r="U658" s="20"/>
      <c r="V658" s="20"/>
      <c r="W658" s="20"/>
      <c r="X658" s="20"/>
      <c r="Y658" s="20"/>
      <c r="Z658" s="17"/>
      <c r="AA658" s="21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</row>
    <row r="659" spans="1:54" x14ac:dyDescent="0.25">
      <c r="A659" s="17"/>
      <c r="B659" s="17"/>
      <c r="C659" s="22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20"/>
      <c r="T659" s="20"/>
      <c r="U659" s="20"/>
      <c r="V659" s="20"/>
      <c r="W659" s="20"/>
      <c r="X659" s="20"/>
      <c r="Y659" s="20"/>
      <c r="Z659" s="17"/>
      <c r="AA659" s="21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</row>
    <row r="660" spans="1:54" x14ac:dyDescent="0.25">
      <c r="A660" s="17"/>
      <c r="B660" s="17"/>
      <c r="C660" s="22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20"/>
      <c r="T660" s="20"/>
      <c r="U660" s="20"/>
      <c r="V660" s="20"/>
      <c r="W660" s="20"/>
      <c r="X660" s="20"/>
      <c r="Y660" s="20"/>
      <c r="Z660" s="17"/>
      <c r="AA660" s="21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</row>
    <row r="661" spans="1:54" x14ac:dyDescent="0.25">
      <c r="A661" s="17"/>
      <c r="B661" s="17"/>
      <c r="C661" s="22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20"/>
      <c r="T661" s="20"/>
      <c r="U661" s="20"/>
      <c r="V661" s="20"/>
      <c r="W661" s="20"/>
      <c r="X661" s="20"/>
      <c r="Y661" s="20"/>
      <c r="Z661" s="17"/>
      <c r="AA661" s="21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</row>
    <row r="662" spans="1:54" x14ac:dyDescent="0.25">
      <c r="A662" s="17"/>
      <c r="B662" s="17"/>
      <c r="C662" s="22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20"/>
      <c r="T662" s="20"/>
      <c r="U662" s="20"/>
      <c r="V662" s="20"/>
      <c r="W662" s="20"/>
      <c r="X662" s="20"/>
      <c r="Y662" s="20"/>
      <c r="Z662" s="17"/>
      <c r="AA662" s="21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</row>
    <row r="663" spans="1:54" x14ac:dyDescent="0.25">
      <c r="A663" s="17"/>
      <c r="B663" s="17"/>
      <c r="C663" s="22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20"/>
      <c r="T663" s="20"/>
      <c r="U663" s="20"/>
      <c r="V663" s="20"/>
      <c r="W663" s="20"/>
      <c r="X663" s="20"/>
      <c r="Y663" s="20"/>
      <c r="Z663" s="17"/>
      <c r="AA663" s="21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</row>
    <row r="664" spans="1:54" x14ac:dyDescent="0.25">
      <c r="A664" s="17"/>
      <c r="B664" s="17"/>
      <c r="C664" s="22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20"/>
      <c r="T664" s="20"/>
      <c r="U664" s="20"/>
      <c r="V664" s="20"/>
      <c r="W664" s="20"/>
      <c r="X664" s="20"/>
      <c r="Y664" s="20"/>
      <c r="Z664" s="17"/>
      <c r="AA664" s="21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</row>
    <row r="665" spans="1:54" x14ac:dyDescent="0.25">
      <c r="A665" s="17"/>
      <c r="B665" s="17"/>
      <c r="C665" s="22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20"/>
      <c r="T665" s="20"/>
      <c r="U665" s="20"/>
      <c r="V665" s="20"/>
      <c r="W665" s="20"/>
      <c r="X665" s="20"/>
      <c r="Y665" s="20"/>
      <c r="Z665" s="17"/>
      <c r="AA665" s="21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</row>
    <row r="666" spans="1:54" x14ac:dyDescent="0.25">
      <c r="A666" s="17"/>
      <c r="B666" s="17"/>
      <c r="C666" s="22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20"/>
      <c r="T666" s="20"/>
      <c r="U666" s="20"/>
      <c r="V666" s="20"/>
      <c r="W666" s="20"/>
      <c r="X666" s="20"/>
      <c r="Y666" s="20"/>
      <c r="Z666" s="17"/>
      <c r="AA666" s="21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</row>
    <row r="667" spans="1:54" x14ac:dyDescent="0.25">
      <c r="A667" s="17"/>
      <c r="B667" s="17"/>
      <c r="C667" s="22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20"/>
      <c r="T667" s="20"/>
      <c r="U667" s="20"/>
      <c r="V667" s="20"/>
      <c r="W667" s="20"/>
      <c r="X667" s="20"/>
      <c r="Y667" s="20"/>
      <c r="Z667" s="17"/>
      <c r="AA667" s="21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</row>
    <row r="668" spans="1:54" x14ac:dyDescent="0.25">
      <c r="A668" s="17"/>
      <c r="B668" s="17"/>
      <c r="C668" s="22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20"/>
      <c r="T668" s="20"/>
      <c r="U668" s="20"/>
      <c r="V668" s="20"/>
      <c r="W668" s="20"/>
      <c r="X668" s="20"/>
      <c r="Y668" s="20"/>
      <c r="Z668" s="17"/>
      <c r="AA668" s="21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</row>
    <row r="669" spans="1:54" x14ac:dyDescent="0.25">
      <c r="A669" s="17"/>
      <c r="B669" s="17"/>
      <c r="C669" s="22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20"/>
      <c r="T669" s="20"/>
      <c r="U669" s="20"/>
      <c r="V669" s="20"/>
      <c r="W669" s="20"/>
      <c r="X669" s="20"/>
      <c r="Y669" s="20"/>
      <c r="Z669" s="17"/>
      <c r="AA669" s="21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</row>
    <row r="670" spans="1:54" x14ac:dyDescent="0.25">
      <c r="A670" s="17"/>
      <c r="B670" s="17"/>
      <c r="C670" s="22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20"/>
      <c r="T670" s="20"/>
      <c r="U670" s="20"/>
      <c r="V670" s="20"/>
      <c r="W670" s="20"/>
      <c r="X670" s="20"/>
      <c r="Y670" s="20"/>
      <c r="Z670" s="17"/>
      <c r="AA670" s="21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</row>
    <row r="671" spans="1:54" x14ac:dyDescent="0.25">
      <c r="A671" s="17"/>
      <c r="B671" s="17"/>
      <c r="C671" s="22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20"/>
      <c r="T671" s="20"/>
      <c r="U671" s="20"/>
      <c r="V671" s="20"/>
      <c r="W671" s="20"/>
      <c r="X671" s="20"/>
      <c r="Y671" s="20"/>
      <c r="Z671" s="17"/>
      <c r="AA671" s="21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</row>
    <row r="672" spans="1:54" x14ac:dyDescent="0.25">
      <c r="A672" s="17"/>
      <c r="B672" s="17"/>
      <c r="C672" s="22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20"/>
      <c r="T672" s="20"/>
      <c r="U672" s="20"/>
      <c r="V672" s="20"/>
      <c r="W672" s="20"/>
      <c r="X672" s="20"/>
      <c r="Y672" s="20"/>
      <c r="Z672" s="17"/>
      <c r="AA672" s="21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</row>
    <row r="673" spans="1:54" x14ac:dyDescent="0.25">
      <c r="A673" s="17"/>
      <c r="B673" s="17"/>
      <c r="C673" s="22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20"/>
      <c r="T673" s="20"/>
      <c r="U673" s="20"/>
      <c r="V673" s="20"/>
      <c r="W673" s="20"/>
      <c r="X673" s="20"/>
      <c r="Y673" s="20"/>
      <c r="Z673" s="17"/>
      <c r="AA673" s="21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</row>
    <row r="674" spans="1:54" x14ac:dyDescent="0.25">
      <c r="A674" s="17"/>
      <c r="B674" s="17"/>
      <c r="C674" s="22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20"/>
      <c r="T674" s="20"/>
      <c r="U674" s="20"/>
      <c r="V674" s="20"/>
      <c r="W674" s="20"/>
      <c r="X674" s="20"/>
      <c r="Y674" s="20"/>
      <c r="Z674" s="17"/>
      <c r="AA674" s="21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</row>
    <row r="675" spans="1:54" x14ac:dyDescent="0.25">
      <c r="A675" s="17"/>
      <c r="B675" s="17"/>
      <c r="C675" s="22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20"/>
      <c r="T675" s="20"/>
      <c r="U675" s="20"/>
      <c r="V675" s="20"/>
      <c r="W675" s="20"/>
      <c r="X675" s="20"/>
      <c r="Y675" s="20"/>
      <c r="Z675" s="17"/>
      <c r="AA675" s="21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</row>
    <row r="676" spans="1:54" x14ac:dyDescent="0.25">
      <c r="A676" s="17"/>
      <c r="B676" s="17"/>
      <c r="C676" s="22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20"/>
      <c r="T676" s="20"/>
      <c r="U676" s="20"/>
      <c r="V676" s="20"/>
      <c r="W676" s="20"/>
      <c r="X676" s="20"/>
      <c r="Y676" s="20"/>
      <c r="Z676" s="17"/>
      <c r="AA676" s="21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</row>
    <row r="677" spans="1:54" x14ac:dyDescent="0.25">
      <c r="A677" s="17"/>
      <c r="B677" s="17"/>
      <c r="C677" s="22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20"/>
      <c r="T677" s="20"/>
      <c r="U677" s="20"/>
      <c r="V677" s="20"/>
      <c r="W677" s="20"/>
      <c r="X677" s="20"/>
      <c r="Y677" s="20"/>
      <c r="Z677" s="17"/>
      <c r="AA677" s="21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</row>
    <row r="678" spans="1:54" x14ac:dyDescent="0.25">
      <c r="A678" s="17"/>
      <c r="B678" s="17"/>
      <c r="C678" s="22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20"/>
      <c r="T678" s="20"/>
      <c r="U678" s="20"/>
      <c r="V678" s="20"/>
      <c r="W678" s="20"/>
      <c r="X678" s="20"/>
      <c r="Y678" s="20"/>
      <c r="Z678" s="17"/>
      <c r="AA678" s="21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</row>
    <row r="679" spans="1:54" x14ac:dyDescent="0.25">
      <c r="A679" s="17"/>
      <c r="B679" s="17"/>
      <c r="C679" s="22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20"/>
      <c r="T679" s="20"/>
      <c r="U679" s="20"/>
      <c r="V679" s="20"/>
      <c r="W679" s="20"/>
      <c r="X679" s="20"/>
      <c r="Y679" s="20"/>
      <c r="Z679" s="17"/>
      <c r="AA679" s="21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</row>
    <row r="680" spans="1:54" x14ac:dyDescent="0.25">
      <c r="A680" s="17"/>
      <c r="B680" s="17"/>
      <c r="C680" s="22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20"/>
      <c r="T680" s="20"/>
      <c r="U680" s="20"/>
      <c r="V680" s="20"/>
      <c r="W680" s="20"/>
      <c r="X680" s="20"/>
      <c r="Y680" s="20"/>
      <c r="Z680" s="17"/>
      <c r="AA680" s="21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</row>
    <row r="681" spans="1:54" x14ac:dyDescent="0.25">
      <c r="A681" s="17"/>
      <c r="B681" s="17"/>
      <c r="C681" s="22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20"/>
      <c r="T681" s="20"/>
      <c r="U681" s="20"/>
      <c r="V681" s="20"/>
      <c r="W681" s="20"/>
      <c r="X681" s="20"/>
      <c r="Y681" s="20"/>
      <c r="Z681" s="17"/>
      <c r="AA681" s="21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</row>
    <row r="682" spans="1:54" x14ac:dyDescent="0.25">
      <c r="A682" s="17"/>
      <c r="B682" s="17"/>
      <c r="C682" s="22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20"/>
      <c r="T682" s="20"/>
      <c r="U682" s="20"/>
      <c r="V682" s="20"/>
      <c r="W682" s="20"/>
      <c r="X682" s="20"/>
      <c r="Y682" s="20"/>
      <c r="Z682" s="17"/>
      <c r="AA682" s="21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</row>
    <row r="683" spans="1:54" x14ac:dyDescent="0.25">
      <c r="A683" s="17"/>
      <c r="B683" s="17"/>
      <c r="C683" s="22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20"/>
      <c r="T683" s="20"/>
      <c r="U683" s="20"/>
      <c r="V683" s="20"/>
      <c r="W683" s="20"/>
      <c r="X683" s="20"/>
      <c r="Y683" s="20"/>
      <c r="Z683" s="17"/>
      <c r="AA683" s="21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</row>
    <row r="684" spans="1:54" x14ac:dyDescent="0.25">
      <c r="A684" s="17"/>
      <c r="B684" s="17"/>
      <c r="C684" s="22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20"/>
      <c r="T684" s="20"/>
      <c r="U684" s="20"/>
      <c r="V684" s="20"/>
      <c r="W684" s="20"/>
      <c r="X684" s="20"/>
      <c r="Y684" s="20"/>
      <c r="Z684" s="17"/>
      <c r="AA684" s="21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</row>
    <row r="685" spans="1:54" x14ac:dyDescent="0.25">
      <c r="A685" s="17"/>
      <c r="B685" s="17"/>
      <c r="C685" s="22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20"/>
      <c r="T685" s="20"/>
      <c r="U685" s="20"/>
      <c r="V685" s="20"/>
      <c r="W685" s="20"/>
      <c r="X685" s="20"/>
      <c r="Y685" s="20"/>
      <c r="Z685" s="17"/>
      <c r="AA685" s="21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</row>
    <row r="686" spans="1:54" x14ac:dyDescent="0.25">
      <c r="A686" s="17"/>
      <c r="B686" s="17"/>
      <c r="C686" s="22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20"/>
      <c r="T686" s="20"/>
      <c r="U686" s="20"/>
      <c r="V686" s="20"/>
      <c r="W686" s="20"/>
      <c r="X686" s="20"/>
      <c r="Y686" s="20"/>
      <c r="Z686" s="17"/>
      <c r="AA686" s="21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</row>
    <row r="687" spans="1:54" x14ac:dyDescent="0.25">
      <c r="A687" s="17"/>
      <c r="B687" s="17"/>
      <c r="C687" s="22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20"/>
      <c r="T687" s="20"/>
      <c r="U687" s="20"/>
      <c r="V687" s="20"/>
      <c r="W687" s="20"/>
      <c r="X687" s="20"/>
      <c r="Y687" s="20"/>
      <c r="Z687" s="17"/>
      <c r="AA687" s="21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</row>
    <row r="688" spans="1:54" x14ac:dyDescent="0.25">
      <c r="A688" s="17"/>
      <c r="B688" s="17"/>
      <c r="C688" s="22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20"/>
      <c r="T688" s="20"/>
      <c r="U688" s="20"/>
      <c r="V688" s="20"/>
      <c r="W688" s="20"/>
      <c r="X688" s="20"/>
      <c r="Y688" s="20"/>
      <c r="Z688" s="17"/>
      <c r="AA688" s="21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</row>
    <row r="689" spans="1:54" x14ac:dyDescent="0.25">
      <c r="A689" s="17"/>
      <c r="B689" s="17"/>
      <c r="C689" s="22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20"/>
      <c r="T689" s="20"/>
      <c r="U689" s="20"/>
      <c r="V689" s="20"/>
      <c r="W689" s="20"/>
      <c r="X689" s="20"/>
      <c r="Y689" s="20"/>
      <c r="Z689" s="17"/>
      <c r="AA689" s="21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</row>
    <row r="690" spans="1:54" x14ac:dyDescent="0.25">
      <c r="A690" s="17"/>
      <c r="B690" s="17"/>
      <c r="C690" s="22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20"/>
      <c r="T690" s="20"/>
      <c r="U690" s="20"/>
      <c r="V690" s="20"/>
      <c r="W690" s="20"/>
      <c r="X690" s="20"/>
      <c r="Y690" s="20"/>
      <c r="Z690" s="17"/>
      <c r="AA690" s="21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</row>
    <row r="691" spans="1:54" x14ac:dyDescent="0.25">
      <c r="A691" s="17"/>
      <c r="B691" s="17"/>
      <c r="C691" s="22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20"/>
      <c r="T691" s="20"/>
      <c r="U691" s="20"/>
      <c r="V691" s="20"/>
      <c r="W691" s="20"/>
      <c r="X691" s="20"/>
      <c r="Y691" s="20"/>
      <c r="Z691" s="17"/>
      <c r="AA691" s="21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</row>
    <row r="692" spans="1:54" x14ac:dyDescent="0.25">
      <c r="A692" s="17"/>
      <c r="B692" s="17"/>
      <c r="C692" s="22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20"/>
      <c r="T692" s="20"/>
      <c r="U692" s="20"/>
      <c r="V692" s="20"/>
      <c r="W692" s="20"/>
      <c r="X692" s="20"/>
      <c r="Y692" s="20"/>
      <c r="Z692" s="17"/>
      <c r="AA692" s="21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</row>
    <row r="693" spans="1:54" x14ac:dyDescent="0.25">
      <c r="A693" s="17"/>
      <c r="B693" s="17"/>
      <c r="C693" s="22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20"/>
      <c r="T693" s="20"/>
      <c r="U693" s="20"/>
      <c r="V693" s="20"/>
      <c r="W693" s="20"/>
      <c r="X693" s="20"/>
      <c r="Y693" s="20"/>
      <c r="Z693" s="17"/>
      <c r="AA693" s="21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</row>
    <row r="694" spans="1:54" x14ac:dyDescent="0.25">
      <c r="A694" s="17"/>
      <c r="B694" s="17"/>
      <c r="C694" s="22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20"/>
      <c r="T694" s="20"/>
      <c r="U694" s="20"/>
      <c r="V694" s="20"/>
      <c r="W694" s="20"/>
      <c r="X694" s="20"/>
      <c r="Y694" s="20"/>
      <c r="Z694" s="17"/>
      <c r="AA694" s="21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</row>
    <row r="695" spans="1:54" x14ac:dyDescent="0.25">
      <c r="A695" s="17"/>
      <c r="B695" s="17"/>
      <c r="C695" s="22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20"/>
      <c r="T695" s="20"/>
      <c r="U695" s="20"/>
      <c r="V695" s="20"/>
      <c r="W695" s="20"/>
      <c r="X695" s="20"/>
      <c r="Y695" s="20"/>
      <c r="Z695" s="17"/>
      <c r="AA695" s="21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</row>
    <row r="696" spans="1:54" x14ac:dyDescent="0.25">
      <c r="A696" s="17"/>
      <c r="B696" s="17"/>
      <c r="C696" s="22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20"/>
      <c r="T696" s="20"/>
      <c r="U696" s="20"/>
      <c r="V696" s="20"/>
      <c r="W696" s="20"/>
      <c r="X696" s="20"/>
      <c r="Y696" s="20"/>
      <c r="Z696" s="17"/>
      <c r="AA696" s="21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</row>
    <row r="697" spans="1:54" x14ac:dyDescent="0.25">
      <c r="A697" s="17"/>
      <c r="B697" s="17"/>
      <c r="C697" s="22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20"/>
      <c r="T697" s="20"/>
      <c r="U697" s="20"/>
      <c r="V697" s="20"/>
      <c r="W697" s="20"/>
      <c r="X697" s="20"/>
      <c r="Y697" s="20"/>
      <c r="Z697" s="17"/>
      <c r="AA697" s="21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</row>
    <row r="698" spans="1:54" x14ac:dyDescent="0.25">
      <c r="A698" s="17"/>
      <c r="B698" s="17"/>
      <c r="C698" s="22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20"/>
      <c r="T698" s="20"/>
      <c r="U698" s="20"/>
      <c r="V698" s="20"/>
      <c r="W698" s="20"/>
      <c r="X698" s="20"/>
      <c r="Y698" s="20"/>
      <c r="Z698" s="17"/>
      <c r="AA698" s="21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</row>
    <row r="699" spans="1:54" x14ac:dyDescent="0.25">
      <c r="A699" s="17"/>
      <c r="B699" s="17"/>
      <c r="C699" s="22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20"/>
      <c r="T699" s="20"/>
      <c r="U699" s="20"/>
      <c r="V699" s="20"/>
      <c r="W699" s="20"/>
      <c r="X699" s="20"/>
      <c r="Y699" s="20"/>
      <c r="Z699" s="17"/>
      <c r="AA699" s="21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</row>
    <row r="700" spans="1:54" x14ac:dyDescent="0.25">
      <c r="A700" s="17"/>
      <c r="B700" s="17"/>
      <c r="C700" s="22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20"/>
      <c r="T700" s="20"/>
      <c r="U700" s="20"/>
      <c r="V700" s="20"/>
      <c r="W700" s="20"/>
      <c r="X700" s="20"/>
      <c r="Y700" s="20"/>
      <c r="Z700" s="17"/>
      <c r="AA700" s="21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</row>
    <row r="701" spans="1:54" x14ac:dyDescent="0.25">
      <c r="A701" s="17"/>
      <c r="B701" s="17"/>
      <c r="C701" s="22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20"/>
      <c r="T701" s="20"/>
      <c r="U701" s="20"/>
      <c r="V701" s="20"/>
      <c r="W701" s="20"/>
      <c r="X701" s="20"/>
      <c r="Y701" s="20"/>
      <c r="Z701" s="17"/>
      <c r="AA701" s="21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</row>
    <row r="702" spans="1:54" x14ac:dyDescent="0.25">
      <c r="A702" s="17"/>
      <c r="B702" s="17"/>
      <c r="C702" s="22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20"/>
      <c r="T702" s="20"/>
      <c r="U702" s="20"/>
      <c r="V702" s="20"/>
      <c r="W702" s="20"/>
      <c r="X702" s="20"/>
      <c r="Y702" s="20"/>
      <c r="Z702" s="17"/>
      <c r="AA702" s="21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</row>
    <row r="703" spans="1:54" x14ac:dyDescent="0.25">
      <c r="A703" s="17"/>
      <c r="B703" s="17"/>
      <c r="C703" s="22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20"/>
      <c r="T703" s="20"/>
      <c r="U703" s="20"/>
      <c r="V703" s="20"/>
      <c r="W703" s="20"/>
      <c r="X703" s="20"/>
      <c r="Y703" s="20"/>
      <c r="Z703" s="17"/>
      <c r="AA703" s="21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</row>
    <row r="704" spans="1:54" x14ac:dyDescent="0.25">
      <c r="A704" s="17"/>
      <c r="B704" s="17"/>
      <c r="C704" s="22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20"/>
      <c r="T704" s="20"/>
      <c r="U704" s="20"/>
      <c r="V704" s="20"/>
      <c r="W704" s="20"/>
      <c r="X704" s="20"/>
      <c r="Y704" s="20"/>
      <c r="Z704" s="17"/>
      <c r="AA704" s="21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</row>
    <row r="705" spans="1:54" x14ac:dyDescent="0.25">
      <c r="A705" s="17"/>
      <c r="B705" s="17"/>
      <c r="C705" s="22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20"/>
      <c r="T705" s="20"/>
      <c r="U705" s="20"/>
      <c r="V705" s="20"/>
      <c r="W705" s="20"/>
      <c r="X705" s="20"/>
      <c r="Y705" s="20"/>
      <c r="Z705" s="17"/>
      <c r="AA705" s="21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</row>
    <row r="706" spans="1:54" x14ac:dyDescent="0.25">
      <c r="A706" s="17"/>
      <c r="B706" s="17"/>
      <c r="C706" s="22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20"/>
      <c r="T706" s="20"/>
      <c r="U706" s="20"/>
      <c r="V706" s="20"/>
      <c r="W706" s="20"/>
      <c r="X706" s="20"/>
      <c r="Y706" s="20"/>
      <c r="Z706" s="17"/>
      <c r="AA706" s="21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</row>
    <row r="707" spans="1:54" x14ac:dyDescent="0.25">
      <c r="A707" s="17"/>
      <c r="B707" s="17"/>
      <c r="C707" s="22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20"/>
      <c r="T707" s="20"/>
      <c r="U707" s="20"/>
      <c r="V707" s="20"/>
      <c r="W707" s="20"/>
      <c r="X707" s="20"/>
      <c r="Y707" s="20"/>
      <c r="Z707" s="17"/>
      <c r="AA707" s="21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</row>
    <row r="708" spans="1:54" x14ac:dyDescent="0.25">
      <c r="A708" s="17"/>
      <c r="B708" s="17"/>
      <c r="C708" s="22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20"/>
      <c r="T708" s="20"/>
      <c r="U708" s="20"/>
      <c r="V708" s="20"/>
      <c r="W708" s="20"/>
      <c r="X708" s="20"/>
      <c r="Y708" s="20"/>
      <c r="Z708" s="17"/>
      <c r="AA708" s="21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</row>
    <row r="709" spans="1:54" x14ac:dyDescent="0.25">
      <c r="A709" s="17"/>
      <c r="B709" s="17"/>
      <c r="C709" s="22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20"/>
      <c r="T709" s="20"/>
      <c r="U709" s="20"/>
      <c r="V709" s="20"/>
      <c r="W709" s="20"/>
      <c r="X709" s="20"/>
      <c r="Y709" s="20"/>
      <c r="Z709" s="17"/>
      <c r="AA709" s="21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</row>
    <row r="710" spans="1:54" x14ac:dyDescent="0.25">
      <c r="A710" s="17"/>
      <c r="B710" s="17"/>
      <c r="C710" s="22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20"/>
      <c r="T710" s="20"/>
      <c r="U710" s="20"/>
      <c r="V710" s="20"/>
      <c r="W710" s="20"/>
      <c r="X710" s="20"/>
      <c r="Y710" s="20"/>
      <c r="Z710" s="17"/>
      <c r="AA710" s="21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</row>
    <row r="711" spans="1:54" x14ac:dyDescent="0.25">
      <c r="A711" s="17"/>
      <c r="B711" s="17"/>
      <c r="C711" s="22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20"/>
      <c r="T711" s="20"/>
      <c r="U711" s="20"/>
      <c r="V711" s="20"/>
      <c r="W711" s="20"/>
      <c r="X711" s="20"/>
      <c r="Y711" s="20"/>
      <c r="Z711" s="17"/>
      <c r="AA711" s="21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</row>
    <row r="712" spans="1:54" x14ac:dyDescent="0.25">
      <c r="A712" s="17"/>
      <c r="B712" s="17"/>
      <c r="C712" s="22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20"/>
      <c r="T712" s="20"/>
      <c r="U712" s="20"/>
      <c r="V712" s="20"/>
      <c r="W712" s="20"/>
      <c r="X712" s="20"/>
      <c r="Y712" s="20"/>
      <c r="Z712" s="17"/>
      <c r="AA712" s="21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</row>
    <row r="713" spans="1:54" x14ac:dyDescent="0.25">
      <c r="A713" s="17"/>
      <c r="B713" s="17"/>
      <c r="C713" s="22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20"/>
      <c r="T713" s="20"/>
      <c r="U713" s="20"/>
      <c r="V713" s="20"/>
      <c r="W713" s="20"/>
      <c r="X713" s="20"/>
      <c r="Y713" s="20"/>
      <c r="Z713" s="17"/>
      <c r="AA713" s="21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</row>
    <row r="714" spans="1:54" x14ac:dyDescent="0.25">
      <c r="A714" s="17"/>
      <c r="B714" s="17"/>
      <c r="C714" s="22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20"/>
      <c r="T714" s="20"/>
      <c r="U714" s="20"/>
      <c r="V714" s="20"/>
      <c r="W714" s="20"/>
      <c r="X714" s="20"/>
      <c r="Y714" s="20"/>
      <c r="Z714" s="17"/>
      <c r="AA714" s="21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</row>
    <row r="715" spans="1:54" x14ac:dyDescent="0.25">
      <c r="A715" s="17"/>
      <c r="B715" s="17"/>
      <c r="C715" s="22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20"/>
      <c r="T715" s="20"/>
      <c r="U715" s="20"/>
      <c r="V715" s="20"/>
      <c r="W715" s="20"/>
      <c r="X715" s="20"/>
      <c r="Y715" s="20"/>
      <c r="Z715" s="17"/>
      <c r="AA715" s="21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</row>
    <row r="716" spans="1:54" x14ac:dyDescent="0.25">
      <c r="A716" s="17"/>
      <c r="B716" s="17"/>
      <c r="C716" s="22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20"/>
      <c r="T716" s="20"/>
      <c r="U716" s="20"/>
      <c r="V716" s="20"/>
      <c r="W716" s="20"/>
      <c r="X716" s="20"/>
      <c r="Y716" s="20"/>
      <c r="Z716" s="17"/>
      <c r="AA716" s="21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</row>
    <row r="717" spans="1:54" x14ac:dyDescent="0.25">
      <c r="A717" s="17"/>
      <c r="B717" s="17"/>
      <c r="C717" s="22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20"/>
      <c r="T717" s="20"/>
      <c r="U717" s="20"/>
      <c r="V717" s="20"/>
      <c r="W717" s="20"/>
      <c r="X717" s="20"/>
      <c r="Y717" s="20"/>
      <c r="Z717" s="17"/>
      <c r="AA717" s="21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</row>
    <row r="718" spans="1:54" x14ac:dyDescent="0.25">
      <c r="A718" s="17"/>
      <c r="B718" s="17"/>
      <c r="C718" s="22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20"/>
      <c r="T718" s="20"/>
      <c r="U718" s="20"/>
      <c r="V718" s="20"/>
      <c r="W718" s="20"/>
      <c r="X718" s="20"/>
      <c r="Y718" s="20"/>
      <c r="Z718" s="17"/>
      <c r="AA718" s="21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</row>
    <row r="719" spans="1:54" x14ac:dyDescent="0.25">
      <c r="A719" s="17"/>
      <c r="B719" s="17"/>
      <c r="C719" s="22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20"/>
      <c r="T719" s="20"/>
      <c r="U719" s="20"/>
      <c r="V719" s="20"/>
      <c r="W719" s="20"/>
      <c r="X719" s="20"/>
      <c r="Y719" s="20"/>
      <c r="Z719" s="17"/>
      <c r="AA719" s="21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</row>
    <row r="720" spans="1:54" x14ac:dyDescent="0.25">
      <c r="A720" s="17"/>
      <c r="B720" s="17"/>
      <c r="C720" s="22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20"/>
      <c r="T720" s="20"/>
      <c r="U720" s="20"/>
      <c r="V720" s="20"/>
      <c r="W720" s="20"/>
      <c r="X720" s="20"/>
      <c r="Y720" s="20"/>
      <c r="Z720" s="17"/>
      <c r="AA720" s="21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</row>
    <row r="721" spans="1:54" x14ac:dyDescent="0.25">
      <c r="A721" s="17"/>
      <c r="B721" s="17"/>
      <c r="C721" s="22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20"/>
      <c r="T721" s="20"/>
      <c r="U721" s="20"/>
      <c r="V721" s="20"/>
      <c r="W721" s="20"/>
      <c r="X721" s="20"/>
      <c r="Y721" s="20"/>
      <c r="Z721" s="17"/>
      <c r="AA721" s="21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</row>
    <row r="722" spans="1:54" x14ac:dyDescent="0.25">
      <c r="A722" s="17"/>
      <c r="B722" s="17"/>
      <c r="C722" s="22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20"/>
      <c r="T722" s="20"/>
      <c r="U722" s="20"/>
      <c r="V722" s="20"/>
      <c r="W722" s="20"/>
      <c r="X722" s="20"/>
      <c r="Y722" s="20"/>
      <c r="Z722" s="17"/>
      <c r="AA722" s="21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</row>
    <row r="723" spans="1:54" x14ac:dyDescent="0.25">
      <c r="A723" s="17"/>
      <c r="B723" s="17"/>
      <c r="C723" s="22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20"/>
      <c r="T723" s="20"/>
      <c r="U723" s="20"/>
      <c r="V723" s="20"/>
      <c r="W723" s="20"/>
      <c r="X723" s="20"/>
      <c r="Y723" s="20"/>
      <c r="Z723" s="17"/>
      <c r="AA723" s="21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</row>
    <row r="724" spans="1:54" x14ac:dyDescent="0.25">
      <c r="A724" s="17"/>
      <c r="B724" s="17"/>
      <c r="C724" s="22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20"/>
      <c r="T724" s="20"/>
      <c r="U724" s="20"/>
      <c r="V724" s="20"/>
      <c r="W724" s="20"/>
      <c r="X724" s="20"/>
      <c r="Y724" s="20"/>
      <c r="Z724" s="17"/>
      <c r="AA724" s="21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</row>
    <row r="725" spans="1:54" x14ac:dyDescent="0.25">
      <c r="A725" s="17"/>
      <c r="B725" s="17"/>
      <c r="C725" s="22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20"/>
      <c r="T725" s="20"/>
      <c r="U725" s="20"/>
      <c r="V725" s="20"/>
      <c r="W725" s="20"/>
      <c r="X725" s="20"/>
      <c r="Y725" s="20"/>
      <c r="Z725" s="17"/>
      <c r="AA725" s="21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</row>
    <row r="726" spans="1:54" x14ac:dyDescent="0.25">
      <c r="A726" s="17"/>
      <c r="B726" s="17"/>
      <c r="C726" s="22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20"/>
      <c r="T726" s="20"/>
      <c r="U726" s="20"/>
      <c r="V726" s="20"/>
      <c r="W726" s="20"/>
      <c r="X726" s="20"/>
      <c r="Y726" s="20"/>
      <c r="Z726" s="17"/>
      <c r="AA726" s="21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</row>
    <row r="727" spans="1:54" x14ac:dyDescent="0.25">
      <c r="A727" s="17"/>
      <c r="B727" s="17"/>
      <c r="C727" s="22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20"/>
      <c r="T727" s="20"/>
      <c r="U727" s="20"/>
      <c r="V727" s="20"/>
      <c r="W727" s="20"/>
      <c r="X727" s="20"/>
      <c r="Y727" s="20"/>
      <c r="Z727" s="17"/>
      <c r="AA727" s="21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</row>
    <row r="728" spans="1:54" x14ac:dyDescent="0.25">
      <c r="A728" s="17"/>
      <c r="B728" s="17"/>
      <c r="C728" s="22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20"/>
      <c r="T728" s="20"/>
      <c r="U728" s="20"/>
      <c r="V728" s="20"/>
      <c r="W728" s="20"/>
      <c r="X728" s="20"/>
      <c r="Y728" s="20"/>
      <c r="Z728" s="17"/>
      <c r="AA728" s="21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</row>
    <row r="729" spans="1:54" x14ac:dyDescent="0.25">
      <c r="A729" s="17"/>
      <c r="B729" s="17"/>
      <c r="C729" s="22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20"/>
      <c r="T729" s="20"/>
      <c r="U729" s="20"/>
      <c r="V729" s="20"/>
      <c r="W729" s="20"/>
      <c r="X729" s="20"/>
      <c r="Y729" s="20"/>
      <c r="Z729" s="17"/>
      <c r="AA729" s="21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</row>
    <row r="730" spans="1:54" x14ac:dyDescent="0.25">
      <c r="A730" s="17"/>
      <c r="B730" s="17"/>
      <c r="C730" s="22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20"/>
      <c r="T730" s="20"/>
      <c r="U730" s="20"/>
      <c r="V730" s="20"/>
      <c r="W730" s="20"/>
      <c r="X730" s="20"/>
      <c r="Y730" s="20"/>
      <c r="Z730" s="17"/>
      <c r="AA730" s="21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</row>
    <row r="731" spans="1:54" x14ac:dyDescent="0.25">
      <c r="A731" s="17"/>
      <c r="B731" s="17"/>
      <c r="C731" s="22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20"/>
      <c r="T731" s="20"/>
      <c r="U731" s="20"/>
      <c r="V731" s="20"/>
      <c r="W731" s="20"/>
      <c r="X731" s="20"/>
      <c r="Y731" s="20"/>
      <c r="Z731" s="17"/>
      <c r="AA731" s="21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</row>
    <row r="732" spans="1:54" x14ac:dyDescent="0.25">
      <c r="A732" s="17"/>
      <c r="B732" s="17"/>
      <c r="C732" s="22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20"/>
      <c r="T732" s="20"/>
      <c r="U732" s="20"/>
      <c r="V732" s="20"/>
      <c r="W732" s="20"/>
      <c r="X732" s="20"/>
      <c r="Y732" s="20"/>
      <c r="Z732" s="17"/>
      <c r="AA732" s="21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</row>
    <row r="733" spans="1:54" x14ac:dyDescent="0.25">
      <c r="A733" s="17"/>
      <c r="B733" s="17"/>
      <c r="C733" s="22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20"/>
      <c r="T733" s="20"/>
      <c r="U733" s="20"/>
      <c r="V733" s="20"/>
      <c r="W733" s="20"/>
      <c r="X733" s="20"/>
      <c r="Y733" s="20"/>
      <c r="Z733" s="17"/>
      <c r="AA733" s="21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</row>
    <row r="734" spans="1:54" x14ac:dyDescent="0.25">
      <c r="A734" s="17"/>
      <c r="B734" s="17"/>
      <c r="C734" s="22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20"/>
      <c r="T734" s="20"/>
      <c r="U734" s="20"/>
      <c r="V734" s="20"/>
      <c r="W734" s="20"/>
      <c r="X734" s="20"/>
      <c r="Y734" s="20"/>
      <c r="Z734" s="17"/>
      <c r="AA734" s="21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</row>
    <row r="735" spans="1:54" x14ac:dyDescent="0.25">
      <c r="A735" s="17"/>
      <c r="B735" s="17"/>
      <c r="C735" s="22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20"/>
      <c r="T735" s="20"/>
      <c r="U735" s="20"/>
      <c r="V735" s="20"/>
      <c r="W735" s="20"/>
      <c r="X735" s="20"/>
      <c r="Y735" s="20"/>
      <c r="Z735" s="17"/>
      <c r="AA735" s="21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</row>
    <row r="736" spans="1:54" x14ac:dyDescent="0.25">
      <c r="A736" s="17"/>
      <c r="B736" s="17"/>
      <c r="C736" s="22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20"/>
      <c r="T736" s="20"/>
      <c r="U736" s="20"/>
      <c r="V736" s="20"/>
      <c r="W736" s="20"/>
      <c r="X736" s="20"/>
      <c r="Y736" s="20"/>
      <c r="Z736" s="17"/>
      <c r="AA736" s="21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</row>
    <row r="737" spans="1:54" x14ac:dyDescent="0.25">
      <c r="A737" s="17"/>
      <c r="B737" s="17"/>
      <c r="C737" s="22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20"/>
      <c r="T737" s="20"/>
      <c r="U737" s="20"/>
      <c r="V737" s="20"/>
      <c r="W737" s="20"/>
      <c r="X737" s="20"/>
      <c r="Y737" s="20"/>
      <c r="Z737" s="17"/>
      <c r="AA737" s="21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</row>
    <row r="738" spans="1:54" x14ac:dyDescent="0.25">
      <c r="A738" s="17"/>
      <c r="B738" s="17"/>
      <c r="C738" s="22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20"/>
      <c r="T738" s="20"/>
      <c r="U738" s="20"/>
      <c r="V738" s="20"/>
      <c r="W738" s="20"/>
      <c r="X738" s="20"/>
      <c r="Y738" s="20"/>
      <c r="Z738" s="17"/>
      <c r="AA738" s="21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</row>
    <row r="739" spans="1:54" x14ac:dyDescent="0.25">
      <c r="A739" s="17"/>
      <c r="B739" s="17"/>
      <c r="C739" s="22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20"/>
      <c r="T739" s="20"/>
      <c r="U739" s="20"/>
      <c r="V739" s="20"/>
      <c r="W739" s="20"/>
      <c r="X739" s="20"/>
      <c r="Y739" s="20"/>
      <c r="Z739" s="17"/>
      <c r="AA739" s="21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</row>
    <row r="740" spans="1:54" x14ac:dyDescent="0.25">
      <c r="A740" s="17"/>
      <c r="B740" s="17"/>
      <c r="C740" s="22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20"/>
      <c r="T740" s="20"/>
      <c r="U740" s="20"/>
      <c r="V740" s="20"/>
      <c r="W740" s="20"/>
      <c r="X740" s="20"/>
      <c r="Y740" s="20"/>
      <c r="Z740" s="17"/>
      <c r="AA740" s="21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</row>
    <row r="741" spans="1:54" x14ac:dyDescent="0.25">
      <c r="A741" s="17"/>
      <c r="B741" s="17"/>
      <c r="C741" s="22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20"/>
      <c r="T741" s="20"/>
      <c r="U741" s="20"/>
      <c r="V741" s="20"/>
      <c r="W741" s="20"/>
      <c r="X741" s="20"/>
      <c r="Y741" s="20"/>
      <c r="Z741" s="17"/>
      <c r="AA741" s="21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</row>
    <row r="742" spans="1:54" x14ac:dyDescent="0.25">
      <c r="A742" s="17"/>
      <c r="B742" s="17"/>
      <c r="C742" s="22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20"/>
      <c r="T742" s="20"/>
      <c r="U742" s="20"/>
      <c r="V742" s="20"/>
      <c r="W742" s="20"/>
      <c r="X742" s="20"/>
      <c r="Y742" s="20"/>
      <c r="Z742" s="17"/>
      <c r="AA742" s="21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</row>
    <row r="743" spans="1:54" x14ac:dyDescent="0.25">
      <c r="A743" s="17"/>
      <c r="B743" s="17"/>
      <c r="C743" s="22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20"/>
      <c r="T743" s="20"/>
      <c r="U743" s="20"/>
      <c r="V743" s="20"/>
      <c r="W743" s="20"/>
      <c r="X743" s="20"/>
      <c r="Y743" s="20"/>
      <c r="Z743" s="17"/>
      <c r="AA743" s="21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</row>
    <row r="744" spans="1:54" x14ac:dyDescent="0.25">
      <c r="A744" s="17"/>
      <c r="B744" s="17"/>
      <c r="C744" s="22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20"/>
      <c r="T744" s="20"/>
      <c r="U744" s="20"/>
      <c r="V744" s="20"/>
      <c r="W744" s="20"/>
      <c r="X744" s="20"/>
      <c r="Y744" s="20"/>
      <c r="Z744" s="17"/>
      <c r="AA744" s="21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</row>
    <row r="745" spans="1:54" x14ac:dyDescent="0.25">
      <c r="A745" s="17"/>
      <c r="B745" s="17"/>
      <c r="C745" s="22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20"/>
      <c r="T745" s="20"/>
      <c r="U745" s="20"/>
      <c r="V745" s="20"/>
      <c r="W745" s="20"/>
      <c r="X745" s="20"/>
      <c r="Y745" s="20"/>
      <c r="Z745" s="17"/>
      <c r="AA745" s="21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</row>
    <row r="746" spans="1:54" x14ac:dyDescent="0.25">
      <c r="A746" s="17"/>
      <c r="B746" s="17"/>
      <c r="C746" s="22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20"/>
      <c r="T746" s="20"/>
      <c r="U746" s="20"/>
      <c r="V746" s="20"/>
      <c r="W746" s="20"/>
      <c r="X746" s="20"/>
      <c r="Y746" s="20"/>
      <c r="Z746" s="17"/>
      <c r="AA746" s="21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</row>
    <row r="747" spans="1:54" x14ac:dyDescent="0.25">
      <c r="A747" s="17"/>
      <c r="B747" s="17"/>
      <c r="C747" s="22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20"/>
      <c r="T747" s="20"/>
      <c r="U747" s="20"/>
      <c r="V747" s="20"/>
      <c r="W747" s="20"/>
      <c r="X747" s="20"/>
      <c r="Y747" s="20"/>
      <c r="Z747" s="17"/>
      <c r="AA747" s="21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</row>
    <row r="748" spans="1:54" x14ac:dyDescent="0.25">
      <c r="A748" s="17"/>
      <c r="B748" s="17"/>
      <c r="C748" s="22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20"/>
      <c r="T748" s="20"/>
      <c r="U748" s="20"/>
      <c r="V748" s="20"/>
      <c r="W748" s="20"/>
      <c r="X748" s="20"/>
      <c r="Y748" s="20"/>
      <c r="Z748" s="17"/>
      <c r="AA748" s="21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</row>
    <row r="749" spans="1:54" x14ac:dyDescent="0.25">
      <c r="A749" s="17"/>
      <c r="B749" s="17"/>
      <c r="C749" s="22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20"/>
      <c r="T749" s="20"/>
      <c r="U749" s="20"/>
      <c r="V749" s="20"/>
      <c r="W749" s="20"/>
      <c r="X749" s="20"/>
      <c r="Y749" s="20"/>
      <c r="Z749" s="17"/>
      <c r="AA749" s="21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</row>
    <row r="750" spans="1:54" x14ac:dyDescent="0.25">
      <c r="A750" s="17"/>
      <c r="B750" s="17"/>
      <c r="C750" s="22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20"/>
      <c r="T750" s="20"/>
      <c r="U750" s="20"/>
      <c r="V750" s="20"/>
      <c r="W750" s="20"/>
      <c r="X750" s="20"/>
      <c r="Y750" s="20"/>
      <c r="Z750" s="17"/>
      <c r="AA750" s="21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</row>
    <row r="751" spans="1:54" x14ac:dyDescent="0.25">
      <c r="A751" s="17"/>
      <c r="B751" s="17"/>
      <c r="C751" s="22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20"/>
      <c r="T751" s="20"/>
      <c r="U751" s="20"/>
      <c r="V751" s="20"/>
      <c r="W751" s="20"/>
      <c r="X751" s="20"/>
      <c r="Y751" s="20"/>
      <c r="Z751" s="17"/>
      <c r="AA751" s="21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</row>
    <row r="752" spans="1:54" x14ac:dyDescent="0.25">
      <c r="A752" s="17"/>
      <c r="B752" s="17"/>
      <c r="C752" s="22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20"/>
      <c r="T752" s="20"/>
      <c r="U752" s="20"/>
      <c r="V752" s="20"/>
      <c r="W752" s="20"/>
      <c r="X752" s="20"/>
      <c r="Y752" s="20"/>
      <c r="Z752" s="17"/>
      <c r="AA752" s="21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</row>
    <row r="753" spans="1:54" x14ac:dyDescent="0.25">
      <c r="A753" s="17"/>
      <c r="B753" s="17"/>
      <c r="C753" s="22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20"/>
      <c r="T753" s="20"/>
      <c r="U753" s="20"/>
      <c r="V753" s="20"/>
      <c r="W753" s="20"/>
      <c r="X753" s="20"/>
      <c r="Y753" s="20"/>
      <c r="Z753" s="17"/>
      <c r="AA753" s="21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</row>
    <row r="754" spans="1:54" x14ac:dyDescent="0.25">
      <c r="A754" s="17"/>
      <c r="B754" s="17"/>
      <c r="C754" s="22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20"/>
      <c r="T754" s="20"/>
      <c r="U754" s="20"/>
      <c r="V754" s="20"/>
      <c r="W754" s="20"/>
      <c r="X754" s="20"/>
      <c r="Y754" s="20"/>
      <c r="Z754" s="17"/>
      <c r="AA754" s="21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</row>
    <row r="755" spans="1:54" x14ac:dyDescent="0.25">
      <c r="A755" s="17"/>
      <c r="B755" s="17"/>
      <c r="C755" s="22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20"/>
      <c r="T755" s="20"/>
      <c r="U755" s="20"/>
      <c r="V755" s="20"/>
      <c r="W755" s="20"/>
      <c r="X755" s="20"/>
      <c r="Y755" s="20"/>
      <c r="Z755" s="17"/>
      <c r="AA755" s="21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</row>
    <row r="756" spans="1:54" x14ac:dyDescent="0.25">
      <c r="A756" s="17"/>
      <c r="B756" s="17"/>
      <c r="C756" s="22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20"/>
      <c r="T756" s="20"/>
      <c r="U756" s="20"/>
      <c r="V756" s="20"/>
      <c r="W756" s="20"/>
      <c r="X756" s="20"/>
      <c r="Y756" s="20"/>
      <c r="Z756" s="17"/>
      <c r="AA756" s="21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</row>
    <row r="757" spans="1:54" x14ac:dyDescent="0.25">
      <c r="A757" s="17"/>
      <c r="B757" s="17"/>
      <c r="C757" s="22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20"/>
      <c r="T757" s="20"/>
      <c r="U757" s="20"/>
      <c r="V757" s="20"/>
      <c r="W757" s="20"/>
      <c r="X757" s="20"/>
      <c r="Y757" s="20"/>
      <c r="Z757" s="17"/>
      <c r="AA757" s="21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</row>
    <row r="758" spans="1:54" x14ac:dyDescent="0.25">
      <c r="A758" s="17"/>
      <c r="B758" s="17"/>
      <c r="C758" s="22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20"/>
      <c r="T758" s="20"/>
      <c r="U758" s="20"/>
      <c r="V758" s="20"/>
      <c r="W758" s="20"/>
      <c r="X758" s="20"/>
      <c r="Y758" s="20"/>
      <c r="Z758" s="17"/>
      <c r="AA758" s="21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</row>
    <row r="759" spans="1:54" x14ac:dyDescent="0.25">
      <c r="A759" s="17"/>
      <c r="B759" s="17"/>
      <c r="C759" s="22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20"/>
      <c r="T759" s="20"/>
      <c r="U759" s="20"/>
      <c r="V759" s="20"/>
      <c r="W759" s="20"/>
      <c r="X759" s="20"/>
      <c r="Y759" s="20"/>
      <c r="Z759" s="17"/>
      <c r="AA759" s="21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</row>
    <row r="760" spans="1:54" x14ac:dyDescent="0.25">
      <c r="A760" s="17"/>
      <c r="B760" s="17"/>
      <c r="C760" s="22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20"/>
      <c r="T760" s="20"/>
      <c r="U760" s="20"/>
      <c r="V760" s="20"/>
      <c r="W760" s="20"/>
      <c r="X760" s="20"/>
      <c r="Y760" s="20"/>
      <c r="Z760" s="17"/>
      <c r="AA760" s="21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</row>
    <row r="761" spans="1:54" x14ac:dyDescent="0.25">
      <c r="A761" s="17"/>
      <c r="B761" s="17"/>
      <c r="C761" s="22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20"/>
      <c r="T761" s="20"/>
      <c r="U761" s="20"/>
      <c r="V761" s="20"/>
      <c r="W761" s="20"/>
      <c r="X761" s="20"/>
      <c r="Y761" s="20"/>
      <c r="Z761" s="17"/>
      <c r="AA761" s="21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</row>
    <row r="762" spans="1:54" x14ac:dyDescent="0.25">
      <c r="A762" s="17"/>
      <c r="B762" s="17"/>
      <c r="C762" s="22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20"/>
      <c r="T762" s="20"/>
      <c r="U762" s="20"/>
      <c r="V762" s="20"/>
      <c r="W762" s="20"/>
      <c r="X762" s="20"/>
      <c r="Y762" s="20"/>
      <c r="Z762" s="17"/>
      <c r="AA762" s="21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</row>
    <row r="763" spans="1:54" x14ac:dyDescent="0.25">
      <c r="A763" s="17"/>
      <c r="B763" s="17"/>
      <c r="C763" s="22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20"/>
      <c r="T763" s="20"/>
      <c r="U763" s="20"/>
      <c r="V763" s="20"/>
      <c r="W763" s="20"/>
      <c r="X763" s="20"/>
      <c r="Y763" s="20"/>
      <c r="Z763" s="17"/>
      <c r="AA763" s="21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</row>
    <row r="764" spans="1:54" x14ac:dyDescent="0.25">
      <c r="A764" s="17"/>
      <c r="B764" s="17"/>
      <c r="C764" s="22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20"/>
      <c r="T764" s="20"/>
      <c r="U764" s="20"/>
      <c r="V764" s="20"/>
      <c r="W764" s="20"/>
      <c r="X764" s="20"/>
      <c r="Y764" s="20"/>
      <c r="Z764" s="17"/>
      <c r="AA764" s="21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</row>
    <row r="765" spans="1:54" x14ac:dyDescent="0.25">
      <c r="A765" s="17"/>
      <c r="B765" s="17"/>
      <c r="C765" s="22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20"/>
      <c r="T765" s="20"/>
      <c r="U765" s="20"/>
      <c r="V765" s="20"/>
      <c r="W765" s="20"/>
      <c r="X765" s="20"/>
      <c r="Y765" s="20"/>
      <c r="Z765" s="17"/>
      <c r="AA765" s="21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</row>
    <row r="766" spans="1:54" x14ac:dyDescent="0.25">
      <c r="A766" s="17"/>
      <c r="B766" s="17"/>
      <c r="C766" s="22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20"/>
      <c r="T766" s="20"/>
      <c r="U766" s="20"/>
      <c r="V766" s="20"/>
      <c r="W766" s="20"/>
      <c r="X766" s="20"/>
      <c r="Y766" s="20"/>
      <c r="Z766" s="17"/>
      <c r="AA766" s="21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</row>
    <row r="767" spans="1:54" x14ac:dyDescent="0.25">
      <c r="A767" s="17"/>
      <c r="B767" s="17"/>
      <c r="C767" s="22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20"/>
      <c r="T767" s="20"/>
      <c r="U767" s="20"/>
      <c r="V767" s="20"/>
      <c r="W767" s="20"/>
      <c r="X767" s="20"/>
      <c r="Y767" s="20"/>
      <c r="Z767" s="17"/>
      <c r="AA767" s="21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</row>
    <row r="768" spans="1:54" x14ac:dyDescent="0.25">
      <c r="A768" s="17"/>
      <c r="B768" s="17"/>
      <c r="C768" s="22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20"/>
      <c r="T768" s="20"/>
      <c r="U768" s="20"/>
      <c r="V768" s="20"/>
      <c r="W768" s="20"/>
      <c r="X768" s="20"/>
      <c r="Y768" s="20"/>
      <c r="Z768" s="17"/>
      <c r="AA768" s="21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</row>
    <row r="769" spans="1:54" x14ac:dyDescent="0.25">
      <c r="A769" s="17"/>
      <c r="B769" s="17"/>
      <c r="C769" s="22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20"/>
      <c r="T769" s="20"/>
      <c r="U769" s="20"/>
      <c r="V769" s="20"/>
      <c r="W769" s="20"/>
      <c r="X769" s="20"/>
      <c r="Y769" s="20"/>
      <c r="Z769" s="17"/>
      <c r="AA769" s="21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</row>
    <row r="770" spans="1:54" x14ac:dyDescent="0.25">
      <c r="A770" s="17"/>
      <c r="B770" s="17"/>
      <c r="C770" s="22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20"/>
      <c r="T770" s="20"/>
      <c r="U770" s="20"/>
      <c r="V770" s="20"/>
      <c r="W770" s="20"/>
      <c r="X770" s="20"/>
      <c r="Y770" s="20"/>
      <c r="Z770" s="17"/>
      <c r="AA770" s="21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</row>
    <row r="771" spans="1:54" x14ac:dyDescent="0.25">
      <c r="A771" s="17"/>
      <c r="B771" s="17"/>
      <c r="C771" s="22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20"/>
      <c r="T771" s="20"/>
      <c r="U771" s="20"/>
      <c r="V771" s="20"/>
      <c r="W771" s="20"/>
      <c r="X771" s="20"/>
      <c r="Y771" s="20"/>
      <c r="Z771" s="17"/>
      <c r="AA771" s="21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</row>
    <row r="772" spans="1:54" x14ac:dyDescent="0.25">
      <c r="A772" s="17"/>
      <c r="B772" s="17"/>
      <c r="C772" s="22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20"/>
      <c r="T772" s="20"/>
      <c r="U772" s="20"/>
      <c r="V772" s="20"/>
      <c r="W772" s="20"/>
      <c r="X772" s="20"/>
      <c r="Y772" s="20"/>
      <c r="Z772" s="17"/>
      <c r="AA772" s="21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</row>
    <row r="773" spans="1:54" x14ac:dyDescent="0.25">
      <c r="A773" s="17"/>
      <c r="B773" s="17"/>
      <c r="C773" s="22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20"/>
      <c r="T773" s="20"/>
      <c r="U773" s="20"/>
      <c r="V773" s="20"/>
      <c r="W773" s="20"/>
      <c r="X773" s="20"/>
      <c r="Y773" s="20"/>
      <c r="Z773" s="17"/>
      <c r="AA773" s="21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</row>
    <row r="774" spans="1:54" x14ac:dyDescent="0.25">
      <c r="A774" s="17"/>
      <c r="B774" s="17"/>
      <c r="C774" s="22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20"/>
      <c r="T774" s="20"/>
      <c r="U774" s="20"/>
      <c r="V774" s="20"/>
      <c r="W774" s="20"/>
      <c r="X774" s="20"/>
      <c r="Y774" s="20"/>
      <c r="Z774" s="17"/>
      <c r="AA774" s="21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</row>
    <row r="775" spans="1:54" x14ac:dyDescent="0.25">
      <c r="A775" s="17"/>
      <c r="B775" s="17"/>
      <c r="C775" s="22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20"/>
      <c r="T775" s="20"/>
      <c r="U775" s="20"/>
      <c r="V775" s="20"/>
      <c r="W775" s="20"/>
      <c r="X775" s="20"/>
      <c r="Y775" s="20"/>
      <c r="Z775" s="17"/>
      <c r="AA775" s="21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</row>
    <row r="776" spans="1:54" x14ac:dyDescent="0.25">
      <c r="A776" s="17"/>
      <c r="B776" s="17"/>
      <c r="C776" s="22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20"/>
      <c r="T776" s="20"/>
      <c r="U776" s="20"/>
      <c r="V776" s="20"/>
      <c r="W776" s="20"/>
      <c r="X776" s="20"/>
      <c r="Y776" s="20"/>
      <c r="Z776" s="17"/>
      <c r="AA776" s="21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</row>
    <row r="777" spans="1:54" x14ac:dyDescent="0.25">
      <c r="A777" s="17"/>
      <c r="B777" s="17"/>
      <c r="C777" s="22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20"/>
      <c r="T777" s="20"/>
      <c r="U777" s="20"/>
      <c r="V777" s="20"/>
      <c r="W777" s="20"/>
      <c r="X777" s="20"/>
      <c r="Y777" s="20"/>
      <c r="Z777" s="17"/>
      <c r="AA777" s="21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</row>
    <row r="778" spans="1:54" x14ac:dyDescent="0.25">
      <c r="A778" s="17"/>
      <c r="B778" s="17"/>
      <c r="C778" s="22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20"/>
      <c r="T778" s="20"/>
      <c r="U778" s="20"/>
      <c r="V778" s="20"/>
      <c r="W778" s="20"/>
      <c r="X778" s="20"/>
      <c r="Y778" s="20"/>
      <c r="Z778" s="17"/>
      <c r="AA778" s="21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</row>
    <row r="779" spans="1:54" x14ac:dyDescent="0.25">
      <c r="A779" s="17"/>
      <c r="B779" s="17"/>
      <c r="C779" s="22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20"/>
      <c r="T779" s="20"/>
      <c r="U779" s="20"/>
      <c r="V779" s="20"/>
      <c r="W779" s="20"/>
      <c r="X779" s="20"/>
      <c r="Y779" s="20"/>
      <c r="Z779" s="17"/>
      <c r="AA779" s="21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</row>
    <row r="780" spans="1:54" x14ac:dyDescent="0.25">
      <c r="A780" s="17"/>
      <c r="B780" s="17"/>
      <c r="C780" s="22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20"/>
      <c r="T780" s="20"/>
      <c r="U780" s="20"/>
      <c r="V780" s="20"/>
      <c r="W780" s="20"/>
      <c r="X780" s="20"/>
      <c r="Y780" s="20"/>
      <c r="Z780" s="17"/>
      <c r="AA780" s="21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</row>
    <row r="781" spans="1:54" x14ac:dyDescent="0.25">
      <c r="A781" s="17"/>
      <c r="B781" s="17"/>
      <c r="C781" s="22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20"/>
      <c r="T781" s="20"/>
      <c r="U781" s="20"/>
      <c r="V781" s="20"/>
      <c r="W781" s="20"/>
      <c r="X781" s="20"/>
      <c r="Y781" s="20"/>
      <c r="Z781" s="17"/>
      <c r="AA781" s="21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</row>
    <row r="782" spans="1:54" x14ac:dyDescent="0.25">
      <c r="A782" s="17"/>
      <c r="B782" s="17"/>
      <c r="C782" s="22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20"/>
      <c r="T782" s="20"/>
      <c r="U782" s="20"/>
      <c r="V782" s="20"/>
      <c r="W782" s="20"/>
      <c r="X782" s="20"/>
      <c r="Y782" s="20"/>
      <c r="Z782" s="17"/>
      <c r="AA782" s="21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</row>
    <row r="783" spans="1:54" x14ac:dyDescent="0.25">
      <c r="A783" s="17"/>
      <c r="B783" s="17"/>
      <c r="C783" s="22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20"/>
      <c r="T783" s="20"/>
      <c r="U783" s="20"/>
      <c r="V783" s="20"/>
      <c r="W783" s="20"/>
      <c r="X783" s="20"/>
      <c r="Y783" s="20"/>
      <c r="Z783" s="17"/>
      <c r="AA783" s="21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</row>
    <row r="784" spans="1:54" x14ac:dyDescent="0.25">
      <c r="A784" s="17"/>
      <c r="B784" s="17"/>
      <c r="C784" s="22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20"/>
      <c r="T784" s="20"/>
      <c r="U784" s="20"/>
      <c r="V784" s="20"/>
      <c r="W784" s="20"/>
      <c r="X784" s="20"/>
      <c r="Y784" s="20"/>
      <c r="Z784" s="17"/>
      <c r="AA784" s="21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</row>
    <row r="785" spans="1:54" x14ac:dyDescent="0.25">
      <c r="A785" s="17"/>
      <c r="B785" s="17"/>
      <c r="C785" s="22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20"/>
      <c r="T785" s="20"/>
      <c r="U785" s="20"/>
      <c r="V785" s="20"/>
      <c r="W785" s="20"/>
      <c r="X785" s="20"/>
      <c r="Y785" s="20"/>
      <c r="Z785" s="17"/>
      <c r="AA785" s="21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</row>
    <row r="786" spans="1:54" x14ac:dyDescent="0.25">
      <c r="A786" s="17"/>
      <c r="B786" s="17"/>
      <c r="C786" s="22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20"/>
      <c r="T786" s="20"/>
      <c r="U786" s="20"/>
      <c r="V786" s="20"/>
      <c r="W786" s="20"/>
      <c r="X786" s="20"/>
      <c r="Y786" s="20"/>
      <c r="Z786" s="17"/>
      <c r="AA786" s="21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</row>
    <row r="787" spans="1:54" x14ac:dyDescent="0.25">
      <c r="A787" s="17"/>
      <c r="B787" s="17"/>
      <c r="C787" s="22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20"/>
      <c r="T787" s="20"/>
      <c r="U787" s="20"/>
      <c r="V787" s="20"/>
      <c r="W787" s="20"/>
      <c r="X787" s="20"/>
      <c r="Y787" s="20"/>
      <c r="Z787" s="17"/>
      <c r="AA787" s="21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</row>
    <row r="788" spans="1:54" x14ac:dyDescent="0.25">
      <c r="A788" s="17"/>
      <c r="B788" s="17"/>
      <c r="C788" s="22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20"/>
      <c r="T788" s="20"/>
      <c r="U788" s="20"/>
      <c r="V788" s="20"/>
      <c r="W788" s="20"/>
      <c r="X788" s="20"/>
      <c r="Y788" s="20"/>
      <c r="Z788" s="17"/>
      <c r="AA788" s="21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</row>
    <row r="789" spans="1:54" x14ac:dyDescent="0.25">
      <c r="A789" s="17"/>
      <c r="B789" s="17"/>
      <c r="C789" s="22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20"/>
      <c r="T789" s="20"/>
      <c r="U789" s="20"/>
      <c r="V789" s="20"/>
      <c r="W789" s="20"/>
      <c r="X789" s="20"/>
      <c r="Y789" s="20"/>
      <c r="Z789" s="17"/>
      <c r="AA789" s="21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</row>
    <row r="790" spans="1:54" x14ac:dyDescent="0.25">
      <c r="A790" s="17"/>
      <c r="B790" s="17"/>
      <c r="C790" s="22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20"/>
      <c r="T790" s="20"/>
      <c r="U790" s="20"/>
      <c r="V790" s="20"/>
      <c r="W790" s="20"/>
      <c r="X790" s="20"/>
      <c r="Y790" s="20"/>
      <c r="Z790" s="17"/>
      <c r="AA790" s="21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</row>
    <row r="791" spans="1:54" x14ac:dyDescent="0.25">
      <c r="A791" s="17"/>
      <c r="B791" s="17"/>
      <c r="C791" s="22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20"/>
      <c r="T791" s="20"/>
      <c r="U791" s="20"/>
      <c r="V791" s="20"/>
      <c r="W791" s="20"/>
      <c r="X791" s="20"/>
      <c r="Y791" s="20"/>
      <c r="Z791" s="17"/>
      <c r="AA791" s="21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</row>
    <row r="792" spans="1:54" x14ac:dyDescent="0.25">
      <c r="A792" s="17"/>
      <c r="B792" s="17"/>
      <c r="C792" s="22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20"/>
      <c r="T792" s="20"/>
      <c r="U792" s="20"/>
      <c r="V792" s="20"/>
      <c r="W792" s="20"/>
      <c r="X792" s="20"/>
      <c r="Y792" s="20"/>
      <c r="Z792" s="17"/>
      <c r="AA792" s="21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</row>
    <row r="793" spans="1:54" x14ac:dyDescent="0.25">
      <c r="A793" s="17"/>
      <c r="B793" s="17"/>
      <c r="C793" s="22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20"/>
      <c r="T793" s="20"/>
      <c r="U793" s="20"/>
      <c r="V793" s="20"/>
      <c r="W793" s="20"/>
      <c r="X793" s="20"/>
      <c r="Y793" s="20"/>
      <c r="Z793" s="17"/>
      <c r="AA793" s="21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</row>
    <row r="794" spans="1:54" x14ac:dyDescent="0.25">
      <c r="A794" s="17"/>
      <c r="B794" s="17"/>
      <c r="C794" s="22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20"/>
      <c r="T794" s="20"/>
      <c r="U794" s="20"/>
      <c r="V794" s="20"/>
      <c r="W794" s="20"/>
      <c r="X794" s="20"/>
      <c r="Y794" s="20"/>
      <c r="Z794" s="17"/>
      <c r="AA794" s="21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</row>
    <row r="795" spans="1:54" x14ac:dyDescent="0.25">
      <c r="A795" s="17"/>
      <c r="B795" s="17"/>
      <c r="C795" s="22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20"/>
      <c r="T795" s="20"/>
      <c r="U795" s="20"/>
      <c r="V795" s="20"/>
      <c r="W795" s="20"/>
      <c r="X795" s="20"/>
      <c r="Y795" s="20"/>
      <c r="Z795" s="17"/>
      <c r="AA795" s="21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</row>
    <row r="796" spans="1:54" x14ac:dyDescent="0.25">
      <c r="A796" s="17"/>
      <c r="B796" s="17"/>
      <c r="C796" s="22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20"/>
      <c r="T796" s="20"/>
      <c r="U796" s="20"/>
      <c r="V796" s="20"/>
      <c r="W796" s="20"/>
      <c r="X796" s="20"/>
      <c r="Y796" s="20"/>
      <c r="Z796" s="17"/>
      <c r="AA796" s="21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</row>
    <row r="797" spans="1:54" x14ac:dyDescent="0.25">
      <c r="A797" s="17"/>
      <c r="B797" s="17"/>
      <c r="C797" s="22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20"/>
      <c r="T797" s="20"/>
      <c r="U797" s="20"/>
      <c r="V797" s="20"/>
      <c r="W797" s="20"/>
      <c r="X797" s="20"/>
      <c r="Y797" s="20"/>
      <c r="Z797" s="17"/>
      <c r="AA797" s="21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</row>
    <row r="798" spans="1:54" x14ac:dyDescent="0.25">
      <c r="A798" s="17"/>
      <c r="B798" s="17"/>
      <c r="C798" s="22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20"/>
      <c r="T798" s="20"/>
      <c r="U798" s="20"/>
      <c r="V798" s="20"/>
      <c r="W798" s="20"/>
      <c r="X798" s="20"/>
      <c r="Y798" s="20"/>
      <c r="Z798" s="17"/>
      <c r="AA798" s="21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</row>
    <row r="799" spans="1:54" x14ac:dyDescent="0.25">
      <c r="A799" s="17"/>
      <c r="B799" s="17"/>
      <c r="C799" s="22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20"/>
      <c r="T799" s="20"/>
      <c r="U799" s="20"/>
      <c r="V799" s="20"/>
      <c r="W799" s="20"/>
      <c r="X799" s="20"/>
      <c r="Y799" s="20"/>
      <c r="Z799" s="17"/>
      <c r="AA799" s="21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</row>
    <row r="800" spans="1:54" x14ac:dyDescent="0.25">
      <c r="A800" s="17"/>
      <c r="B800" s="17"/>
      <c r="C800" s="22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20"/>
      <c r="T800" s="20"/>
      <c r="U800" s="20"/>
      <c r="V800" s="20"/>
      <c r="W800" s="20"/>
      <c r="X800" s="20"/>
      <c r="Y800" s="20"/>
      <c r="Z800" s="17"/>
      <c r="AA800" s="21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</row>
    <row r="801" spans="1:54" x14ac:dyDescent="0.25">
      <c r="A801" s="17"/>
      <c r="B801" s="17"/>
      <c r="C801" s="22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20"/>
      <c r="T801" s="20"/>
      <c r="U801" s="20"/>
      <c r="V801" s="20"/>
      <c r="W801" s="20"/>
      <c r="X801" s="20"/>
      <c r="Y801" s="20"/>
      <c r="Z801" s="17"/>
      <c r="AA801" s="21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</row>
    <row r="802" spans="1:54" x14ac:dyDescent="0.25">
      <c r="A802" s="17"/>
      <c r="B802" s="17"/>
      <c r="C802" s="22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20"/>
      <c r="T802" s="20"/>
      <c r="U802" s="20"/>
      <c r="V802" s="20"/>
      <c r="W802" s="20"/>
      <c r="X802" s="20"/>
      <c r="Y802" s="20"/>
      <c r="Z802" s="17"/>
      <c r="AA802" s="21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</row>
    <row r="803" spans="1:54" x14ac:dyDescent="0.25">
      <c r="A803" s="17"/>
      <c r="B803" s="17"/>
      <c r="C803" s="22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20"/>
      <c r="T803" s="20"/>
      <c r="U803" s="20"/>
      <c r="V803" s="20"/>
      <c r="W803" s="20"/>
      <c r="X803" s="20"/>
      <c r="Y803" s="20"/>
      <c r="Z803" s="17"/>
      <c r="AA803" s="21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</row>
    <row r="804" spans="1:54" x14ac:dyDescent="0.25">
      <c r="A804" s="17"/>
      <c r="B804" s="17"/>
      <c r="C804" s="22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20"/>
      <c r="T804" s="20"/>
      <c r="U804" s="20"/>
      <c r="V804" s="20"/>
      <c r="W804" s="20"/>
      <c r="X804" s="20"/>
      <c r="Y804" s="20"/>
      <c r="Z804" s="17"/>
      <c r="AA804" s="21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</row>
    <row r="805" spans="1:54" x14ac:dyDescent="0.25">
      <c r="A805" s="17"/>
      <c r="B805" s="17"/>
      <c r="C805" s="22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20"/>
      <c r="T805" s="20"/>
      <c r="U805" s="20"/>
      <c r="V805" s="20"/>
      <c r="W805" s="20"/>
      <c r="X805" s="20"/>
      <c r="Y805" s="20"/>
      <c r="Z805" s="17"/>
      <c r="AA805" s="21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</row>
    <row r="806" spans="1:54" x14ac:dyDescent="0.25">
      <c r="A806" s="17"/>
      <c r="B806" s="17"/>
      <c r="C806" s="22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20"/>
      <c r="T806" s="20"/>
      <c r="U806" s="20"/>
      <c r="V806" s="20"/>
      <c r="W806" s="20"/>
      <c r="X806" s="20"/>
      <c r="Y806" s="20"/>
      <c r="Z806" s="17"/>
      <c r="AA806" s="21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</row>
    <row r="807" spans="1:54" x14ac:dyDescent="0.25">
      <c r="A807" s="17"/>
      <c r="B807" s="17"/>
      <c r="C807" s="22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20"/>
      <c r="T807" s="20"/>
      <c r="U807" s="20"/>
      <c r="V807" s="20"/>
      <c r="W807" s="20"/>
      <c r="X807" s="20"/>
      <c r="Y807" s="20"/>
      <c r="Z807" s="17"/>
      <c r="AA807" s="21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</row>
    <row r="808" spans="1:54" x14ac:dyDescent="0.25">
      <c r="A808" s="17"/>
      <c r="B808" s="17"/>
      <c r="C808" s="22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20"/>
      <c r="T808" s="20"/>
      <c r="U808" s="20"/>
      <c r="V808" s="20"/>
      <c r="W808" s="20"/>
      <c r="X808" s="20"/>
      <c r="Y808" s="20"/>
      <c r="Z808" s="17"/>
      <c r="AA808" s="21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</row>
    <row r="809" spans="1:54" x14ac:dyDescent="0.25">
      <c r="A809" s="17"/>
      <c r="B809" s="17"/>
      <c r="C809" s="22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20"/>
      <c r="T809" s="20"/>
      <c r="U809" s="20"/>
      <c r="V809" s="20"/>
      <c r="W809" s="20"/>
      <c r="X809" s="20"/>
      <c r="Y809" s="20"/>
      <c r="Z809" s="17"/>
      <c r="AA809" s="21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</row>
    <row r="810" spans="1:54" x14ac:dyDescent="0.25">
      <c r="A810" s="17"/>
      <c r="B810" s="17"/>
      <c r="C810" s="22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20"/>
      <c r="T810" s="20"/>
      <c r="U810" s="20"/>
      <c r="V810" s="20"/>
      <c r="W810" s="20"/>
      <c r="X810" s="20"/>
      <c r="Y810" s="20"/>
      <c r="Z810" s="17"/>
      <c r="AA810" s="21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</row>
    <row r="811" spans="1:54" x14ac:dyDescent="0.25">
      <c r="A811" s="17"/>
      <c r="B811" s="17"/>
      <c r="C811" s="22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20"/>
      <c r="T811" s="20"/>
      <c r="U811" s="20"/>
      <c r="V811" s="20"/>
      <c r="W811" s="20"/>
      <c r="X811" s="20"/>
      <c r="Y811" s="20"/>
      <c r="Z811" s="17"/>
      <c r="AA811" s="21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</row>
    <row r="812" spans="1:54" x14ac:dyDescent="0.25">
      <c r="A812" s="17"/>
      <c r="B812" s="17"/>
      <c r="C812" s="22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20"/>
      <c r="T812" s="20"/>
      <c r="U812" s="20"/>
      <c r="V812" s="20"/>
      <c r="W812" s="20"/>
      <c r="X812" s="20"/>
      <c r="Y812" s="20"/>
      <c r="Z812" s="17"/>
      <c r="AA812" s="21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</row>
    <row r="813" spans="1:54" x14ac:dyDescent="0.25">
      <c r="A813" s="17"/>
      <c r="B813" s="17"/>
      <c r="C813" s="22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20"/>
      <c r="T813" s="20"/>
      <c r="U813" s="20"/>
      <c r="V813" s="20"/>
      <c r="W813" s="20"/>
      <c r="X813" s="20"/>
      <c r="Y813" s="20"/>
      <c r="Z813" s="17"/>
      <c r="AA813" s="21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</row>
    <row r="814" spans="1:54" x14ac:dyDescent="0.25">
      <c r="A814" s="17"/>
      <c r="B814" s="17"/>
      <c r="C814" s="22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20"/>
      <c r="T814" s="20"/>
      <c r="U814" s="20"/>
      <c r="V814" s="20"/>
      <c r="W814" s="20"/>
      <c r="X814" s="20"/>
      <c r="Y814" s="20"/>
      <c r="Z814" s="17"/>
      <c r="AA814" s="21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</row>
    <row r="815" spans="1:54" x14ac:dyDescent="0.25">
      <c r="A815" s="17"/>
      <c r="B815" s="17"/>
      <c r="C815" s="22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20"/>
      <c r="T815" s="20"/>
      <c r="U815" s="20"/>
      <c r="V815" s="20"/>
      <c r="W815" s="20"/>
      <c r="X815" s="20"/>
      <c r="Y815" s="20"/>
      <c r="Z815" s="17"/>
      <c r="AA815" s="21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</row>
    <row r="816" spans="1:54" x14ac:dyDescent="0.25">
      <c r="A816" s="17"/>
      <c r="B816" s="17"/>
      <c r="C816" s="22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20"/>
      <c r="T816" s="20"/>
      <c r="U816" s="20"/>
      <c r="V816" s="20"/>
      <c r="W816" s="20"/>
      <c r="X816" s="20"/>
      <c r="Y816" s="20"/>
      <c r="Z816" s="17"/>
      <c r="AA816" s="21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</row>
    <row r="817" spans="1:54" x14ac:dyDescent="0.25">
      <c r="A817" s="17"/>
      <c r="B817" s="17"/>
      <c r="C817" s="22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20"/>
      <c r="T817" s="20"/>
      <c r="U817" s="20"/>
      <c r="V817" s="20"/>
      <c r="W817" s="20"/>
      <c r="X817" s="20"/>
      <c r="Y817" s="20"/>
      <c r="Z817" s="17"/>
      <c r="AA817" s="21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</row>
    <row r="818" spans="1:54" x14ac:dyDescent="0.25">
      <c r="A818" s="17"/>
      <c r="B818" s="17"/>
      <c r="C818" s="22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20"/>
      <c r="T818" s="20"/>
      <c r="U818" s="20"/>
      <c r="V818" s="20"/>
      <c r="W818" s="20"/>
      <c r="X818" s="20"/>
      <c r="Y818" s="20"/>
      <c r="Z818" s="17"/>
      <c r="AA818" s="21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</row>
    <row r="819" spans="1:54" x14ac:dyDescent="0.25">
      <c r="A819" s="17"/>
      <c r="B819" s="17"/>
      <c r="C819" s="22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20"/>
      <c r="T819" s="20"/>
      <c r="U819" s="20"/>
      <c r="V819" s="20"/>
      <c r="W819" s="20"/>
      <c r="X819" s="20"/>
      <c r="Y819" s="20"/>
      <c r="Z819" s="17"/>
      <c r="AA819" s="21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</row>
    <row r="820" spans="1:54" x14ac:dyDescent="0.25">
      <c r="A820" s="17"/>
      <c r="B820" s="17"/>
      <c r="C820" s="22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20"/>
      <c r="T820" s="20"/>
      <c r="U820" s="20"/>
      <c r="V820" s="20"/>
      <c r="W820" s="20"/>
      <c r="X820" s="20"/>
      <c r="Y820" s="20"/>
      <c r="Z820" s="17"/>
      <c r="AA820" s="21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</row>
    <row r="821" spans="1:54" x14ac:dyDescent="0.25">
      <c r="A821" s="17"/>
      <c r="B821" s="17"/>
      <c r="C821" s="22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20"/>
      <c r="T821" s="20"/>
      <c r="U821" s="20"/>
      <c r="V821" s="20"/>
      <c r="W821" s="20"/>
      <c r="X821" s="20"/>
      <c r="Y821" s="20"/>
      <c r="Z821" s="17"/>
      <c r="AA821" s="21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</row>
    <row r="822" spans="1:54" x14ac:dyDescent="0.25">
      <c r="A822" s="17"/>
      <c r="B822" s="17"/>
      <c r="C822" s="22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20"/>
      <c r="T822" s="20"/>
      <c r="U822" s="20"/>
      <c r="V822" s="20"/>
      <c r="W822" s="20"/>
      <c r="X822" s="20"/>
      <c r="Y822" s="20"/>
      <c r="Z822" s="17"/>
      <c r="AA822" s="21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</row>
    <row r="823" spans="1:54" x14ac:dyDescent="0.25">
      <c r="A823" s="17"/>
      <c r="B823" s="17"/>
      <c r="C823" s="22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20"/>
      <c r="T823" s="20"/>
      <c r="U823" s="20"/>
      <c r="V823" s="20"/>
      <c r="W823" s="20"/>
      <c r="X823" s="20"/>
      <c r="Y823" s="20"/>
      <c r="Z823" s="17"/>
      <c r="AA823" s="21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</row>
    <row r="824" spans="1:54" x14ac:dyDescent="0.25">
      <c r="A824" s="17"/>
      <c r="B824" s="17"/>
      <c r="C824" s="22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20"/>
      <c r="T824" s="20"/>
      <c r="U824" s="20"/>
      <c r="V824" s="20"/>
      <c r="W824" s="20"/>
      <c r="X824" s="20"/>
      <c r="Y824" s="20"/>
      <c r="Z824" s="17"/>
      <c r="AA824" s="21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</row>
    <row r="825" spans="1:54" x14ac:dyDescent="0.25">
      <c r="A825" s="17"/>
      <c r="B825" s="17"/>
      <c r="C825" s="22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20"/>
      <c r="T825" s="20"/>
      <c r="U825" s="20"/>
      <c r="V825" s="20"/>
      <c r="W825" s="20"/>
      <c r="X825" s="20"/>
      <c r="Y825" s="20"/>
      <c r="Z825" s="17"/>
      <c r="AA825" s="21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</row>
    <row r="826" spans="1:54" x14ac:dyDescent="0.25">
      <c r="A826" s="17"/>
      <c r="B826" s="17"/>
      <c r="C826" s="22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20"/>
      <c r="T826" s="20"/>
      <c r="U826" s="20"/>
      <c r="V826" s="20"/>
      <c r="W826" s="20"/>
      <c r="X826" s="20"/>
      <c r="Y826" s="20"/>
      <c r="Z826" s="17"/>
      <c r="AA826" s="21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</row>
    <row r="827" spans="1:54" x14ac:dyDescent="0.25">
      <c r="A827" s="17"/>
      <c r="B827" s="17"/>
      <c r="C827" s="22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20"/>
      <c r="T827" s="20"/>
      <c r="U827" s="20"/>
      <c r="V827" s="20"/>
      <c r="W827" s="20"/>
      <c r="X827" s="20"/>
      <c r="Y827" s="20"/>
      <c r="Z827" s="17"/>
      <c r="AA827" s="21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</row>
    <row r="828" spans="1:54" x14ac:dyDescent="0.25">
      <c r="A828" s="17"/>
      <c r="B828" s="17"/>
      <c r="C828" s="22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20"/>
      <c r="T828" s="20"/>
      <c r="U828" s="20"/>
      <c r="V828" s="20"/>
      <c r="W828" s="20"/>
      <c r="X828" s="20"/>
      <c r="Y828" s="20"/>
      <c r="Z828" s="17"/>
      <c r="AA828" s="21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</row>
    <row r="829" spans="1:54" x14ac:dyDescent="0.25">
      <c r="A829" s="17"/>
      <c r="B829" s="17"/>
      <c r="C829" s="22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20"/>
      <c r="T829" s="20"/>
      <c r="U829" s="20"/>
      <c r="V829" s="20"/>
      <c r="W829" s="20"/>
      <c r="X829" s="20"/>
      <c r="Y829" s="20"/>
      <c r="Z829" s="17"/>
      <c r="AA829" s="21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</row>
    <row r="830" spans="1:54" x14ac:dyDescent="0.25">
      <c r="A830" s="17"/>
      <c r="B830" s="17"/>
      <c r="C830" s="22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20"/>
      <c r="T830" s="20"/>
      <c r="U830" s="20"/>
      <c r="V830" s="20"/>
      <c r="W830" s="20"/>
      <c r="X830" s="20"/>
      <c r="Y830" s="20"/>
      <c r="Z830" s="17"/>
      <c r="AA830" s="21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</row>
    <row r="831" spans="1:54" x14ac:dyDescent="0.25">
      <c r="A831" s="17"/>
      <c r="B831" s="17"/>
      <c r="C831" s="22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20"/>
      <c r="T831" s="20"/>
      <c r="U831" s="20"/>
      <c r="V831" s="20"/>
      <c r="W831" s="20"/>
      <c r="X831" s="20"/>
      <c r="Y831" s="20"/>
      <c r="Z831" s="17"/>
      <c r="AA831" s="21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</row>
    <row r="832" spans="1:54" x14ac:dyDescent="0.25">
      <c r="A832" s="17"/>
      <c r="B832" s="17"/>
      <c r="C832" s="22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20"/>
      <c r="T832" s="20"/>
      <c r="U832" s="20"/>
      <c r="V832" s="20"/>
      <c r="W832" s="20"/>
      <c r="X832" s="20"/>
      <c r="Y832" s="20"/>
      <c r="Z832" s="17"/>
      <c r="AA832" s="21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</row>
    <row r="833" spans="1:54" x14ac:dyDescent="0.25">
      <c r="A833" s="17"/>
      <c r="B833" s="17"/>
      <c r="C833" s="22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20"/>
      <c r="T833" s="20"/>
      <c r="U833" s="20"/>
      <c r="V833" s="20"/>
      <c r="W833" s="20"/>
      <c r="X833" s="20"/>
      <c r="Y833" s="20"/>
      <c r="Z833" s="17"/>
      <c r="AA833" s="21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</row>
    <row r="834" spans="1:54" x14ac:dyDescent="0.25">
      <c r="A834" s="17"/>
      <c r="B834" s="17"/>
      <c r="C834" s="22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20"/>
      <c r="T834" s="20"/>
      <c r="U834" s="20"/>
      <c r="V834" s="20"/>
      <c r="W834" s="20"/>
      <c r="X834" s="20"/>
      <c r="Y834" s="20"/>
      <c r="Z834" s="17"/>
      <c r="AA834" s="21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</row>
    <row r="835" spans="1:54" x14ac:dyDescent="0.25">
      <c r="A835" s="17"/>
      <c r="B835" s="17"/>
      <c r="C835" s="22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20"/>
      <c r="T835" s="20"/>
      <c r="U835" s="20"/>
      <c r="V835" s="20"/>
      <c r="W835" s="20"/>
      <c r="X835" s="20"/>
      <c r="Y835" s="20"/>
      <c r="Z835" s="17"/>
      <c r="AA835" s="21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</row>
    <row r="836" spans="1:54" x14ac:dyDescent="0.25">
      <c r="A836" s="17"/>
      <c r="B836" s="17"/>
      <c r="C836" s="22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20"/>
      <c r="T836" s="20"/>
      <c r="U836" s="20"/>
      <c r="V836" s="20"/>
      <c r="W836" s="20"/>
      <c r="X836" s="20"/>
      <c r="Y836" s="20"/>
      <c r="Z836" s="17"/>
      <c r="AA836" s="21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</row>
    <row r="837" spans="1:54" x14ac:dyDescent="0.25">
      <c r="A837" s="17"/>
      <c r="B837" s="17"/>
      <c r="C837" s="22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20"/>
      <c r="T837" s="20"/>
      <c r="U837" s="20"/>
      <c r="V837" s="20"/>
      <c r="W837" s="20"/>
      <c r="X837" s="20"/>
      <c r="Y837" s="20"/>
      <c r="Z837" s="17"/>
      <c r="AA837" s="21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</row>
    <row r="838" spans="1:54" x14ac:dyDescent="0.25">
      <c r="A838" s="17"/>
      <c r="B838" s="17"/>
      <c r="C838" s="22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20"/>
      <c r="T838" s="20"/>
      <c r="U838" s="20"/>
      <c r="V838" s="20"/>
      <c r="W838" s="20"/>
      <c r="X838" s="20"/>
      <c r="Y838" s="20"/>
      <c r="Z838" s="17"/>
      <c r="AA838" s="21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</row>
    <row r="839" spans="1:54" x14ac:dyDescent="0.25">
      <c r="A839" s="17"/>
      <c r="B839" s="17"/>
      <c r="C839" s="22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20"/>
      <c r="T839" s="20"/>
      <c r="U839" s="20"/>
      <c r="V839" s="20"/>
      <c r="W839" s="20"/>
      <c r="X839" s="20"/>
      <c r="Y839" s="20"/>
      <c r="Z839" s="17"/>
      <c r="AA839" s="21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</row>
    <row r="840" spans="1:54" x14ac:dyDescent="0.25">
      <c r="A840" s="17"/>
      <c r="B840" s="17"/>
      <c r="C840" s="22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20"/>
      <c r="T840" s="20"/>
      <c r="U840" s="20"/>
      <c r="V840" s="20"/>
      <c r="W840" s="20"/>
      <c r="X840" s="20"/>
      <c r="Y840" s="20"/>
      <c r="Z840" s="17"/>
      <c r="AA840" s="21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</row>
    <row r="841" spans="1:54" x14ac:dyDescent="0.25">
      <c r="A841" s="17"/>
      <c r="B841" s="17"/>
      <c r="C841" s="22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20"/>
      <c r="T841" s="20"/>
      <c r="U841" s="20"/>
      <c r="V841" s="20"/>
      <c r="W841" s="20"/>
      <c r="X841" s="20"/>
      <c r="Y841" s="20"/>
      <c r="Z841" s="17"/>
      <c r="AA841" s="21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</row>
    <row r="842" spans="1:54" x14ac:dyDescent="0.25">
      <c r="A842" s="17"/>
      <c r="B842" s="17"/>
      <c r="C842" s="22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20"/>
      <c r="T842" s="20"/>
      <c r="U842" s="20"/>
      <c r="V842" s="20"/>
      <c r="W842" s="20"/>
      <c r="X842" s="20"/>
      <c r="Y842" s="20"/>
      <c r="Z842" s="17"/>
      <c r="AA842" s="21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</row>
    <row r="843" spans="1:54" x14ac:dyDescent="0.25">
      <c r="A843" s="17"/>
      <c r="B843" s="17"/>
      <c r="C843" s="22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20"/>
      <c r="T843" s="20"/>
      <c r="U843" s="20"/>
      <c r="V843" s="20"/>
      <c r="W843" s="20"/>
      <c r="X843" s="20"/>
      <c r="Y843" s="20"/>
      <c r="Z843" s="17"/>
      <c r="AA843" s="21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</row>
    <row r="844" spans="1:54" x14ac:dyDescent="0.25">
      <c r="A844" s="17"/>
      <c r="B844" s="17"/>
      <c r="C844" s="22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20"/>
      <c r="T844" s="20"/>
      <c r="U844" s="20"/>
      <c r="V844" s="20"/>
      <c r="W844" s="20"/>
      <c r="X844" s="20"/>
      <c r="Y844" s="20"/>
      <c r="Z844" s="17"/>
      <c r="AA844" s="21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</row>
    <row r="845" spans="1:54" x14ac:dyDescent="0.25">
      <c r="A845" s="17"/>
      <c r="B845" s="17"/>
      <c r="C845" s="22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20"/>
      <c r="T845" s="20"/>
      <c r="U845" s="20"/>
      <c r="V845" s="20"/>
      <c r="W845" s="20"/>
      <c r="X845" s="20"/>
      <c r="Y845" s="20"/>
      <c r="Z845" s="17"/>
      <c r="AA845" s="21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</row>
    <row r="846" spans="1:54" x14ac:dyDescent="0.25">
      <c r="A846" s="17"/>
      <c r="B846" s="17"/>
      <c r="C846" s="22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20"/>
      <c r="T846" s="20"/>
      <c r="U846" s="20"/>
      <c r="V846" s="20"/>
      <c r="W846" s="20"/>
      <c r="X846" s="20"/>
      <c r="Y846" s="20"/>
      <c r="Z846" s="17"/>
      <c r="AA846" s="21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</row>
    <row r="847" spans="1:54" x14ac:dyDescent="0.25">
      <c r="A847" s="17"/>
      <c r="B847" s="17"/>
      <c r="C847" s="22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20"/>
      <c r="T847" s="20"/>
      <c r="U847" s="20"/>
      <c r="V847" s="20"/>
      <c r="W847" s="20"/>
      <c r="X847" s="20"/>
      <c r="Y847" s="20"/>
      <c r="Z847" s="17"/>
      <c r="AA847" s="21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</row>
    <row r="848" spans="1:54" x14ac:dyDescent="0.25">
      <c r="A848" s="17"/>
      <c r="B848" s="17"/>
      <c r="C848" s="22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20"/>
      <c r="T848" s="20"/>
      <c r="U848" s="20"/>
      <c r="V848" s="20"/>
      <c r="W848" s="20"/>
      <c r="X848" s="20"/>
      <c r="Y848" s="20"/>
      <c r="Z848" s="17"/>
      <c r="AA848" s="21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</row>
    <row r="849" spans="1:54" x14ac:dyDescent="0.25">
      <c r="A849" s="17"/>
      <c r="B849" s="17"/>
      <c r="C849" s="22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20"/>
      <c r="T849" s="20"/>
      <c r="U849" s="20"/>
      <c r="V849" s="20"/>
      <c r="W849" s="20"/>
      <c r="X849" s="20"/>
      <c r="Y849" s="20"/>
      <c r="Z849" s="17"/>
      <c r="AA849" s="21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</row>
    <row r="850" spans="1:54" x14ac:dyDescent="0.25">
      <c r="A850" s="17"/>
      <c r="B850" s="17"/>
      <c r="C850" s="22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20"/>
      <c r="T850" s="20"/>
      <c r="U850" s="20"/>
      <c r="V850" s="20"/>
      <c r="W850" s="20"/>
      <c r="X850" s="20"/>
      <c r="Y850" s="20"/>
      <c r="Z850" s="17"/>
      <c r="AA850" s="21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</row>
    <row r="851" spans="1:54" x14ac:dyDescent="0.25">
      <c r="A851" s="17"/>
      <c r="B851" s="17"/>
      <c r="C851" s="22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20"/>
      <c r="T851" s="20"/>
      <c r="U851" s="20"/>
      <c r="V851" s="20"/>
      <c r="W851" s="20"/>
      <c r="X851" s="20"/>
      <c r="Y851" s="20"/>
      <c r="Z851" s="17"/>
      <c r="AA851" s="21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</row>
    <row r="852" spans="1:54" x14ac:dyDescent="0.25">
      <c r="A852" s="17"/>
      <c r="B852" s="17"/>
      <c r="C852" s="22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20"/>
      <c r="T852" s="20"/>
      <c r="U852" s="20"/>
      <c r="V852" s="20"/>
      <c r="W852" s="20"/>
      <c r="X852" s="20"/>
      <c r="Y852" s="20"/>
      <c r="Z852" s="17"/>
      <c r="AA852" s="21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</row>
    <row r="853" spans="1:54" x14ac:dyDescent="0.25">
      <c r="A853" s="17"/>
      <c r="B853" s="17"/>
      <c r="C853" s="22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20"/>
      <c r="T853" s="20"/>
      <c r="U853" s="20"/>
      <c r="V853" s="20"/>
      <c r="W853" s="20"/>
      <c r="X853" s="20"/>
      <c r="Y853" s="20"/>
      <c r="Z853" s="17"/>
      <c r="AA853" s="21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</row>
    <row r="854" spans="1:54" x14ac:dyDescent="0.25">
      <c r="A854" s="17"/>
      <c r="B854" s="17"/>
      <c r="C854" s="22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20"/>
      <c r="T854" s="20"/>
      <c r="U854" s="20"/>
      <c r="V854" s="20"/>
      <c r="W854" s="20"/>
      <c r="X854" s="20"/>
      <c r="Y854" s="20"/>
      <c r="Z854" s="17"/>
      <c r="AA854" s="21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</row>
    <row r="855" spans="1:54" x14ac:dyDescent="0.25">
      <c r="A855" s="17"/>
      <c r="B855" s="17"/>
      <c r="C855" s="22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20"/>
      <c r="T855" s="20"/>
      <c r="U855" s="20"/>
      <c r="V855" s="20"/>
      <c r="W855" s="20"/>
      <c r="X855" s="20"/>
      <c r="Y855" s="20"/>
      <c r="Z855" s="17"/>
      <c r="AA855" s="21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</row>
    <row r="856" spans="1:54" x14ac:dyDescent="0.25">
      <c r="A856" s="17"/>
      <c r="B856" s="17"/>
      <c r="C856" s="22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20"/>
      <c r="T856" s="20"/>
      <c r="U856" s="20"/>
      <c r="V856" s="20"/>
      <c r="W856" s="20"/>
      <c r="X856" s="20"/>
      <c r="Y856" s="20"/>
      <c r="Z856" s="17"/>
      <c r="AA856" s="21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</row>
    <row r="857" spans="1:54" x14ac:dyDescent="0.25">
      <c r="A857" s="17"/>
      <c r="B857" s="17"/>
      <c r="C857" s="22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20"/>
      <c r="T857" s="20"/>
      <c r="U857" s="20"/>
      <c r="V857" s="20"/>
      <c r="W857" s="20"/>
      <c r="X857" s="20"/>
      <c r="Y857" s="20"/>
      <c r="Z857" s="17"/>
      <c r="AA857" s="21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</row>
    <row r="858" spans="1:54" x14ac:dyDescent="0.25">
      <c r="A858" s="17"/>
      <c r="B858" s="17"/>
      <c r="C858" s="22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20"/>
      <c r="T858" s="20"/>
      <c r="U858" s="20"/>
      <c r="V858" s="20"/>
      <c r="W858" s="20"/>
      <c r="X858" s="20"/>
      <c r="Y858" s="20"/>
      <c r="Z858" s="17"/>
      <c r="AA858" s="21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</row>
    <row r="859" spans="1:54" x14ac:dyDescent="0.25">
      <c r="A859" s="17"/>
      <c r="B859" s="17"/>
      <c r="C859" s="22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20"/>
      <c r="T859" s="20"/>
      <c r="U859" s="20"/>
      <c r="V859" s="20"/>
      <c r="W859" s="20"/>
      <c r="X859" s="20"/>
      <c r="Y859" s="20"/>
      <c r="Z859" s="17"/>
      <c r="AA859" s="21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</row>
    <row r="860" spans="1:54" x14ac:dyDescent="0.25">
      <c r="A860" s="17"/>
      <c r="B860" s="17"/>
      <c r="C860" s="22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20"/>
      <c r="T860" s="20"/>
      <c r="U860" s="20"/>
      <c r="V860" s="20"/>
      <c r="W860" s="20"/>
      <c r="X860" s="20"/>
      <c r="Y860" s="20"/>
      <c r="Z860" s="17"/>
      <c r="AA860" s="21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</row>
    <row r="861" spans="1:54" x14ac:dyDescent="0.25">
      <c r="A861" s="17"/>
      <c r="B861" s="17"/>
      <c r="C861" s="22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20"/>
      <c r="T861" s="20"/>
      <c r="U861" s="20"/>
      <c r="V861" s="20"/>
      <c r="W861" s="20"/>
      <c r="X861" s="20"/>
      <c r="Y861" s="20"/>
      <c r="Z861" s="17"/>
      <c r="AA861" s="21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</row>
    <row r="862" spans="1:54" x14ac:dyDescent="0.25">
      <c r="A862" s="17"/>
      <c r="B862" s="17"/>
      <c r="C862" s="22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20"/>
      <c r="T862" s="20"/>
      <c r="U862" s="20"/>
      <c r="V862" s="20"/>
      <c r="W862" s="20"/>
      <c r="X862" s="20"/>
      <c r="Y862" s="20"/>
      <c r="Z862" s="17"/>
      <c r="AA862" s="21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</row>
    <row r="863" spans="1:54" x14ac:dyDescent="0.25">
      <c r="A863" s="17"/>
      <c r="B863" s="17"/>
      <c r="C863" s="22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20"/>
      <c r="T863" s="20"/>
      <c r="U863" s="20"/>
      <c r="V863" s="20"/>
      <c r="W863" s="20"/>
      <c r="X863" s="20"/>
      <c r="Y863" s="20"/>
      <c r="Z863" s="17"/>
      <c r="AA863" s="21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</row>
    <row r="864" spans="1:54" x14ac:dyDescent="0.25">
      <c r="A864" s="17"/>
      <c r="B864" s="17"/>
      <c r="C864" s="22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20"/>
      <c r="T864" s="20"/>
      <c r="U864" s="20"/>
      <c r="V864" s="20"/>
      <c r="W864" s="20"/>
      <c r="X864" s="20"/>
      <c r="Y864" s="20"/>
      <c r="Z864" s="17"/>
      <c r="AA864" s="21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</row>
    <row r="865" spans="1:54" x14ac:dyDescent="0.25">
      <c r="A865" s="17"/>
      <c r="B865" s="17"/>
      <c r="C865" s="22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20"/>
      <c r="T865" s="20"/>
      <c r="U865" s="20"/>
      <c r="V865" s="20"/>
      <c r="W865" s="20"/>
      <c r="X865" s="20"/>
      <c r="Y865" s="20"/>
      <c r="Z865" s="17"/>
      <c r="AA865" s="21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</row>
    <row r="866" spans="1:54" x14ac:dyDescent="0.25">
      <c r="A866" s="17"/>
      <c r="B866" s="17"/>
      <c r="C866" s="22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20"/>
      <c r="T866" s="20"/>
      <c r="U866" s="20"/>
      <c r="V866" s="20"/>
      <c r="W866" s="20"/>
      <c r="X866" s="20"/>
      <c r="Y866" s="20"/>
      <c r="Z866" s="17"/>
      <c r="AA866" s="21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</row>
    <row r="867" spans="1:54" x14ac:dyDescent="0.25">
      <c r="A867" s="17"/>
      <c r="B867" s="17"/>
      <c r="C867" s="22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20"/>
      <c r="T867" s="20"/>
      <c r="U867" s="20"/>
      <c r="V867" s="20"/>
      <c r="W867" s="20"/>
      <c r="X867" s="20"/>
      <c r="Y867" s="20"/>
      <c r="Z867" s="17"/>
      <c r="AA867" s="21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</row>
    <row r="868" spans="1:54" x14ac:dyDescent="0.25">
      <c r="A868" s="17"/>
      <c r="B868" s="17"/>
      <c r="C868" s="22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20"/>
      <c r="T868" s="20"/>
      <c r="U868" s="20"/>
      <c r="V868" s="20"/>
      <c r="W868" s="20"/>
      <c r="X868" s="20"/>
      <c r="Y868" s="20"/>
      <c r="Z868" s="17"/>
      <c r="AA868" s="21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</row>
    <row r="869" spans="1:54" x14ac:dyDescent="0.25">
      <c r="A869" s="17"/>
      <c r="B869" s="17"/>
      <c r="C869" s="22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20"/>
      <c r="T869" s="20"/>
      <c r="U869" s="20"/>
      <c r="V869" s="20"/>
      <c r="W869" s="20"/>
      <c r="X869" s="20"/>
      <c r="Y869" s="20"/>
      <c r="Z869" s="17"/>
      <c r="AA869" s="21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</row>
    <row r="870" spans="1:54" x14ac:dyDescent="0.25">
      <c r="A870" s="17"/>
      <c r="B870" s="17"/>
      <c r="C870" s="22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20"/>
      <c r="T870" s="20"/>
      <c r="U870" s="20"/>
      <c r="V870" s="20"/>
      <c r="W870" s="20"/>
      <c r="X870" s="20"/>
      <c r="Y870" s="20"/>
      <c r="Z870" s="17"/>
      <c r="AA870" s="21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</row>
    <row r="871" spans="1:54" x14ac:dyDescent="0.25">
      <c r="A871" s="17"/>
      <c r="B871" s="17"/>
      <c r="C871" s="22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20"/>
      <c r="T871" s="20"/>
      <c r="U871" s="20"/>
      <c r="V871" s="20"/>
      <c r="W871" s="20"/>
      <c r="X871" s="20"/>
      <c r="Y871" s="20"/>
      <c r="Z871" s="17"/>
      <c r="AA871" s="21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</row>
    <row r="872" spans="1:54" x14ac:dyDescent="0.25">
      <c r="A872" s="17"/>
      <c r="B872" s="17"/>
      <c r="C872" s="22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20"/>
      <c r="T872" s="20"/>
      <c r="U872" s="20"/>
      <c r="V872" s="20"/>
      <c r="W872" s="20"/>
      <c r="X872" s="20"/>
      <c r="Y872" s="20"/>
      <c r="Z872" s="17"/>
      <c r="AA872" s="21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</row>
    <row r="873" spans="1:54" x14ac:dyDescent="0.25">
      <c r="A873" s="17"/>
      <c r="B873" s="17"/>
      <c r="C873" s="22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20"/>
      <c r="T873" s="20"/>
      <c r="U873" s="20"/>
      <c r="V873" s="20"/>
      <c r="W873" s="20"/>
      <c r="X873" s="20"/>
      <c r="Y873" s="20"/>
      <c r="Z873" s="17"/>
      <c r="AA873" s="21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</row>
    <row r="874" spans="1:54" x14ac:dyDescent="0.25">
      <c r="A874" s="17"/>
      <c r="B874" s="17"/>
      <c r="C874" s="22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20"/>
      <c r="T874" s="20"/>
      <c r="U874" s="20"/>
      <c r="V874" s="20"/>
      <c r="W874" s="20"/>
      <c r="X874" s="20"/>
      <c r="Y874" s="20"/>
      <c r="Z874" s="17"/>
      <c r="AA874" s="21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</row>
    <row r="875" spans="1:54" x14ac:dyDescent="0.25">
      <c r="A875" s="17"/>
      <c r="B875" s="17"/>
      <c r="C875" s="22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20"/>
      <c r="T875" s="20"/>
      <c r="U875" s="20"/>
      <c r="V875" s="20"/>
      <c r="W875" s="20"/>
      <c r="X875" s="20"/>
      <c r="Y875" s="20"/>
      <c r="Z875" s="17"/>
      <c r="AA875" s="21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</row>
    <row r="876" spans="1:54" x14ac:dyDescent="0.25">
      <c r="A876" s="17"/>
      <c r="B876" s="17"/>
      <c r="C876" s="22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20"/>
      <c r="T876" s="20"/>
      <c r="U876" s="20"/>
      <c r="V876" s="20"/>
      <c r="W876" s="20"/>
      <c r="X876" s="20"/>
      <c r="Y876" s="20"/>
      <c r="Z876" s="17"/>
      <c r="AA876" s="21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</row>
    <row r="877" spans="1:54" x14ac:dyDescent="0.25">
      <c r="A877" s="17"/>
      <c r="B877" s="17"/>
      <c r="C877" s="22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20"/>
      <c r="T877" s="20"/>
      <c r="U877" s="20"/>
      <c r="V877" s="20"/>
      <c r="W877" s="20"/>
      <c r="X877" s="20"/>
      <c r="Y877" s="20"/>
      <c r="Z877" s="17"/>
      <c r="AA877" s="21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</row>
    <row r="878" spans="1:54" x14ac:dyDescent="0.25">
      <c r="A878" s="17"/>
      <c r="B878" s="17"/>
      <c r="C878" s="22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20"/>
      <c r="T878" s="20"/>
      <c r="U878" s="20"/>
      <c r="V878" s="20"/>
      <c r="W878" s="20"/>
      <c r="X878" s="20"/>
      <c r="Y878" s="20"/>
      <c r="Z878" s="17"/>
      <c r="AA878" s="21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</row>
    <row r="879" spans="1:54" x14ac:dyDescent="0.25">
      <c r="A879" s="17"/>
      <c r="B879" s="17"/>
      <c r="C879" s="22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20"/>
      <c r="T879" s="20"/>
      <c r="U879" s="20"/>
      <c r="V879" s="20"/>
      <c r="W879" s="20"/>
      <c r="X879" s="20"/>
      <c r="Y879" s="20"/>
      <c r="Z879" s="17"/>
      <c r="AA879" s="21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</row>
    <row r="880" spans="1:54" x14ac:dyDescent="0.25">
      <c r="A880" s="17"/>
      <c r="B880" s="17"/>
      <c r="C880" s="22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20"/>
      <c r="T880" s="20"/>
      <c r="U880" s="20"/>
      <c r="V880" s="20"/>
      <c r="W880" s="20"/>
      <c r="X880" s="20"/>
      <c r="Y880" s="20"/>
      <c r="Z880" s="17"/>
      <c r="AA880" s="21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</row>
    <row r="881" spans="1:54" x14ac:dyDescent="0.25">
      <c r="A881" s="17"/>
      <c r="B881" s="17"/>
      <c r="C881" s="22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20"/>
      <c r="T881" s="20"/>
      <c r="U881" s="20"/>
      <c r="V881" s="20"/>
      <c r="W881" s="20"/>
      <c r="X881" s="20"/>
      <c r="Y881" s="20"/>
      <c r="Z881" s="17"/>
      <c r="AA881" s="21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</row>
    <row r="882" spans="1:54" x14ac:dyDescent="0.25">
      <c r="A882" s="17"/>
      <c r="B882" s="17"/>
      <c r="C882" s="22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20"/>
      <c r="T882" s="20"/>
      <c r="U882" s="20"/>
      <c r="V882" s="20"/>
      <c r="W882" s="20"/>
      <c r="X882" s="20"/>
      <c r="Y882" s="20"/>
      <c r="Z882" s="17"/>
      <c r="AA882" s="21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</row>
    <row r="883" spans="1:54" x14ac:dyDescent="0.25">
      <c r="A883" s="17"/>
      <c r="B883" s="17"/>
      <c r="C883" s="22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20"/>
      <c r="T883" s="20"/>
      <c r="U883" s="20"/>
      <c r="V883" s="20"/>
      <c r="W883" s="20"/>
      <c r="X883" s="20"/>
      <c r="Y883" s="20"/>
      <c r="Z883" s="17"/>
      <c r="AA883" s="21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</row>
    <row r="884" spans="1:54" x14ac:dyDescent="0.25">
      <c r="A884" s="17"/>
      <c r="B884" s="17"/>
      <c r="C884" s="22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20"/>
      <c r="T884" s="20"/>
      <c r="U884" s="20"/>
      <c r="V884" s="20"/>
      <c r="W884" s="20"/>
      <c r="X884" s="20"/>
      <c r="Y884" s="20"/>
      <c r="Z884" s="17"/>
      <c r="AA884" s="21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</row>
    <row r="885" spans="1:54" x14ac:dyDescent="0.25">
      <c r="A885" s="17"/>
      <c r="B885" s="17"/>
      <c r="C885" s="22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20"/>
      <c r="T885" s="20"/>
      <c r="U885" s="20"/>
      <c r="V885" s="20"/>
      <c r="W885" s="20"/>
      <c r="X885" s="20"/>
      <c r="Y885" s="20"/>
      <c r="Z885" s="17"/>
      <c r="AA885" s="21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</row>
    <row r="886" spans="1:54" x14ac:dyDescent="0.25">
      <c r="A886" s="17"/>
      <c r="B886" s="17"/>
      <c r="C886" s="22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20"/>
      <c r="T886" s="20"/>
      <c r="U886" s="20"/>
      <c r="V886" s="20"/>
      <c r="W886" s="20"/>
      <c r="X886" s="20"/>
      <c r="Y886" s="20"/>
      <c r="Z886" s="17"/>
      <c r="AA886" s="21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</row>
    <row r="887" spans="1:54" x14ac:dyDescent="0.25">
      <c r="A887" s="17"/>
      <c r="B887" s="17"/>
      <c r="C887" s="22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20"/>
      <c r="T887" s="20"/>
      <c r="U887" s="20"/>
      <c r="V887" s="20"/>
      <c r="W887" s="20"/>
      <c r="X887" s="20"/>
      <c r="Y887" s="20"/>
      <c r="Z887" s="17"/>
      <c r="AA887" s="21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</row>
    <row r="888" spans="1:54" x14ac:dyDescent="0.25">
      <c r="A888" s="17"/>
      <c r="B888" s="17"/>
      <c r="C888" s="22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20"/>
      <c r="T888" s="20"/>
      <c r="U888" s="20"/>
      <c r="V888" s="20"/>
      <c r="W888" s="20"/>
      <c r="X888" s="20"/>
      <c r="Y888" s="20"/>
      <c r="Z888" s="17"/>
      <c r="AA888" s="21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</row>
    <row r="889" spans="1:54" x14ac:dyDescent="0.25">
      <c r="A889" s="17"/>
      <c r="B889" s="17"/>
      <c r="C889" s="22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20"/>
      <c r="T889" s="20"/>
      <c r="U889" s="20"/>
      <c r="V889" s="20"/>
      <c r="W889" s="20"/>
      <c r="X889" s="20"/>
      <c r="Y889" s="20"/>
      <c r="Z889" s="17"/>
      <c r="AA889" s="21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</row>
    <row r="890" spans="1:54" x14ac:dyDescent="0.25">
      <c r="A890" s="17"/>
      <c r="B890" s="17"/>
      <c r="C890" s="22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20"/>
      <c r="T890" s="20"/>
      <c r="U890" s="20"/>
      <c r="V890" s="20"/>
      <c r="W890" s="20"/>
      <c r="X890" s="20"/>
      <c r="Y890" s="20"/>
      <c r="Z890" s="17"/>
      <c r="AA890" s="21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</row>
    <row r="891" spans="1:54" x14ac:dyDescent="0.25">
      <c r="A891" s="17"/>
      <c r="B891" s="17"/>
      <c r="C891" s="22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20"/>
      <c r="T891" s="20"/>
      <c r="U891" s="20"/>
      <c r="V891" s="20"/>
      <c r="W891" s="20"/>
      <c r="X891" s="20"/>
      <c r="Y891" s="20"/>
      <c r="Z891" s="17"/>
      <c r="AA891" s="21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</row>
    <row r="892" spans="1:54" x14ac:dyDescent="0.25">
      <c r="A892" s="17"/>
      <c r="B892" s="17"/>
      <c r="C892" s="22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20"/>
      <c r="T892" s="20"/>
      <c r="U892" s="20"/>
      <c r="V892" s="20"/>
      <c r="W892" s="20"/>
      <c r="X892" s="20"/>
      <c r="Y892" s="20"/>
      <c r="Z892" s="17"/>
      <c r="AA892" s="21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</row>
    <row r="893" spans="1:54" x14ac:dyDescent="0.25">
      <c r="A893" s="17"/>
      <c r="B893" s="17"/>
      <c r="C893" s="22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20"/>
      <c r="T893" s="20"/>
      <c r="U893" s="20"/>
      <c r="V893" s="20"/>
      <c r="W893" s="20"/>
      <c r="X893" s="20"/>
      <c r="Y893" s="20"/>
      <c r="Z893" s="17"/>
      <c r="AA893" s="21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</row>
    <row r="894" spans="1:54" x14ac:dyDescent="0.25">
      <c r="A894" s="17"/>
      <c r="B894" s="17"/>
      <c r="C894" s="22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20"/>
      <c r="T894" s="20"/>
      <c r="U894" s="20"/>
      <c r="V894" s="20"/>
      <c r="W894" s="20"/>
      <c r="X894" s="20"/>
      <c r="Y894" s="20"/>
      <c r="Z894" s="17"/>
      <c r="AA894" s="21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</row>
    <row r="895" spans="1:54" x14ac:dyDescent="0.25">
      <c r="A895" s="17"/>
      <c r="B895" s="17"/>
      <c r="C895" s="22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20"/>
      <c r="T895" s="20"/>
      <c r="U895" s="20"/>
      <c r="V895" s="20"/>
      <c r="W895" s="20"/>
      <c r="X895" s="20"/>
      <c r="Y895" s="20"/>
      <c r="Z895" s="17"/>
      <c r="AA895" s="21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</row>
    <row r="896" spans="1:54" x14ac:dyDescent="0.25">
      <c r="A896" s="17"/>
      <c r="B896" s="17"/>
      <c r="C896" s="22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20"/>
      <c r="T896" s="20"/>
      <c r="U896" s="20"/>
      <c r="V896" s="20"/>
      <c r="W896" s="20"/>
      <c r="X896" s="20"/>
      <c r="Y896" s="20"/>
      <c r="Z896" s="17"/>
      <c r="AA896" s="21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</row>
    <row r="897" spans="1:54" x14ac:dyDescent="0.25">
      <c r="A897" s="17"/>
      <c r="B897" s="17"/>
      <c r="C897" s="22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20"/>
      <c r="T897" s="20"/>
      <c r="U897" s="20"/>
      <c r="V897" s="20"/>
      <c r="W897" s="20"/>
      <c r="X897" s="20"/>
      <c r="Y897" s="20"/>
      <c r="Z897" s="17"/>
      <c r="AA897" s="21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</row>
    <row r="898" spans="1:54" x14ac:dyDescent="0.25">
      <c r="A898" s="17"/>
      <c r="B898" s="17"/>
      <c r="C898" s="22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20"/>
      <c r="T898" s="20"/>
      <c r="U898" s="20"/>
      <c r="V898" s="20"/>
      <c r="W898" s="20"/>
      <c r="X898" s="20"/>
      <c r="Y898" s="20"/>
      <c r="Z898" s="17"/>
      <c r="AA898" s="21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</row>
    <row r="899" spans="1:54" x14ac:dyDescent="0.25">
      <c r="A899" s="17"/>
      <c r="B899" s="17"/>
      <c r="C899" s="22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20"/>
      <c r="T899" s="20"/>
      <c r="U899" s="20"/>
      <c r="V899" s="20"/>
      <c r="W899" s="20"/>
      <c r="X899" s="20"/>
      <c r="Y899" s="20"/>
      <c r="Z899" s="17"/>
      <c r="AA899" s="21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</row>
    <row r="900" spans="1:54" x14ac:dyDescent="0.25">
      <c r="A900" s="17"/>
      <c r="B900" s="17"/>
      <c r="C900" s="22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20"/>
      <c r="T900" s="20"/>
      <c r="U900" s="20"/>
      <c r="V900" s="20"/>
      <c r="W900" s="20"/>
      <c r="X900" s="20"/>
      <c r="Y900" s="20"/>
      <c r="Z900" s="17"/>
      <c r="AA900" s="21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</row>
    <row r="901" spans="1:54" x14ac:dyDescent="0.25">
      <c r="A901" s="17"/>
      <c r="B901" s="17"/>
      <c r="C901" s="22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20"/>
      <c r="T901" s="20"/>
      <c r="U901" s="20"/>
      <c r="V901" s="20"/>
      <c r="W901" s="20"/>
      <c r="X901" s="20"/>
      <c r="Y901" s="20"/>
      <c r="Z901" s="17"/>
      <c r="AA901" s="21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</row>
    <row r="902" spans="1:54" x14ac:dyDescent="0.25">
      <c r="A902" s="17"/>
      <c r="B902" s="17"/>
      <c r="C902" s="22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20"/>
      <c r="T902" s="20"/>
      <c r="U902" s="20"/>
      <c r="V902" s="20"/>
      <c r="W902" s="20"/>
      <c r="X902" s="20"/>
      <c r="Y902" s="20"/>
      <c r="Z902" s="17"/>
      <c r="AA902" s="21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</row>
    <row r="903" spans="1:54" x14ac:dyDescent="0.25">
      <c r="A903" s="17"/>
      <c r="B903" s="17"/>
      <c r="C903" s="22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20"/>
      <c r="T903" s="20"/>
      <c r="U903" s="20"/>
      <c r="V903" s="20"/>
      <c r="W903" s="20"/>
      <c r="X903" s="20"/>
      <c r="Y903" s="20"/>
      <c r="Z903" s="17"/>
      <c r="AA903" s="21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</row>
    <row r="904" spans="1:54" x14ac:dyDescent="0.25">
      <c r="A904" s="17"/>
      <c r="B904" s="17"/>
      <c r="C904" s="22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20"/>
      <c r="T904" s="20"/>
      <c r="U904" s="20"/>
      <c r="V904" s="20"/>
      <c r="W904" s="20"/>
      <c r="X904" s="20"/>
      <c r="Y904" s="20"/>
      <c r="Z904" s="17"/>
      <c r="AA904" s="21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</row>
    <row r="905" spans="1:54" x14ac:dyDescent="0.25">
      <c r="A905" s="17"/>
      <c r="B905" s="17"/>
      <c r="C905" s="22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20"/>
      <c r="T905" s="20"/>
      <c r="U905" s="20"/>
      <c r="V905" s="20"/>
      <c r="W905" s="20"/>
      <c r="X905" s="20"/>
      <c r="Y905" s="20"/>
      <c r="Z905" s="17"/>
      <c r="AA905" s="21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</row>
    <row r="906" spans="1:54" x14ac:dyDescent="0.25">
      <c r="A906" s="17"/>
      <c r="B906" s="17"/>
      <c r="C906" s="22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20"/>
      <c r="T906" s="20"/>
      <c r="U906" s="20"/>
      <c r="V906" s="20"/>
      <c r="W906" s="20"/>
      <c r="X906" s="20"/>
      <c r="Y906" s="20"/>
      <c r="Z906" s="17"/>
      <c r="AA906" s="21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</row>
    <row r="907" spans="1:54" x14ac:dyDescent="0.25">
      <c r="A907" s="17"/>
      <c r="B907" s="17"/>
      <c r="C907" s="22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20"/>
      <c r="T907" s="20"/>
      <c r="U907" s="20"/>
      <c r="V907" s="20"/>
      <c r="W907" s="20"/>
      <c r="X907" s="20"/>
      <c r="Y907" s="20"/>
      <c r="Z907" s="17"/>
      <c r="AA907" s="21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</row>
    <row r="908" spans="1:54" x14ac:dyDescent="0.25">
      <c r="A908" s="17"/>
      <c r="B908" s="17"/>
      <c r="C908" s="22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20"/>
      <c r="T908" s="20"/>
      <c r="U908" s="20"/>
      <c r="V908" s="20"/>
      <c r="W908" s="20"/>
      <c r="X908" s="20"/>
      <c r="Y908" s="20"/>
      <c r="Z908" s="17"/>
      <c r="AA908" s="21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</row>
    <row r="909" spans="1:54" x14ac:dyDescent="0.25">
      <c r="A909" s="17"/>
      <c r="B909" s="17"/>
      <c r="C909" s="22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20"/>
      <c r="T909" s="20"/>
      <c r="U909" s="20"/>
      <c r="V909" s="20"/>
      <c r="W909" s="20"/>
      <c r="X909" s="20"/>
      <c r="Y909" s="20"/>
      <c r="Z909" s="17"/>
      <c r="AA909" s="21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</row>
    <row r="910" spans="1:54" x14ac:dyDescent="0.25">
      <c r="A910" s="17"/>
      <c r="B910" s="17"/>
      <c r="C910" s="22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20"/>
      <c r="T910" s="20"/>
      <c r="U910" s="20"/>
      <c r="V910" s="20"/>
      <c r="W910" s="20"/>
      <c r="X910" s="20"/>
      <c r="Y910" s="20"/>
      <c r="Z910" s="17"/>
      <c r="AA910" s="21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</row>
    <row r="911" spans="1:54" x14ac:dyDescent="0.25">
      <c r="A911" s="17"/>
      <c r="B911" s="17"/>
      <c r="C911" s="22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20"/>
      <c r="T911" s="20"/>
      <c r="U911" s="20"/>
      <c r="V911" s="20"/>
      <c r="W911" s="20"/>
      <c r="X911" s="20"/>
      <c r="Y911" s="20"/>
      <c r="Z911" s="17"/>
      <c r="AA911" s="21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</row>
    <row r="912" spans="1:54" x14ac:dyDescent="0.25">
      <c r="A912" s="17"/>
      <c r="B912" s="17"/>
      <c r="C912" s="22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20"/>
      <c r="T912" s="20"/>
      <c r="U912" s="20"/>
      <c r="V912" s="20"/>
      <c r="W912" s="20"/>
      <c r="X912" s="20"/>
      <c r="Y912" s="20"/>
      <c r="Z912" s="17"/>
      <c r="AA912" s="21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</row>
    <row r="913" spans="1:54" x14ac:dyDescent="0.25">
      <c r="A913" s="17"/>
      <c r="B913" s="17"/>
      <c r="C913" s="22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20"/>
      <c r="T913" s="20"/>
      <c r="U913" s="20"/>
      <c r="V913" s="20"/>
      <c r="W913" s="20"/>
      <c r="X913" s="20"/>
      <c r="Y913" s="20"/>
      <c r="Z913" s="17"/>
      <c r="AA913" s="21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</row>
    <row r="914" spans="1:54" x14ac:dyDescent="0.25">
      <c r="A914" s="17"/>
      <c r="B914" s="17"/>
      <c r="C914" s="22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20"/>
      <c r="T914" s="20"/>
      <c r="U914" s="20"/>
      <c r="V914" s="20"/>
      <c r="W914" s="20"/>
      <c r="X914" s="20"/>
      <c r="Y914" s="20"/>
      <c r="Z914" s="17"/>
      <c r="AA914" s="21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</row>
    <row r="915" spans="1:54" x14ac:dyDescent="0.25">
      <c r="A915" s="17"/>
      <c r="B915" s="17"/>
      <c r="C915" s="22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20"/>
      <c r="T915" s="20"/>
      <c r="U915" s="20"/>
      <c r="V915" s="20"/>
      <c r="W915" s="20"/>
      <c r="X915" s="20"/>
      <c r="Y915" s="20"/>
      <c r="Z915" s="17"/>
      <c r="AA915" s="21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</row>
    <row r="916" spans="1:54" x14ac:dyDescent="0.25">
      <c r="A916" s="17"/>
      <c r="B916" s="17"/>
      <c r="C916" s="22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20"/>
      <c r="T916" s="20"/>
      <c r="U916" s="20"/>
      <c r="V916" s="20"/>
      <c r="W916" s="20"/>
      <c r="X916" s="20"/>
      <c r="Y916" s="20"/>
      <c r="Z916" s="17"/>
      <c r="AA916" s="21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</row>
    <row r="917" spans="1:54" x14ac:dyDescent="0.25">
      <c r="A917" s="17"/>
      <c r="B917" s="17"/>
      <c r="C917" s="22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20"/>
      <c r="T917" s="20"/>
      <c r="U917" s="20"/>
      <c r="V917" s="20"/>
      <c r="W917" s="20"/>
      <c r="X917" s="20"/>
      <c r="Y917" s="20"/>
      <c r="Z917" s="17"/>
      <c r="AA917" s="21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</row>
    <row r="918" spans="1:54" x14ac:dyDescent="0.25">
      <c r="A918" s="17"/>
      <c r="B918" s="17"/>
      <c r="C918" s="22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20"/>
      <c r="T918" s="20"/>
      <c r="U918" s="20"/>
      <c r="V918" s="20"/>
      <c r="W918" s="20"/>
      <c r="X918" s="20"/>
      <c r="Y918" s="20"/>
      <c r="Z918" s="17"/>
      <c r="AA918" s="21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</row>
    <row r="919" spans="1:54" x14ac:dyDescent="0.25">
      <c r="A919" s="17"/>
      <c r="B919" s="17"/>
      <c r="C919" s="22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20"/>
      <c r="T919" s="20"/>
      <c r="U919" s="20"/>
      <c r="V919" s="20"/>
      <c r="W919" s="20"/>
      <c r="X919" s="20"/>
      <c r="Y919" s="20"/>
      <c r="Z919" s="17"/>
      <c r="AA919" s="21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</row>
    <row r="920" spans="1:54" x14ac:dyDescent="0.25">
      <c r="A920" s="17"/>
      <c r="B920" s="17"/>
      <c r="C920" s="22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20"/>
      <c r="T920" s="20"/>
      <c r="U920" s="20"/>
      <c r="V920" s="20"/>
      <c r="W920" s="20"/>
      <c r="X920" s="20"/>
      <c r="Y920" s="20"/>
      <c r="Z920" s="17"/>
      <c r="AA920" s="21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</row>
    <row r="921" spans="1:54" x14ac:dyDescent="0.25">
      <c r="A921" s="17"/>
      <c r="B921" s="17"/>
      <c r="C921" s="22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20"/>
      <c r="T921" s="20"/>
      <c r="U921" s="20"/>
      <c r="V921" s="20"/>
      <c r="W921" s="20"/>
      <c r="X921" s="20"/>
      <c r="Y921" s="20"/>
      <c r="Z921" s="17"/>
      <c r="AA921" s="21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</row>
    <row r="922" spans="1:54" x14ac:dyDescent="0.25">
      <c r="A922" s="17"/>
      <c r="B922" s="17"/>
      <c r="C922" s="22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20"/>
      <c r="T922" s="20"/>
      <c r="U922" s="20"/>
      <c r="V922" s="20"/>
      <c r="W922" s="20"/>
      <c r="X922" s="20"/>
      <c r="Y922" s="20"/>
      <c r="Z922" s="17"/>
      <c r="AA922" s="21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</row>
    <row r="923" spans="1:54" x14ac:dyDescent="0.25">
      <c r="A923" s="17"/>
      <c r="B923" s="17"/>
      <c r="C923" s="22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20"/>
      <c r="T923" s="20"/>
      <c r="U923" s="20"/>
      <c r="V923" s="20"/>
      <c r="W923" s="20"/>
      <c r="X923" s="20"/>
      <c r="Y923" s="20"/>
      <c r="Z923" s="17"/>
      <c r="AA923" s="21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</row>
    <row r="924" spans="1:54" x14ac:dyDescent="0.25">
      <c r="A924" s="17"/>
      <c r="B924" s="17"/>
      <c r="C924" s="22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20"/>
      <c r="T924" s="20"/>
      <c r="U924" s="20"/>
      <c r="V924" s="20"/>
      <c r="W924" s="20"/>
      <c r="X924" s="20"/>
      <c r="Y924" s="20"/>
      <c r="Z924" s="17"/>
      <c r="AA924" s="21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</row>
    <row r="925" spans="1:54" x14ac:dyDescent="0.25">
      <c r="A925" s="17"/>
      <c r="B925" s="17"/>
      <c r="C925" s="22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20"/>
      <c r="T925" s="20"/>
      <c r="U925" s="20"/>
      <c r="V925" s="20"/>
      <c r="W925" s="20"/>
      <c r="X925" s="20"/>
      <c r="Y925" s="20"/>
      <c r="Z925" s="17"/>
      <c r="AA925" s="21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</row>
    <row r="926" spans="1:54" x14ac:dyDescent="0.25">
      <c r="A926" s="17"/>
      <c r="B926" s="17"/>
      <c r="C926" s="22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20"/>
      <c r="T926" s="20"/>
      <c r="U926" s="20"/>
      <c r="V926" s="20"/>
      <c r="W926" s="20"/>
      <c r="X926" s="20"/>
      <c r="Y926" s="20"/>
      <c r="Z926" s="17"/>
      <c r="AA926" s="21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</row>
    <row r="927" spans="1:54" x14ac:dyDescent="0.25">
      <c r="A927" s="17"/>
      <c r="B927" s="17"/>
      <c r="C927" s="22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20"/>
      <c r="T927" s="20"/>
      <c r="U927" s="20"/>
      <c r="V927" s="20"/>
      <c r="W927" s="20"/>
      <c r="X927" s="20"/>
      <c r="Y927" s="20"/>
      <c r="Z927" s="17"/>
      <c r="AA927" s="21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</row>
    <row r="928" spans="1:54" x14ac:dyDescent="0.25">
      <c r="A928" s="17"/>
      <c r="B928" s="17"/>
      <c r="C928" s="22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20"/>
      <c r="T928" s="20"/>
      <c r="U928" s="20"/>
      <c r="V928" s="20"/>
      <c r="W928" s="20"/>
      <c r="X928" s="20"/>
      <c r="Y928" s="20"/>
      <c r="Z928" s="17"/>
      <c r="AA928" s="21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</row>
    <row r="929" spans="1:54" x14ac:dyDescent="0.25">
      <c r="A929" s="17"/>
      <c r="B929" s="17"/>
      <c r="C929" s="22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20"/>
      <c r="T929" s="20"/>
      <c r="U929" s="20"/>
      <c r="V929" s="20"/>
      <c r="W929" s="20"/>
      <c r="X929" s="20"/>
      <c r="Y929" s="20"/>
      <c r="Z929" s="17"/>
      <c r="AA929" s="21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</row>
    <row r="930" spans="1:54" x14ac:dyDescent="0.25">
      <c r="A930" s="17"/>
      <c r="B930" s="17"/>
      <c r="C930" s="22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20"/>
      <c r="T930" s="20"/>
      <c r="U930" s="20"/>
      <c r="V930" s="20"/>
      <c r="W930" s="20"/>
      <c r="X930" s="20"/>
      <c r="Y930" s="20"/>
      <c r="Z930" s="17"/>
      <c r="AA930" s="21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</row>
    <row r="931" spans="1:54" x14ac:dyDescent="0.25">
      <c r="A931" s="17"/>
      <c r="B931" s="17"/>
      <c r="C931" s="22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20"/>
      <c r="T931" s="20"/>
      <c r="U931" s="20"/>
      <c r="V931" s="20"/>
      <c r="W931" s="20"/>
      <c r="X931" s="20"/>
      <c r="Y931" s="20"/>
      <c r="Z931" s="17"/>
      <c r="AA931" s="21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</row>
    <row r="932" spans="1:54" x14ac:dyDescent="0.25">
      <c r="A932" s="17"/>
      <c r="B932" s="17"/>
      <c r="C932" s="22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20"/>
      <c r="T932" s="20"/>
      <c r="U932" s="20"/>
      <c r="V932" s="20"/>
      <c r="W932" s="20"/>
      <c r="X932" s="20"/>
      <c r="Y932" s="20"/>
      <c r="Z932" s="17"/>
      <c r="AA932" s="21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</row>
    <row r="933" spans="1:54" x14ac:dyDescent="0.25">
      <c r="A933" s="17"/>
      <c r="B933" s="17"/>
      <c r="C933" s="22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20"/>
      <c r="T933" s="20"/>
      <c r="U933" s="20"/>
      <c r="V933" s="20"/>
      <c r="W933" s="20"/>
      <c r="X933" s="20"/>
      <c r="Y933" s="20"/>
      <c r="Z933" s="17"/>
      <c r="AA933" s="21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</row>
    <row r="934" spans="1:54" x14ac:dyDescent="0.25">
      <c r="A934" s="17"/>
      <c r="B934" s="17"/>
      <c r="C934" s="22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20"/>
      <c r="T934" s="20"/>
      <c r="U934" s="20"/>
      <c r="V934" s="20"/>
      <c r="W934" s="20"/>
      <c r="X934" s="20"/>
      <c r="Y934" s="20"/>
      <c r="Z934" s="17"/>
      <c r="AA934" s="21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</row>
    <row r="935" spans="1:54" x14ac:dyDescent="0.25">
      <c r="A935" s="17"/>
      <c r="B935" s="17"/>
      <c r="C935" s="22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20"/>
      <c r="T935" s="20"/>
      <c r="U935" s="20"/>
      <c r="V935" s="20"/>
      <c r="W935" s="20"/>
      <c r="X935" s="20"/>
      <c r="Y935" s="20"/>
      <c r="Z935" s="17"/>
      <c r="AA935" s="21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</row>
    <row r="936" spans="1:54" x14ac:dyDescent="0.25">
      <c r="A936" s="17"/>
      <c r="B936" s="17"/>
      <c r="C936" s="22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20"/>
      <c r="T936" s="20"/>
      <c r="U936" s="20"/>
      <c r="V936" s="20"/>
      <c r="W936" s="20"/>
      <c r="X936" s="20"/>
      <c r="Y936" s="20"/>
      <c r="Z936" s="17"/>
      <c r="AA936" s="21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</row>
    <row r="937" spans="1:54" x14ac:dyDescent="0.25">
      <c r="A937" s="17"/>
      <c r="B937" s="17"/>
      <c r="C937" s="22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20"/>
      <c r="T937" s="20"/>
      <c r="U937" s="20"/>
      <c r="V937" s="20"/>
      <c r="W937" s="20"/>
      <c r="X937" s="20"/>
      <c r="Y937" s="20"/>
      <c r="Z937" s="17"/>
      <c r="AA937" s="21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</row>
    <row r="938" spans="1:54" x14ac:dyDescent="0.25">
      <c r="A938" s="17"/>
      <c r="B938" s="17"/>
      <c r="C938" s="22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20"/>
      <c r="T938" s="20"/>
      <c r="U938" s="20"/>
      <c r="V938" s="20"/>
      <c r="W938" s="20"/>
      <c r="X938" s="20"/>
      <c r="Y938" s="20"/>
      <c r="Z938" s="17"/>
      <c r="AA938" s="21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</row>
    <row r="939" spans="1:54" x14ac:dyDescent="0.25">
      <c r="A939" s="17"/>
      <c r="B939" s="17"/>
      <c r="C939" s="22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20"/>
      <c r="T939" s="20"/>
      <c r="U939" s="20"/>
      <c r="V939" s="20"/>
      <c r="W939" s="20"/>
      <c r="X939" s="20"/>
      <c r="Y939" s="20"/>
      <c r="Z939" s="17"/>
      <c r="AA939" s="21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</row>
    <row r="940" spans="1:54" x14ac:dyDescent="0.25">
      <c r="A940" s="17"/>
      <c r="B940" s="17"/>
      <c r="C940" s="22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20"/>
      <c r="T940" s="20"/>
      <c r="U940" s="20"/>
      <c r="V940" s="20"/>
      <c r="W940" s="20"/>
      <c r="X940" s="20"/>
      <c r="Y940" s="20"/>
      <c r="Z940" s="17"/>
      <c r="AA940" s="21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</row>
    <row r="941" spans="1:54" x14ac:dyDescent="0.25">
      <c r="A941" s="17"/>
      <c r="B941" s="17"/>
      <c r="C941" s="22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20"/>
      <c r="T941" s="20"/>
      <c r="U941" s="20"/>
      <c r="V941" s="20"/>
      <c r="W941" s="20"/>
      <c r="X941" s="20"/>
      <c r="Y941" s="20"/>
      <c r="Z941" s="17"/>
      <c r="AA941" s="21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</row>
    <row r="942" spans="1:54" x14ac:dyDescent="0.25">
      <c r="A942" s="17"/>
      <c r="B942" s="17"/>
      <c r="C942" s="22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20"/>
      <c r="T942" s="20"/>
      <c r="U942" s="20"/>
      <c r="V942" s="20"/>
      <c r="W942" s="20"/>
      <c r="X942" s="20"/>
      <c r="Y942" s="20"/>
      <c r="Z942" s="17"/>
      <c r="AA942" s="21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</row>
    <row r="943" spans="1:54" x14ac:dyDescent="0.25">
      <c r="A943" s="17"/>
      <c r="B943" s="17"/>
      <c r="C943" s="22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20"/>
      <c r="T943" s="20"/>
      <c r="U943" s="20"/>
      <c r="V943" s="20"/>
      <c r="W943" s="20"/>
      <c r="X943" s="20"/>
      <c r="Y943" s="20"/>
      <c r="Z943" s="17"/>
      <c r="AA943" s="21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</row>
    <row r="944" spans="1:54" x14ac:dyDescent="0.25">
      <c r="A944" s="17"/>
      <c r="B944" s="17"/>
      <c r="C944" s="22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20"/>
      <c r="T944" s="20"/>
      <c r="U944" s="20"/>
      <c r="V944" s="20"/>
      <c r="W944" s="20"/>
      <c r="X944" s="20"/>
      <c r="Y944" s="20"/>
      <c r="Z944" s="17"/>
      <c r="AA944" s="21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</row>
    <row r="945" spans="1:54" x14ac:dyDescent="0.25">
      <c r="A945" s="17"/>
      <c r="B945" s="17"/>
      <c r="C945" s="22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20"/>
      <c r="T945" s="20"/>
      <c r="U945" s="20"/>
      <c r="V945" s="20"/>
      <c r="W945" s="20"/>
      <c r="X945" s="20"/>
      <c r="Y945" s="20"/>
      <c r="Z945" s="17"/>
      <c r="AA945" s="21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</row>
    <row r="946" spans="1:54" x14ac:dyDescent="0.25">
      <c r="A946" s="17"/>
      <c r="B946" s="17"/>
      <c r="C946" s="22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20"/>
      <c r="T946" s="20"/>
      <c r="U946" s="20"/>
      <c r="V946" s="20"/>
      <c r="W946" s="20"/>
      <c r="X946" s="20"/>
      <c r="Y946" s="20"/>
      <c r="Z946" s="17"/>
      <c r="AA946" s="21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</row>
    <row r="947" spans="1:54" x14ac:dyDescent="0.25">
      <c r="A947" s="17"/>
      <c r="B947" s="17"/>
      <c r="C947" s="22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20"/>
      <c r="T947" s="20"/>
      <c r="U947" s="20"/>
      <c r="V947" s="20"/>
      <c r="W947" s="20"/>
      <c r="X947" s="20"/>
      <c r="Y947" s="20"/>
      <c r="Z947" s="17"/>
      <c r="AA947" s="21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</row>
    <row r="948" spans="1:54" x14ac:dyDescent="0.25">
      <c r="A948" s="17"/>
      <c r="B948" s="17"/>
      <c r="C948" s="22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20"/>
      <c r="T948" s="20"/>
      <c r="U948" s="20"/>
      <c r="V948" s="20"/>
      <c r="W948" s="20"/>
      <c r="X948" s="20"/>
      <c r="Y948" s="20"/>
      <c r="Z948" s="17"/>
      <c r="AA948" s="21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</row>
    <row r="949" spans="1:54" x14ac:dyDescent="0.25">
      <c r="A949" s="17"/>
      <c r="B949" s="17"/>
      <c r="C949" s="22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20"/>
      <c r="T949" s="20"/>
      <c r="U949" s="20"/>
      <c r="V949" s="20"/>
      <c r="W949" s="20"/>
      <c r="X949" s="20"/>
      <c r="Y949" s="20"/>
      <c r="Z949" s="17"/>
      <c r="AA949" s="21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</row>
    <row r="950" spans="1:54" x14ac:dyDescent="0.25">
      <c r="A950" s="17"/>
      <c r="B950" s="17"/>
      <c r="C950" s="22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20"/>
      <c r="T950" s="20"/>
      <c r="U950" s="20"/>
      <c r="V950" s="20"/>
      <c r="W950" s="20"/>
      <c r="X950" s="20"/>
      <c r="Y950" s="20"/>
      <c r="Z950" s="17"/>
      <c r="AA950" s="21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</row>
    <row r="951" spans="1:54" x14ac:dyDescent="0.25">
      <c r="A951" s="17"/>
      <c r="B951" s="17"/>
      <c r="C951" s="22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20"/>
      <c r="T951" s="20"/>
      <c r="U951" s="20"/>
      <c r="V951" s="20"/>
      <c r="W951" s="20"/>
      <c r="X951" s="20"/>
      <c r="Y951" s="20"/>
      <c r="Z951" s="17"/>
      <c r="AA951" s="21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</row>
    <row r="952" spans="1:54" x14ac:dyDescent="0.25">
      <c r="A952" s="17"/>
      <c r="B952" s="17"/>
      <c r="C952" s="22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20"/>
      <c r="T952" s="20"/>
      <c r="U952" s="20"/>
      <c r="V952" s="20"/>
      <c r="W952" s="20"/>
      <c r="X952" s="20"/>
      <c r="Y952" s="20"/>
      <c r="Z952" s="17"/>
      <c r="AA952" s="21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</row>
    <row r="953" spans="1:54" x14ac:dyDescent="0.25">
      <c r="A953" s="17"/>
      <c r="B953" s="17"/>
      <c r="C953" s="22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20"/>
      <c r="T953" s="20"/>
      <c r="U953" s="20"/>
      <c r="V953" s="20"/>
      <c r="W953" s="20"/>
      <c r="X953" s="20"/>
      <c r="Y953" s="20"/>
      <c r="Z953" s="17"/>
      <c r="AA953" s="21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</row>
    <row r="954" spans="1:54" x14ac:dyDescent="0.25">
      <c r="A954" s="17"/>
      <c r="B954" s="17"/>
      <c r="C954" s="22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20"/>
      <c r="T954" s="20"/>
      <c r="U954" s="20"/>
      <c r="V954" s="20"/>
      <c r="W954" s="20"/>
      <c r="X954" s="20"/>
      <c r="Y954" s="20"/>
      <c r="Z954" s="17"/>
      <c r="AA954" s="21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</row>
    <row r="955" spans="1:54" x14ac:dyDescent="0.25">
      <c r="A955" s="17"/>
      <c r="B955" s="17"/>
      <c r="C955" s="22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20"/>
      <c r="T955" s="20"/>
      <c r="U955" s="20"/>
      <c r="V955" s="20"/>
      <c r="W955" s="20"/>
      <c r="X955" s="20"/>
      <c r="Y955" s="20"/>
      <c r="Z955" s="17"/>
      <c r="AA955" s="21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</row>
    <row r="956" spans="1:54" x14ac:dyDescent="0.25">
      <c r="A956" s="17"/>
      <c r="B956" s="17"/>
      <c r="C956" s="22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20"/>
      <c r="T956" s="20"/>
      <c r="U956" s="20"/>
      <c r="V956" s="20"/>
      <c r="W956" s="20"/>
      <c r="X956" s="20"/>
      <c r="Y956" s="20"/>
      <c r="Z956" s="17"/>
      <c r="AA956" s="21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</row>
    <row r="957" spans="1:54" x14ac:dyDescent="0.25">
      <c r="A957" s="17"/>
      <c r="B957" s="17"/>
      <c r="C957" s="22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20"/>
      <c r="T957" s="20"/>
      <c r="U957" s="20"/>
      <c r="V957" s="20"/>
      <c r="W957" s="20"/>
      <c r="X957" s="20"/>
      <c r="Y957" s="20"/>
      <c r="Z957" s="17"/>
      <c r="AA957" s="21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</row>
    <row r="958" spans="1:54" x14ac:dyDescent="0.25">
      <c r="A958" s="17"/>
      <c r="B958" s="17"/>
      <c r="C958" s="22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20"/>
      <c r="T958" s="20"/>
      <c r="U958" s="20"/>
      <c r="V958" s="20"/>
      <c r="W958" s="20"/>
      <c r="X958" s="20"/>
      <c r="Y958" s="20"/>
      <c r="Z958" s="17"/>
      <c r="AA958" s="21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</row>
    <row r="959" spans="1:54" x14ac:dyDescent="0.25">
      <c r="A959" s="17"/>
      <c r="B959" s="17"/>
      <c r="C959" s="22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20"/>
      <c r="T959" s="20"/>
      <c r="U959" s="20"/>
      <c r="V959" s="20"/>
      <c r="W959" s="20"/>
      <c r="X959" s="20"/>
      <c r="Y959" s="20"/>
      <c r="Z959" s="17"/>
      <c r="AA959" s="21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</row>
    <row r="960" spans="1:54" x14ac:dyDescent="0.25">
      <c r="A960" s="17"/>
      <c r="B960" s="17"/>
      <c r="C960" s="22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20"/>
      <c r="T960" s="20"/>
      <c r="U960" s="20"/>
      <c r="V960" s="20"/>
      <c r="W960" s="20"/>
      <c r="X960" s="20"/>
      <c r="Y960" s="20"/>
      <c r="Z960" s="17"/>
      <c r="AA960" s="21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</row>
    <row r="961" spans="1:54" x14ac:dyDescent="0.25">
      <c r="A961" s="17"/>
      <c r="B961" s="17"/>
      <c r="C961" s="22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20"/>
      <c r="T961" s="20"/>
      <c r="U961" s="20"/>
      <c r="V961" s="20"/>
      <c r="W961" s="20"/>
      <c r="X961" s="20"/>
      <c r="Y961" s="20"/>
      <c r="Z961" s="17"/>
      <c r="AA961" s="21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</row>
    <row r="962" spans="1:54" x14ac:dyDescent="0.25">
      <c r="A962" s="17"/>
      <c r="B962" s="17"/>
      <c r="C962" s="22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20"/>
      <c r="T962" s="20"/>
      <c r="U962" s="20"/>
      <c r="V962" s="20"/>
      <c r="W962" s="20"/>
      <c r="X962" s="20"/>
      <c r="Y962" s="20"/>
      <c r="Z962" s="17"/>
      <c r="AA962" s="21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</row>
    <row r="963" spans="1:54" x14ac:dyDescent="0.25">
      <c r="A963" s="17"/>
      <c r="B963" s="17"/>
      <c r="C963" s="22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20"/>
      <c r="T963" s="20"/>
      <c r="U963" s="20"/>
      <c r="V963" s="20"/>
      <c r="W963" s="20"/>
      <c r="X963" s="20"/>
      <c r="Y963" s="20"/>
      <c r="Z963" s="17"/>
      <c r="AA963" s="21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</row>
    <row r="964" spans="1:54" x14ac:dyDescent="0.25">
      <c r="A964" s="17"/>
      <c r="B964" s="17"/>
      <c r="C964" s="22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20"/>
      <c r="T964" s="20"/>
      <c r="U964" s="20"/>
      <c r="V964" s="20"/>
      <c r="W964" s="20"/>
      <c r="X964" s="20"/>
      <c r="Y964" s="20"/>
      <c r="Z964" s="17"/>
      <c r="AA964" s="21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</row>
    <row r="965" spans="1:54" x14ac:dyDescent="0.25">
      <c r="A965" s="17"/>
      <c r="B965" s="17"/>
      <c r="C965" s="22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20"/>
      <c r="T965" s="20"/>
      <c r="U965" s="20"/>
      <c r="V965" s="20"/>
      <c r="W965" s="20"/>
      <c r="X965" s="20"/>
      <c r="Y965" s="20"/>
      <c r="Z965" s="17"/>
      <c r="AA965" s="21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</row>
    <row r="966" spans="1:54" x14ac:dyDescent="0.25">
      <c r="A966" s="17"/>
      <c r="B966" s="17"/>
      <c r="C966" s="22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20"/>
      <c r="T966" s="20"/>
      <c r="U966" s="20"/>
      <c r="V966" s="20"/>
      <c r="W966" s="20"/>
      <c r="X966" s="20"/>
      <c r="Y966" s="20"/>
      <c r="Z966" s="17"/>
      <c r="AA966" s="21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</row>
    <row r="967" spans="1:54" x14ac:dyDescent="0.25">
      <c r="A967" s="17"/>
      <c r="B967" s="17"/>
      <c r="C967" s="22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20"/>
      <c r="T967" s="20"/>
      <c r="U967" s="20"/>
      <c r="V967" s="20"/>
      <c r="W967" s="20"/>
      <c r="X967" s="20"/>
      <c r="Y967" s="20"/>
      <c r="Z967" s="17"/>
      <c r="AA967" s="21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</row>
    <row r="968" spans="1:54" x14ac:dyDescent="0.25">
      <c r="A968" s="17"/>
      <c r="B968" s="17"/>
      <c r="C968" s="22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20"/>
      <c r="T968" s="20"/>
      <c r="U968" s="20"/>
      <c r="V968" s="20"/>
      <c r="W968" s="20"/>
      <c r="X968" s="20"/>
      <c r="Y968" s="20"/>
      <c r="Z968" s="17"/>
      <c r="AA968" s="21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</row>
    <row r="969" spans="1:54" x14ac:dyDescent="0.25">
      <c r="A969" s="17"/>
      <c r="B969" s="17"/>
      <c r="C969" s="22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20"/>
      <c r="T969" s="20"/>
      <c r="U969" s="20"/>
      <c r="V969" s="20"/>
      <c r="W969" s="20"/>
      <c r="X969" s="20"/>
      <c r="Y969" s="20"/>
      <c r="Z969" s="17"/>
      <c r="AA969" s="21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</row>
    <row r="970" spans="1:54" x14ac:dyDescent="0.25">
      <c r="A970" s="17"/>
      <c r="B970" s="17"/>
      <c r="C970" s="22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20"/>
      <c r="T970" s="20"/>
      <c r="U970" s="20"/>
      <c r="V970" s="20"/>
      <c r="W970" s="20"/>
      <c r="X970" s="20"/>
      <c r="Y970" s="20"/>
      <c r="Z970" s="17"/>
      <c r="AA970" s="21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</row>
    <row r="971" spans="1:54" x14ac:dyDescent="0.25">
      <c r="A971" s="17"/>
      <c r="B971" s="17"/>
      <c r="C971" s="22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20"/>
      <c r="T971" s="20"/>
      <c r="U971" s="20"/>
      <c r="V971" s="20"/>
      <c r="W971" s="20"/>
      <c r="X971" s="20"/>
      <c r="Y971" s="20"/>
      <c r="Z971" s="17"/>
      <c r="AA971" s="21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</row>
    <row r="972" spans="1:54" x14ac:dyDescent="0.25">
      <c r="A972" s="17"/>
      <c r="B972" s="17"/>
      <c r="C972" s="22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20"/>
      <c r="T972" s="20"/>
      <c r="U972" s="20"/>
      <c r="V972" s="20"/>
      <c r="W972" s="20"/>
      <c r="X972" s="20"/>
      <c r="Y972" s="20"/>
      <c r="Z972" s="17"/>
      <c r="AA972" s="21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</row>
    <row r="973" spans="1:54" x14ac:dyDescent="0.25">
      <c r="A973" s="17"/>
      <c r="B973" s="17"/>
      <c r="C973" s="22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20"/>
      <c r="T973" s="20"/>
      <c r="U973" s="20"/>
      <c r="V973" s="20"/>
      <c r="W973" s="20"/>
      <c r="X973" s="20"/>
      <c r="Y973" s="20"/>
      <c r="Z973" s="17"/>
      <c r="AA973" s="21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</row>
    <row r="974" spans="1:54" x14ac:dyDescent="0.25">
      <c r="A974" s="17"/>
      <c r="B974" s="17"/>
      <c r="C974" s="22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20"/>
      <c r="T974" s="20"/>
      <c r="U974" s="20"/>
      <c r="V974" s="20"/>
      <c r="W974" s="20"/>
      <c r="X974" s="20"/>
      <c r="Y974" s="20"/>
      <c r="Z974" s="17"/>
      <c r="AA974" s="21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</row>
    <row r="975" spans="1:54" x14ac:dyDescent="0.25">
      <c r="A975" s="17"/>
      <c r="B975" s="17"/>
      <c r="C975" s="22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20"/>
      <c r="T975" s="20"/>
      <c r="U975" s="20"/>
      <c r="V975" s="20"/>
      <c r="W975" s="20"/>
      <c r="X975" s="20"/>
      <c r="Y975" s="20"/>
      <c r="Z975" s="17"/>
      <c r="AA975" s="21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</row>
    <row r="976" spans="1:54" x14ac:dyDescent="0.25">
      <c r="A976" s="17"/>
      <c r="B976" s="17"/>
      <c r="C976" s="22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20"/>
      <c r="T976" s="20"/>
      <c r="U976" s="20"/>
      <c r="V976" s="20"/>
      <c r="W976" s="20"/>
      <c r="X976" s="20"/>
      <c r="Y976" s="20"/>
      <c r="Z976" s="17"/>
      <c r="AA976" s="21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</row>
    <row r="977" spans="1:54" x14ac:dyDescent="0.25">
      <c r="A977" s="17"/>
      <c r="B977" s="17"/>
      <c r="C977" s="22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20"/>
      <c r="T977" s="20"/>
      <c r="U977" s="20"/>
      <c r="V977" s="20"/>
      <c r="W977" s="20"/>
      <c r="X977" s="20"/>
      <c r="Y977" s="20"/>
      <c r="Z977" s="17"/>
      <c r="AA977" s="21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</row>
    <row r="978" spans="1:54" x14ac:dyDescent="0.25">
      <c r="A978" s="17"/>
      <c r="B978" s="17"/>
      <c r="C978" s="22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20"/>
      <c r="T978" s="20"/>
      <c r="U978" s="20"/>
      <c r="V978" s="20"/>
      <c r="W978" s="20"/>
      <c r="X978" s="20"/>
      <c r="Y978" s="20"/>
      <c r="Z978" s="17"/>
      <c r="AA978" s="21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</row>
    <row r="979" spans="1:54" x14ac:dyDescent="0.25">
      <c r="A979" s="17"/>
      <c r="B979" s="17"/>
      <c r="C979" s="22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20"/>
      <c r="T979" s="20"/>
      <c r="U979" s="20"/>
      <c r="V979" s="20"/>
      <c r="W979" s="20"/>
      <c r="X979" s="20"/>
      <c r="Y979" s="20"/>
      <c r="Z979" s="17"/>
      <c r="AA979" s="21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</row>
    <row r="980" spans="1:54" x14ac:dyDescent="0.25">
      <c r="A980" s="17"/>
      <c r="B980" s="17"/>
      <c r="C980" s="22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20"/>
      <c r="T980" s="20"/>
      <c r="U980" s="20"/>
      <c r="V980" s="20"/>
      <c r="W980" s="20"/>
      <c r="X980" s="20"/>
      <c r="Y980" s="20"/>
      <c r="Z980" s="17"/>
      <c r="AA980" s="21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</row>
    <row r="981" spans="1:54" x14ac:dyDescent="0.25">
      <c r="A981" s="17"/>
      <c r="B981" s="17"/>
      <c r="C981" s="22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20"/>
      <c r="T981" s="20"/>
      <c r="U981" s="20"/>
      <c r="V981" s="20"/>
      <c r="W981" s="20"/>
      <c r="X981" s="20"/>
      <c r="Y981" s="20"/>
      <c r="Z981" s="17"/>
      <c r="AA981" s="21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</row>
    <row r="982" spans="1:54" x14ac:dyDescent="0.25">
      <c r="A982" s="17"/>
      <c r="B982" s="17"/>
      <c r="C982" s="22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20"/>
      <c r="T982" s="20"/>
      <c r="U982" s="20"/>
      <c r="V982" s="20"/>
      <c r="W982" s="20"/>
      <c r="X982" s="20"/>
      <c r="Y982" s="20"/>
      <c r="Z982" s="17"/>
      <c r="AA982" s="21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</row>
    <row r="983" spans="1:54" x14ac:dyDescent="0.25">
      <c r="A983" s="17"/>
      <c r="B983" s="17"/>
      <c r="C983" s="22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20"/>
      <c r="T983" s="20"/>
      <c r="U983" s="20"/>
      <c r="V983" s="20"/>
      <c r="W983" s="20"/>
      <c r="X983" s="20"/>
      <c r="Y983" s="20"/>
      <c r="Z983" s="17"/>
      <c r="AA983" s="21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</row>
    <row r="984" spans="1:54" x14ac:dyDescent="0.25">
      <c r="A984" s="17"/>
      <c r="B984" s="17"/>
      <c r="C984" s="22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20"/>
      <c r="T984" s="20"/>
      <c r="U984" s="20"/>
      <c r="V984" s="20"/>
      <c r="W984" s="20"/>
      <c r="X984" s="20"/>
      <c r="Y984" s="20"/>
      <c r="Z984" s="17"/>
      <c r="AA984" s="21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</row>
    <row r="985" spans="1:54" x14ac:dyDescent="0.25">
      <c r="A985" s="17"/>
      <c r="B985" s="17"/>
      <c r="C985" s="22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20"/>
      <c r="T985" s="20"/>
      <c r="U985" s="20"/>
      <c r="V985" s="20"/>
      <c r="W985" s="20"/>
      <c r="X985" s="20"/>
      <c r="Y985" s="20"/>
      <c r="Z985" s="17"/>
      <c r="AA985" s="21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</row>
    <row r="986" spans="1:54" x14ac:dyDescent="0.25">
      <c r="A986" s="17"/>
      <c r="B986" s="17"/>
      <c r="C986" s="22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20"/>
      <c r="T986" s="20"/>
      <c r="U986" s="20"/>
      <c r="V986" s="20"/>
      <c r="W986" s="20"/>
      <c r="X986" s="20"/>
      <c r="Y986" s="20"/>
      <c r="Z986" s="17"/>
      <c r="AA986" s="21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</row>
    <row r="987" spans="1:54" x14ac:dyDescent="0.25">
      <c r="A987" s="17"/>
      <c r="B987" s="17"/>
      <c r="C987" s="22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20"/>
      <c r="T987" s="20"/>
      <c r="U987" s="20"/>
      <c r="V987" s="20"/>
      <c r="W987" s="20"/>
      <c r="X987" s="20"/>
      <c r="Y987" s="20"/>
      <c r="Z987" s="17"/>
      <c r="AA987" s="21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</row>
    <row r="988" spans="1:54" x14ac:dyDescent="0.25">
      <c r="A988" s="17"/>
      <c r="B988" s="17"/>
      <c r="C988" s="22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20"/>
      <c r="T988" s="20"/>
      <c r="U988" s="20"/>
      <c r="V988" s="20"/>
      <c r="W988" s="20"/>
      <c r="X988" s="20"/>
      <c r="Y988" s="20"/>
      <c r="Z988" s="17"/>
      <c r="AA988" s="21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</row>
    <row r="989" spans="1:54" x14ac:dyDescent="0.25">
      <c r="A989" s="17"/>
      <c r="B989" s="17"/>
      <c r="C989" s="22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20"/>
      <c r="T989" s="20"/>
      <c r="U989" s="20"/>
      <c r="V989" s="20"/>
      <c r="W989" s="20"/>
      <c r="X989" s="20"/>
      <c r="Y989" s="20"/>
      <c r="Z989" s="17"/>
      <c r="AA989" s="21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</row>
    <row r="990" spans="1:54" x14ac:dyDescent="0.25">
      <c r="A990" s="17"/>
      <c r="B990" s="17"/>
      <c r="C990" s="22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20"/>
      <c r="T990" s="20"/>
      <c r="U990" s="20"/>
      <c r="V990" s="20"/>
      <c r="W990" s="20"/>
      <c r="X990" s="20"/>
      <c r="Y990" s="20"/>
      <c r="Z990" s="17"/>
      <c r="AA990" s="21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</row>
    <row r="991" spans="1:54" x14ac:dyDescent="0.25">
      <c r="A991" s="17"/>
      <c r="B991" s="17"/>
      <c r="C991" s="22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20"/>
      <c r="T991" s="20"/>
      <c r="U991" s="20"/>
      <c r="V991" s="20"/>
      <c r="W991" s="20"/>
      <c r="X991" s="20"/>
      <c r="Y991" s="20"/>
      <c r="Z991" s="17"/>
      <c r="AA991" s="21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</row>
    <row r="992" spans="1:54" x14ac:dyDescent="0.25">
      <c r="A992" s="17"/>
      <c r="B992" s="17"/>
      <c r="C992" s="22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20"/>
      <c r="T992" s="20"/>
      <c r="U992" s="20"/>
      <c r="V992" s="20"/>
      <c r="W992" s="20"/>
      <c r="X992" s="20"/>
      <c r="Y992" s="20"/>
      <c r="Z992" s="17"/>
      <c r="AA992" s="21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</row>
    <row r="993" spans="1:54" x14ac:dyDescent="0.25">
      <c r="A993" s="17"/>
      <c r="B993" s="17"/>
      <c r="C993" s="22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20"/>
      <c r="T993" s="20"/>
      <c r="U993" s="20"/>
      <c r="V993" s="20"/>
      <c r="W993" s="20"/>
      <c r="X993" s="20"/>
      <c r="Y993" s="20"/>
      <c r="Z993" s="17"/>
      <c r="AA993" s="21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</row>
    <row r="994" spans="1:54" x14ac:dyDescent="0.25">
      <c r="A994" s="17"/>
      <c r="B994" s="17"/>
      <c r="C994" s="22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20"/>
      <c r="T994" s="20"/>
      <c r="U994" s="20"/>
      <c r="V994" s="20"/>
      <c r="W994" s="20"/>
      <c r="X994" s="20"/>
      <c r="Y994" s="20"/>
      <c r="Z994" s="17"/>
      <c r="AA994" s="21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</row>
    <row r="995" spans="1:54" x14ac:dyDescent="0.25">
      <c r="A995" s="17"/>
      <c r="B995" s="17"/>
      <c r="C995" s="22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20"/>
      <c r="T995" s="20"/>
      <c r="U995" s="20"/>
      <c r="V995" s="20"/>
      <c r="W995" s="20"/>
      <c r="X995" s="20"/>
      <c r="Y995" s="20"/>
      <c r="Z995" s="17"/>
      <c r="AA995" s="21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</row>
    <row r="996" spans="1:54" x14ac:dyDescent="0.25">
      <c r="A996" s="17"/>
      <c r="B996" s="17"/>
      <c r="C996" s="22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20"/>
      <c r="T996" s="20"/>
      <c r="U996" s="20"/>
      <c r="V996" s="20"/>
      <c r="W996" s="20"/>
      <c r="X996" s="20"/>
      <c r="Y996" s="20"/>
      <c r="Z996" s="17"/>
      <c r="AA996" s="21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</row>
    <row r="997" spans="1:54" x14ac:dyDescent="0.25">
      <c r="A997" s="17"/>
      <c r="B997" s="17"/>
      <c r="C997" s="22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20"/>
      <c r="T997" s="20"/>
      <c r="U997" s="20"/>
      <c r="V997" s="20"/>
      <c r="W997" s="20"/>
      <c r="X997" s="20"/>
      <c r="Y997" s="20"/>
      <c r="Z997" s="17"/>
      <c r="AA997" s="21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</row>
    <row r="998" spans="1:54" x14ac:dyDescent="0.25">
      <c r="A998" s="17"/>
      <c r="B998" s="17"/>
      <c r="C998" s="22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20"/>
      <c r="T998" s="20"/>
      <c r="U998" s="20"/>
      <c r="V998" s="20"/>
      <c r="W998" s="20"/>
      <c r="X998" s="20"/>
      <c r="Y998" s="20"/>
      <c r="Z998" s="17"/>
      <c r="AA998" s="21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</row>
    <row r="999" spans="1:54" x14ac:dyDescent="0.25">
      <c r="A999" s="17"/>
      <c r="B999" s="17"/>
      <c r="C999" s="22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20"/>
      <c r="T999" s="20"/>
      <c r="U999" s="20"/>
      <c r="V999" s="20"/>
      <c r="W999" s="20"/>
      <c r="X999" s="20"/>
      <c r="Y999" s="20"/>
      <c r="Z999" s="17"/>
      <c r="AA999" s="21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</row>
    <row r="1000" spans="1:54" x14ac:dyDescent="0.25">
      <c r="A1000" s="17"/>
      <c r="B1000" s="17"/>
      <c r="C1000" s="22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20"/>
      <c r="T1000" s="20"/>
      <c r="U1000" s="20"/>
      <c r="V1000" s="20"/>
      <c r="W1000" s="20"/>
      <c r="X1000" s="20"/>
      <c r="Y1000" s="20"/>
      <c r="Z1000" s="17"/>
      <c r="AA1000" s="21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</row>
    <row r="1001" spans="1:54" x14ac:dyDescent="0.25">
      <c r="A1001" s="17"/>
      <c r="B1001" s="17"/>
      <c r="C1001" s="22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20"/>
      <c r="T1001" s="20"/>
      <c r="U1001" s="20"/>
      <c r="V1001" s="20"/>
      <c r="W1001" s="20"/>
      <c r="X1001" s="20"/>
      <c r="Y1001" s="20"/>
      <c r="Z1001" s="17"/>
      <c r="AA1001" s="21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</row>
    <row r="1002" spans="1:54" x14ac:dyDescent="0.25">
      <c r="A1002" s="17"/>
      <c r="B1002" s="17"/>
      <c r="C1002" s="22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20"/>
      <c r="T1002" s="20"/>
      <c r="U1002" s="20"/>
      <c r="V1002" s="20"/>
      <c r="W1002" s="20"/>
      <c r="X1002" s="20"/>
      <c r="Y1002" s="20"/>
      <c r="Z1002" s="17"/>
      <c r="AA1002" s="21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</row>
    <row r="1003" spans="1:54" x14ac:dyDescent="0.25">
      <c r="A1003" s="17"/>
      <c r="B1003" s="17"/>
      <c r="C1003" s="22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20"/>
      <c r="T1003" s="20"/>
      <c r="U1003" s="20"/>
      <c r="V1003" s="20"/>
      <c r="W1003" s="20"/>
      <c r="X1003" s="20"/>
      <c r="Y1003" s="20"/>
      <c r="Z1003" s="17"/>
      <c r="AA1003" s="21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</row>
    <row r="1004" spans="1:54" x14ac:dyDescent="0.25">
      <c r="A1004" s="17"/>
      <c r="B1004" s="17"/>
      <c r="C1004" s="22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20"/>
      <c r="T1004" s="20"/>
      <c r="U1004" s="20"/>
      <c r="V1004" s="20"/>
      <c r="W1004" s="20"/>
      <c r="X1004" s="20"/>
      <c r="Y1004" s="20"/>
      <c r="Z1004" s="17"/>
      <c r="AA1004" s="21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</row>
    <row r="1005" spans="1:54" x14ac:dyDescent="0.25">
      <c r="A1005" s="17"/>
      <c r="B1005" s="17"/>
      <c r="C1005" s="22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20"/>
      <c r="T1005" s="20"/>
      <c r="U1005" s="20"/>
      <c r="V1005" s="20"/>
      <c r="W1005" s="20"/>
      <c r="X1005" s="20"/>
      <c r="Y1005" s="20"/>
      <c r="Z1005" s="17"/>
      <c r="AA1005" s="21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</row>
    <row r="1006" spans="1:54" x14ac:dyDescent="0.25">
      <c r="A1006" s="17"/>
      <c r="B1006" s="17"/>
      <c r="C1006" s="22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20"/>
      <c r="T1006" s="20"/>
      <c r="U1006" s="20"/>
      <c r="V1006" s="20"/>
      <c r="W1006" s="20"/>
      <c r="X1006" s="20"/>
      <c r="Y1006" s="20"/>
      <c r="Z1006" s="17"/>
      <c r="AA1006" s="21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</row>
    <row r="1007" spans="1:54" x14ac:dyDescent="0.25">
      <c r="A1007" s="17"/>
      <c r="B1007" s="17"/>
      <c r="C1007" s="22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20"/>
      <c r="T1007" s="20"/>
      <c r="U1007" s="20"/>
      <c r="V1007" s="20"/>
      <c r="W1007" s="20"/>
      <c r="X1007" s="20"/>
      <c r="Y1007" s="20"/>
      <c r="Z1007" s="17"/>
      <c r="AA1007" s="21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</row>
    <row r="1008" spans="1:54" x14ac:dyDescent="0.25">
      <c r="A1008" s="17"/>
      <c r="B1008" s="17"/>
      <c r="C1008" s="22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20"/>
      <c r="T1008" s="20"/>
      <c r="U1008" s="20"/>
      <c r="V1008" s="20"/>
      <c r="W1008" s="20"/>
      <c r="X1008" s="20"/>
      <c r="Y1008" s="20"/>
      <c r="Z1008" s="17"/>
      <c r="AA1008" s="21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</row>
    <row r="1009" spans="1:54" x14ac:dyDescent="0.25">
      <c r="A1009" s="17"/>
      <c r="B1009" s="17"/>
      <c r="C1009" s="22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20"/>
      <c r="T1009" s="20"/>
      <c r="U1009" s="20"/>
      <c r="V1009" s="20"/>
      <c r="W1009" s="20"/>
      <c r="X1009" s="20"/>
      <c r="Y1009" s="20"/>
      <c r="Z1009" s="17"/>
      <c r="AA1009" s="21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</row>
    <row r="1010" spans="1:54" x14ac:dyDescent="0.25">
      <c r="A1010" s="17"/>
      <c r="B1010" s="17"/>
      <c r="C1010" s="22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20"/>
      <c r="T1010" s="20"/>
      <c r="U1010" s="20"/>
      <c r="V1010" s="20"/>
      <c r="W1010" s="20"/>
      <c r="X1010" s="20"/>
      <c r="Y1010" s="20"/>
      <c r="Z1010" s="17"/>
      <c r="AA1010" s="21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</row>
    <row r="1011" spans="1:54" x14ac:dyDescent="0.25">
      <c r="A1011" s="17"/>
      <c r="B1011" s="17"/>
      <c r="C1011" s="22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20"/>
      <c r="T1011" s="20"/>
      <c r="U1011" s="20"/>
      <c r="V1011" s="20"/>
      <c r="W1011" s="20"/>
      <c r="X1011" s="20"/>
      <c r="Y1011" s="20"/>
      <c r="Z1011" s="17"/>
      <c r="AA1011" s="21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</row>
    <row r="1012" spans="1:54" x14ac:dyDescent="0.25">
      <c r="A1012" s="17"/>
      <c r="B1012" s="17"/>
      <c r="C1012" s="22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20"/>
      <c r="T1012" s="20"/>
      <c r="U1012" s="20"/>
      <c r="V1012" s="20"/>
      <c r="W1012" s="20"/>
      <c r="X1012" s="20"/>
      <c r="Y1012" s="20"/>
      <c r="Z1012" s="17"/>
      <c r="AA1012" s="21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</row>
    <row r="1013" spans="1:54" x14ac:dyDescent="0.25">
      <c r="A1013" s="17"/>
      <c r="B1013" s="17"/>
      <c r="C1013" s="22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20"/>
      <c r="T1013" s="20"/>
      <c r="U1013" s="20"/>
      <c r="V1013" s="20"/>
      <c r="W1013" s="20"/>
      <c r="X1013" s="20"/>
      <c r="Y1013" s="20"/>
      <c r="Z1013" s="17"/>
      <c r="AA1013" s="21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</row>
    <row r="1014" spans="1:54" x14ac:dyDescent="0.25">
      <c r="A1014" s="17"/>
      <c r="B1014" s="17"/>
      <c r="C1014" s="22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20"/>
      <c r="T1014" s="20"/>
      <c r="U1014" s="20"/>
      <c r="V1014" s="20"/>
      <c r="W1014" s="20"/>
      <c r="X1014" s="20"/>
      <c r="Y1014" s="20"/>
      <c r="Z1014" s="17"/>
      <c r="AA1014" s="21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</row>
    <row r="1015" spans="1:54" x14ac:dyDescent="0.25">
      <c r="A1015" s="17"/>
      <c r="B1015" s="17"/>
      <c r="C1015" s="22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20"/>
      <c r="T1015" s="20"/>
      <c r="U1015" s="20"/>
      <c r="V1015" s="20"/>
      <c r="W1015" s="20"/>
      <c r="X1015" s="20"/>
      <c r="Y1015" s="20"/>
      <c r="Z1015" s="17"/>
      <c r="AA1015" s="21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</row>
    <row r="1016" spans="1:54" x14ac:dyDescent="0.25">
      <c r="A1016" s="17"/>
      <c r="B1016" s="17"/>
      <c r="C1016" s="22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20"/>
      <c r="T1016" s="20"/>
      <c r="U1016" s="20"/>
      <c r="V1016" s="20"/>
      <c r="W1016" s="20"/>
      <c r="X1016" s="20"/>
      <c r="Y1016" s="20"/>
      <c r="Z1016" s="17"/>
      <c r="AA1016" s="21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</row>
    <row r="1017" spans="1:54" x14ac:dyDescent="0.25">
      <c r="A1017" s="17"/>
      <c r="B1017" s="17"/>
      <c r="C1017" s="22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20"/>
      <c r="T1017" s="20"/>
      <c r="U1017" s="20"/>
      <c r="V1017" s="20"/>
      <c r="W1017" s="20"/>
      <c r="X1017" s="20"/>
      <c r="Y1017" s="20"/>
      <c r="Z1017" s="17"/>
      <c r="AA1017" s="21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</row>
    <row r="1018" spans="1:54" x14ac:dyDescent="0.25">
      <c r="A1018" s="17"/>
      <c r="B1018" s="17"/>
      <c r="C1018" s="22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20"/>
      <c r="T1018" s="20"/>
      <c r="U1018" s="20"/>
      <c r="V1018" s="20"/>
      <c r="W1018" s="20"/>
      <c r="X1018" s="20"/>
      <c r="Y1018" s="20"/>
      <c r="Z1018" s="17"/>
      <c r="AA1018" s="21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</row>
    <row r="1019" spans="1:54" x14ac:dyDescent="0.25">
      <c r="A1019" s="17"/>
      <c r="B1019" s="17"/>
      <c r="C1019" s="22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20"/>
      <c r="T1019" s="20"/>
      <c r="U1019" s="20"/>
      <c r="V1019" s="20"/>
      <c r="W1019" s="20"/>
      <c r="X1019" s="20"/>
      <c r="Y1019" s="20"/>
      <c r="Z1019" s="17"/>
      <c r="AA1019" s="21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</row>
    <row r="1020" spans="1:54" x14ac:dyDescent="0.25">
      <c r="A1020" s="17"/>
      <c r="B1020" s="17"/>
      <c r="C1020" s="22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20"/>
      <c r="T1020" s="20"/>
      <c r="U1020" s="20"/>
      <c r="V1020" s="20"/>
      <c r="W1020" s="20"/>
      <c r="X1020" s="20"/>
      <c r="Y1020" s="20"/>
      <c r="Z1020" s="17"/>
      <c r="AA1020" s="21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</row>
    <row r="1021" spans="1:54" x14ac:dyDescent="0.25">
      <c r="A1021" s="17"/>
      <c r="B1021" s="17"/>
      <c r="C1021" s="22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20"/>
      <c r="T1021" s="20"/>
      <c r="U1021" s="20"/>
      <c r="V1021" s="20"/>
      <c r="W1021" s="20"/>
      <c r="X1021" s="20"/>
      <c r="Y1021" s="20"/>
      <c r="Z1021" s="17"/>
      <c r="AA1021" s="21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</row>
    <row r="1022" spans="1:54" x14ac:dyDescent="0.25">
      <c r="A1022" s="17"/>
      <c r="B1022" s="17"/>
      <c r="C1022" s="22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20"/>
      <c r="T1022" s="20"/>
      <c r="U1022" s="20"/>
      <c r="V1022" s="20"/>
      <c r="W1022" s="20"/>
      <c r="X1022" s="20"/>
      <c r="Y1022" s="20"/>
      <c r="Z1022" s="17"/>
      <c r="AA1022" s="21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</row>
    <row r="1023" spans="1:54" x14ac:dyDescent="0.25">
      <c r="A1023" s="17"/>
      <c r="B1023" s="17"/>
      <c r="C1023" s="22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20"/>
      <c r="T1023" s="20"/>
      <c r="U1023" s="20"/>
      <c r="V1023" s="20"/>
      <c r="W1023" s="20"/>
      <c r="X1023" s="20"/>
      <c r="Y1023" s="20"/>
      <c r="Z1023" s="17"/>
      <c r="AA1023" s="21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</row>
    <row r="1024" spans="1:54" x14ac:dyDescent="0.25">
      <c r="A1024" s="17"/>
      <c r="B1024" s="17"/>
      <c r="C1024" s="22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20"/>
      <c r="T1024" s="20"/>
      <c r="U1024" s="20"/>
      <c r="V1024" s="20"/>
      <c r="W1024" s="20"/>
      <c r="X1024" s="20"/>
      <c r="Y1024" s="20"/>
      <c r="Z1024" s="17"/>
      <c r="AA1024" s="21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</row>
    <row r="1025" spans="1:54" x14ac:dyDescent="0.25">
      <c r="A1025" s="17"/>
      <c r="B1025" s="17"/>
      <c r="C1025" s="22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20"/>
      <c r="T1025" s="20"/>
      <c r="U1025" s="20"/>
      <c r="V1025" s="20"/>
      <c r="W1025" s="20"/>
      <c r="X1025" s="20"/>
      <c r="Y1025" s="20"/>
      <c r="Z1025" s="17"/>
      <c r="AA1025" s="21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</row>
    <row r="1026" spans="1:54" x14ac:dyDescent="0.25">
      <c r="A1026" s="17"/>
      <c r="B1026" s="17"/>
      <c r="C1026" s="22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20"/>
      <c r="T1026" s="20"/>
      <c r="U1026" s="20"/>
      <c r="V1026" s="20"/>
      <c r="W1026" s="20"/>
      <c r="X1026" s="20"/>
      <c r="Y1026" s="20"/>
      <c r="Z1026" s="17"/>
      <c r="AA1026" s="21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</row>
    <row r="1027" spans="1:54" x14ac:dyDescent="0.25">
      <c r="A1027" s="17"/>
      <c r="B1027" s="17"/>
      <c r="C1027" s="22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20"/>
      <c r="T1027" s="20"/>
      <c r="U1027" s="20"/>
      <c r="V1027" s="20"/>
      <c r="W1027" s="20"/>
      <c r="X1027" s="20"/>
      <c r="Y1027" s="20"/>
      <c r="Z1027" s="17"/>
      <c r="AA1027" s="21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</row>
    <row r="1028" spans="1:54" x14ac:dyDescent="0.25">
      <c r="A1028" s="17"/>
      <c r="B1028" s="17"/>
      <c r="C1028" s="22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20"/>
      <c r="T1028" s="20"/>
      <c r="U1028" s="20"/>
      <c r="V1028" s="20"/>
      <c r="W1028" s="20"/>
      <c r="X1028" s="20"/>
      <c r="Y1028" s="20"/>
      <c r="Z1028" s="17"/>
      <c r="AA1028" s="21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</row>
    <row r="1029" spans="1:54" x14ac:dyDescent="0.25">
      <c r="A1029" s="17"/>
      <c r="B1029" s="17"/>
      <c r="C1029" s="22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20"/>
      <c r="T1029" s="20"/>
      <c r="U1029" s="20"/>
      <c r="V1029" s="20"/>
      <c r="W1029" s="20"/>
      <c r="X1029" s="20"/>
      <c r="Y1029" s="20"/>
      <c r="Z1029" s="17"/>
      <c r="AA1029" s="21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</row>
    <row r="1030" spans="1:54" x14ac:dyDescent="0.25">
      <c r="A1030" s="17"/>
      <c r="B1030" s="17"/>
      <c r="C1030" s="22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20"/>
      <c r="T1030" s="20"/>
      <c r="U1030" s="20"/>
      <c r="V1030" s="20"/>
      <c r="W1030" s="20"/>
      <c r="X1030" s="20"/>
      <c r="Y1030" s="20"/>
      <c r="Z1030" s="17"/>
      <c r="AA1030" s="21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</row>
    <row r="1031" spans="1:54" x14ac:dyDescent="0.25">
      <c r="A1031" s="17"/>
      <c r="B1031" s="17"/>
      <c r="C1031" s="22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20"/>
      <c r="T1031" s="20"/>
      <c r="U1031" s="20"/>
      <c r="V1031" s="20"/>
      <c r="W1031" s="20"/>
      <c r="X1031" s="20"/>
      <c r="Y1031" s="20"/>
      <c r="Z1031" s="17"/>
      <c r="AA1031" s="21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</row>
    <row r="1032" spans="1:54" x14ac:dyDescent="0.25">
      <c r="A1032" s="17"/>
      <c r="B1032" s="17"/>
      <c r="C1032" s="22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20"/>
      <c r="T1032" s="20"/>
      <c r="U1032" s="20"/>
      <c r="V1032" s="20"/>
      <c r="W1032" s="20"/>
      <c r="X1032" s="20"/>
      <c r="Y1032" s="20"/>
      <c r="Z1032" s="17"/>
      <c r="AA1032" s="21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</row>
    <row r="1033" spans="1:54" x14ac:dyDescent="0.25">
      <c r="A1033" s="17"/>
      <c r="B1033" s="17"/>
      <c r="C1033" s="22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20"/>
      <c r="T1033" s="20"/>
      <c r="U1033" s="20"/>
      <c r="V1033" s="20"/>
      <c r="W1033" s="20"/>
      <c r="X1033" s="20"/>
      <c r="Y1033" s="20"/>
      <c r="Z1033" s="17"/>
      <c r="AA1033" s="21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</row>
    <row r="1034" spans="1:54" x14ac:dyDescent="0.25">
      <c r="A1034" s="17"/>
      <c r="B1034" s="17"/>
      <c r="C1034" s="22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20"/>
      <c r="T1034" s="20"/>
      <c r="U1034" s="20"/>
      <c r="V1034" s="20"/>
      <c r="W1034" s="20"/>
      <c r="X1034" s="20"/>
      <c r="Y1034" s="20"/>
      <c r="Z1034" s="17"/>
      <c r="AA1034" s="21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</row>
    <row r="1035" spans="1:54" x14ac:dyDescent="0.25">
      <c r="A1035" s="17"/>
      <c r="B1035" s="17"/>
      <c r="C1035" s="22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20"/>
      <c r="T1035" s="20"/>
      <c r="U1035" s="20"/>
      <c r="V1035" s="20"/>
      <c r="W1035" s="20"/>
      <c r="X1035" s="20"/>
      <c r="Y1035" s="20"/>
      <c r="Z1035" s="17"/>
      <c r="AA1035" s="21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</row>
    <row r="1036" spans="1:54" x14ac:dyDescent="0.25">
      <c r="A1036" s="17"/>
      <c r="B1036" s="17"/>
      <c r="C1036" s="22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20"/>
      <c r="T1036" s="20"/>
      <c r="U1036" s="20"/>
      <c r="V1036" s="20"/>
      <c r="W1036" s="20"/>
      <c r="X1036" s="20"/>
      <c r="Y1036" s="20"/>
      <c r="Z1036" s="17"/>
      <c r="AA1036" s="21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</row>
    <row r="1037" spans="1:54" x14ac:dyDescent="0.25">
      <c r="A1037" s="17"/>
      <c r="B1037" s="17"/>
      <c r="C1037" s="22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20"/>
      <c r="T1037" s="20"/>
      <c r="U1037" s="20"/>
      <c r="V1037" s="20"/>
      <c r="W1037" s="20"/>
      <c r="X1037" s="20"/>
      <c r="Y1037" s="20"/>
      <c r="Z1037" s="17"/>
      <c r="AA1037" s="21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</row>
    <row r="1038" spans="1:54" x14ac:dyDescent="0.25">
      <c r="A1038" s="17"/>
      <c r="B1038" s="17"/>
      <c r="C1038" s="22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20"/>
      <c r="T1038" s="20"/>
      <c r="U1038" s="20"/>
      <c r="V1038" s="20"/>
      <c r="W1038" s="20"/>
      <c r="X1038" s="20"/>
      <c r="Y1038" s="20"/>
      <c r="Z1038" s="17"/>
      <c r="AA1038" s="21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</row>
    <row r="1039" spans="1:54" x14ac:dyDescent="0.25">
      <c r="A1039" s="17"/>
      <c r="B1039" s="17"/>
      <c r="C1039" s="22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20"/>
      <c r="T1039" s="20"/>
      <c r="U1039" s="20"/>
      <c r="V1039" s="20"/>
      <c r="W1039" s="20"/>
      <c r="X1039" s="20"/>
      <c r="Y1039" s="20"/>
      <c r="Z1039" s="17"/>
      <c r="AA1039" s="21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</row>
    <row r="1040" spans="1:54" x14ac:dyDescent="0.25">
      <c r="A1040" s="17"/>
      <c r="B1040" s="17"/>
      <c r="C1040" s="22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20"/>
      <c r="T1040" s="20"/>
      <c r="U1040" s="20"/>
      <c r="V1040" s="20"/>
      <c r="W1040" s="20"/>
      <c r="X1040" s="20"/>
      <c r="Y1040" s="20"/>
      <c r="Z1040" s="17"/>
      <c r="AA1040" s="21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</row>
    <row r="1041" spans="1:54" x14ac:dyDescent="0.25">
      <c r="A1041" s="17"/>
      <c r="B1041" s="17"/>
      <c r="C1041" s="22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20"/>
      <c r="T1041" s="20"/>
      <c r="U1041" s="20"/>
      <c r="V1041" s="20"/>
      <c r="W1041" s="20"/>
      <c r="X1041" s="20"/>
      <c r="Y1041" s="20"/>
      <c r="Z1041" s="17"/>
      <c r="AA1041" s="21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</row>
    <row r="1042" spans="1:54" x14ac:dyDescent="0.25">
      <c r="A1042" s="17"/>
      <c r="B1042" s="17"/>
      <c r="C1042" s="22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20"/>
      <c r="T1042" s="20"/>
      <c r="U1042" s="20"/>
      <c r="V1042" s="20"/>
      <c r="W1042" s="20"/>
      <c r="X1042" s="20"/>
      <c r="Y1042" s="20"/>
      <c r="Z1042" s="17"/>
      <c r="AA1042" s="21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</row>
    <row r="1043" spans="1:54" x14ac:dyDescent="0.25">
      <c r="A1043" s="17"/>
      <c r="B1043" s="17"/>
      <c r="C1043" s="22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20"/>
      <c r="T1043" s="20"/>
      <c r="U1043" s="20"/>
      <c r="V1043" s="20"/>
      <c r="W1043" s="20"/>
      <c r="X1043" s="20"/>
      <c r="Y1043" s="20"/>
      <c r="Z1043" s="17"/>
      <c r="AA1043" s="21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</row>
    <row r="1044" spans="1:54" x14ac:dyDescent="0.25">
      <c r="A1044" s="17"/>
      <c r="B1044" s="17"/>
      <c r="C1044" s="22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20"/>
      <c r="T1044" s="20"/>
      <c r="U1044" s="20"/>
      <c r="V1044" s="20"/>
      <c r="W1044" s="20"/>
      <c r="X1044" s="20"/>
      <c r="Y1044" s="20"/>
      <c r="Z1044" s="17"/>
      <c r="AA1044" s="21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</row>
    <row r="1045" spans="1:54" x14ac:dyDescent="0.25">
      <c r="A1045" s="17"/>
      <c r="B1045" s="17"/>
      <c r="C1045" s="22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20"/>
      <c r="T1045" s="20"/>
      <c r="U1045" s="20"/>
      <c r="V1045" s="20"/>
      <c r="W1045" s="20"/>
      <c r="X1045" s="20"/>
      <c r="Y1045" s="20"/>
      <c r="Z1045" s="17"/>
      <c r="AA1045" s="21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</row>
    <row r="1046" spans="1:54" x14ac:dyDescent="0.25">
      <c r="A1046" s="17"/>
      <c r="B1046" s="17"/>
      <c r="C1046" s="22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20"/>
      <c r="T1046" s="20"/>
      <c r="U1046" s="20"/>
      <c r="V1046" s="20"/>
      <c r="W1046" s="20"/>
      <c r="X1046" s="20"/>
      <c r="Y1046" s="20"/>
      <c r="Z1046" s="17"/>
      <c r="AA1046" s="21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</row>
    <row r="1047" spans="1:54" x14ac:dyDescent="0.25">
      <c r="A1047" s="17"/>
      <c r="B1047" s="17"/>
      <c r="C1047" s="22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20"/>
      <c r="T1047" s="20"/>
      <c r="U1047" s="20"/>
      <c r="V1047" s="20"/>
      <c r="W1047" s="20"/>
      <c r="X1047" s="20"/>
      <c r="Y1047" s="20"/>
      <c r="Z1047" s="17"/>
      <c r="AA1047" s="21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</row>
    <row r="1048" spans="1:54" x14ac:dyDescent="0.25">
      <c r="A1048" s="17"/>
      <c r="B1048" s="17"/>
      <c r="C1048" s="22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20"/>
      <c r="T1048" s="20"/>
      <c r="U1048" s="20"/>
      <c r="V1048" s="20"/>
      <c r="W1048" s="20"/>
      <c r="X1048" s="20"/>
      <c r="Y1048" s="20"/>
      <c r="Z1048" s="17"/>
      <c r="AA1048" s="21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</row>
    <row r="1049" spans="1:54" x14ac:dyDescent="0.25">
      <c r="A1049" s="17"/>
      <c r="B1049" s="17"/>
      <c r="C1049" s="22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20"/>
      <c r="T1049" s="20"/>
      <c r="U1049" s="20"/>
      <c r="V1049" s="20"/>
      <c r="W1049" s="20"/>
      <c r="X1049" s="20"/>
      <c r="Y1049" s="20"/>
      <c r="Z1049" s="17"/>
      <c r="AA1049" s="21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</row>
    <row r="1050" spans="1:54" x14ac:dyDescent="0.25">
      <c r="A1050" s="17"/>
      <c r="B1050" s="17"/>
      <c r="C1050" s="22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20"/>
      <c r="T1050" s="20"/>
      <c r="U1050" s="20"/>
      <c r="V1050" s="20"/>
      <c r="W1050" s="20"/>
      <c r="X1050" s="20"/>
      <c r="Y1050" s="20"/>
      <c r="Z1050" s="17"/>
      <c r="AA1050" s="21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</row>
    <row r="1051" spans="1:54" x14ac:dyDescent="0.25">
      <c r="A1051" s="17"/>
      <c r="B1051" s="17"/>
      <c r="C1051" s="22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20"/>
      <c r="T1051" s="20"/>
      <c r="U1051" s="20"/>
      <c r="V1051" s="20"/>
      <c r="W1051" s="20"/>
      <c r="X1051" s="20"/>
      <c r="Y1051" s="20"/>
      <c r="Z1051" s="17"/>
      <c r="AA1051" s="21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</row>
    <row r="1052" spans="1:54" x14ac:dyDescent="0.25">
      <c r="A1052" s="17"/>
      <c r="B1052" s="17"/>
      <c r="C1052" s="22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20"/>
      <c r="T1052" s="20"/>
      <c r="U1052" s="20"/>
      <c r="V1052" s="20"/>
      <c r="W1052" s="20"/>
      <c r="X1052" s="20"/>
      <c r="Y1052" s="20"/>
      <c r="Z1052" s="17"/>
      <c r="AA1052" s="21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</row>
    <row r="1053" spans="1:54" x14ac:dyDescent="0.25">
      <c r="A1053" s="17"/>
      <c r="B1053" s="17"/>
      <c r="C1053" s="22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20"/>
      <c r="T1053" s="20"/>
      <c r="U1053" s="20"/>
      <c r="V1053" s="20"/>
      <c r="W1053" s="20"/>
      <c r="X1053" s="20"/>
      <c r="Y1053" s="20"/>
      <c r="Z1053" s="17"/>
      <c r="AA1053" s="21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</row>
    <row r="1054" spans="1:54" x14ac:dyDescent="0.25">
      <c r="A1054" s="17"/>
      <c r="B1054" s="17"/>
      <c r="C1054" s="22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20"/>
      <c r="T1054" s="20"/>
      <c r="U1054" s="20"/>
      <c r="V1054" s="20"/>
      <c r="W1054" s="20"/>
      <c r="X1054" s="20"/>
      <c r="Y1054" s="20"/>
      <c r="Z1054" s="17"/>
      <c r="AA1054" s="21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</row>
    <row r="1055" spans="1:54" x14ac:dyDescent="0.25">
      <c r="A1055" s="17"/>
      <c r="B1055" s="17"/>
      <c r="C1055" s="22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20"/>
      <c r="T1055" s="20"/>
      <c r="U1055" s="20"/>
      <c r="V1055" s="20"/>
      <c r="W1055" s="20"/>
      <c r="X1055" s="20"/>
      <c r="Y1055" s="20"/>
      <c r="Z1055" s="17"/>
      <c r="AA1055" s="21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</row>
    <row r="1056" spans="1:54" x14ac:dyDescent="0.25">
      <c r="A1056" s="17"/>
      <c r="B1056" s="17"/>
      <c r="C1056" s="22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20"/>
      <c r="T1056" s="20"/>
      <c r="U1056" s="20"/>
      <c r="V1056" s="20"/>
      <c r="W1056" s="20"/>
      <c r="X1056" s="20"/>
      <c r="Y1056" s="20"/>
      <c r="Z1056" s="17"/>
      <c r="AA1056" s="21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</row>
    <row r="1057" spans="1:54" x14ac:dyDescent="0.25">
      <c r="A1057" s="17"/>
      <c r="B1057" s="17"/>
      <c r="C1057" s="22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20"/>
      <c r="T1057" s="20"/>
      <c r="U1057" s="20"/>
      <c r="V1057" s="20"/>
      <c r="W1057" s="20"/>
      <c r="X1057" s="20"/>
      <c r="Y1057" s="20"/>
      <c r="Z1057" s="17"/>
      <c r="AA1057" s="21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</row>
    <row r="1058" spans="1:54" x14ac:dyDescent="0.25">
      <c r="A1058" s="17"/>
      <c r="B1058" s="17"/>
      <c r="C1058" s="22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20"/>
      <c r="T1058" s="20"/>
      <c r="U1058" s="20"/>
      <c r="V1058" s="20"/>
      <c r="W1058" s="20"/>
      <c r="X1058" s="20"/>
      <c r="Y1058" s="20"/>
      <c r="Z1058" s="17"/>
      <c r="AA1058" s="21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</row>
    <row r="1059" spans="1:54" x14ac:dyDescent="0.25">
      <c r="A1059" s="17"/>
      <c r="B1059" s="17"/>
      <c r="C1059" s="22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20"/>
      <c r="T1059" s="20"/>
      <c r="U1059" s="20"/>
      <c r="V1059" s="20"/>
      <c r="W1059" s="20"/>
      <c r="X1059" s="20"/>
      <c r="Y1059" s="20"/>
      <c r="Z1059" s="17"/>
      <c r="AA1059" s="21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</row>
    <row r="1060" spans="1:54" x14ac:dyDescent="0.25">
      <c r="A1060" s="17"/>
      <c r="B1060" s="17"/>
      <c r="C1060" s="22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20"/>
      <c r="T1060" s="20"/>
      <c r="U1060" s="20"/>
      <c r="V1060" s="20"/>
      <c r="W1060" s="20"/>
      <c r="X1060" s="20"/>
      <c r="Y1060" s="20"/>
      <c r="Z1060" s="17"/>
      <c r="AA1060" s="21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</row>
    <row r="1061" spans="1:54" x14ac:dyDescent="0.25">
      <c r="A1061" s="17"/>
      <c r="B1061" s="17"/>
      <c r="C1061" s="22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20"/>
      <c r="T1061" s="20"/>
      <c r="U1061" s="20"/>
      <c r="V1061" s="20"/>
      <c r="W1061" s="20"/>
      <c r="X1061" s="20"/>
      <c r="Y1061" s="20"/>
      <c r="Z1061" s="17"/>
      <c r="AA1061" s="21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</row>
    <row r="1062" spans="1:54" x14ac:dyDescent="0.25">
      <c r="A1062" s="17"/>
      <c r="B1062" s="17"/>
      <c r="C1062" s="22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20"/>
      <c r="T1062" s="20"/>
      <c r="U1062" s="20"/>
      <c r="V1062" s="20"/>
      <c r="W1062" s="20"/>
      <c r="X1062" s="20"/>
      <c r="Y1062" s="20"/>
      <c r="Z1062" s="17"/>
      <c r="AA1062" s="21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</row>
    <row r="1063" spans="1:54" x14ac:dyDescent="0.25">
      <c r="A1063" s="17"/>
      <c r="B1063" s="17"/>
      <c r="C1063" s="22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20"/>
      <c r="T1063" s="20"/>
      <c r="U1063" s="20"/>
      <c r="V1063" s="20"/>
      <c r="W1063" s="20"/>
      <c r="X1063" s="20"/>
      <c r="Y1063" s="20"/>
      <c r="Z1063" s="17"/>
      <c r="AA1063" s="21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</row>
    <row r="1064" spans="1:54" x14ac:dyDescent="0.25">
      <c r="A1064" s="17"/>
      <c r="B1064" s="17"/>
      <c r="C1064" s="22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20"/>
      <c r="T1064" s="20"/>
      <c r="U1064" s="20"/>
      <c r="V1064" s="20"/>
      <c r="W1064" s="20"/>
      <c r="X1064" s="20"/>
      <c r="Y1064" s="20"/>
      <c r="Z1064" s="17"/>
      <c r="AA1064" s="21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</row>
    <row r="1065" spans="1:54" x14ac:dyDescent="0.25">
      <c r="A1065" s="17"/>
      <c r="B1065" s="17"/>
      <c r="C1065" s="22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20"/>
      <c r="T1065" s="20"/>
      <c r="U1065" s="20"/>
      <c r="V1065" s="20"/>
      <c r="W1065" s="20"/>
      <c r="X1065" s="20"/>
      <c r="Y1065" s="20"/>
      <c r="Z1065" s="17"/>
      <c r="AA1065" s="21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</row>
    <row r="1066" spans="1:54" x14ac:dyDescent="0.25">
      <c r="A1066" s="17"/>
      <c r="B1066" s="17"/>
      <c r="C1066" s="22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20"/>
      <c r="T1066" s="20"/>
      <c r="U1066" s="20"/>
      <c r="V1066" s="20"/>
      <c r="W1066" s="20"/>
      <c r="X1066" s="20"/>
      <c r="Y1066" s="20"/>
      <c r="Z1066" s="17"/>
      <c r="AA1066" s="21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</row>
    <row r="1067" spans="1:54" x14ac:dyDescent="0.25">
      <c r="A1067" s="17"/>
      <c r="B1067" s="17"/>
      <c r="C1067" s="22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20"/>
      <c r="T1067" s="20"/>
      <c r="U1067" s="20"/>
      <c r="V1067" s="20"/>
      <c r="W1067" s="20"/>
      <c r="X1067" s="20"/>
      <c r="Y1067" s="20"/>
      <c r="Z1067" s="17"/>
      <c r="AA1067" s="21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</row>
    <row r="1068" spans="1:54" x14ac:dyDescent="0.25">
      <c r="A1068" s="17"/>
      <c r="B1068" s="17"/>
      <c r="C1068" s="22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20"/>
      <c r="T1068" s="20"/>
      <c r="U1068" s="20"/>
      <c r="V1068" s="20"/>
      <c r="W1068" s="20"/>
      <c r="X1068" s="20"/>
      <c r="Y1068" s="20"/>
      <c r="Z1068" s="17"/>
      <c r="AA1068" s="21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</row>
    <row r="1069" spans="1:54" x14ac:dyDescent="0.25">
      <c r="A1069" s="17"/>
      <c r="B1069" s="17"/>
      <c r="C1069" s="22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20"/>
      <c r="T1069" s="20"/>
      <c r="U1069" s="20"/>
      <c r="V1069" s="20"/>
      <c r="W1069" s="20"/>
      <c r="X1069" s="20"/>
      <c r="Y1069" s="20"/>
      <c r="Z1069" s="17"/>
      <c r="AA1069" s="21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</row>
    <row r="1070" spans="1:54" x14ac:dyDescent="0.25">
      <c r="A1070" s="17"/>
      <c r="B1070" s="17"/>
      <c r="C1070" s="22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20"/>
      <c r="T1070" s="20"/>
      <c r="U1070" s="20"/>
      <c r="V1070" s="20"/>
      <c r="W1070" s="20"/>
      <c r="X1070" s="20"/>
      <c r="Y1070" s="20"/>
      <c r="Z1070" s="17"/>
      <c r="AA1070" s="21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</row>
    <row r="1071" spans="1:54" x14ac:dyDescent="0.25">
      <c r="A1071" s="17"/>
      <c r="B1071" s="17"/>
      <c r="C1071" s="22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20"/>
      <c r="T1071" s="20"/>
      <c r="U1071" s="20"/>
      <c r="V1071" s="20"/>
      <c r="W1071" s="20"/>
      <c r="X1071" s="20"/>
      <c r="Y1071" s="20"/>
      <c r="Z1071" s="17"/>
      <c r="AA1071" s="21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</row>
    <row r="1072" spans="1:54" x14ac:dyDescent="0.25">
      <c r="A1072" s="17"/>
      <c r="B1072" s="17"/>
      <c r="C1072" s="22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20"/>
      <c r="T1072" s="20"/>
      <c r="U1072" s="20"/>
      <c r="V1072" s="20"/>
      <c r="W1072" s="20"/>
      <c r="X1072" s="20"/>
      <c r="Y1072" s="20"/>
      <c r="Z1072" s="17"/>
      <c r="AA1072" s="21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</row>
    <row r="1073" spans="1:54" x14ac:dyDescent="0.25">
      <c r="A1073" s="17"/>
      <c r="B1073" s="17"/>
      <c r="C1073" s="22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20"/>
      <c r="T1073" s="20"/>
      <c r="U1073" s="20"/>
      <c r="V1073" s="20"/>
      <c r="W1073" s="20"/>
      <c r="X1073" s="20"/>
      <c r="Y1073" s="20"/>
      <c r="Z1073" s="17"/>
      <c r="AA1073" s="21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</row>
    <row r="1074" spans="1:54" x14ac:dyDescent="0.25">
      <c r="A1074" s="17"/>
      <c r="B1074" s="17"/>
      <c r="C1074" s="22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20"/>
      <c r="T1074" s="20"/>
      <c r="U1074" s="20"/>
      <c r="V1074" s="20"/>
      <c r="W1074" s="20"/>
      <c r="X1074" s="20"/>
      <c r="Y1074" s="20"/>
      <c r="Z1074" s="17"/>
      <c r="AA1074" s="21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</row>
    <row r="1075" spans="1:54" x14ac:dyDescent="0.25">
      <c r="A1075" s="17"/>
      <c r="B1075" s="17"/>
      <c r="C1075" s="22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20"/>
      <c r="T1075" s="20"/>
      <c r="U1075" s="20"/>
      <c r="V1075" s="20"/>
      <c r="W1075" s="20"/>
      <c r="X1075" s="20"/>
      <c r="Y1075" s="20"/>
      <c r="Z1075" s="17"/>
      <c r="AA1075" s="21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</row>
    <row r="1076" spans="1:54" x14ac:dyDescent="0.25">
      <c r="A1076" s="17"/>
      <c r="B1076" s="17"/>
      <c r="C1076" s="22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20"/>
      <c r="T1076" s="20"/>
      <c r="U1076" s="20"/>
      <c r="V1076" s="20"/>
      <c r="W1076" s="20"/>
      <c r="X1076" s="20"/>
      <c r="Y1076" s="20"/>
      <c r="Z1076" s="17"/>
      <c r="AA1076" s="21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</row>
    <row r="1077" spans="1:54" x14ac:dyDescent="0.25">
      <c r="A1077" s="17"/>
      <c r="B1077" s="17"/>
      <c r="C1077" s="22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20"/>
      <c r="T1077" s="20"/>
      <c r="U1077" s="20"/>
      <c r="V1077" s="20"/>
      <c r="W1077" s="20"/>
      <c r="X1077" s="20"/>
      <c r="Y1077" s="20"/>
      <c r="Z1077" s="17"/>
      <c r="AA1077" s="21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</row>
    <row r="1078" spans="1:54" x14ac:dyDescent="0.25">
      <c r="A1078" s="17"/>
      <c r="B1078" s="17"/>
      <c r="C1078" s="22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20"/>
      <c r="T1078" s="20"/>
      <c r="U1078" s="20"/>
      <c r="V1078" s="20"/>
      <c r="W1078" s="20"/>
      <c r="X1078" s="20"/>
      <c r="Y1078" s="20"/>
      <c r="Z1078" s="17"/>
      <c r="AA1078" s="21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</row>
    <row r="1079" spans="1:54" x14ac:dyDescent="0.25">
      <c r="A1079" s="17"/>
      <c r="B1079" s="17"/>
      <c r="C1079" s="22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20"/>
      <c r="T1079" s="20"/>
      <c r="U1079" s="20"/>
      <c r="V1079" s="20"/>
      <c r="W1079" s="20"/>
      <c r="X1079" s="20"/>
      <c r="Y1079" s="20"/>
      <c r="Z1079" s="17"/>
      <c r="AA1079" s="21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</row>
    <row r="1080" spans="1:54" x14ac:dyDescent="0.25">
      <c r="A1080" s="17"/>
      <c r="B1080" s="17"/>
      <c r="C1080" s="22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20"/>
      <c r="T1080" s="20"/>
      <c r="U1080" s="20"/>
      <c r="V1080" s="20"/>
      <c r="W1080" s="20"/>
      <c r="X1080" s="20"/>
      <c r="Y1080" s="20"/>
      <c r="Z1080" s="17"/>
      <c r="AA1080" s="21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</row>
    <row r="1081" spans="1:54" x14ac:dyDescent="0.25">
      <c r="A1081" s="17"/>
      <c r="B1081" s="17"/>
      <c r="C1081" s="22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20"/>
      <c r="T1081" s="20"/>
      <c r="U1081" s="20"/>
      <c r="V1081" s="20"/>
      <c r="W1081" s="20"/>
      <c r="X1081" s="20"/>
      <c r="Y1081" s="20"/>
      <c r="Z1081" s="17"/>
      <c r="AA1081" s="21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</row>
    <row r="1082" spans="1:54" x14ac:dyDescent="0.25">
      <c r="A1082" s="17"/>
      <c r="B1082" s="17"/>
      <c r="C1082" s="22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20"/>
      <c r="T1082" s="20"/>
      <c r="U1082" s="20"/>
      <c r="V1082" s="20"/>
      <c r="W1082" s="20"/>
      <c r="X1082" s="20"/>
      <c r="Y1082" s="20"/>
      <c r="Z1082" s="17"/>
      <c r="AA1082" s="21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</row>
    <row r="1083" spans="1:54" x14ac:dyDescent="0.25">
      <c r="A1083" s="17"/>
      <c r="B1083" s="17"/>
      <c r="C1083" s="22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20"/>
      <c r="T1083" s="20"/>
      <c r="U1083" s="20"/>
      <c r="V1083" s="20"/>
      <c r="W1083" s="20"/>
      <c r="X1083" s="20"/>
      <c r="Y1083" s="20"/>
      <c r="Z1083" s="17"/>
      <c r="AA1083" s="21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7"/>
      <c r="BA1083" s="17"/>
      <c r="BB1083" s="17"/>
    </row>
    <row r="1084" spans="1:54" x14ac:dyDescent="0.25">
      <c r="A1084" s="17"/>
      <c r="B1084" s="17"/>
      <c r="C1084" s="22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20"/>
      <c r="T1084" s="20"/>
      <c r="U1084" s="20"/>
      <c r="V1084" s="20"/>
      <c r="W1084" s="20"/>
      <c r="X1084" s="20"/>
      <c r="Y1084" s="20"/>
      <c r="Z1084" s="17"/>
      <c r="AA1084" s="21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7"/>
      <c r="BA1084" s="17"/>
      <c r="BB1084" s="17"/>
    </row>
    <row r="1085" spans="1:54" x14ac:dyDescent="0.25">
      <c r="A1085" s="17"/>
      <c r="B1085" s="17"/>
      <c r="C1085" s="22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20"/>
      <c r="T1085" s="20"/>
      <c r="U1085" s="20"/>
      <c r="V1085" s="20"/>
      <c r="W1085" s="20"/>
      <c r="X1085" s="20"/>
      <c r="Y1085" s="20"/>
      <c r="Z1085" s="17"/>
      <c r="AA1085" s="21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7"/>
      <c r="BA1085" s="17"/>
      <c r="BB1085" s="17"/>
    </row>
    <row r="1086" spans="1:54" x14ac:dyDescent="0.25">
      <c r="A1086" s="17"/>
      <c r="B1086" s="17"/>
      <c r="C1086" s="22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20"/>
      <c r="T1086" s="20"/>
      <c r="U1086" s="20"/>
      <c r="V1086" s="20"/>
      <c r="W1086" s="20"/>
      <c r="X1086" s="20"/>
      <c r="Y1086" s="20"/>
      <c r="Z1086" s="17"/>
      <c r="AA1086" s="21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7"/>
      <c r="BA1086" s="17"/>
      <c r="BB1086" s="17"/>
    </row>
    <row r="1087" spans="1:54" x14ac:dyDescent="0.25">
      <c r="A1087" s="17"/>
      <c r="B1087" s="17"/>
      <c r="C1087" s="22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20"/>
      <c r="T1087" s="20"/>
      <c r="U1087" s="20"/>
      <c r="V1087" s="20"/>
      <c r="W1087" s="20"/>
      <c r="X1087" s="20"/>
      <c r="Y1087" s="20"/>
      <c r="Z1087" s="17"/>
      <c r="AA1087" s="21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7"/>
      <c r="BA1087" s="17"/>
      <c r="BB1087" s="17"/>
    </row>
    <row r="1088" spans="1:54" x14ac:dyDescent="0.25">
      <c r="A1088" s="17"/>
      <c r="B1088" s="17"/>
      <c r="C1088" s="22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20"/>
      <c r="T1088" s="20"/>
      <c r="U1088" s="20"/>
      <c r="V1088" s="20"/>
      <c r="W1088" s="20"/>
      <c r="X1088" s="20"/>
      <c r="Y1088" s="20"/>
      <c r="Z1088" s="17"/>
      <c r="AA1088" s="21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  <c r="AV1088" s="17"/>
      <c r="AW1088" s="17"/>
      <c r="AX1088" s="17"/>
      <c r="AY1088" s="17"/>
      <c r="AZ1088" s="17"/>
      <c r="BA1088" s="17"/>
      <c r="BB1088" s="17"/>
    </row>
    <row r="1089" spans="1:54" x14ac:dyDescent="0.25">
      <c r="A1089" s="17"/>
      <c r="B1089" s="17"/>
      <c r="C1089" s="22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20"/>
      <c r="T1089" s="20"/>
      <c r="U1089" s="20"/>
      <c r="V1089" s="20"/>
      <c r="W1089" s="20"/>
      <c r="X1089" s="20"/>
      <c r="Y1089" s="20"/>
      <c r="Z1089" s="17"/>
      <c r="AA1089" s="21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17"/>
      <c r="AX1089" s="17"/>
      <c r="AY1089" s="17"/>
      <c r="AZ1089" s="17"/>
      <c r="BA1089" s="17"/>
      <c r="BB1089" s="17"/>
    </row>
    <row r="1090" spans="1:54" x14ac:dyDescent="0.25">
      <c r="A1090" s="17"/>
      <c r="B1090" s="17"/>
      <c r="C1090" s="22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20"/>
      <c r="T1090" s="20"/>
      <c r="U1090" s="20"/>
      <c r="V1090" s="20"/>
      <c r="W1090" s="20"/>
      <c r="X1090" s="20"/>
      <c r="Y1090" s="20"/>
      <c r="Z1090" s="17"/>
      <c r="AA1090" s="21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17"/>
      <c r="AX1090" s="17"/>
      <c r="AY1090" s="17"/>
      <c r="AZ1090" s="17"/>
      <c r="BA1090" s="17"/>
      <c r="BB1090" s="17"/>
    </row>
    <row r="1091" spans="1:54" x14ac:dyDescent="0.25">
      <c r="A1091" s="17"/>
      <c r="B1091" s="17"/>
      <c r="C1091" s="22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20"/>
      <c r="T1091" s="20"/>
      <c r="U1091" s="20"/>
      <c r="V1091" s="20"/>
      <c r="W1091" s="20"/>
      <c r="X1091" s="20"/>
      <c r="Y1091" s="20"/>
      <c r="Z1091" s="17"/>
      <c r="AA1091" s="21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17"/>
      <c r="AX1091" s="17"/>
      <c r="AY1091" s="17"/>
      <c r="AZ1091" s="17"/>
      <c r="BA1091" s="17"/>
      <c r="BB1091" s="17"/>
    </row>
    <row r="1092" spans="1:54" x14ac:dyDescent="0.25">
      <c r="A1092" s="17"/>
      <c r="B1092" s="17"/>
      <c r="C1092" s="22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20"/>
      <c r="T1092" s="20"/>
      <c r="U1092" s="20"/>
      <c r="V1092" s="20"/>
      <c r="W1092" s="20"/>
      <c r="X1092" s="20"/>
      <c r="Y1092" s="20"/>
      <c r="Z1092" s="17"/>
      <c r="AA1092" s="21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  <c r="AU1092" s="17"/>
      <c r="AV1092" s="17"/>
      <c r="AW1092" s="17"/>
      <c r="AX1092" s="17"/>
      <c r="AY1092" s="17"/>
      <c r="AZ1092" s="17"/>
      <c r="BA1092" s="17"/>
      <c r="BB1092" s="17"/>
    </row>
    <row r="1093" spans="1:54" x14ac:dyDescent="0.25">
      <c r="A1093" s="17"/>
      <c r="B1093" s="17"/>
      <c r="C1093" s="22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20"/>
      <c r="T1093" s="20"/>
      <c r="U1093" s="20"/>
      <c r="V1093" s="20"/>
      <c r="W1093" s="20"/>
      <c r="X1093" s="20"/>
      <c r="Y1093" s="20"/>
      <c r="Z1093" s="17"/>
      <c r="AA1093" s="21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7"/>
      <c r="BA1093" s="17"/>
      <c r="BB1093" s="17"/>
    </row>
    <row r="1094" spans="1:54" x14ac:dyDescent="0.25">
      <c r="A1094" s="17"/>
      <c r="B1094" s="17"/>
      <c r="C1094" s="22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20"/>
      <c r="T1094" s="20"/>
      <c r="U1094" s="20"/>
      <c r="V1094" s="20"/>
      <c r="W1094" s="20"/>
      <c r="X1094" s="20"/>
      <c r="Y1094" s="20"/>
      <c r="Z1094" s="17"/>
      <c r="AA1094" s="21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  <c r="AV1094" s="17"/>
      <c r="AW1094" s="17"/>
      <c r="AX1094" s="17"/>
      <c r="AY1094" s="17"/>
      <c r="AZ1094" s="17"/>
      <c r="BA1094" s="17"/>
      <c r="BB1094" s="17"/>
    </row>
    <row r="1095" spans="1:54" x14ac:dyDescent="0.25">
      <c r="A1095" s="17"/>
      <c r="B1095" s="17"/>
      <c r="C1095" s="22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20"/>
      <c r="T1095" s="20"/>
      <c r="U1095" s="20"/>
      <c r="V1095" s="20"/>
      <c r="W1095" s="20"/>
      <c r="X1095" s="20"/>
      <c r="Y1095" s="20"/>
      <c r="Z1095" s="17"/>
      <c r="AA1095" s="21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  <c r="AV1095" s="17"/>
      <c r="AW1095" s="17"/>
      <c r="AX1095" s="17"/>
      <c r="AY1095" s="17"/>
      <c r="AZ1095" s="17"/>
      <c r="BA1095" s="17"/>
      <c r="BB1095" s="17"/>
    </row>
    <row r="1096" spans="1:54" x14ac:dyDescent="0.25">
      <c r="A1096" s="17"/>
      <c r="B1096" s="17"/>
      <c r="C1096" s="22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20"/>
      <c r="T1096" s="20"/>
      <c r="U1096" s="20"/>
      <c r="V1096" s="20"/>
      <c r="W1096" s="20"/>
      <c r="X1096" s="20"/>
      <c r="Y1096" s="20"/>
      <c r="Z1096" s="17"/>
      <c r="AA1096" s="21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17"/>
      <c r="AX1096" s="17"/>
      <c r="AY1096" s="17"/>
      <c r="AZ1096" s="17"/>
      <c r="BA1096" s="17"/>
      <c r="BB1096" s="17"/>
    </row>
    <row r="1097" spans="1:54" x14ac:dyDescent="0.25">
      <c r="A1097" s="17"/>
      <c r="B1097" s="17"/>
      <c r="C1097" s="22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20"/>
      <c r="T1097" s="20"/>
      <c r="U1097" s="20"/>
      <c r="V1097" s="20"/>
      <c r="W1097" s="20"/>
      <c r="X1097" s="20"/>
      <c r="Y1097" s="20"/>
      <c r="Z1097" s="17"/>
      <c r="AA1097" s="21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  <c r="AU1097" s="17"/>
      <c r="AV1097" s="17"/>
      <c r="AW1097" s="17"/>
      <c r="AX1097" s="17"/>
      <c r="AY1097" s="17"/>
      <c r="AZ1097" s="17"/>
      <c r="BA1097" s="17"/>
      <c r="BB1097" s="17"/>
    </row>
    <row r="1098" spans="1:54" x14ac:dyDescent="0.25">
      <c r="A1098" s="17"/>
      <c r="B1098" s="17"/>
      <c r="C1098" s="22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20"/>
      <c r="T1098" s="20"/>
      <c r="U1098" s="20"/>
      <c r="V1098" s="20"/>
      <c r="W1098" s="20"/>
      <c r="X1098" s="20"/>
      <c r="Y1098" s="20"/>
      <c r="Z1098" s="17"/>
      <c r="AA1098" s="21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  <c r="AU1098" s="17"/>
      <c r="AV1098" s="17"/>
      <c r="AW1098" s="17"/>
      <c r="AX1098" s="17"/>
      <c r="AY1098" s="17"/>
      <c r="AZ1098" s="17"/>
      <c r="BA1098" s="17"/>
      <c r="BB1098" s="17"/>
    </row>
    <row r="1099" spans="1:54" x14ac:dyDescent="0.25">
      <c r="A1099" s="17"/>
      <c r="B1099" s="17"/>
      <c r="C1099" s="22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20"/>
      <c r="T1099" s="20"/>
      <c r="U1099" s="20"/>
      <c r="V1099" s="20"/>
      <c r="W1099" s="20"/>
      <c r="X1099" s="20"/>
      <c r="Y1099" s="20"/>
      <c r="Z1099" s="17"/>
      <c r="AA1099" s="21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17"/>
      <c r="AX1099" s="17"/>
      <c r="AY1099" s="17"/>
      <c r="AZ1099" s="17"/>
      <c r="BA1099" s="17"/>
      <c r="BB1099" s="17"/>
    </row>
    <row r="1100" spans="1:54" x14ac:dyDescent="0.25">
      <c r="A1100" s="17"/>
      <c r="B1100" s="17"/>
      <c r="C1100" s="22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20"/>
      <c r="T1100" s="20"/>
      <c r="U1100" s="20"/>
      <c r="V1100" s="20"/>
      <c r="W1100" s="20"/>
      <c r="X1100" s="20"/>
      <c r="Y1100" s="20"/>
      <c r="Z1100" s="17"/>
      <c r="AA1100" s="21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7"/>
      <c r="BA1100" s="17"/>
      <c r="BB1100" s="17"/>
    </row>
    <row r="1101" spans="1:54" x14ac:dyDescent="0.25">
      <c r="A1101" s="17"/>
      <c r="B1101" s="17"/>
      <c r="C1101" s="22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20"/>
      <c r="T1101" s="20"/>
      <c r="U1101" s="20"/>
      <c r="V1101" s="20"/>
      <c r="W1101" s="20"/>
      <c r="X1101" s="20"/>
      <c r="Y1101" s="20"/>
      <c r="Z1101" s="17"/>
      <c r="AA1101" s="21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17"/>
      <c r="AX1101" s="17"/>
      <c r="AY1101" s="17"/>
      <c r="AZ1101" s="17"/>
      <c r="BA1101" s="17"/>
      <c r="BB1101" s="17"/>
    </row>
    <row r="1102" spans="1:54" x14ac:dyDescent="0.25">
      <c r="A1102" s="17"/>
      <c r="B1102" s="17"/>
      <c r="C1102" s="22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20"/>
      <c r="T1102" s="20"/>
      <c r="U1102" s="20"/>
      <c r="V1102" s="20"/>
      <c r="W1102" s="20"/>
      <c r="X1102" s="20"/>
      <c r="Y1102" s="20"/>
      <c r="Z1102" s="17"/>
      <c r="AA1102" s="21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  <c r="AV1102" s="17"/>
      <c r="AW1102" s="17"/>
      <c r="AX1102" s="17"/>
      <c r="AY1102" s="17"/>
      <c r="AZ1102" s="17"/>
      <c r="BA1102" s="17"/>
      <c r="BB1102" s="17"/>
    </row>
    <row r="1103" spans="1:54" x14ac:dyDescent="0.25">
      <c r="A1103" s="17"/>
      <c r="B1103" s="17"/>
      <c r="C1103" s="22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20"/>
      <c r="T1103" s="20"/>
      <c r="U1103" s="20"/>
      <c r="V1103" s="20"/>
      <c r="W1103" s="20"/>
      <c r="X1103" s="20"/>
      <c r="Y1103" s="20"/>
      <c r="Z1103" s="17"/>
      <c r="AA1103" s="21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  <c r="AV1103" s="17"/>
      <c r="AW1103" s="17"/>
      <c r="AX1103" s="17"/>
      <c r="AY1103" s="17"/>
      <c r="AZ1103" s="17"/>
      <c r="BA1103" s="17"/>
      <c r="BB1103" s="17"/>
    </row>
    <row r="1104" spans="1:54" x14ac:dyDescent="0.25">
      <c r="A1104" s="17"/>
      <c r="B1104" s="17"/>
      <c r="C1104" s="22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20"/>
      <c r="T1104" s="20"/>
      <c r="U1104" s="20"/>
      <c r="V1104" s="20"/>
      <c r="W1104" s="20"/>
      <c r="X1104" s="20"/>
      <c r="Y1104" s="20"/>
      <c r="Z1104" s="17"/>
      <c r="AA1104" s="21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  <c r="AV1104" s="17"/>
      <c r="AW1104" s="17"/>
      <c r="AX1104" s="17"/>
      <c r="AY1104" s="17"/>
      <c r="AZ1104" s="17"/>
      <c r="BA1104" s="17"/>
      <c r="BB1104" s="17"/>
    </row>
    <row r="1105" spans="1:54" x14ac:dyDescent="0.25">
      <c r="A1105" s="17"/>
      <c r="B1105" s="17"/>
      <c r="C1105" s="22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20"/>
      <c r="T1105" s="20"/>
      <c r="U1105" s="20"/>
      <c r="V1105" s="20"/>
      <c r="W1105" s="20"/>
      <c r="X1105" s="20"/>
      <c r="Y1105" s="20"/>
      <c r="Z1105" s="17"/>
      <c r="AA1105" s="21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7"/>
      <c r="BA1105" s="17"/>
      <c r="BB1105" s="17"/>
    </row>
    <row r="1106" spans="1:54" x14ac:dyDescent="0.25">
      <c r="A1106" s="17"/>
      <c r="B1106" s="17"/>
      <c r="C1106" s="22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20"/>
      <c r="T1106" s="20"/>
      <c r="U1106" s="20"/>
      <c r="V1106" s="20"/>
      <c r="W1106" s="20"/>
      <c r="X1106" s="20"/>
      <c r="Y1106" s="20"/>
      <c r="Z1106" s="17"/>
      <c r="AA1106" s="21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  <c r="AV1106" s="17"/>
      <c r="AW1106" s="17"/>
      <c r="AX1106" s="17"/>
      <c r="AY1106" s="17"/>
      <c r="AZ1106" s="17"/>
      <c r="BA1106" s="17"/>
      <c r="BB1106" s="17"/>
    </row>
    <row r="1107" spans="1:54" x14ac:dyDescent="0.25">
      <c r="A1107" s="17"/>
      <c r="B1107" s="17"/>
      <c r="C1107" s="22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20"/>
      <c r="T1107" s="20"/>
      <c r="U1107" s="20"/>
      <c r="V1107" s="20"/>
      <c r="W1107" s="20"/>
      <c r="X1107" s="20"/>
      <c r="Y1107" s="20"/>
      <c r="Z1107" s="17"/>
      <c r="AA1107" s="21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7"/>
      <c r="BA1107" s="17"/>
      <c r="BB1107" s="17"/>
    </row>
    <row r="1108" spans="1:54" x14ac:dyDescent="0.25">
      <c r="A1108" s="17"/>
      <c r="B1108" s="17"/>
      <c r="C1108" s="22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20"/>
      <c r="T1108" s="20"/>
      <c r="U1108" s="20"/>
      <c r="V1108" s="20"/>
      <c r="W1108" s="20"/>
      <c r="X1108" s="20"/>
      <c r="Y1108" s="20"/>
      <c r="Z1108" s="17"/>
      <c r="AA1108" s="21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7"/>
      <c r="BA1108" s="17"/>
      <c r="BB1108" s="17"/>
    </row>
    <row r="1109" spans="1:54" x14ac:dyDescent="0.25">
      <c r="A1109" s="17"/>
      <c r="B1109" s="17"/>
      <c r="C1109" s="22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20"/>
      <c r="T1109" s="20"/>
      <c r="U1109" s="20"/>
      <c r="V1109" s="20"/>
      <c r="W1109" s="20"/>
      <c r="X1109" s="20"/>
      <c r="Y1109" s="20"/>
      <c r="Z1109" s="17"/>
      <c r="AA1109" s="21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7"/>
      <c r="BA1109" s="17"/>
      <c r="BB1109" s="17"/>
    </row>
    <row r="1110" spans="1:54" x14ac:dyDescent="0.25">
      <c r="A1110" s="17"/>
      <c r="B1110" s="17"/>
      <c r="C1110" s="22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20"/>
      <c r="T1110" s="20"/>
      <c r="U1110" s="20"/>
      <c r="V1110" s="20"/>
      <c r="W1110" s="20"/>
      <c r="X1110" s="20"/>
      <c r="Y1110" s="20"/>
      <c r="Z1110" s="17"/>
      <c r="AA1110" s="21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7"/>
      <c r="BA1110" s="17"/>
      <c r="BB1110" s="17"/>
    </row>
    <row r="1111" spans="1:54" x14ac:dyDescent="0.25">
      <c r="A1111" s="17"/>
      <c r="B1111" s="17"/>
      <c r="C1111" s="22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20"/>
      <c r="T1111" s="20"/>
      <c r="U1111" s="20"/>
      <c r="V1111" s="20"/>
      <c r="W1111" s="20"/>
      <c r="X1111" s="20"/>
      <c r="Y1111" s="20"/>
      <c r="Z1111" s="17"/>
      <c r="AA1111" s="21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7"/>
      <c r="BA1111" s="17"/>
      <c r="BB1111" s="17"/>
    </row>
    <row r="1112" spans="1:54" x14ac:dyDescent="0.25">
      <c r="A1112" s="17"/>
      <c r="B1112" s="17"/>
      <c r="C1112" s="22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20"/>
      <c r="T1112" s="20"/>
      <c r="U1112" s="20"/>
      <c r="V1112" s="20"/>
      <c r="W1112" s="20"/>
      <c r="X1112" s="20"/>
      <c r="Y1112" s="20"/>
      <c r="Z1112" s="17"/>
      <c r="AA1112" s="21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  <c r="AU1112" s="17"/>
      <c r="AV1112" s="17"/>
      <c r="AW1112" s="17"/>
      <c r="AX1112" s="17"/>
      <c r="AY1112" s="17"/>
      <c r="AZ1112" s="17"/>
      <c r="BA1112" s="17"/>
      <c r="BB1112" s="17"/>
    </row>
    <row r="1113" spans="1:54" x14ac:dyDescent="0.25">
      <c r="A1113" s="17"/>
      <c r="B1113" s="17"/>
      <c r="C1113" s="22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20"/>
      <c r="T1113" s="20"/>
      <c r="U1113" s="20"/>
      <c r="V1113" s="20"/>
      <c r="W1113" s="20"/>
      <c r="X1113" s="20"/>
      <c r="Y1113" s="20"/>
      <c r="Z1113" s="17"/>
      <c r="AA1113" s="21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7"/>
      <c r="BA1113" s="17"/>
      <c r="BB1113" s="17"/>
    </row>
    <row r="1114" spans="1:54" x14ac:dyDescent="0.25">
      <c r="A1114" s="17"/>
      <c r="B1114" s="17"/>
      <c r="C1114" s="22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20"/>
      <c r="T1114" s="20"/>
      <c r="U1114" s="20"/>
      <c r="V1114" s="20"/>
      <c r="W1114" s="20"/>
      <c r="X1114" s="20"/>
      <c r="Y1114" s="20"/>
      <c r="Z1114" s="17"/>
      <c r="AA1114" s="21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7"/>
      <c r="BA1114" s="17"/>
      <c r="BB1114" s="17"/>
    </row>
    <row r="1115" spans="1:54" x14ac:dyDescent="0.25">
      <c r="A1115" s="17"/>
      <c r="B1115" s="17"/>
      <c r="C1115" s="22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20"/>
      <c r="T1115" s="20"/>
      <c r="U1115" s="20"/>
      <c r="V1115" s="20"/>
      <c r="W1115" s="20"/>
      <c r="X1115" s="20"/>
      <c r="Y1115" s="20"/>
      <c r="Z1115" s="17"/>
      <c r="AA1115" s="21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7"/>
      <c r="BA1115" s="17"/>
      <c r="BB1115" s="17"/>
    </row>
    <row r="1116" spans="1:54" x14ac:dyDescent="0.25">
      <c r="A1116" s="17"/>
      <c r="B1116" s="17"/>
      <c r="C1116" s="22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20"/>
      <c r="T1116" s="20"/>
      <c r="U1116" s="20"/>
      <c r="V1116" s="20"/>
      <c r="W1116" s="20"/>
      <c r="X1116" s="20"/>
      <c r="Y1116" s="20"/>
      <c r="Z1116" s="17"/>
      <c r="AA1116" s="21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  <c r="AV1116" s="17"/>
      <c r="AW1116" s="17"/>
      <c r="AX1116" s="17"/>
      <c r="AY1116" s="17"/>
      <c r="AZ1116" s="17"/>
      <c r="BA1116" s="17"/>
      <c r="BB1116" s="17"/>
    </row>
    <row r="1117" spans="1:54" x14ac:dyDescent="0.25">
      <c r="A1117" s="17"/>
      <c r="B1117" s="17"/>
      <c r="C1117" s="22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20"/>
      <c r="T1117" s="20"/>
      <c r="U1117" s="20"/>
      <c r="V1117" s="20"/>
      <c r="W1117" s="20"/>
      <c r="X1117" s="20"/>
      <c r="Y1117" s="20"/>
      <c r="Z1117" s="17"/>
      <c r="AA1117" s="21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7"/>
      <c r="BA1117" s="17"/>
      <c r="BB1117" s="17"/>
    </row>
    <row r="1118" spans="1:54" x14ac:dyDescent="0.25">
      <c r="A1118" s="17"/>
      <c r="B1118" s="17"/>
      <c r="C1118" s="22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20"/>
      <c r="T1118" s="20"/>
      <c r="U1118" s="20"/>
      <c r="V1118" s="20"/>
      <c r="W1118" s="20"/>
      <c r="X1118" s="20"/>
      <c r="Y1118" s="20"/>
      <c r="Z1118" s="17"/>
      <c r="AA1118" s="21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7"/>
      <c r="BA1118" s="17"/>
      <c r="BB1118" s="17"/>
    </row>
    <row r="1119" spans="1:54" x14ac:dyDescent="0.25">
      <c r="A1119" s="17"/>
      <c r="B1119" s="17"/>
      <c r="C1119" s="22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20"/>
      <c r="T1119" s="20"/>
      <c r="U1119" s="20"/>
      <c r="V1119" s="20"/>
      <c r="W1119" s="20"/>
      <c r="X1119" s="20"/>
      <c r="Y1119" s="20"/>
      <c r="Z1119" s="17"/>
      <c r="AA1119" s="21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7"/>
      <c r="BA1119" s="17"/>
      <c r="BB1119" s="17"/>
    </row>
    <row r="1120" spans="1:54" x14ac:dyDescent="0.25">
      <c r="A1120" s="17"/>
      <c r="B1120" s="17"/>
      <c r="C1120" s="22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20"/>
      <c r="T1120" s="20"/>
      <c r="U1120" s="20"/>
      <c r="V1120" s="20"/>
      <c r="W1120" s="20"/>
      <c r="X1120" s="20"/>
      <c r="Y1120" s="20"/>
      <c r="Z1120" s="17"/>
      <c r="AA1120" s="21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</row>
    <row r="1121" spans="1:54" x14ac:dyDescent="0.25">
      <c r="A1121" s="17"/>
      <c r="B1121" s="17"/>
      <c r="C1121" s="22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20"/>
      <c r="T1121" s="20"/>
      <c r="U1121" s="20"/>
      <c r="V1121" s="20"/>
      <c r="W1121" s="20"/>
      <c r="X1121" s="20"/>
      <c r="Y1121" s="20"/>
      <c r="Z1121" s="17"/>
      <c r="AA1121" s="21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7"/>
      <c r="BA1121" s="17"/>
      <c r="BB1121" s="17"/>
    </row>
    <row r="1122" spans="1:54" x14ac:dyDescent="0.25">
      <c r="A1122" s="17"/>
      <c r="B1122" s="17"/>
      <c r="C1122" s="22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20"/>
      <c r="T1122" s="20"/>
      <c r="U1122" s="20"/>
      <c r="V1122" s="20"/>
      <c r="W1122" s="20"/>
      <c r="X1122" s="20"/>
      <c r="Y1122" s="20"/>
      <c r="Z1122" s="17"/>
      <c r="AA1122" s="21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7"/>
      <c r="BA1122" s="17"/>
      <c r="BB1122" s="17"/>
    </row>
    <row r="1123" spans="1:54" x14ac:dyDescent="0.25">
      <c r="A1123" s="17"/>
      <c r="B1123" s="17"/>
      <c r="C1123" s="22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20"/>
      <c r="T1123" s="20"/>
      <c r="U1123" s="20"/>
      <c r="V1123" s="20"/>
      <c r="W1123" s="20"/>
      <c r="X1123" s="20"/>
      <c r="Y1123" s="20"/>
      <c r="Z1123" s="17"/>
      <c r="AA1123" s="21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</row>
    <row r="1124" spans="1:54" x14ac:dyDescent="0.25">
      <c r="A1124" s="17"/>
      <c r="B1124" s="17"/>
      <c r="C1124" s="22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20"/>
      <c r="T1124" s="20"/>
      <c r="U1124" s="20"/>
      <c r="V1124" s="20"/>
      <c r="W1124" s="20"/>
      <c r="X1124" s="20"/>
      <c r="Y1124" s="20"/>
      <c r="Z1124" s="17"/>
      <c r="AA1124" s="21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7"/>
      <c r="BA1124" s="17"/>
      <c r="BB1124" s="17"/>
    </row>
    <row r="1125" spans="1:54" x14ac:dyDescent="0.25">
      <c r="A1125" s="17"/>
      <c r="B1125" s="17"/>
      <c r="C1125" s="22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20"/>
      <c r="T1125" s="20"/>
      <c r="U1125" s="20"/>
      <c r="V1125" s="20"/>
      <c r="W1125" s="20"/>
      <c r="X1125" s="20"/>
      <c r="Y1125" s="20"/>
      <c r="Z1125" s="17"/>
      <c r="AA1125" s="21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7"/>
      <c r="BA1125" s="17"/>
      <c r="BB1125" s="17"/>
    </row>
    <row r="1126" spans="1:54" x14ac:dyDescent="0.25">
      <c r="A1126" s="17"/>
      <c r="B1126" s="17"/>
      <c r="C1126" s="22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20"/>
      <c r="T1126" s="20"/>
      <c r="U1126" s="20"/>
      <c r="V1126" s="20"/>
      <c r="W1126" s="20"/>
      <c r="X1126" s="20"/>
      <c r="Y1126" s="20"/>
      <c r="Z1126" s="17"/>
      <c r="AA1126" s="21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7"/>
      <c r="BA1126" s="17"/>
      <c r="BB1126" s="17"/>
    </row>
    <row r="1127" spans="1:54" x14ac:dyDescent="0.25">
      <c r="A1127" s="17"/>
      <c r="B1127" s="17"/>
      <c r="C1127" s="22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20"/>
      <c r="T1127" s="20"/>
      <c r="U1127" s="20"/>
      <c r="V1127" s="20"/>
      <c r="W1127" s="20"/>
      <c r="X1127" s="20"/>
      <c r="Y1127" s="20"/>
      <c r="Z1127" s="17"/>
      <c r="AA1127" s="21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7"/>
      <c r="BA1127" s="17"/>
      <c r="BB1127" s="17"/>
    </row>
    <row r="1128" spans="1:54" x14ac:dyDescent="0.25">
      <c r="A1128" s="17"/>
      <c r="B1128" s="17"/>
      <c r="C1128" s="22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20"/>
      <c r="T1128" s="20"/>
      <c r="U1128" s="20"/>
      <c r="V1128" s="20"/>
      <c r="W1128" s="20"/>
      <c r="X1128" s="20"/>
      <c r="Y1128" s="20"/>
      <c r="Z1128" s="17"/>
      <c r="AA1128" s="21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  <c r="AV1128" s="17"/>
      <c r="AW1128" s="17"/>
      <c r="AX1128" s="17"/>
      <c r="AY1128" s="17"/>
      <c r="AZ1128" s="17"/>
      <c r="BA1128" s="17"/>
      <c r="BB1128" s="17"/>
    </row>
    <row r="1129" spans="1:54" x14ac:dyDescent="0.25">
      <c r="A1129" s="17"/>
      <c r="B1129" s="17"/>
      <c r="C1129" s="22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20"/>
      <c r="T1129" s="20"/>
      <c r="U1129" s="20"/>
      <c r="V1129" s="20"/>
      <c r="W1129" s="20"/>
      <c r="X1129" s="20"/>
      <c r="Y1129" s="20"/>
      <c r="Z1129" s="17"/>
      <c r="AA1129" s="21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  <c r="AV1129" s="17"/>
      <c r="AW1129" s="17"/>
      <c r="AX1129" s="17"/>
      <c r="AY1129" s="17"/>
      <c r="AZ1129" s="17"/>
      <c r="BA1129" s="17"/>
      <c r="BB1129" s="17"/>
    </row>
    <row r="1130" spans="1:54" x14ac:dyDescent="0.25">
      <c r="A1130" s="17"/>
      <c r="B1130" s="17"/>
      <c r="C1130" s="22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20"/>
      <c r="T1130" s="20"/>
      <c r="U1130" s="20"/>
      <c r="V1130" s="20"/>
      <c r="W1130" s="20"/>
      <c r="X1130" s="20"/>
      <c r="Y1130" s="20"/>
      <c r="Z1130" s="17"/>
      <c r="AA1130" s="21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  <c r="AV1130" s="17"/>
      <c r="AW1130" s="17"/>
      <c r="AX1130" s="17"/>
      <c r="AY1130" s="17"/>
      <c r="AZ1130" s="17"/>
      <c r="BA1130" s="17"/>
      <c r="BB1130" s="17"/>
    </row>
    <row r="1131" spans="1:54" x14ac:dyDescent="0.25">
      <c r="A1131" s="17"/>
      <c r="B1131" s="17"/>
      <c r="C1131" s="22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20"/>
      <c r="T1131" s="20"/>
      <c r="U1131" s="20"/>
      <c r="V1131" s="20"/>
      <c r="W1131" s="20"/>
      <c r="X1131" s="20"/>
      <c r="Y1131" s="20"/>
      <c r="Z1131" s="17"/>
      <c r="AA1131" s="21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  <c r="AV1131" s="17"/>
      <c r="AW1131" s="17"/>
      <c r="AX1131" s="17"/>
      <c r="AY1131" s="17"/>
      <c r="AZ1131" s="17"/>
      <c r="BA1131" s="17"/>
      <c r="BB1131" s="17"/>
    </row>
    <row r="1132" spans="1:54" x14ac:dyDescent="0.25">
      <c r="A1132" s="17"/>
      <c r="B1132" s="17"/>
      <c r="C1132" s="22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20"/>
      <c r="T1132" s="20"/>
      <c r="U1132" s="20"/>
      <c r="V1132" s="20"/>
      <c r="W1132" s="20"/>
      <c r="X1132" s="20"/>
      <c r="Y1132" s="20"/>
      <c r="Z1132" s="17"/>
      <c r="AA1132" s="21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  <c r="AV1132" s="17"/>
      <c r="AW1132" s="17"/>
      <c r="AX1132" s="17"/>
      <c r="AY1132" s="17"/>
      <c r="AZ1132" s="17"/>
      <c r="BA1132" s="17"/>
      <c r="BB1132" s="17"/>
    </row>
    <row r="1133" spans="1:54" x14ac:dyDescent="0.25">
      <c r="A1133" s="17"/>
      <c r="B1133" s="17"/>
      <c r="C1133" s="22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20"/>
      <c r="T1133" s="20"/>
      <c r="U1133" s="20"/>
      <c r="V1133" s="20"/>
      <c r="W1133" s="20"/>
      <c r="X1133" s="20"/>
      <c r="Y1133" s="20"/>
      <c r="Z1133" s="17"/>
      <c r="AA1133" s="21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  <c r="AU1133" s="17"/>
      <c r="AV1133" s="17"/>
      <c r="AW1133" s="17"/>
      <c r="AX1133" s="17"/>
      <c r="AY1133" s="17"/>
      <c r="AZ1133" s="17"/>
      <c r="BA1133" s="17"/>
      <c r="BB1133" s="17"/>
    </row>
    <row r="1134" spans="1:54" x14ac:dyDescent="0.25">
      <c r="A1134" s="17"/>
      <c r="B1134" s="17"/>
      <c r="C1134" s="22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20"/>
      <c r="T1134" s="20"/>
      <c r="U1134" s="20"/>
      <c r="V1134" s="20"/>
      <c r="W1134" s="20"/>
      <c r="X1134" s="20"/>
      <c r="Y1134" s="20"/>
      <c r="Z1134" s="17"/>
      <c r="AA1134" s="21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  <c r="AU1134" s="17"/>
      <c r="AV1134" s="17"/>
      <c r="AW1134" s="17"/>
      <c r="AX1134" s="17"/>
      <c r="AY1134" s="17"/>
      <c r="AZ1134" s="17"/>
      <c r="BA1134" s="17"/>
      <c r="BB1134" s="17"/>
    </row>
    <row r="1135" spans="1:54" x14ac:dyDescent="0.25">
      <c r="A1135" s="17"/>
      <c r="B1135" s="17"/>
      <c r="C1135" s="22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20"/>
      <c r="T1135" s="20"/>
      <c r="U1135" s="20"/>
      <c r="V1135" s="20"/>
      <c r="W1135" s="20"/>
      <c r="X1135" s="20"/>
      <c r="Y1135" s="20"/>
      <c r="Z1135" s="17"/>
      <c r="AA1135" s="21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17"/>
      <c r="AX1135" s="17"/>
      <c r="AY1135" s="17"/>
      <c r="AZ1135" s="17"/>
      <c r="BA1135" s="17"/>
      <c r="BB1135" s="17"/>
    </row>
    <row r="1136" spans="1:54" x14ac:dyDescent="0.25">
      <c r="A1136" s="17"/>
      <c r="B1136" s="17"/>
      <c r="C1136" s="22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20"/>
      <c r="T1136" s="20"/>
      <c r="U1136" s="20"/>
      <c r="V1136" s="20"/>
      <c r="W1136" s="20"/>
      <c r="X1136" s="20"/>
      <c r="Y1136" s="20"/>
      <c r="Z1136" s="17"/>
      <c r="AA1136" s="21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17"/>
      <c r="AX1136" s="17"/>
      <c r="AY1136" s="17"/>
      <c r="AZ1136" s="17"/>
      <c r="BA1136" s="17"/>
      <c r="BB1136" s="17"/>
    </row>
    <row r="1137" spans="1:54" x14ac:dyDescent="0.25">
      <c r="A1137" s="17"/>
      <c r="B1137" s="17"/>
      <c r="C1137" s="22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20"/>
      <c r="T1137" s="20"/>
      <c r="U1137" s="20"/>
      <c r="V1137" s="20"/>
      <c r="W1137" s="20"/>
      <c r="X1137" s="20"/>
      <c r="Y1137" s="20"/>
      <c r="Z1137" s="17"/>
      <c r="AA1137" s="21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  <c r="AV1137" s="17"/>
      <c r="AW1137" s="17"/>
      <c r="AX1137" s="17"/>
      <c r="AY1137" s="17"/>
      <c r="AZ1137" s="17"/>
      <c r="BA1137" s="17"/>
      <c r="BB1137" s="17"/>
    </row>
    <row r="1138" spans="1:54" x14ac:dyDescent="0.25">
      <c r="A1138" s="17"/>
      <c r="B1138" s="17"/>
      <c r="C1138" s="22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20"/>
      <c r="T1138" s="20"/>
      <c r="U1138" s="20"/>
      <c r="V1138" s="20"/>
      <c r="W1138" s="20"/>
      <c r="X1138" s="20"/>
      <c r="Y1138" s="20"/>
      <c r="Z1138" s="17"/>
      <c r="AA1138" s="21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17"/>
      <c r="AX1138" s="17"/>
      <c r="AY1138" s="17"/>
      <c r="AZ1138" s="17"/>
      <c r="BA1138" s="17"/>
      <c r="BB1138" s="17"/>
    </row>
    <row r="1139" spans="1:54" x14ac:dyDescent="0.25">
      <c r="A1139" s="17"/>
      <c r="B1139" s="17"/>
      <c r="C1139" s="22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20"/>
      <c r="T1139" s="20"/>
      <c r="U1139" s="20"/>
      <c r="V1139" s="20"/>
      <c r="W1139" s="20"/>
      <c r="X1139" s="20"/>
      <c r="Y1139" s="20"/>
      <c r="Z1139" s="17"/>
      <c r="AA1139" s="21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17"/>
      <c r="AX1139" s="17"/>
      <c r="AY1139" s="17"/>
      <c r="AZ1139" s="17"/>
      <c r="BA1139" s="17"/>
      <c r="BB1139" s="17"/>
    </row>
    <row r="1140" spans="1:54" x14ac:dyDescent="0.25">
      <c r="A1140" s="17"/>
      <c r="B1140" s="17"/>
      <c r="C1140" s="22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20"/>
      <c r="T1140" s="20"/>
      <c r="U1140" s="20"/>
      <c r="V1140" s="20"/>
      <c r="W1140" s="20"/>
      <c r="X1140" s="20"/>
      <c r="Y1140" s="20"/>
      <c r="Z1140" s="17"/>
      <c r="AA1140" s="21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17"/>
      <c r="AX1140" s="17"/>
      <c r="AY1140" s="17"/>
      <c r="AZ1140" s="17"/>
      <c r="BA1140" s="17"/>
      <c r="BB1140" s="17"/>
    </row>
    <row r="1141" spans="1:54" x14ac:dyDescent="0.25">
      <c r="A1141" s="17"/>
      <c r="B1141" s="17"/>
      <c r="C1141" s="22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20"/>
      <c r="T1141" s="20"/>
      <c r="U1141" s="20"/>
      <c r="V1141" s="20"/>
      <c r="W1141" s="20"/>
      <c r="X1141" s="20"/>
      <c r="Y1141" s="20"/>
      <c r="Z1141" s="17"/>
      <c r="AA1141" s="21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  <c r="AU1141" s="17"/>
      <c r="AV1141" s="17"/>
      <c r="AW1141" s="17"/>
      <c r="AX1141" s="17"/>
      <c r="AY1141" s="17"/>
      <c r="AZ1141" s="17"/>
      <c r="BA1141" s="17"/>
      <c r="BB1141" s="17"/>
    </row>
    <row r="1142" spans="1:54" x14ac:dyDescent="0.25">
      <c r="A1142" s="17"/>
      <c r="B1142" s="17"/>
      <c r="C1142" s="22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20"/>
      <c r="T1142" s="20"/>
      <c r="U1142" s="20"/>
      <c r="V1142" s="20"/>
      <c r="W1142" s="20"/>
      <c r="X1142" s="20"/>
      <c r="Y1142" s="20"/>
      <c r="Z1142" s="17"/>
      <c r="AA1142" s="21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  <c r="AV1142" s="17"/>
      <c r="AW1142" s="17"/>
      <c r="AX1142" s="17"/>
      <c r="AY1142" s="17"/>
      <c r="AZ1142" s="17"/>
      <c r="BA1142" s="17"/>
      <c r="BB1142" s="17"/>
    </row>
    <row r="1143" spans="1:54" x14ac:dyDescent="0.25">
      <c r="A1143" s="17"/>
      <c r="B1143" s="17"/>
      <c r="C1143" s="22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20"/>
      <c r="T1143" s="20"/>
      <c r="U1143" s="20"/>
      <c r="V1143" s="20"/>
      <c r="W1143" s="20"/>
      <c r="X1143" s="20"/>
      <c r="Y1143" s="20"/>
      <c r="Z1143" s="17"/>
      <c r="AA1143" s="21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  <c r="AV1143" s="17"/>
      <c r="AW1143" s="17"/>
      <c r="AX1143" s="17"/>
      <c r="AY1143" s="17"/>
      <c r="AZ1143" s="17"/>
      <c r="BA1143" s="17"/>
      <c r="BB1143" s="17"/>
    </row>
    <row r="1144" spans="1:54" x14ac:dyDescent="0.25">
      <c r="A1144" s="17"/>
      <c r="B1144" s="17"/>
      <c r="C1144" s="22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20"/>
      <c r="T1144" s="20"/>
      <c r="U1144" s="20"/>
      <c r="V1144" s="20"/>
      <c r="W1144" s="20"/>
      <c r="X1144" s="20"/>
      <c r="Y1144" s="20"/>
      <c r="Z1144" s="17"/>
      <c r="AA1144" s="21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17"/>
      <c r="AX1144" s="17"/>
      <c r="AY1144" s="17"/>
      <c r="AZ1144" s="17"/>
      <c r="BA1144" s="17"/>
      <c r="BB1144" s="17"/>
    </row>
    <row r="1145" spans="1:54" x14ac:dyDescent="0.25">
      <c r="A1145" s="17"/>
      <c r="B1145" s="17"/>
      <c r="C1145" s="22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20"/>
      <c r="T1145" s="20"/>
      <c r="U1145" s="20"/>
      <c r="V1145" s="20"/>
      <c r="W1145" s="20"/>
      <c r="X1145" s="20"/>
      <c r="Y1145" s="20"/>
      <c r="Z1145" s="17"/>
      <c r="AA1145" s="21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  <c r="AV1145" s="17"/>
      <c r="AW1145" s="17"/>
      <c r="AX1145" s="17"/>
      <c r="AY1145" s="17"/>
      <c r="AZ1145" s="17"/>
      <c r="BA1145" s="17"/>
      <c r="BB1145" s="17"/>
    </row>
    <row r="1146" spans="1:54" x14ac:dyDescent="0.25">
      <c r="A1146" s="17"/>
      <c r="B1146" s="17"/>
      <c r="C1146" s="22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20"/>
      <c r="T1146" s="20"/>
      <c r="U1146" s="20"/>
      <c r="V1146" s="20"/>
      <c r="W1146" s="20"/>
      <c r="X1146" s="20"/>
      <c r="Y1146" s="20"/>
      <c r="Z1146" s="17"/>
      <c r="AA1146" s="21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17"/>
      <c r="AX1146" s="17"/>
      <c r="AY1146" s="17"/>
      <c r="AZ1146" s="17"/>
      <c r="BA1146" s="17"/>
      <c r="BB1146" s="17"/>
    </row>
    <row r="1147" spans="1:54" x14ac:dyDescent="0.25">
      <c r="A1147" s="17"/>
      <c r="B1147" s="17"/>
      <c r="C1147" s="22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20"/>
      <c r="T1147" s="20"/>
      <c r="U1147" s="20"/>
      <c r="V1147" s="20"/>
      <c r="W1147" s="20"/>
      <c r="X1147" s="20"/>
      <c r="Y1147" s="20"/>
      <c r="Z1147" s="17"/>
      <c r="AA1147" s="21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17"/>
      <c r="AX1147" s="17"/>
      <c r="AY1147" s="17"/>
      <c r="AZ1147" s="17"/>
      <c r="BA1147" s="17"/>
      <c r="BB1147" s="17"/>
    </row>
    <row r="1148" spans="1:54" x14ac:dyDescent="0.25">
      <c r="A1148" s="17"/>
      <c r="B1148" s="17"/>
      <c r="C1148" s="22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20"/>
      <c r="T1148" s="20"/>
      <c r="U1148" s="20"/>
      <c r="V1148" s="20"/>
      <c r="W1148" s="20"/>
      <c r="X1148" s="20"/>
      <c r="Y1148" s="20"/>
      <c r="Z1148" s="17"/>
      <c r="AA1148" s="21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  <c r="AV1148" s="17"/>
      <c r="AW1148" s="17"/>
      <c r="AX1148" s="17"/>
      <c r="AY1148" s="17"/>
      <c r="AZ1148" s="17"/>
      <c r="BA1148" s="17"/>
      <c r="BB1148" s="17"/>
    </row>
    <row r="1149" spans="1:54" x14ac:dyDescent="0.25">
      <c r="A1149" s="17"/>
      <c r="B1149" s="17"/>
      <c r="C1149" s="22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20"/>
      <c r="T1149" s="20"/>
      <c r="U1149" s="20"/>
      <c r="V1149" s="20"/>
      <c r="W1149" s="20"/>
      <c r="X1149" s="20"/>
      <c r="Y1149" s="20"/>
      <c r="Z1149" s="17"/>
      <c r="AA1149" s="21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  <c r="AV1149" s="17"/>
      <c r="AW1149" s="17"/>
      <c r="AX1149" s="17"/>
      <c r="AY1149" s="17"/>
      <c r="AZ1149" s="17"/>
      <c r="BA1149" s="17"/>
      <c r="BB1149" s="17"/>
    </row>
    <row r="1150" spans="1:54" x14ac:dyDescent="0.25">
      <c r="A1150" s="17"/>
      <c r="B1150" s="17"/>
      <c r="C1150" s="22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20"/>
      <c r="T1150" s="20"/>
      <c r="U1150" s="20"/>
      <c r="V1150" s="20"/>
      <c r="W1150" s="20"/>
      <c r="X1150" s="20"/>
      <c r="Y1150" s="20"/>
      <c r="Z1150" s="17"/>
      <c r="AA1150" s="21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  <c r="AV1150" s="17"/>
      <c r="AW1150" s="17"/>
      <c r="AX1150" s="17"/>
      <c r="AY1150" s="17"/>
      <c r="AZ1150" s="17"/>
      <c r="BA1150" s="17"/>
      <c r="BB1150" s="17"/>
    </row>
    <row r="1151" spans="1:54" x14ac:dyDescent="0.25">
      <c r="A1151" s="17"/>
      <c r="B1151" s="17"/>
      <c r="C1151" s="22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20"/>
      <c r="T1151" s="20"/>
      <c r="U1151" s="20"/>
      <c r="V1151" s="20"/>
      <c r="W1151" s="20"/>
      <c r="X1151" s="20"/>
      <c r="Y1151" s="20"/>
      <c r="Z1151" s="17"/>
      <c r="AA1151" s="21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7"/>
      <c r="BA1151" s="17"/>
      <c r="BB1151" s="17"/>
    </row>
    <row r="1152" spans="1:54" x14ac:dyDescent="0.25">
      <c r="A1152" s="17"/>
      <c r="B1152" s="17"/>
      <c r="C1152" s="22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20"/>
      <c r="T1152" s="20"/>
      <c r="U1152" s="20"/>
      <c r="V1152" s="20"/>
      <c r="W1152" s="20"/>
      <c r="X1152" s="20"/>
      <c r="Y1152" s="20"/>
      <c r="Z1152" s="17"/>
      <c r="AA1152" s="21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17"/>
      <c r="AX1152" s="17"/>
      <c r="AY1152" s="17"/>
      <c r="AZ1152" s="17"/>
      <c r="BA1152" s="17"/>
      <c r="BB1152" s="17"/>
    </row>
    <row r="1153" spans="1:54" x14ac:dyDescent="0.25">
      <c r="A1153" s="17"/>
      <c r="B1153" s="17"/>
      <c r="C1153" s="22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20"/>
      <c r="T1153" s="20"/>
      <c r="U1153" s="20"/>
      <c r="V1153" s="20"/>
      <c r="W1153" s="20"/>
      <c r="X1153" s="20"/>
      <c r="Y1153" s="20"/>
      <c r="Z1153" s="17"/>
      <c r="AA1153" s="21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17"/>
      <c r="AX1153" s="17"/>
      <c r="AY1153" s="17"/>
      <c r="AZ1153" s="17"/>
      <c r="BA1153" s="17"/>
      <c r="BB1153" s="17"/>
    </row>
    <row r="1154" spans="1:54" x14ac:dyDescent="0.25">
      <c r="A1154" s="17"/>
      <c r="B1154" s="17"/>
      <c r="C1154" s="22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20"/>
      <c r="T1154" s="20"/>
      <c r="U1154" s="20"/>
      <c r="V1154" s="20"/>
      <c r="W1154" s="20"/>
      <c r="X1154" s="20"/>
      <c r="Y1154" s="20"/>
      <c r="Z1154" s="17"/>
      <c r="AA1154" s="21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7"/>
      <c r="BA1154" s="17"/>
      <c r="BB1154" s="17"/>
    </row>
    <row r="1155" spans="1:54" x14ac:dyDescent="0.25">
      <c r="A1155" s="17"/>
      <c r="B1155" s="17"/>
      <c r="C1155" s="22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20"/>
      <c r="T1155" s="20"/>
      <c r="U1155" s="20"/>
      <c r="V1155" s="20"/>
      <c r="W1155" s="20"/>
      <c r="X1155" s="20"/>
      <c r="Y1155" s="20"/>
      <c r="Z1155" s="17"/>
      <c r="AA1155" s="21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17"/>
      <c r="AX1155" s="17"/>
      <c r="AY1155" s="17"/>
      <c r="AZ1155" s="17"/>
      <c r="BA1155" s="17"/>
      <c r="BB1155" s="17"/>
    </row>
    <row r="1156" spans="1:54" x14ac:dyDescent="0.25">
      <c r="A1156" s="17"/>
      <c r="B1156" s="17"/>
      <c r="C1156" s="22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20"/>
      <c r="T1156" s="20"/>
      <c r="U1156" s="20"/>
      <c r="V1156" s="20"/>
      <c r="W1156" s="20"/>
      <c r="X1156" s="20"/>
      <c r="Y1156" s="20"/>
      <c r="Z1156" s="17"/>
      <c r="AA1156" s="21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  <c r="AV1156" s="17"/>
      <c r="AW1156" s="17"/>
      <c r="AX1156" s="17"/>
      <c r="AY1156" s="17"/>
      <c r="AZ1156" s="17"/>
      <c r="BA1156" s="17"/>
      <c r="BB1156" s="17"/>
    </row>
    <row r="1157" spans="1:54" x14ac:dyDescent="0.25">
      <c r="A1157" s="17"/>
      <c r="B1157" s="17"/>
      <c r="C1157" s="22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20"/>
      <c r="T1157" s="20"/>
      <c r="U1157" s="20"/>
      <c r="V1157" s="20"/>
      <c r="W1157" s="20"/>
      <c r="X1157" s="20"/>
      <c r="Y1157" s="20"/>
      <c r="Z1157" s="17"/>
      <c r="AA1157" s="21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17"/>
      <c r="AX1157" s="17"/>
      <c r="AY1157" s="17"/>
      <c r="AZ1157" s="17"/>
      <c r="BA1157" s="17"/>
      <c r="BB1157" s="17"/>
    </row>
    <row r="1158" spans="1:54" x14ac:dyDescent="0.25">
      <c r="A1158" s="17"/>
      <c r="B1158" s="17"/>
      <c r="C1158" s="22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20"/>
      <c r="T1158" s="20"/>
      <c r="U1158" s="20"/>
      <c r="V1158" s="20"/>
      <c r="W1158" s="20"/>
      <c r="X1158" s="20"/>
      <c r="Y1158" s="20"/>
      <c r="Z1158" s="17"/>
      <c r="AA1158" s="21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17"/>
      <c r="AX1158" s="17"/>
      <c r="AY1158" s="17"/>
      <c r="AZ1158" s="17"/>
      <c r="BA1158" s="17"/>
      <c r="BB1158" s="17"/>
    </row>
    <row r="1159" spans="1:54" x14ac:dyDescent="0.25">
      <c r="A1159" s="17"/>
      <c r="B1159" s="17"/>
      <c r="C1159" s="22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20"/>
      <c r="T1159" s="20"/>
      <c r="U1159" s="20"/>
      <c r="V1159" s="20"/>
      <c r="W1159" s="20"/>
      <c r="X1159" s="20"/>
      <c r="Y1159" s="20"/>
      <c r="Z1159" s="17"/>
      <c r="AA1159" s="21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  <c r="AV1159" s="17"/>
      <c r="AW1159" s="17"/>
      <c r="AX1159" s="17"/>
      <c r="AY1159" s="17"/>
      <c r="AZ1159" s="17"/>
      <c r="BA1159" s="17"/>
      <c r="BB1159" s="17"/>
    </row>
    <row r="1160" spans="1:54" x14ac:dyDescent="0.25">
      <c r="A1160" s="17"/>
      <c r="B1160" s="17"/>
      <c r="C1160" s="22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20"/>
      <c r="T1160" s="20"/>
      <c r="U1160" s="20"/>
      <c r="V1160" s="20"/>
      <c r="W1160" s="20"/>
      <c r="X1160" s="20"/>
      <c r="Y1160" s="20"/>
      <c r="Z1160" s="17"/>
      <c r="AA1160" s="21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  <c r="AV1160" s="17"/>
      <c r="AW1160" s="17"/>
      <c r="AX1160" s="17"/>
      <c r="AY1160" s="17"/>
      <c r="AZ1160" s="17"/>
      <c r="BA1160" s="17"/>
      <c r="BB1160" s="17"/>
    </row>
    <row r="1161" spans="1:54" x14ac:dyDescent="0.25">
      <c r="A1161" s="17"/>
      <c r="B1161" s="17"/>
      <c r="C1161" s="22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20"/>
      <c r="T1161" s="20"/>
      <c r="U1161" s="20"/>
      <c r="V1161" s="20"/>
      <c r="W1161" s="20"/>
      <c r="X1161" s="20"/>
      <c r="Y1161" s="20"/>
      <c r="Z1161" s="17"/>
      <c r="AA1161" s="21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  <c r="AV1161" s="17"/>
      <c r="AW1161" s="17"/>
      <c r="AX1161" s="17"/>
      <c r="AY1161" s="17"/>
      <c r="AZ1161" s="17"/>
      <c r="BA1161" s="17"/>
      <c r="BB1161" s="17"/>
    </row>
    <row r="1162" spans="1:54" x14ac:dyDescent="0.25">
      <c r="A1162" s="17"/>
      <c r="B1162" s="17"/>
      <c r="C1162" s="22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20"/>
      <c r="T1162" s="20"/>
      <c r="U1162" s="20"/>
      <c r="V1162" s="20"/>
      <c r="W1162" s="20"/>
      <c r="X1162" s="20"/>
      <c r="Y1162" s="20"/>
      <c r="Z1162" s="17"/>
      <c r="AA1162" s="21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17"/>
      <c r="AX1162" s="17"/>
      <c r="AY1162" s="17"/>
      <c r="AZ1162" s="17"/>
      <c r="BA1162" s="17"/>
      <c r="BB1162" s="17"/>
    </row>
    <row r="1163" spans="1:54" x14ac:dyDescent="0.25">
      <c r="A1163" s="17"/>
      <c r="B1163" s="17"/>
      <c r="C1163" s="22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20"/>
      <c r="T1163" s="20"/>
      <c r="U1163" s="20"/>
      <c r="V1163" s="20"/>
      <c r="W1163" s="20"/>
      <c r="X1163" s="20"/>
      <c r="Y1163" s="20"/>
      <c r="Z1163" s="17"/>
      <c r="AA1163" s="21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17"/>
      <c r="AX1163" s="17"/>
      <c r="AY1163" s="17"/>
      <c r="AZ1163" s="17"/>
      <c r="BA1163" s="17"/>
      <c r="BB1163" s="17"/>
    </row>
    <row r="1164" spans="1:54" x14ac:dyDescent="0.25">
      <c r="A1164" s="17"/>
      <c r="B1164" s="17"/>
      <c r="C1164" s="22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20"/>
      <c r="T1164" s="20"/>
      <c r="U1164" s="20"/>
      <c r="V1164" s="20"/>
      <c r="W1164" s="20"/>
      <c r="X1164" s="20"/>
      <c r="Y1164" s="20"/>
      <c r="Z1164" s="17"/>
      <c r="AA1164" s="21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  <c r="AV1164" s="17"/>
      <c r="AW1164" s="17"/>
      <c r="AX1164" s="17"/>
      <c r="AY1164" s="17"/>
      <c r="AZ1164" s="17"/>
      <c r="BA1164" s="17"/>
      <c r="BB1164" s="17"/>
    </row>
    <row r="1165" spans="1:54" x14ac:dyDescent="0.25">
      <c r="A1165" s="17"/>
      <c r="B1165" s="17"/>
      <c r="C1165" s="22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20"/>
      <c r="T1165" s="20"/>
      <c r="U1165" s="20"/>
      <c r="V1165" s="20"/>
      <c r="W1165" s="20"/>
      <c r="X1165" s="20"/>
      <c r="Y1165" s="20"/>
      <c r="Z1165" s="17"/>
      <c r="AA1165" s="21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  <c r="AV1165" s="17"/>
      <c r="AW1165" s="17"/>
      <c r="AX1165" s="17"/>
      <c r="AY1165" s="17"/>
      <c r="AZ1165" s="17"/>
      <c r="BA1165" s="17"/>
      <c r="BB1165" s="17"/>
    </row>
    <row r="1166" spans="1:54" x14ac:dyDescent="0.25">
      <c r="A1166" s="17"/>
      <c r="B1166" s="17"/>
      <c r="C1166" s="22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20"/>
      <c r="T1166" s="20"/>
      <c r="U1166" s="20"/>
      <c r="V1166" s="20"/>
      <c r="W1166" s="20"/>
      <c r="X1166" s="20"/>
      <c r="Y1166" s="20"/>
      <c r="Z1166" s="17"/>
      <c r="AA1166" s="21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  <c r="AV1166" s="17"/>
      <c r="AW1166" s="17"/>
      <c r="AX1166" s="17"/>
      <c r="AY1166" s="17"/>
      <c r="AZ1166" s="17"/>
      <c r="BA1166" s="17"/>
      <c r="BB1166" s="17"/>
    </row>
    <row r="1167" spans="1:54" x14ac:dyDescent="0.25">
      <c r="A1167" s="17"/>
      <c r="B1167" s="17"/>
      <c r="C1167" s="22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20"/>
      <c r="T1167" s="20"/>
      <c r="U1167" s="20"/>
      <c r="V1167" s="20"/>
      <c r="W1167" s="20"/>
      <c r="X1167" s="20"/>
      <c r="Y1167" s="20"/>
      <c r="Z1167" s="17"/>
      <c r="AA1167" s="21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17"/>
      <c r="AX1167" s="17"/>
      <c r="AY1167" s="17"/>
      <c r="AZ1167" s="17"/>
      <c r="BA1167" s="17"/>
      <c r="BB1167" s="17"/>
    </row>
    <row r="1168" spans="1:54" x14ac:dyDescent="0.25">
      <c r="A1168" s="17"/>
      <c r="B1168" s="17"/>
      <c r="C1168" s="22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20"/>
      <c r="T1168" s="20"/>
      <c r="U1168" s="20"/>
      <c r="V1168" s="20"/>
      <c r="W1168" s="20"/>
      <c r="X1168" s="20"/>
      <c r="Y1168" s="20"/>
      <c r="Z1168" s="17"/>
      <c r="AA1168" s="21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</row>
    <row r="1169" spans="1:54" x14ac:dyDescent="0.25">
      <c r="A1169" s="17"/>
      <c r="B1169" s="17"/>
      <c r="C1169" s="22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20"/>
      <c r="T1169" s="20"/>
      <c r="U1169" s="20"/>
      <c r="V1169" s="20"/>
      <c r="W1169" s="20"/>
      <c r="X1169" s="20"/>
      <c r="Y1169" s="20"/>
      <c r="Z1169" s="17"/>
      <c r="AA1169" s="21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  <c r="AV1169" s="17"/>
      <c r="AW1169" s="17"/>
      <c r="AX1169" s="17"/>
      <c r="AY1169" s="17"/>
      <c r="AZ1169" s="17"/>
      <c r="BA1169" s="17"/>
      <c r="BB1169" s="17"/>
    </row>
    <row r="1170" spans="1:54" x14ac:dyDescent="0.25">
      <c r="A1170" s="17"/>
      <c r="B1170" s="17"/>
      <c r="C1170" s="22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20"/>
      <c r="T1170" s="20"/>
      <c r="U1170" s="20"/>
      <c r="V1170" s="20"/>
      <c r="W1170" s="20"/>
      <c r="X1170" s="20"/>
      <c r="Y1170" s="20"/>
      <c r="Z1170" s="17"/>
      <c r="AA1170" s="21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  <c r="AV1170" s="17"/>
      <c r="AW1170" s="17"/>
      <c r="AX1170" s="17"/>
      <c r="AY1170" s="17"/>
      <c r="AZ1170" s="17"/>
      <c r="BA1170" s="17"/>
      <c r="BB1170" s="17"/>
    </row>
    <row r="1171" spans="1:54" x14ac:dyDescent="0.25">
      <c r="A1171" s="17"/>
      <c r="B1171" s="17"/>
      <c r="C1171" s="22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20"/>
      <c r="T1171" s="20"/>
      <c r="U1171" s="20"/>
      <c r="V1171" s="20"/>
      <c r="W1171" s="20"/>
      <c r="X1171" s="20"/>
      <c r="Y1171" s="20"/>
      <c r="Z1171" s="17"/>
      <c r="AA1171" s="21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  <c r="AV1171" s="17"/>
      <c r="AW1171" s="17"/>
      <c r="AX1171" s="17"/>
      <c r="AY1171" s="17"/>
      <c r="AZ1171" s="17"/>
      <c r="BA1171" s="17"/>
      <c r="BB1171" s="17"/>
    </row>
    <row r="1172" spans="1:54" x14ac:dyDescent="0.25">
      <c r="A1172" s="17"/>
      <c r="B1172" s="17"/>
      <c r="C1172" s="22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20"/>
      <c r="T1172" s="20"/>
      <c r="U1172" s="20"/>
      <c r="V1172" s="20"/>
      <c r="W1172" s="20"/>
      <c r="X1172" s="20"/>
      <c r="Y1172" s="20"/>
      <c r="Z1172" s="17"/>
      <c r="AA1172" s="21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17"/>
      <c r="AX1172" s="17"/>
      <c r="AY1172" s="17"/>
      <c r="AZ1172" s="17"/>
      <c r="BA1172" s="17"/>
      <c r="BB1172" s="17"/>
    </row>
    <row r="1173" spans="1:54" x14ac:dyDescent="0.25">
      <c r="A1173" s="17"/>
      <c r="B1173" s="17"/>
      <c r="C1173" s="22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20"/>
      <c r="T1173" s="20"/>
      <c r="U1173" s="20"/>
      <c r="V1173" s="20"/>
      <c r="W1173" s="20"/>
      <c r="X1173" s="20"/>
      <c r="Y1173" s="20"/>
      <c r="Z1173" s="17"/>
      <c r="AA1173" s="21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  <c r="AV1173" s="17"/>
      <c r="AW1173" s="17"/>
      <c r="AX1173" s="17"/>
      <c r="AY1173" s="17"/>
      <c r="AZ1173" s="17"/>
      <c r="BA1173" s="17"/>
      <c r="BB1173" s="17"/>
    </row>
    <row r="1174" spans="1:54" x14ac:dyDescent="0.25">
      <c r="A1174" s="17"/>
      <c r="B1174" s="17"/>
      <c r="C1174" s="22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20"/>
      <c r="T1174" s="20"/>
      <c r="U1174" s="20"/>
      <c r="V1174" s="20"/>
      <c r="W1174" s="20"/>
      <c r="X1174" s="20"/>
      <c r="Y1174" s="20"/>
      <c r="Z1174" s="17"/>
      <c r="AA1174" s="21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7"/>
      <c r="BA1174" s="17"/>
      <c r="BB1174" s="17"/>
    </row>
    <row r="1175" spans="1:54" x14ac:dyDescent="0.25">
      <c r="A1175" s="17"/>
      <c r="B1175" s="17"/>
      <c r="C1175" s="22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20"/>
      <c r="T1175" s="20"/>
      <c r="U1175" s="20"/>
      <c r="V1175" s="20"/>
      <c r="W1175" s="20"/>
      <c r="X1175" s="20"/>
      <c r="Y1175" s="20"/>
      <c r="Z1175" s="17"/>
      <c r="AA1175" s="21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7"/>
      <c r="BA1175" s="17"/>
      <c r="BB1175" s="17"/>
    </row>
    <row r="1176" spans="1:54" x14ac:dyDescent="0.25">
      <c r="A1176" s="17"/>
      <c r="B1176" s="17"/>
      <c r="C1176" s="22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20"/>
      <c r="T1176" s="20"/>
      <c r="U1176" s="20"/>
      <c r="V1176" s="20"/>
      <c r="W1176" s="20"/>
      <c r="X1176" s="20"/>
      <c r="Y1176" s="20"/>
      <c r="Z1176" s="17"/>
      <c r="AA1176" s="21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7"/>
      <c r="BA1176" s="17"/>
      <c r="BB1176" s="17"/>
    </row>
    <row r="1177" spans="1:54" x14ac:dyDescent="0.25">
      <c r="A1177" s="17"/>
      <c r="B1177" s="17"/>
      <c r="C1177" s="22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20"/>
      <c r="T1177" s="20"/>
      <c r="U1177" s="20"/>
      <c r="V1177" s="20"/>
      <c r="W1177" s="20"/>
      <c r="X1177" s="20"/>
      <c r="Y1177" s="20"/>
      <c r="Z1177" s="17"/>
      <c r="AA1177" s="21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  <c r="AV1177" s="17"/>
      <c r="AW1177" s="17"/>
      <c r="AX1177" s="17"/>
      <c r="AY1177" s="17"/>
      <c r="AZ1177" s="17"/>
      <c r="BA1177" s="17"/>
      <c r="BB1177" s="17"/>
    </row>
    <row r="1178" spans="1:54" x14ac:dyDescent="0.25">
      <c r="A1178" s="17"/>
      <c r="B1178" s="17"/>
      <c r="C1178" s="22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20"/>
      <c r="T1178" s="20"/>
      <c r="U1178" s="20"/>
      <c r="V1178" s="20"/>
      <c r="W1178" s="20"/>
      <c r="X1178" s="20"/>
      <c r="Y1178" s="20"/>
      <c r="Z1178" s="17"/>
      <c r="AA1178" s="21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  <c r="AV1178" s="17"/>
      <c r="AW1178" s="17"/>
      <c r="AX1178" s="17"/>
      <c r="AY1178" s="17"/>
      <c r="AZ1178" s="17"/>
      <c r="BA1178" s="17"/>
      <c r="BB1178" s="17"/>
    </row>
    <row r="1179" spans="1:54" x14ac:dyDescent="0.25">
      <c r="A1179" s="17"/>
      <c r="B1179" s="17"/>
      <c r="C1179" s="22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20"/>
      <c r="T1179" s="20"/>
      <c r="U1179" s="20"/>
      <c r="V1179" s="20"/>
      <c r="W1179" s="20"/>
      <c r="X1179" s="20"/>
      <c r="Y1179" s="20"/>
      <c r="Z1179" s="17"/>
      <c r="AA1179" s="21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17"/>
      <c r="AX1179" s="17"/>
      <c r="AY1179" s="17"/>
      <c r="AZ1179" s="17"/>
      <c r="BA1179" s="17"/>
      <c r="BB1179" s="17"/>
    </row>
    <row r="1180" spans="1:54" x14ac:dyDescent="0.25">
      <c r="A1180" s="17"/>
      <c r="B1180" s="17"/>
      <c r="C1180" s="22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20"/>
      <c r="T1180" s="20"/>
      <c r="U1180" s="20"/>
      <c r="V1180" s="20"/>
      <c r="W1180" s="20"/>
      <c r="X1180" s="20"/>
      <c r="Y1180" s="20"/>
      <c r="Z1180" s="17"/>
      <c r="AA1180" s="21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  <c r="AV1180" s="17"/>
      <c r="AW1180" s="17"/>
      <c r="AX1180" s="17"/>
      <c r="AY1180" s="17"/>
      <c r="AZ1180" s="17"/>
      <c r="BA1180" s="17"/>
      <c r="BB1180" s="17"/>
    </row>
    <row r="1181" spans="1:54" x14ac:dyDescent="0.25">
      <c r="A1181" s="17"/>
      <c r="B1181" s="17"/>
      <c r="C1181" s="22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20"/>
      <c r="T1181" s="20"/>
      <c r="U1181" s="20"/>
      <c r="V1181" s="20"/>
      <c r="W1181" s="20"/>
      <c r="X1181" s="20"/>
      <c r="Y1181" s="20"/>
      <c r="Z1181" s="17"/>
      <c r="AA1181" s="21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  <c r="AV1181" s="17"/>
      <c r="AW1181" s="17"/>
      <c r="AX1181" s="17"/>
      <c r="AY1181" s="17"/>
      <c r="AZ1181" s="17"/>
      <c r="BA1181" s="17"/>
      <c r="BB1181" s="17"/>
    </row>
    <row r="1182" spans="1:54" x14ac:dyDescent="0.25">
      <c r="A1182" s="17"/>
      <c r="B1182" s="17"/>
      <c r="C1182" s="22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20"/>
      <c r="T1182" s="20"/>
      <c r="U1182" s="20"/>
      <c r="V1182" s="20"/>
      <c r="W1182" s="20"/>
      <c r="X1182" s="20"/>
      <c r="Y1182" s="20"/>
      <c r="Z1182" s="17"/>
      <c r="AA1182" s="21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</row>
    <row r="1183" spans="1:54" x14ac:dyDescent="0.25">
      <c r="A1183" s="17"/>
      <c r="B1183" s="17"/>
      <c r="C1183" s="22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20"/>
      <c r="T1183" s="20"/>
      <c r="U1183" s="20"/>
      <c r="V1183" s="20"/>
      <c r="W1183" s="20"/>
      <c r="X1183" s="20"/>
      <c r="Y1183" s="20"/>
      <c r="Z1183" s="17"/>
      <c r="AA1183" s="21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  <c r="AV1183" s="17"/>
      <c r="AW1183" s="17"/>
      <c r="AX1183" s="17"/>
      <c r="AY1183" s="17"/>
      <c r="AZ1183" s="17"/>
      <c r="BA1183" s="17"/>
      <c r="BB1183" s="17"/>
    </row>
    <row r="1184" spans="1:54" x14ac:dyDescent="0.25">
      <c r="A1184" s="17"/>
      <c r="B1184" s="17"/>
      <c r="C1184" s="22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20"/>
      <c r="T1184" s="20"/>
      <c r="U1184" s="20"/>
      <c r="V1184" s="20"/>
      <c r="W1184" s="20"/>
      <c r="X1184" s="20"/>
      <c r="Y1184" s="20"/>
      <c r="Z1184" s="17"/>
      <c r="AA1184" s="21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17"/>
      <c r="AX1184" s="17"/>
      <c r="AY1184" s="17"/>
      <c r="AZ1184" s="17"/>
      <c r="BA1184" s="17"/>
      <c r="BB1184" s="17"/>
    </row>
    <row r="1185" spans="1:54" x14ac:dyDescent="0.25">
      <c r="A1185" s="17"/>
      <c r="B1185" s="17"/>
      <c r="C1185" s="22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20"/>
      <c r="T1185" s="20"/>
      <c r="U1185" s="20"/>
      <c r="V1185" s="20"/>
      <c r="W1185" s="20"/>
      <c r="X1185" s="20"/>
      <c r="Y1185" s="20"/>
      <c r="Z1185" s="17"/>
      <c r="AA1185" s="21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17"/>
      <c r="AX1185" s="17"/>
      <c r="AY1185" s="17"/>
      <c r="AZ1185" s="17"/>
      <c r="BA1185" s="17"/>
      <c r="BB1185" s="17"/>
    </row>
    <row r="1186" spans="1:54" x14ac:dyDescent="0.25">
      <c r="A1186" s="17"/>
      <c r="B1186" s="17"/>
      <c r="C1186" s="22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20"/>
      <c r="T1186" s="20"/>
      <c r="U1186" s="20"/>
      <c r="V1186" s="20"/>
      <c r="W1186" s="20"/>
      <c r="X1186" s="20"/>
      <c r="Y1186" s="20"/>
      <c r="Z1186" s="17"/>
      <c r="AA1186" s="21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  <c r="AV1186" s="17"/>
      <c r="AW1186" s="17"/>
      <c r="AX1186" s="17"/>
      <c r="AY1186" s="17"/>
      <c r="AZ1186" s="17"/>
      <c r="BA1186" s="17"/>
      <c r="BB1186" s="17"/>
    </row>
    <row r="1187" spans="1:54" x14ac:dyDescent="0.25">
      <c r="A1187" s="17"/>
      <c r="B1187" s="17"/>
      <c r="C1187" s="22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20"/>
      <c r="T1187" s="20"/>
      <c r="U1187" s="20"/>
      <c r="V1187" s="20"/>
      <c r="W1187" s="20"/>
      <c r="X1187" s="20"/>
      <c r="Y1187" s="20"/>
      <c r="Z1187" s="17"/>
      <c r="AA1187" s="21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17"/>
      <c r="AX1187" s="17"/>
      <c r="AY1187" s="17"/>
      <c r="AZ1187" s="17"/>
      <c r="BA1187" s="17"/>
      <c r="BB1187" s="17"/>
    </row>
    <row r="1188" spans="1:54" x14ac:dyDescent="0.25">
      <c r="A1188" s="17"/>
      <c r="B1188" s="17"/>
      <c r="C1188" s="22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20"/>
      <c r="T1188" s="20"/>
      <c r="U1188" s="20"/>
      <c r="V1188" s="20"/>
      <c r="W1188" s="20"/>
      <c r="X1188" s="20"/>
      <c r="Y1188" s="20"/>
      <c r="Z1188" s="17"/>
      <c r="AA1188" s="21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  <c r="AU1188" s="17"/>
      <c r="AV1188" s="17"/>
      <c r="AW1188" s="17"/>
      <c r="AX1188" s="17"/>
      <c r="AY1188" s="17"/>
      <c r="AZ1188" s="17"/>
      <c r="BA1188" s="17"/>
      <c r="BB1188" s="17"/>
    </row>
    <row r="1189" spans="1:54" x14ac:dyDescent="0.25">
      <c r="A1189" s="17"/>
      <c r="B1189" s="17"/>
      <c r="C1189" s="22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20"/>
      <c r="T1189" s="20"/>
      <c r="U1189" s="20"/>
      <c r="V1189" s="20"/>
      <c r="W1189" s="20"/>
      <c r="X1189" s="20"/>
      <c r="Y1189" s="20"/>
      <c r="Z1189" s="17"/>
      <c r="AA1189" s="21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7"/>
      <c r="BA1189" s="17"/>
      <c r="BB1189" s="17"/>
    </row>
    <row r="1190" spans="1:54" x14ac:dyDescent="0.25">
      <c r="A1190" s="17"/>
      <c r="B1190" s="17"/>
      <c r="C1190" s="22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20"/>
      <c r="T1190" s="20"/>
      <c r="U1190" s="20"/>
      <c r="V1190" s="20"/>
      <c r="W1190" s="20"/>
      <c r="X1190" s="20"/>
      <c r="Y1190" s="20"/>
      <c r="Z1190" s="17"/>
      <c r="AA1190" s="21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7"/>
      <c r="BA1190" s="17"/>
      <c r="BB1190" s="17"/>
    </row>
    <row r="1191" spans="1:54" x14ac:dyDescent="0.25">
      <c r="A1191" s="17"/>
      <c r="B1191" s="17"/>
      <c r="C1191" s="22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20"/>
      <c r="T1191" s="20"/>
      <c r="U1191" s="20"/>
      <c r="V1191" s="20"/>
      <c r="W1191" s="20"/>
      <c r="X1191" s="20"/>
      <c r="Y1191" s="20"/>
      <c r="Z1191" s="17"/>
      <c r="AA1191" s="21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  <c r="AU1191" s="17"/>
      <c r="AV1191" s="17"/>
      <c r="AW1191" s="17"/>
      <c r="AX1191" s="17"/>
      <c r="AY1191" s="17"/>
      <c r="AZ1191" s="17"/>
      <c r="BA1191" s="17"/>
      <c r="BB1191" s="17"/>
    </row>
    <row r="1192" spans="1:54" x14ac:dyDescent="0.25">
      <c r="A1192" s="17"/>
      <c r="B1192" s="17"/>
      <c r="C1192" s="22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20"/>
      <c r="T1192" s="20"/>
      <c r="U1192" s="20"/>
      <c r="V1192" s="20"/>
      <c r="W1192" s="20"/>
      <c r="X1192" s="20"/>
      <c r="Y1192" s="20"/>
      <c r="Z1192" s="17"/>
      <c r="AA1192" s="21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17"/>
      <c r="AX1192" s="17"/>
      <c r="AY1192" s="17"/>
      <c r="AZ1192" s="17"/>
      <c r="BA1192" s="17"/>
      <c r="BB1192" s="17"/>
    </row>
    <row r="1193" spans="1:54" x14ac:dyDescent="0.25">
      <c r="A1193" s="17"/>
      <c r="B1193" s="17"/>
      <c r="C1193" s="22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20"/>
      <c r="T1193" s="20"/>
      <c r="U1193" s="20"/>
      <c r="V1193" s="20"/>
      <c r="W1193" s="20"/>
      <c r="X1193" s="20"/>
      <c r="Y1193" s="20"/>
      <c r="Z1193" s="17"/>
      <c r="AA1193" s="21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17"/>
      <c r="AX1193" s="17"/>
      <c r="AY1193" s="17"/>
      <c r="AZ1193" s="17"/>
      <c r="BA1193" s="17"/>
      <c r="BB1193" s="17"/>
    </row>
    <row r="1194" spans="1:54" x14ac:dyDescent="0.25">
      <c r="A1194" s="17"/>
      <c r="B1194" s="17"/>
      <c r="C1194" s="22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20"/>
      <c r="T1194" s="20"/>
      <c r="U1194" s="20"/>
      <c r="V1194" s="20"/>
      <c r="W1194" s="20"/>
      <c r="X1194" s="20"/>
      <c r="Y1194" s="20"/>
      <c r="Z1194" s="17"/>
      <c r="AA1194" s="21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17"/>
      <c r="AX1194" s="17"/>
      <c r="AY1194" s="17"/>
      <c r="AZ1194" s="17"/>
      <c r="BA1194" s="17"/>
      <c r="BB1194" s="17"/>
    </row>
    <row r="1195" spans="1:54" x14ac:dyDescent="0.25">
      <c r="A1195" s="17"/>
      <c r="B1195" s="17"/>
      <c r="C1195" s="22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20"/>
      <c r="T1195" s="20"/>
      <c r="U1195" s="20"/>
      <c r="V1195" s="20"/>
      <c r="W1195" s="20"/>
      <c r="X1195" s="20"/>
      <c r="Y1195" s="20"/>
      <c r="Z1195" s="17"/>
      <c r="AA1195" s="21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  <c r="AV1195" s="17"/>
      <c r="AW1195" s="17"/>
      <c r="AX1195" s="17"/>
      <c r="AY1195" s="17"/>
      <c r="AZ1195" s="17"/>
      <c r="BA1195" s="17"/>
      <c r="BB1195" s="17"/>
    </row>
    <row r="1196" spans="1:54" x14ac:dyDescent="0.25">
      <c r="A1196" s="17"/>
      <c r="B1196" s="17"/>
      <c r="C1196" s="22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20"/>
      <c r="T1196" s="20"/>
      <c r="U1196" s="20"/>
      <c r="V1196" s="20"/>
      <c r="W1196" s="20"/>
      <c r="X1196" s="20"/>
      <c r="Y1196" s="20"/>
      <c r="Z1196" s="17"/>
      <c r="AA1196" s="21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17"/>
      <c r="AX1196" s="17"/>
      <c r="AY1196" s="17"/>
      <c r="AZ1196" s="17"/>
      <c r="BA1196" s="17"/>
      <c r="BB1196" s="17"/>
    </row>
    <row r="1197" spans="1:54" x14ac:dyDescent="0.25">
      <c r="A1197" s="17"/>
      <c r="B1197" s="17"/>
      <c r="C1197" s="22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20"/>
      <c r="T1197" s="20"/>
      <c r="U1197" s="20"/>
      <c r="V1197" s="20"/>
      <c r="W1197" s="20"/>
      <c r="X1197" s="20"/>
      <c r="Y1197" s="20"/>
      <c r="Z1197" s="17"/>
      <c r="AA1197" s="21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  <c r="AV1197" s="17"/>
      <c r="AW1197" s="17"/>
      <c r="AX1197" s="17"/>
      <c r="AY1197" s="17"/>
      <c r="AZ1197" s="17"/>
      <c r="BA1197" s="17"/>
      <c r="BB1197" s="17"/>
    </row>
    <row r="1198" spans="1:54" x14ac:dyDescent="0.25">
      <c r="A1198" s="17"/>
      <c r="B1198" s="17"/>
      <c r="C1198" s="22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20"/>
      <c r="T1198" s="20"/>
      <c r="U1198" s="20"/>
      <c r="V1198" s="20"/>
      <c r="W1198" s="20"/>
      <c r="X1198" s="20"/>
      <c r="Y1198" s="20"/>
      <c r="Z1198" s="17"/>
      <c r="AA1198" s="21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  <c r="AV1198" s="17"/>
      <c r="AW1198" s="17"/>
      <c r="AX1198" s="17"/>
      <c r="AY1198" s="17"/>
      <c r="AZ1198" s="17"/>
      <c r="BA1198" s="17"/>
      <c r="BB1198" s="17"/>
    </row>
    <row r="1199" spans="1:54" x14ac:dyDescent="0.25">
      <c r="A1199" s="17"/>
      <c r="B1199" s="17"/>
      <c r="C1199" s="22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20"/>
      <c r="T1199" s="20"/>
      <c r="U1199" s="20"/>
      <c r="V1199" s="20"/>
      <c r="W1199" s="20"/>
      <c r="X1199" s="20"/>
      <c r="Y1199" s="20"/>
      <c r="Z1199" s="17"/>
      <c r="AA1199" s="21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  <c r="AV1199" s="17"/>
      <c r="AW1199" s="17"/>
      <c r="AX1199" s="17"/>
      <c r="AY1199" s="17"/>
      <c r="AZ1199" s="17"/>
      <c r="BA1199" s="17"/>
      <c r="BB1199" s="17"/>
    </row>
    <row r="1200" spans="1:54" x14ac:dyDescent="0.25">
      <c r="A1200" s="17"/>
      <c r="B1200" s="17"/>
      <c r="C1200" s="22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20"/>
      <c r="T1200" s="20"/>
      <c r="U1200" s="20"/>
      <c r="V1200" s="20"/>
      <c r="W1200" s="20"/>
      <c r="X1200" s="20"/>
      <c r="Y1200" s="20"/>
      <c r="Z1200" s="17"/>
      <c r="AA1200" s="21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  <c r="AU1200" s="17"/>
      <c r="AV1200" s="17"/>
      <c r="AW1200" s="17"/>
      <c r="AX1200" s="17"/>
      <c r="AY1200" s="17"/>
      <c r="AZ1200" s="17"/>
      <c r="BA1200" s="17"/>
      <c r="BB1200" s="17"/>
    </row>
    <row r="1201" spans="1:54" x14ac:dyDescent="0.25">
      <c r="A1201" s="17"/>
      <c r="B1201" s="17"/>
      <c r="C1201" s="22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20"/>
      <c r="T1201" s="20"/>
      <c r="U1201" s="20"/>
      <c r="V1201" s="20"/>
      <c r="W1201" s="20"/>
      <c r="X1201" s="20"/>
      <c r="Y1201" s="20"/>
      <c r="Z1201" s="17"/>
      <c r="AA1201" s="21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  <c r="AU1201" s="17"/>
      <c r="AV1201" s="17"/>
      <c r="AW1201" s="17"/>
      <c r="AX1201" s="17"/>
      <c r="AY1201" s="17"/>
      <c r="AZ1201" s="17"/>
      <c r="BA1201" s="17"/>
      <c r="BB1201" s="17"/>
    </row>
    <row r="1202" spans="1:54" x14ac:dyDescent="0.25">
      <c r="A1202" s="17"/>
      <c r="B1202" s="17"/>
      <c r="C1202" s="22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20"/>
      <c r="T1202" s="20"/>
      <c r="U1202" s="20"/>
      <c r="V1202" s="20"/>
      <c r="W1202" s="20"/>
      <c r="X1202" s="20"/>
      <c r="Y1202" s="20"/>
      <c r="Z1202" s="17"/>
      <c r="AA1202" s="21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  <c r="AU1202" s="17"/>
      <c r="AV1202" s="17"/>
      <c r="AW1202" s="17"/>
      <c r="AX1202" s="17"/>
      <c r="AY1202" s="17"/>
      <c r="AZ1202" s="17"/>
      <c r="BA1202" s="17"/>
      <c r="BB1202" s="17"/>
    </row>
    <row r="1203" spans="1:54" x14ac:dyDescent="0.25">
      <c r="A1203" s="17"/>
      <c r="B1203" s="17"/>
      <c r="C1203" s="22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20"/>
      <c r="T1203" s="20"/>
      <c r="U1203" s="20"/>
      <c r="V1203" s="20"/>
      <c r="W1203" s="20"/>
      <c r="X1203" s="20"/>
      <c r="Y1203" s="20"/>
      <c r="Z1203" s="17"/>
      <c r="AA1203" s="21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  <c r="AU1203" s="17"/>
      <c r="AV1203" s="17"/>
      <c r="AW1203" s="17"/>
      <c r="AX1203" s="17"/>
      <c r="AY1203" s="17"/>
      <c r="AZ1203" s="17"/>
      <c r="BA1203" s="17"/>
      <c r="BB1203" s="17"/>
    </row>
    <row r="1204" spans="1:54" x14ac:dyDescent="0.25">
      <c r="A1204" s="17"/>
      <c r="B1204" s="17"/>
      <c r="C1204" s="22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20"/>
      <c r="T1204" s="20"/>
      <c r="U1204" s="20"/>
      <c r="V1204" s="20"/>
      <c r="W1204" s="20"/>
      <c r="X1204" s="20"/>
      <c r="Y1204" s="20"/>
      <c r="Z1204" s="17"/>
      <c r="AA1204" s="21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  <c r="AU1204" s="17"/>
      <c r="AV1204" s="17"/>
      <c r="AW1204" s="17"/>
      <c r="AX1204" s="17"/>
      <c r="AY1204" s="17"/>
      <c r="AZ1204" s="17"/>
      <c r="BA1204" s="17"/>
      <c r="BB1204" s="17"/>
    </row>
    <row r="1205" spans="1:54" x14ac:dyDescent="0.25">
      <c r="A1205" s="17"/>
      <c r="B1205" s="17"/>
      <c r="C1205" s="22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20"/>
      <c r="T1205" s="20"/>
      <c r="U1205" s="20"/>
      <c r="V1205" s="20"/>
      <c r="W1205" s="20"/>
      <c r="X1205" s="20"/>
      <c r="Y1205" s="20"/>
      <c r="Z1205" s="17"/>
      <c r="AA1205" s="21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  <c r="AU1205" s="17"/>
      <c r="AV1205" s="17"/>
      <c r="AW1205" s="17"/>
      <c r="AX1205" s="17"/>
      <c r="AY1205" s="17"/>
      <c r="AZ1205" s="17"/>
      <c r="BA1205" s="17"/>
      <c r="BB1205" s="17"/>
    </row>
    <row r="1206" spans="1:54" x14ac:dyDescent="0.25">
      <c r="A1206" s="17"/>
      <c r="B1206" s="17"/>
      <c r="C1206" s="22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20"/>
      <c r="T1206" s="20"/>
      <c r="U1206" s="20"/>
      <c r="V1206" s="20"/>
      <c r="W1206" s="20"/>
      <c r="X1206" s="20"/>
      <c r="Y1206" s="20"/>
      <c r="Z1206" s="17"/>
      <c r="AA1206" s="21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  <c r="AU1206" s="17"/>
      <c r="AV1206" s="17"/>
      <c r="AW1206" s="17"/>
      <c r="AX1206" s="17"/>
      <c r="AY1206" s="17"/>
      <c r="AZ1206" s="17"/>
      <c r="BA1206" s="17"/>
      <c r="BB1206" s="17"/>
    </row>
    <row r="1207" spans="1:54" x14ac:dyDescent="0.25">
      <c r="A1207" s="17"/>
      <c r="B1207" s="17"/>
      <c r="C1207" s="22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20"/>
      <c r="T1207" s="20"/>
      <c r="U1207" s="20"/>
      <c r="V1207" s="20"/>
      <c r="W1207" s="20"/>
      <c r="X1207" s="20"/>
      <c r="Y1207" s="20"/>
      <c r="Z1207" s="17"/>
      <c r="AA1207" s="21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  <c r="AU1207" s="17"/>
      <c r="AV1207" s="17"/>
      <c r="AW1207" s="17"/>
      <c r="AX1207" s="17"/>
      <c r="AY1207" s="17"/>
      <c r="AZ1207" s="17"/>
      <c r="BA1207" s="17"/>
      <c r="BB1207" s="17"/>
    </row>
    <row r="1208" spans="1:54" x14ac:dyDescent="0.25">
      <c r="A1208" s="17"/>
      <c r="B1208" s="17"/>
      <c r="C1208" s="22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20"/>
      <c r="T1208" s="20"/>
      <c r="U1208" s="20"/>
      <c r="V1208" s="20"/>
      <c r="W1208" s="20"/>
      <c r="X1208" s="20"/>
      <c r="Y1208" s="20"/>
      <c r="Z1208" s="17"/>
      <c r="AA1208" s="21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  <c r="AU1208" s="17"/>
      <c r="AV1208" s="17"/>
      <c r="AW1208" s="17"/>
      <c r="AX1208" s="17"/>
      <c r="AY1208" s="17"/>
      <c r="AZ1208" s="17"/>
      <c r="BA1208" s="17"/>
      <c r="BB1208" s="17"/>
    </row>
    <row r="1209" spans="1:54" x14ac:dyDescent="0.25">
      <c r="A1209" s="17"/>
      <c r="B1209" s="17"/>
      <c r="C1209" s="22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20"/>
      <c r="T1209" s="20"/>
      <c r="U1209" s="20"/>
      <c r="V1209" s="20"/>
      <c r="W1209" s="20"/>
      <c r="X1209" s="20"/>
      <c r="Y1209" s="20"/>
      <c r="Z1209" s="17"/>
      <c r="AA1209" s="21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  <c r="AU1209" s="17"/>
      <c r="AV1209" s="17"/>
      <c r="AW1209" s="17"/>
      <c r="AX1209" s="17"/>
      <c r="AY1209" s="17"/>
      <c r="AZ1209" s="17"/>
      <c r="BA1209" s="17"/>
      <c r="BB1209" s="17"/>
    </row>
    <row r="1210" spans="1:54" x14ac:dyDescent="0.25">
      <c r="A1210" s="17"/>
      <c r="B1210" s="17"/>
      <c r="C1210" s="22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20"/>
      <c r="T1210" s="20"/>
      <c r="U1210" s="20"/>
      <c r="V1210" s="20"/>
      <c r="W1210" s="20"/>
      <c r="X1210" s="20"/>
      <c r="Y1210" s="20"/>
      <c r="Z1210" s="17"/>
      <c r="AA1210" s="21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  <c r="AU1210" s="17"/>
      <c r="AV1210" s="17"/>
      <c r="AW1210" s="17"/>
      <c r="AX1210" s="17"/>
      <c r="AY1210" s="17"/>
      <c r="AZ1210" s="17"/>
      <c r="BA1210" s="17"/>
      <c r="BB1210" s="17"/>
    </row>
    <row r="1211" spans="1:54" x14ac:dyDescent="0.25">
      <c r="A1211" s="17"/>
      <c r="B1211" s="17"/>
      <c r="C1211" s="22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20"/>
      <c r="T1211" s="20"/>
      <c r="U1211" s="20"/>
      <c r="V1211" s="20"/>
      <c r="W1211" s="20"/>
      <c r="X1211" s="20"/>
      <c r="Y1211" s="20"/>
      <c r="Z1211" s="17"/>
      <c r="AA1211" s="21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  <c r="AU1211" s="17"/>
      <c r="AV1211" s="17"/>
      <c r="AW1211" s="17"/>
      <c r="AX1211" s="17"/>
      <c r="AY1211" s="17"/>
      <c r="AZ1211" s="17"/>
      <c r="BA1211" s="17"/>
      <c r="BB1211" s="17"/>
    </row>
    <row r="1212" spans="1:54" x14ac:dyDescent="0.25">
      <c r="A1212" s="17"/>
      <c r="B1212" s="17"/>
      <c r="C1212" s="22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20"/>
      <c r="T1212" s="20"/>
      <c r="U1212" s="20"/>
      <c r="V1212" s="20"/>
      <c r="W1212" s="20"/>
      <c r="X1212" s="20"/>
      <c r="Y1212" s="20"/>
      <c r="Z1212" s="17"/>
      <c r="AA1212" s="21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  <c r="AU1212" s="17"/>
      <c r="AV1212" s="17"/>
      <c r="AW1212" s="17"/>
      <c r="AX1212" s="17"/>
      <c r="AY1212" s="17"/>
      <c r="AZ1212" s="17"/>
      <c r="BA1212" s="17"/>
      <c r="BB1212" s="17"/>
    </row>
    <row r="1213" spans="1:54" x14ac:dyDescent="0.25">
      <c r="A1213" s="17"/>
      <c r="B1213" s="17"/>
      <c r="C1213" s="22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20"/>
      <c r="T1213" s="20"/>
      <c r="U1213" s="20"/>
      <c r="V1213" s="20"/>
      <c r="W1213" s="20"/>
      <c r="X1213" s="20"/>
      <c r="Y1213" s="20"/>
      <c r="Z1213" s="17"/>
      <c r="AA1213" s="21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  <c r="AU1213" s="17"/>
      <c r="AV1213" s="17"/>
      <c r="AW1213" s="17"/>
      <c r="AX1213" s="17"/>
      <c r="AY1213" s="17"/>
      <c r="AZ1213" s="17"/>
      <c r="BA1213" s="17"/>
      <c r="BB1213" s="17"/>
    </row>
    <row r="1214" spans="1:54" x14ac:dyDescent="0.25">
      <c r="A1214" s="17"/>
      <c r="B1214" s="17"/>
      <c r="C1214" s="22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20"/>
      <c r="T1214" s="20"/>
      <c r="U1214" s="20"/>
      <c r="V1214" s="20"/>
      <c r="W1214" s="20"/>
      <c r="X1214" s="20"/>
      <c r="Y1214" s="20"/>
      <c r="Z1214" s="17"/>
      <c r="AA1214" s="21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  <c r="AU1214" s="17"/>
      <c r="AV1214" s="17"/>
      <c r="AW1214" s="17"/>
      <c r="AX1214" s="17"/>
      <c r="AY1214" s="17"/>
      <c r="AZ1214" s="17"/>
      <c r="BA1214" s="17"/>
      <c r="BB1214" s="17"/>
    </row>
    <row r="1215" spans="1:54" x14ac:dyDescent="0.25">
      <c r="A1215" s="17"/>
      <c r="B1215" s="17"/>
      <c r="C1215" s="22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20"/>
      <c r="T1215" s="20"/>
      <c r="U1215" s="20"/>
      <c r="V1215" s="20"/>
      <c r="W1215" s="20"/>
      <c r="X1215" s="20"/>
      <c r="Y1215" s="20"/>
      <c r="Z1215" s="17"/>
      <c r="AA1215" s="21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  <c r="AU1215" s="17"/>
      <c r="AV1215" s="17"/>
      <c r="AW1215" s="17"/>
      <c r="AX1215" s="17"/>
      <c r="AY1215" s="17"/>
      <c r="AZ1215" s="17"/>
      <c r="BA1215" s="17"/>
      <c r="BB1215" s="17"/>
    </row>
    <row r="1216" spans="1:54" x14ac:dyDescent="0.25">
      <c r="A1216" s="17"/>
      <c r="B1216" s="17"/>
      <c r="C1216" s="22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20"/>
      <c r="T1216" s="20"/>
      <c r="U1216" s="20"/>
      <c r="V1216" s="20"/>
      <c r="W1216" s="20"/>
      <c r="X1216" s="20"/>
      <c r="Y1216" s="20"/>
      <c r="Z1216" s="17"/>
      <c r="AA1216" s="21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  <c r="AU1216" s="17"/>
      <c r="AV1216" s="17"/>
      <c r="AW1216" s="17"/>
      <c r="AX1216" s="17"/>
      <c r="AY1216" s="17"/>
      <c r="AZ1216" s="17"/>
      <c r="BA1216" s="17"/>
      <c r="BB1216" s="17"/>
    </row>
    <row r="1217" spans="1:54" x14ac:dyDescent="0.25">
      <c r="A1217" s="17"/>
      <c r="B1217" s="17"/>
      <c r="C1217" s="22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20"/>
      <c r="T1217" s="20"/>
      <c r="U1217" s="20"/>
      <c r="V1217" s="20"/>
      <c r="W1217" s="20"/>
      <c r="X1217" s="20"/>
      <c r="Y1217" s="20"/>
      <c r="Z1217" s="17"/>
      <c r="AA1217" s="21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  <c r="AU1217" s="17"/>
      <c r="AV1217" s="17"/>
      <c r="AW1217" s="17"/>
      <c r="AX1217" s="17"/>
      <c r="AY1217" s="17"/>
      <c r="AZ1217" s="17"/>
      <c r="BA1217" s="17"/>
      <c r="BB1217" s="17"/>
    </row>
    <row r="1218" spans="1:54" x14ac:dyDescent="0.25">
      <c r="A1218" s="17"/>
      <c r="B1218" s="17"/>
      <c r="C1218" s="22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20"/>
      <c r="T1218" s="20"/>
      <c r="U1218" s="20"/>
      <c r="V1218" s="20"/>
      <c r="W1218" s="20"/>
      <c r="X1218" s="20"/>
      <c r="Y1218" s="20"/>
      <c r="Z1218" s="17"/>
      <c r="AA1218" s="21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  <c r="AU1218" s="17"/>
      <c r="AV1218" s="17"/>
      <c r="AW1218" s="17"/>
      <c r="AX1218" s="17"/>
      <c r="AY1218" s="17"/>
      <c r="AZ1218" s="17"/>
      <c r="BA1218" s="17"/>
      <c r="BB1218" s="17"/>
    </row>
    <row r="1219" spans="1:54" x14ac:dyDescent="0.25">
      <c r="A1219" s="17"/>
      <c r="B1219" s="17"/>
      <c r="C1219" s="22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20"/>
      <c r="T1219" s="20"/>
      <c r="U1219" s="20"/>
      <c r="V1219" s="20"/>
      <c r="W1219" s="20"/>
      <c r="X1219" s="20"/>
      <c r="Y1219" s="20"/>
      <c r="Z1219" s="17"/>
      <c r="AA1219" s="21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  <c r="AU1219" s="17"/>
      <c r="AV1219" s="17"/>
      <c r="AW1219" s="17"/>
      <c r="AX1219" s="17"/>
      <c r="AY1219" s="17"/>
      <c r="AZ1219" s="17"/>
      <c r="BA1219" s="17"/>
      <c r="BB1219" s="17"/>
    </row>
    <row r="1220" spans="1:54" x14ac:dyDescent="0.25">
      <c r="A1220" s="17"/>
      <c r="B1220" s="17"/>
      <c r="C1220" s="22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20"/>
      <c r="T1220" s="20"/>
      <c r="U1220" s="20"/>
      <c r="V1220" s="20"/>
      <c r="W1220" s="20"/>
      <c r="X1220" s="20"/>
      <c r="Y1220" s="20"/>
      <c r="Z1220" s="17"/>
      <c r="AA1220" s="21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  <c r="AU1220" s="17"/>
      <c r="AV1220" s="17"/>
      <c r="AW1220" s="17"/>
      <c r="AX1220" s="17"/>
      <c r="AY1220" s="17"/>
      <c r="AZ1220" s="17"/>
      <c r="BA1220" s="17"/>
      <c r="BB1220" s="17"/>
    </row>
    <row r="1221" spans="1:54" x14ac:dyDescent="0.25">
      <c r="A1221" s="17"/>
      <c r="B1221" s="17"/>
      <c r="C1221" s="22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20"/>
      <c r="T1221" s="20"/>
      <c r="U1221" s="20"/>
      <c r="V1221" s="20"/>
      <c r="W1221" s="20"/>
      <c r="X1221" s="20"/>
      <c r="Y1221" s="20"/>
      <c r="Z1221" s="17"/>
      <c r="AA1221" s="21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  <c r="AU1221" s="17"/>
      <c r="AV1221" s="17"/>
      <c r="AW1221" s="17"/>
      <c r="AX1221" s="17"/>
      <c r="AY1221" s="17"/>
      <c r="AZ1221" s="17"/>
      <c r="BA1221" s="17"/>
      <c r="BB1221" s="17"/>
    </row>
    <row r="1222" spans="1:54" x14ac:dyDescent="0.25">
      <c r="A1222" s="17"/>
      <c r="B1222" s="17"/>
      <c r="C1222" s="22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20"/>
      <c r="T1222" s="20"/>
      <c r="U1222" s="20"/>
      <c r="V1222" s="20"/>
      <c r="W1222" s="20"/>
      <c r="X1222" s="20"/>
      <c r="Y1222" s="20"/>
      <c r="Z1222" s="17"/>
      <c r="AA1222" s="21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  <c r="AU1222" s="17"/>
      <c r="AV1222" s="17"/>
      <c r="AW1222" s="17"/>
      <c r="AX1222" s="17"/>
      <c r="AY1222" s="17"/>
      <c r="AZ1222" s="17"/>
      <c r="BA1222" s="17"/>
      <c r="BB1222" s="17"/>
    </row>
    <row r="1223" spans="1:54" x14ac:dyDescent="0.25">
      <c r="A1223" s="17"/>
      <c r="B1223" s="17"/>
      <c r="C1223" s="22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20"/>
      <c r="T1223" s="20"/>
      <c r="U1223" s="20"/>
      <c r="V1223" s="20"/>
      <c r="W1223" s="20"/>
      <c r="X1223" s="20"/>
      <c r="Y1223" s="20"/>
      <c r="Z1223" s="17"/>
      <c r="AA1223" s="21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  <c r="AV1223" s="17"/>
      <c r="AW1223" s="17"/>
      <c r="AX1223" s="17"/>
      <c r="AY1223" s="17"/>
      <c r="AZ1223" s="17"/>
      <c r="BA1223" s="17"/>
      <c r="BB1223" s="17"/>
    </row>
    <row r="1224" spans="1:54" x14ac:dyDescent="0.25">
      <c r="A1224" s="17"/>
      <c r="B1224" s="17"/>
      <c r="C1224" s="22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20"/>
      <c r="T1224" s="20"/>
      <c r="U1224" s="20"/>
      <c r="V1224" s="20"/>
      <c r="W1224" s="20"/>
      <c r="X1224" s="20"/>
      <c r="Y1224" s="20"/>
      <c r="Z1224" s="17"/>
      <c r="AA1224" s="21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  <c r="AU1224" s="17"/>
      <c r="AV1224" s="17"/>
      <c r="AW1224" s="17"/>
      <c r="AX1224" s="17"/>
      <c r="AY1224" s="17"/>
      <c r="AZ1224" s="17"/>
      <c r="BA1224" s="17"/>
      <c r="BB1224" s="17"/>
    </row>
    <row r="1225" spans="1:54" x14ac:dyDescent="0.25">
      <c r="A1225" s="17"/>
      <c r="B1225" s="17"/>
      <c r="C1225" s="22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20"/>
      <c r="T1225" s="20"/>
      <c r="U1225" s="20"/>
      <c r="V1225" s="20"/>
      <c r="W1225" s="20"/>
      <c r="X1225" s="20"/>
      <c r="Y1225" s="20"/>
      <c r="Z1225" s="17"/>
      <c r="AA1225" s="21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  <c r="AU1225" s="17"/>
      <c r="AV1225" s="17"/>
      <c r="AW1225" s="17"/>
      <c r="AX1225" s="17"/>
      <c r="AY1225" s="17"/>
      <c r="AZ1225" s="17"/>
      <c r="BA1225" s="17"/>
      <c r="BB1225" s="17"/>
    </row>
    <row r="1226" spans="1:54" x14ac:dyDescent="0.25">
      <c r="A1226" s="17"/>
      <c r="B1226" s="17"/>
      <c r="C1226" s="22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20"/>
      <c r="T1226" s="20"/>
      <c r="U1226" s="20"/>
      <c r="V1226" s="20"/>
      <c r="W1226" s="20"/>
      <c r="X1226" s="20"/>
      <c r="Y1226" s="20"/>
      <c r="Z1226" s="17"/>
      <c r="AA1226" s="21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  <c r="AU1226" s="17"/>
      <c r="AV1226" s="17"/>
      <c r="AW1226" s="17"/>
      <c r="AX1226" s="17"/>
      <c r="AY1226" s="17"/>
      <c r="AZ1226" s="17"/>
      <c r="BA1226" s="17"/>
      <c r="BB1226" s="17"/>
    </row>
    <row r="1227" spans="1:54" x14ac:dyDescent="0.25">
      <c r="A1227" s="17"/>
      <c r="B1227" s="17"/>
      <c r="C1227" s="22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20"/>
      <c r="T1227" s="20"/>
      <c r="U1227" s="20"/>
      <c r="V1227" s="20"/>
      <c r="W1227" s="20"/>
      <c r="X1227" s="20"/>
      <c r="Y1227" s="20"/>
      <c r="Z1227" s="17"/>
      <c r="AA1227" s="21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  <c r="AU1227" s="17"/>
      <c r="AV1227" s="17"/>
      <c r="AW1227" s="17"/>
      <c r="AX1227" s="17"/>
      <c r="AY1227" s="17"/>
      <c r="AZ1227" s="17"/>
      <c r="BA1227" s="17"/>
      <c r="BB1227" s="17"/>
    </row>
    <row r="1228" spans="1:54" x14ac:dyDescent="0.25">
      <c r="A1228" s="17"/>
      <c r="B1228" s="17"/>
      <c r="C1228" s="22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20"/>
      <c r="T1228" s="20"/>
      <c r="U1228" s="20"/>
      <c r="V1228" s="20"/>
      <c r="W1228" s="20"/>
      <c r="X1228" s="20"/>
      <c r="Y1228" s="20"/>
      <c r="Z1228" s="17"/>
      <c r="AA1228" s="21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  <c r="AU1228" s="17"/>
      <c r="AV1228" s="17"/>
      <c r="AW1228" s="17"/>
      <c r="AX1228" s="17"/>
      <c r="AY1228" s="17"/>
      <c r="AZ1228" s="17"/>
      <c r="BA1228" s="17"/>
      <c r="BB1228" s="17"/>
    </row>
    <row r="1229" spans="1:54" x14ac:dyDescent="0.25">
      <c r="A1229" s="17"/>
      <c r="B1229" s="17"/>
      <c r="C1229" s="22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20"/>
      <c r="T1229" s="20"/>
      <c r="U1229" s="20"/>
      <c r="V1229" s="20"/>
      <c r="W1229" s="20"/>
      <c r="X1229" s="20"/>
      <c r="Y1229" s="20"/>
      <c r="Z1229" s="17"/>
      <c r="AA1229" s="21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  <c r="AU1229" s="17"/>
      <c r="AV1229" s="17"/>
      <c r="AW1229" s="17"/>
      <c r="AX1229" s="17"/>
      <c r="AY1229" s="17"/>
      <c r="AZ1229" s="17"/>
      <c r="BA1229" s="17"/>
      <c r="BB1229" s="17"/>
    </row>
    <row r="1230" spans="1:54" x14ac:dyDescent="0.25">
      <c r="A1230" s="17"/>
      <c r="B1230" s="17"/>
      <c r="C1230" s="22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20"/>
      <c r="T1230" s="20"/>
      <c r="U1230" s="20"/>
      <c r="V1230" s="20"/>
      <c r="W1230" s="20"/>
      <c r="X1230" s="20"/>
      <c r="Y1230" s="20"/>
      <c r="Z1230" s="17"/>
      <c r="AA1230" s="21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  <c r="AU1230" s="17"/>
      <c r="AV1230" s="17"/>
      <c r="AW1230" s="17"/>
      <c r="AX1230" s="17"/>
      <c r="AY1230" s="17"/>
      <c r="AZ1230" s="17"/>
      <c r="BA1230" s="17"/>
      <c r="BB1230" s="17"/>
    </row>
    <row r="1231" spans="1:54" x14ac:dyDescent="0.25">
      <c r="A1231" s="17"/>
      <c r="B1231" s="17"/>
      <c r="C1231" s="22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20"/>
      <c r="T1231" s="20"/>
      <c r="U1231" s="20"/>
      <c r="V1231" s="20"/>
      <c r="W1231" s="20"/>
      <c r="X1231" s="20"/>
      <c r="Y1231" s="20"/>
      <c r="Z1231" s="17"/>
      <c r="AA1231" s="21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  <c r="AU1231" s="17"/>
      <c r="AV1231" s="17"/>
      <c r="AW1231" s="17"/>
      <c r="AX1231" s="17"/>
      <c r="AY1231" s="17"/>
      <c r="AZ1231" s="17"/>
      <c r="BA1231" s="17"/>
      <c r="BB1231" s="17"/>
    </row>
    <row r="1232" spans="1:54" x14ac:dyDescent="0.25">
      <c r="A1232" s="17"/>
      <c r="B1232" s="17"/>
      <c r="C1232" s="22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20"/>
      <c r="T1232" s="20"/>
      <c r="U1232" s="20"/>
      <c r="V1232" s="20"/>
      <c r="W1232" s="20"/>
      <c r="X1232" s="20"/>
      <c r="Y1232" s="20"/>
      <c r="Z1232" s="17"/>
      <c r="AA1232" s="21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  <c r="AU1232" s="17"/>
      <c r="AV1232" s="17"/>
      <c r="AW1232" s="17"/>
      <c r="AX1232" s="17"/>
      <c r="AY1232" s="17"/>
      <c r="AZ1232" s="17"/>
      <c r="BA1232" s="17"/>
      <c r="BB1232" s="17"/>
    </row>
    <row r="1233" spans="1:54" x14ac:dyDescent="0.25">
      <c r="A1233" s="17"/>
      <c r="B1233" s="17"/>
      <c r="C1233" s="22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20"/>
      <c r="T1233" s="20"/>
      <c r="U1233" s="20"/>
      <c r="V1233" s="20"/>
      <c r="W1233" s="20"/>
      <c r="X1233" s="20"/>
      <c r="Y1233" s="20"/>
      <c r="Z1233" s="17"/>
      <c r="AA1233" s="21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  <c r="AU1233" s="17"/>
      <c r="AV1233" s="17"/>
      <c r="AW1233" s="17"/>
      <c r="AX1233" s="17"/>
      <c r="AY1233" s="17"/>
      <c r="AZ1233" s="17"/>
      <c r="BA1233" s="17"/>
      <c r="BB1233" s="17"/>
    </row>
    <row r="1234" spans="1:54" x14ac:dyDescent="0.25">
      <c r="A1234" s="17"/>
      <c r="B1234" s="17"/>
      <c r="C1234" s="22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20"/>
      <c r="T1234" s="20"/>
      <c r="U1234" s="20"/>
      <c r="V1234" s="20"/>
      <c r="W1234" s="20"/>
      <c r="X1234" s="20"/>
      <c r="Y1234" s="20"/>
      <c r="Z1234" s="17"/>
      <c r="AA1234" s="21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  <c r="AU1234" s="17"/>
      <c r="AV1234" s="17"/>
      <c r="AW1234" s="17"/>
      <c r="AX1234" s="17"/>
      <c r="AY1234" s="17"/>
      <c r="AZ1234" s="17"/>
      <c r="BA1234" s="17"/>
      <c r="BB1234" s="17"/>
    </row>
    <row r="1235" spans="1:54" x14ac:dyDescent="0.25">
      <c r="A1235" s="17"/>
      <c r="B1235" s="17"/>
      <c r="C1235" s="22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20"/>
      <c r="T1235" s="20"/>
      <c r="U1235" s="20"/>
      <c r="V1235" s="20"/>
      <c r="W1235" s="20"/>
      <c r="X1235" s="20"/>
      <c r="Y1235" s="20"/>
      <c r="Z1235" s="17"/>
      <c r="AA1235" s="21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  <c r="AU1235" s="17"/>
      <c r="AV1235" s="17"/>
      <c r="AW1235" s="17"/>
      <c r="AX1235" s="17"/>
      <c r="AY1235" s="17"/>
      <c r="AZ1235" s="17"/>
      <c r="BA1235" s="17"/>
      <c r="BB1235" s="17"/>
    </row>
    <row r="1236" spans="1:54" x14ac:dyDescent="0.25">
      <c r="A1236" s="17"/>
      <c r="B1236" s="17"/>
      <c r="C1236" s="22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20"/>
      <c r="T1236" s="20"/>
      <c r="U1236" s="20"/>
      <c r="V1236" s="20"/>
      <c r="W1236" s="20"/>
      <c r="X1236" s="20"/>
      <c r="Y1236" s="20"/>
      <c r="Z1236" s="17"/>
      <c r="AA1236" s="21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  <c r="AU1236" s="17"/>
      <c r="AV1236" s="17"/>
      <c r="AW1236" s="17"/>
      <c r="AX1236" s="17"/>
      <c r="AY1236" s="17"/>
      <c r="AZ1236" s="17"/>
      <c r="BA1236" s="17"/>
      <c r="BB1236" s="17"/>
    </row>
    <row r="1237" spans="1:54" x14ac:dyDescent="0.25">
      <c r="A1237" s="17"/>
      <c r="B1237" s="17"/>
      <c r="C1237" s="22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20"/>
      <c r="T1237" s="20"/>
      <c r="U1237" s="20"/>
      <c r="V1237" s="20"/>
      <c r="W1237" s="20"/>
      <c r="X1237" s="20"/>
      <c r="Y1237" s="20"/>
      <c r="Z1237" s="17"/>
      <c r="AA1237" s="21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</row>
    <row r="1238" spans="1:54" x14ac:dyDescent="0.25">
      <c r="A1238" s="17"/>
      <c r="B1238" s="17"/>
      <c r="C1238" s="22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20"/>
      <c r="T1238" s="20"/>
      <c r="U1238" s="20"/>
      <c r="V1238" s="20"/>
      <c r="W1238" s="20"/>
      <c r="X1238" s="20"/>
      <c r="Y1238" s="20"/>
      <c r="Z1238" s="17"/>
      <c r="AA1238" s="21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  <c r="AU1238" s="17"/>
      <c r="AV1238" s="17"/>
      <c r="AW1238" s="17"/>
      <c r="AX1238" s="17"/>
      <c r="AY1238" s="17"/>
      <c r="AZ1238" s="17"/>
      <c r="BA1238" s="17"/>
      <c r="BB1238" s="17"/>
    </row>
    <row r="1239" spans="1:54" x14ac:dyDescent="0.25">
      <c r="A1239" s="17"/>
      <c r="B1239" s="17"/>
      <c r="C1239" s="22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20"/>
      <c r="T1239" s="20"/>
      <c r="U1239" s="20"/>
      <c r="V1239" s="20"/>
      <c r="W1239" s="20"/>
      <c r="X1239" s="20"/>
      <c r="Y1239" s="20"/>
      <c r="Z1239" s="17"/>
      <c r="AA1239" s="21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  <c r="AV1239" s="17"/>
      <c r="AW1239" s="17"/>
      <c r="AX1239" s="17"/>
      <c r="AY1239" s="17"/>
      <c r="AZ1239" s="17"/>
      <c r="BA1239" s="17"/>
      <c r="BB1239" s="17"/>
    </row>
    <row r="1240" spans="1:54" x14ac:dyDescent="0.25">
      <c r="A1240" s="17"/>
      <c r="B1240" s="17"/>
      <c r="C1240" s="22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20"/>
      <c r="T1240" s="20"/>
      <c r="U1240" s="20"/>
      <c r="V1240" s="20"/>
      <c r="W1240" s="20"/>
      <c r="X1240" s="20"/>
      <c r="Y1240" s="20"/>
      <c r="Z1240" s="17"/>
      <c r="AA1240" s="21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  <c r="AU1240" s="17"/>
      <c r="AV1240" s="17"/>
      <c r="AW1240" s="17"/>
      <c r="AX1240" s="17"/>
      <c r="AY1240" s="17"/>
      <c r="AZ1240" s="17"/>
      <c r="BA1240" s="17"/>
      <c r="BB1240" s="17"/>
    </row>
    <row r="1241" spans="1:54" x14ac:dyDescent="0.25">
      <c r="A1241" s="17"/>
      <c r="B1241" s="17"/>
      <c r="C1241" s="22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20"/>
      <c r="T1241" s="20"/>
      <c r="U1241" s="20"/>
      <c r="V1241" s="20"/>
      <c r="W1241" s="20"/>
      <c r="X1241" s="20"/>
      <c r="Y1241" s="20"/>
      <c r="Z1241" s="17"/>
      <c r="AA1241" s="21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  <c r="AU1241" s="17"/>
      <c r="AV1241" s="17"/>
      <c r="AW1241" s="17"/>
      <c r="AX1241" s="17"/>
      <c r="AY1241" s="17"/>
      <c r="AZ1241" s="17"/>
      <c r="BA1241" s="17"/>
      <c r="BB1241" s="17"/>
    </row>
    <row r="1242" spans="1:54" x14ac:dyDescent="0.25">
      <c r="A1242" s="17"/>
      <c r="B1242" s="17"/>
      <c r="C1242" s="22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20"/>
      <c r="T1242" s="20"/>
      <c r="U1242" s="20"/>
      <c r="V1242" s="20"/>
      <c r="W1242" s="20"/>
      <c r="X1242" s="20"/>
      <c r="Y1242" s="20"/>
      <c r="Z1242" s="17"/>
      <c r="AA1242" s="21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  <c r="AU1242" s="17"/>
      <c r="AV1242" s="17"/>
      <c r="AW1242" s="17"/>
      <c r="AX1242" s="17"/>
      <c r="AY1242" s="17"/>
      <c r="AZ1242" s="17"/>
      <c r="BA1242" s="17"/>
      <c r="BB1242" s="17"/>
    </row>
    <row r="1243" spans="1:54" x14ac:dyDescent="0.25">
      <c r="A1243" s="17"/>
      <c r="B1243" s="17"/>
      <c r="C1243" s="22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20"/>
      <c r="T1243" s="20"/>
      <c r="U1243" s="20"/>
      <c r="V1243" s="20"/>
      <c r="W1243" s="20"/>
      <c r="X1243" s="20"/>
      <c r="Y1243" s="20"/>
      <c r="Z1243" s="17"/>
      <c r="AA1243" s="21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  <c r="AU1243" s="17"/>
      <c r="AV1243" s="17"/>
      <c r="AW1243" s="17"/>
      <c r="AX1243" s="17"/>
      <c r="AY1243" s="17"/>
      <c r="AZ1243" s="17"/>
      <c r="BA1243" s="17"/>
      <c r="BB1243" s="17"/>
    </row>
    <row r="1244" spans="1:54" x14ac:dyDescent="0.25">
      <c r="A1244" s="17"/>
      <c r="B1244" s="17"/>
      <c r="C1244" s="22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20"/>
      <c r="T1244" s="20"/>
      <c r="U1244" s="20"/>
      <c r="V1244" s="20"/>
      <c r="W1244" s="20"/>
      <c r="X1244" s="20"/>
      <c r="Y1244" s="20"/>
      <c r="Z1244" s="17"/>
      <c r="AA1244" s="21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  <c r="AU1244" s="17"/>
      <c r="AV1244" s="17"/>
      <c r="AW1244" s="17"/>
      <c r="AX1244" s="17"/>
      <c r="AY1244" s="17"/>
      <c r="AZ1244" s="17"/>
      <c r="BA1244" s="17"/>
      <c r="BB1244" s="17"/>
    </row>
    <row r="1245" spans="1:54" x14ac:dyDescent="0.25">
      <c r="A1245" s="17"/>
      <c r="B1245" s="17"/>
      <c r="C1245" s="22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20"/>
      <c r="T1245" s="20"/>
      <c r="U1245" s="20"/>
      <c r="V1245" s="20"/>
      <c r="W1245" s="20"/>
      <c r="X1245" s="20"/>
      <c r="Y1245" s="20"/>
      <c r="Z1245" s="17"/>
      <c r="AA1245" s="21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  <c r="AU1245" s="17"/>
      <c r="AV1245" s="17"/>
      <c r="AW1245" s="17"/>
      <c r="AX1245" s="17"/>
      <c r="AY1245" s="17"/>
      <c r="AZ1245" s="17"/>
      <c r="BA1245" s="17"/>
      <c r="BB1245" s="17"/>
    </row>
    <row r="1246" spans="1:54" x14ac:dyDescent="0.25">
      <c r="A1246" s="17"/>
      <c r="B1246" s="17"/>
      <c r="C1246" s="22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20"/>
      <c r="T1246" s="20"/>
      <c r="U1246" s="20"/>
      <c r="V1246" s="20"/>
      <c r="W1246" s="20"/>
      <c r="X1246" s="20"/>
      <c r="Y1246" s="20"/>
      <c r="Z1246" s="17"/>
      <c r="AA1246" s="21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  <c r="AU1246" s="17"/>
      <c r="AV1246" s="17"/>
      <c r="AW1246" s="17"/>
      <c r="AX1246" s="17"/>
      <c r="AY1246" s="17"/>
      <c r="AZ1246" s="17"/>
      <c r="BA1246" s="17"/>
      <c r="BB1246" s="17"/>
    </row>
    <row r="1247" spans="1:54" x14ac:dyDescent="0.25">
      <c r="A1247" s="17"/>
      <c r="B1247" s="17"/>
      <c r="C1247" s="22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20"/>
      <c r="T1247" s="20"/>
      <c r="U1247" s="20"/>
      <c r="V1247" s="20"/>
      <c r="W1247" s="20"/>
      <c r="X1247" s="20"/>
      <c r="Y1247" s="20"/>
      <c r="Z1247" s="17"/>
      <c r="AA1247" s="21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  <c r="AU1247" s="17"/>
      <c r="AV1247" s="17"/>
      <c r="AW1247" s="17"/>
      <c r="AX1247" s="17"/>
      <c r="AY1247" s="17"/>
      <c r="AZ1247" s="17"/>
      <c r="BA1247" s="17"/>
      <c r="BB1247" s="17"/>
    </row>
    <row r="1248" spans="1:54" x14ac:dyDescent="0.25">
      <c r="A1248" s="17"/>
      <c r="B1248" s="17"/>
      <c r="C1248" s="22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20"/>
      <c r="T1248" s="20"/>
      <c r="U1248" s="20"/>
      <c r="V1248" s="20"/>
      <c r="W1248" s="20"/>
      <c r="X1248" s="20"/>
      <c r="Y1248" s="20"/>
      <c r="Z1248" s="17"/>
      <c r="AA1248" s="21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  <c r="AU1248" s="17"/>
      <c r="AV1248" s="17"/>
      <c r="AW1248" s="17"/>
      <c r="AX1248" s="17"/>
      <c r="AY1248" s="17"/>
      <c r="AZ1248" s="17"/>
      <c r="BA1248" s="17"/>
      <c r="BB1248" s="17"/>
    </row>
    <row r="1249" spans="1:54" x14ac:dyDescent="0.25">
      <c r="A1249" s="17"/>
      <c r="B1249" s="17"/>
      <c r="C1249" s="22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20"/>
      <c r="T1249" s="20"/>
      <c r="U1249" s="20"/>
      <c r="V1249" s="20"/>
      <c r="W1249" s="20"/>
      <c r="X1249" s="20"/>
      <c r="Y1249" s="20"/>
      <c r="Z1249" s="17"/>
      <c r="AA1249" s="21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  <c r="AU1249" s="17"/>
      <c r="AV1249" s="17"/>
      <c r="AW1249" s="17"/>
      <c r="AX1249" s="17"/>
      <c r="AY1249" s="17"/>
      <c r="AZ1249" s="17"/>
      <c r="BA1249" s="17"/>
      <c r="BB1249" s="17"/>
    </row>
    <row r="1250" spans="1:54" x14ac:dyDescent="0.25">
      <c r="A1250" s="17"/>
      <c r="B1250" s="17"/>
      <c r="C1250" s="22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20"/>
      <c r="T1250" s="20"/>
      <c r="U1250" s="20"/>
      <c r="V1250" s="20"/>
      <c r="W1250" s="20"/>
      <c r="X1250" s="20"/>
      <c r="Y1250" s="20"/>
      <c r="Z1250" s="17"/>
      <c r="AA1250" s="21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  <c r="AU1250" s="17"/>
      <c r="AV1250" s="17"/>
      <c r="AW1250" s="17"/>
      <c r="AX1250" s="17"/>
      <c r="AY1250" s="17"/>
      <c r="AZ1250" s="17"/>
      <c r="BA1250" s="17"/>
      <c r="BB1250" s="17"/>
    </row>
    <row r="1251" spans="1:54" x14ac:dyDescent="0.25">
      <c r="A1251" s="17"/>
      <c r="B1251" s="17"/>
      <c r="C1251" s="22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20"/>
      <c r="T1251" s="20"/>
      <c r="U1251" s="20"/>
      <c r="V1251" s="20"/>
      <c r="W1251" s="20"/>
      <c r="X1251" s="20"/>
      <c r="Y1251" s="20"/>
      <c r="Z1251" s="17"/>
      <c r="AA1251" s="21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  <c r="AU1251" s="17"/>
      <c r="AV1251" s="17"/>
      <c r="AW1251" s="17"/>
      <c r="AX1251" s="17"/>
      <c r="AY1251" s="17"/>
      <c r="AZ1251" s="17"/>
      <c r="BA1251" s="17"/>
      <c r="BB1251" s="17"/>
    </row>
    <row r="1252" spans="1:54" x14ac:dyDescent="0.25">
      <c r="A1252" s="17"/>
      <c r="B1252" s="17"/>
      <c r="C1252" s="22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20"/>
      <c r="T1252" s="20"/>
      <c r="U1252" s="20"/>
      <c r="V1252" s="20"/>
      <c r="W1252" s="20"/>
      <c r="X1252" s="20"/>
      <c r="Y1252" s="20"/>
      <c r="Z1252" s="17"/>
      <c r="AA1252" s="21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  <c r="AU1252" s="17"/>
      <c r="AV1252" s="17"/>
      <c r="AW1252" s="17"/>
      <c r="AX1252" s="17"/>
      <c r="AY1252" s="17"/>
      <c r="AZ1252" s="17"/>
      <c r="BA1252" s="17"/>
      <c r="BB1252" s="17"/>
    </row>
    <row r="1253" spans="1:54" x14ac:dyDescent="0.25">
      <c r="A1253" s="17"/>
      <c r="B1253" s="17"/>
      <c r="C1253" s="22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20"/>
      <c r="T1253" s="20"/>
      <c r="U1253" s="20"/>
      <c r="V1253" s="20"/>
      <c r="W1253" s="20"/>
      <c r="X1253" s="20"/>
      <c r="Y1253" s="20"/>
      <c r="Z1253" s="17"/>
      <c r="AA1253" s="21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  <c r="AU1253" s="17"/>
      <c r="AV1253" s="17"/>
      <c r="AW1253" s="17"/>
      <c r="AX1253" s="17"/>
      <c r="AY1253" s="17"/>
      <c r="AZ1253" s="17"/>
      <c r="BA1253" s="17"/>
      <c r="BB1253" s="17"/>
    </row>
    <row r="1254" spans="1:54" x14ac:dyDescent="0.25">
      <c r="A1254" s="17"/>
      <c r="B1254" s="17"/>
      <c r="C1254" s="22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20"/>
      <c r="T1254" s="20"/>
      <c r="U1254" s="20"/>
      <c r="V1254" s="20"/>
      <c r="W1254" s="20"/>
      <c r="X1254" s="20"/>
      <c r="Y1254" s="20"/>
      <c r="Z1254" s="17"/>
      <c r="AA1254" s="21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  <c r="AU1254" s="17"/>
      <c r="AV1254" s="17"/>
      <c r="AW1254" s="17"/>
      <c r="AX1254" s="17"/>
      <c r="AY1254" s="17"/>
      <c r="AZ1254" s="17"/>
      <c r="BA1254" s="17"/>
      <c r="BB1254" s="17"/>
    </row>
    <row r="1255" spans="1:54" x14ac:dyDescent="0.25">
      <c r="A1255" s="17"/>
      <c r="B1255" s="17"/>
      <c r="C1255" s="22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20"/>
      <c r="T1255" s="20"/>
      <c r="U1255" s="20"/>
      <c r="V1255" s="20"/>
      <c r="W1255" s="20"/>
      <c r="X1255" s="20"/>
      <c r="Y1255" s="20"/>
      <c r="Z1255" s="17"/>
      <c r="AA1255" s="21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  <c r="AU1255" s="17"/>
      <c r="AV1255" s="17"/>
      <c r="AW1255" s="17"/>
      <c r="AX1255" s="17"/>
      <c r="AY1255" s="17"/>
      <c r="AZ1255" s="17"/>
      <c r="BA1255" s="17"/>
      <c r="BB1255" s="17"/>
    </row>
    <row r="1256" spans="1:54" x14ac:dyDescent="0.25">
      <c r="A1256" s="17"/>
      <c r="B1256" s="17"/>
      <c r="C1256" s="22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20"/>
      <c r="T1256" s="20"/>
      <c r="U1256" s="20"/>
      <c r="V1256" s="20"/>
      <c r="W1256" s="20"/>
      <c r="X1256" s="20"/>
      <c r="Y1256" s="20"/>
      <c r="Z1256" s="17"/>
      <c r="AA1256" s="21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  <c r="AU1256" s="17"/>
      <c r="AV1256" s="17"/>
      <c r="AW1256" s="17"/>
      <c r="AX1256" s="17"/>
      <c r="AY1256" s="17"/>
      <c r="AZ1256" s="17"/>
      <c r="BA1256" s="17"/>
      <c r="BB1256" s="17"/>
    </row>
    <row r="1257" spans="1:54" x14ac:dyDescent="0.25">
      <c r="A1257" s="17"/>
      <c r="B1257" s="17"/>
      <c r="C1257" s="22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20"/>
      <c r="T1257" s="20"/>
      <c r="U1257" s="20"/>
      <c r="V1257" s="20"/>
      <c r="W1257" s="20"/>
      <c r="X1257" s="20"/>
      <c r="Y1257" s="20"/>
      <c r="Z1257" s="17"/>
      <c r="AA1257" s="21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  <c r="AU1257" s="17"/>
      <c r="AV1257" s="17"/>
      <c r="AW1257" s="17"/>
      <c r="AX1257" s="17"/>
      <c r="AY1257" s="17"/>
      <c r="AZ1257" s="17"/>
      <c r="BA1257" s="17"/>
      <c r="BB1257" s="17"/>
    </row>
    <row r="1258" spans="1:54" x14ac:dyDescent="0.25">
      <c r="A1258" s="17"/>
      <c r="B1258" s="17"/>
      <c r="C1258" s="22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20"/>
      <c r="T1258" s="20"/>
      <c r="U1258" s="20"/>
      <c r="V1258" s="20"/>
      <c r="W1258" s="20"/>
      <c r="X1258" s="20"/>
      <c r="Y1258" s="20"/>
      <c r="Z1258" s="17"/>
      <c r="AA1258" s="21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  <c r="AU1258" s="17"/>
      <c r="AV1258" s="17"/>
      <c r="AW1258" s="17"/>
      <c r="AX1258" s="17"/>
      <c r="AY1258" s="17"/>
      <c r="AZ1258" s="17"/>
      <c r="BA1258" s="17"/>
      <c r="BB1258" s="17"/>
    </row>
    <row r="1259" spans="1:54" x14ac:dyDescent="0.25">
      <c r="A1259" s="17"/>
      <c r="B1259" s="17"/>
      <c r="C1259" s="22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20"/>
      <c r="T1259" s="20"/>
      <c r="U1259" s="20"/>
      <c r="V1259" s="20"/>
      <c r="W1259" s="20"/>
      <c r="X1259" s="20"/>
      <c r="Y1259" s="20"/>
      <c r="Z1259" s="17"/>
      <c r="AA1259" s="21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  <c r="AU1259" s="17"/>
      <c r="AV1259" s="17"/>
      <c r="AW1259" s="17"/>
      <c r="AX1259" s="17"/>
      <c r="AY1259" s="17"/>
      <c r="AZ1259" s="17"/>
      <c r="BA1259" s="17"/>
      <c r="BB1259" s="17"/>
    </row>
    <row r="1260" spans="1:54" x14ac:dyDescent="0.25">
      <c r="A1260" s="17"/>
      <c r="B1260" s="17"/>
      <c r="C1260" s="22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20"/>
      <c r="T1260" s="20"/>
      <c r="U1260" s="20"/>
      <c r="V1260" s="20"/>
      <c r="W1260" s="20"/>
      <c r="X1260" s="20"/>
      <c r="Y1260" s="20"/>
      <c r="Z1260" s="17"/>
      <c r="AA1260" s="21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  <c r="AU1260" s="17"/>
      <c r="AV1260" s="17"/>
      <c r="AW1260" s="17"/>
      <c r="AX1260" s="17"/>
      <c r="AY1260" s="17"/>
      <c r="AZ1260" s="17"/>
      <c r="BA1260" s="17"/>
      <c r="BB1260" s="17"/>
    </row>
    <row r="1261" spans="1:54" x14ac:dyDescent="0.25">
      <c r="A1261" s="17"/>
      <c r="B1261" s="17"/>
      <c r="C1261" s="22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20"/>
      <c r="T1261" s="20"/>
      <c r="U1261" s="20"/>
      <c r="V1261" s="20"/>
      <c r="W1261" s="20"/>
      <c r="X1261" s="20"/>
      <c r="Y1261" s="20"/>
      <c r="Z1261" s="17"/>
      <c r="AA1261" s="21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  <c r="AU1261" s="17"/>
      <c r="AV1261" s="17"/>
      <c r="AW1261" s="17"/>
      <c r="AX1261" s="17"/>
      <c r="AY1261" s="17"/>
      <c r="AZ1261" s="17"/>
      <c r="BA1261" s="17"/>
      <c r="BB1261" s="17"/>
    </row>
    <row r="1262" spans="1:54" x14ac:dyDescent="0.25">
      <c r="A1262" s="17"/>
      <c r="B1262" s="17"/>
      <c r="C1262" s="22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20"/>
      <c r="T1262" s="20"/>
      <c r="U1262" s="20"/>
      <c r="V1262" s="20"/>
      <c r="W1262" s="20"/>
      <c r="X1262" s="20"/>
      <c r="Y1262" s="20"/>
      <c r="Z1262" s="17"/>
      <c r="AA1262" s="21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  <c r="AU1262" s="17"/>
      <c r="AV1262" s="17"/>
      <c r="AW1262" s="17"/>
      <c r="AX1262" s="17"/>
      <c r="AY1262" s="17"/>
      <c r="AZ1262" s="17"/>
      <c r="BA1262" s="17"/>
      <c r="BB1262" s="17"/>
    </row>
    <row r="1263" spans="1:54" x14ac:dyDescent="0.25">
      <c r="A1263" s="17"/>
      <c r="B1263" s="17"/>
      <c r="C1263" s="22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20"/>
      <c r="T1263" s="20"/>
      <c r="U1263" s="20"/>
      <c r="V1263" s="20"/>
      <c r="W1263" s="20"/>
      <c r="X1263" s="20"/>
      <c r="Y1263" s="20"/>
      <c r="Z1263" s="17"/>
      <c r="AA1263" s="21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  <c r="AU1263" s="17"/>
      <c r="AV1263" s="17"/>
      <c r="AW1263" s="17"/>
      <c r="AX1263" s="17"/>
      <c r="AY1263" s="17"/>
      <c r="AZ1263" s="17"/>
      <c r="BA1263" s="17"/>
      <c r="BB1263" s="17"/>
    </row>
    <row r="1264" spans="1:54" x14ac:dyDescent="0.25">
      <c r="A1264" s="17"/>
      <c r="B1264" s="17"/>
      <c r="C1264" s="22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20"/>
      <c r="T1264" s="20"/>
      <c r="U1264" s="20"/>
      <c r="V1264" s="20"/>
      <c r="W1264" s="20"/>
      <c r="X1264" s="20"/>
      <c r="Y1264" s="20"/>
      <c r="Z1264" s="17"/>
      <c r="AA1264" s="21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  <c r="AU1264" s="17"/>
      <c r="AV1264" s="17"/>
      <c r="AW1264" s="17"/>
      <c r="AX1264" s="17"/>
      <c r="AY1264" s="17"/>
      <c r="AZ1264" s="17"/>
      <c r="BA1264" s="17"/>
      <c r="BB1264" s="17"/>
    </row>
    <row r="1265" spans="1:54" x14ac:dyDescent="0.25">
      <c r="A1265" s="17"/>
      <c r="B1265" s="17"/>
      <c r="C1265" s="22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20"/>
      <c r="T1265" s="20"/>
      <c r="U1265" s="20"/>
      <c r="V1265" s="20"/>
      <c r="W1265" s="20"/>
      <c r="X1265" s="20"/>
      <c r="Y1265" s="20"/>
      <c r="Z1265" s="17"/>
      <c r="AA1265" s="21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  <c r="AU1265" s="17"/>
      <c r="AV1265" s="17"/>
      <c r="AW1265" s="17"/>
      <c r="AX1265" s="17"/>
      <c r="AY1265" s="17"/>
      <c r="AZ1265" s="17"/>
      <c r="BA1265" s="17"/>
      <c r="BB1265" s="17"/>
    </row>
    <row r="1266" spans="1:54" x14ac:dyDescent="0.25">
      <c r="A1266" s="17"/>
      <c r="B1266" s="17"/>
      <c r="C1266" s="22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20"/>
      <c r="T1266" s="20"/>
      <c r="U1266" s="20"/>
      <c r="V1266" s="20"/>
      <c r="W1266" s="20"/>
      <c r="X1266" s="20"/>
      <c r="Y1266" s="20"/>
      <c r="Z1266" s="17"/>
      <c r="AA1266" s="21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  <c r="AU1266" s="17"/>
      <c r="AV1266" s="17"/>
      <c r="AW1266" s="17"/>
      <c r="AX1266" s="17"/>
      <c r="AY1266" s="17"/>
      <c r="AZ1266" s="17"/>
      <c r="BA1266" s="17"/>
      <c r="BB1266" s="17"/>
    </row>
    <row r="1267" spans="1:54" x14ac:dyDescent="0.25">
      <c r="A1267" s="17"/>
      <c r="B1267" s="17"/>
      <c r="C1267" s="22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20"/>
      <c r="T1267" s="20"/>
      <c r="U1267" s="20"/>
      <c r="V1267" s="20"/>
      <c r="W1267" s="20"/>
      <c r="X1267" s="20"/>
      <c r="Y1267" s="20"/>
      <c r="Z1267" s="17"/>
      <c r="AA1267" s="21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  <c r="AU1267" s="17"/>
      <c r="AV1267" s="17"/>
      <c r="AW1267" s="17"/>
      <c r="AX1267" s="17"/>
      <c r="AY1267" s="17"/>
      <c r="AZ1267" s="17"/>
      <c r="BA1267" s="17"/>
      <c r="BB1267" s="17"/>
    </row>
    <row r="1268" spans="1:54" x14ac:dyDescent="0.25">
      <c r="A1268" s="17"/>
      <c r="B1268" s="17"/>
      <c r="C1268" s="22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20"/>
      <c r="T1268" s="20"/>
      <c r="U1268" s="20"/>
      <c r="V1268" s="20"/>
      <c r="W1268" s="20"/>
      <c r="X1268" s="20"/>
      <c r="Y1268" s="20"/>
      <c r="Z1268" s="17"/>
      <c r="AA1268" s="21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  <c r="AU1268" s="17"/>
      <c r="AV1268" s="17"/>
      <c r="AW1268" s="17"/>
      <c r="AX1268" s="17"/>
      <c r="AY1268" s="17"/>
      <c r="AZ1268" s="17"/>
      <c r="BA1268" s="17"/>
      <c r="BB1268" s="17"/>
    </row>
    <row r="1269" spans="1:54" x14ac:dyDescent="0.25">
      <c r="A1269" s="17"/>
      <c r="B1269" s="17"/>
      <c r="C1269" s="22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20"/>
      <c r="T1269" s="20"/>
      <c r="U1269" s="20"/>
      <c r="V1269" s="20"/>
      <c r="W1269" s="20"/>
      <c r="X1269" s="20"/>
      <c r="Y1269" s="20"/>
      <c r="Z1269" s="17"/>
      <c r="AA1269" s="21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  <c r="AU1269" s="17"/>
      <c r="AV1269" s="17"/>
      <c r="AW1269" s="17"/>
      <c r="AX1269" s="17"/>
      <c r="AY1269" s="17"/>
      <c r="AZ1269" s="17"/>
      <c r="BA1269" s="17"/>
      <c r="BB1269" s="17"/>
    </row>
    <row r="1270" spans="1:54" x14ac:dyDescent="0.25">
      <c r="A1270" s="17"/>
      <c r="B1270" s="17"/>
      <c r="C1270" s="22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20"/>
      <c r="T1270" s="20"/>
      <c r="U1270" s="20"/>
      <c r="V1270" s="20"/>
      <c r="W1270" s="20"/>
      <c r="X1270" s="20"/>
      <c r="Y1270" s="20"/>
      <c r="Z1270" s="17"/>
      <c r="AA1270" s="21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  <c r="AU1270" s="17"/>
      <c r="AV1270" s="17"/>
      <c r="AW1270" s="17"/>
      <c r="AX1270" s="17"/>
      <c r="AY1270" s="17"/>
      <c r="AZ1270" s="17"/>
      <c r="BA1270" s="17"/>
      <c r="BB1270" s="17"/>
    </row>
    <row r="1271" spans="1:54" x14ac:dyDescent="0.25">
      <c r="A1271" s="17"/>
      <c r="B1271" s="17"/>
      <c r="C1271" s="22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20"/>
      <c r="T1271" s="20"/>
      <c r="U1271" s="20"/>
      <c r="V1271" s="20"/>
      <c r="W1271" s="20"/>
      <c r="X1271" s="20"/>
      <c r="Y1271" s="20"/>
      <c r="Z1271" s="17"/>
      <c r="AA1271" s="21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  <c r="AU1271" s="17"/>
      <c r="AV1271" s="17"/>
      <c r="AW1271" s="17"/>
      <c r="AX1271" s="17"/>
      <c r="AY1271" s="17"/>
      <c r="AZ1271" s="17"/>
      <c r="BA1271" s="17"/>
      <c r="BB1271" s="17"/>
    </row>
    <row r="1272" spans="1:54" x14ac:dyDescent="0.25">
      <c r="A1272" s="17"/>
      <c r="B1272" s="17"/>
      <c r="C1272" s="22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20"/>
      <c r="T1272" s="20"/>
      <c r="U1272" s="20"/>
      <c r="V1272" s="20"/>
      <c r="W1272" s="20"/>
      <c r="X1272" s="20"/>
      <c r="Y1272" s="20"/>
      <c r="Z1272" s="17"/>
      <c r="AA1272" s="21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  <c r="AU1272" s="17"/>
      <c r="AV1272" s="17"/>
      <c r="AW1272" s="17"/>
      <c r="AX1272" s="17"/>
      <c r="AY1272" s="17"/>
      <c r="AZ1272" s="17"/>
      <c r="BA1272" s="17"/>
      <c r="BB1272" s="17"/>
    </row>
    <row r="1273" spans="1:54" x14ac:dyDescent="0.25">
      <c r="A1273" s="17"/>
      <c r="B1273" s="17"/>
      <c r="C1273" s="22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20"/>
      <c r="T1273" s="20"/>
      <c r="U1273" s="20"/>
      <c r="V1273" s="20"/>
      <c r="W1273" s="20"/>
      <c r="X1273" s="20"/>
      <c r="Y1273" s="20"/>
      <c r="Z1273" s="17"/>
      <c r="AA1273" s="21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  <c r="AU1273" s="17"/>
      <c r="AV1273" s="17"/>
      <c r="AW1273" s="17"/>
      <c r="AX1273" s="17"/>
      <c r="AY1273" s="17"/>
      <c r="AZ1273" s="17"/>
      <c r="BA1273" s="17"/>
      <c r="BB1273" s="17"/>
    </row>
    <row r="1274" spans="1:54" x14ac:dyDescent="0.25">
      <c r="A1274" s="17"/>
      <c r="B1274" s="17"/>
      <c r="C1274" s="22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20"/>
      <c r="T1274" s="20"/>
      <c r="U1274" s="20"/>
      <c r="V1274" s="20"/>
      <c r="W1274" s="20"/>
      <c r="X1274" s="20"/>
      <c r="Y1274" s="20"/>
      <c r="Z1274" s="17"/>
      <c r="AA1274" s="21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  <c r="AU1274" s="17"/>
      <c r="AV1274" s="17"/>
      <c r="AW1274" s="17"/>
      <c r="AX1274" s="17"/>
      <c r="AY1274" s="17"/>
      <c r="AZ1274" s="17"/>
      <c r="BA1274" s="17"/>
      <c r="BB1274" s="17"/>
    </row>
    <row r="1275" spans="1:54" x14ac:dyDescent="0.25">
      <c r="A1275" s="17"/>
      <c r="B1275" s="17"/>
      <c r="C1275" s="22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20"/>
      <c r="T1275" s="20"/>
      <c r="U1275" s="20"/>
      <c r="V1275" s="20"/>
      <c r="W1275" s="20"/>
      <c r="X1275" s="20"/>
      <c r="Y1275" s="20"/>
      <c r="Z1275" s="17"/>
      <c r="AA1275" s="21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  <c r="AU1275" s="17"/>
      <c r="AV1275" s="17"/>
      <c r="AW1275" s="17"/>
      <c r="AX1275" s="17"/>
      <c r="AY1275" s="17"/>
      <c r="AZ1275" s="17"/>
      <c r="BA1275" s="17"/>
      <c r="BB1275" s="17"/>
    </row>
    <row r="1276" spans="1:54" x14ac:dyDescent="0.25">
      <c r="A1276" s="17"/>
      <c r="B1276" s="17"/>
      <c r="C1276" s="22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20"/>
      <c r="T1276" s="20"/>
      <c r="U1276" s="20"/>
      <c r="V1276" s="20"/>
      <c r="W1276" s="20"/>
      <c r="X1276" s="20"/>
      <c r="Y1276" s="20"/>
      <c r="Z1276" s="17"/>
      <c r="AA1276" s="21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  <c r="AU1276" s="17"/>
      <c r="AV1276" s="17"/>
      <c r="AW1276" s="17"/>
      <c r="AX1276" s="17"/>
      <c r="AY1276" s="17"/>
      <c r="AZ1276" s="17"/>
      <c r="BA1276" s="17"/>
      <c r="BB1276" s="17"/>
    </row>
    <row r="1277" spans="1:54" x14ac:dyDescent="0.25">
      <c r="A1277" s="17"/>
      <c r="B1277" s="17"/>
      <c r="C1277" s="22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20"/>
      <c r="T1277" s="20"/>
      <c r="U1277" s="20"/>
      <c r="V1277" s="20"/>
      <c r="W1277" s="20"/>
      <c r="X1277" s="20"/>
      <c r="Y1277" s="20"/>
      <c r="Z1277" s="17"/>
      <c r="AA1277" s="21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  <c r="AU1277" s="17"/>
      <c r="AV1277" s="17"/>
      <c r="AW1277" s="17"/>
      <c r="AX1277" s="17"/>
      <c r="AY1277" s="17"/>
      <c r="AZ1277" s="17"/>
      <c r="BA1277" s="17"/>
      <c r="BB1277" s="17"/>
    </row>
    <row r="1278" spans="1:54" x14ac:dyDescent="0.25">
      <c r="A1278" s="17"/>
      <c r="B1278" s="17"/>
      <c r="C1278" s="22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20"/>
      <c r="T1278" s="20"/>
      <c r="U1278" s="20"/>
      <c r="V1278" s="20"/>
      <c r="W1278" s="20"/>
      <c r="X1278" s="20"/>
      <c r="Y1278" s="20"/>
      <c r="Z1278" s="17"/>
      <c r="AA1278" s="21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  <c r="AU1278" s="17"/>
      <c r="AV1278" s="17"/>
      <c r="AW1278" s="17"/>
      <c r="AX1278" s="17"/>
      <c r="AY1278" s="17"/>
      <c r="AZ1278" s="17"/>
      <c r="BA1278" s="17"/>
      <c r="BB1278" s="17"/>
    </row>
    <row r="1279" spans="1:54" x14ac:dyDescent="0.25">
      <c r="A1279" s="17"/>
      <c r="B1279" s="17"/>
      <c r="C1279" s="22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20"/>
      <c r="T1279" s="20"/>
      <c r="U1279" s="20"/>
      <c r="V1279" s="20"/>
      <c r="W1279" s="20"/>
      <c r="X1279" s="20"/>
      <c r="Y1279" s="20"/>
      <c r="Z1279" s="17"/>
      <c r="AA1279" s="21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  <c r="AU1279" s="17"/>
      <c r="AV1279" s="17"/>
      <c r="AW1279" s="17"/>
      <c r="AX1279" s="17"/>
      <c r="AY1279" s="17"/>
      <c r="AZ1279" s="17"/>
      <c r="BA1279" s="17"/>
      <c r="BB1279" s="17"/>
    </row>
    <row r="1280" spans="1:54" x14ac:dyDescent="0.25">
      <c r="A1280" s="17"/>
      <c r="B1280" s="17"/>
      <c r="C1280" s="22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20"/>
      <c r="T1280" s="20"/>
      <c r="U1280" s="20"/>
      <c r="V1280" s="20"/>
      <c r="W1280" s="20"/>
      <c r="X1280" s="20"/>
      <c r="Y1280" s="20"/>
      <c r="Z1280" s="17"/>
      <c r="AA1280" s="21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  <c r="AU1280" s="17"/>
      <c r="AV1280" s="17"/>
      <c r="AW1280" s="17"/>
      <c r="AX1280" s="17"/>
      <c r="AY1280" s="17"/>
      <c r="AZ1280" s="17"/>
      <c r="BA1280" s="17"/>
      <c r="BB1280" s="17"/>
    </row>
    <row r="1281" spans="1:54" x14ac:dyDescent="0.25">
      <c r="A1281" s="17"/>
      <c r="B1281" s="17"/>
      <c r="C1281" s="22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20"/>
      <c r="T1281" s="20"/>
      <c r="U1281" s="20"/>
      <c r="V1281" s="20"/>
      <c r="W1281" s="20"/>
      <c r="X1281" s="20"/>
      <c r="Y1281" s="20"/>
      <c r="Z1281" s="17"/>
      <c r="AA1281" s="21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  <c r="AU1281" s="17"/>
      <c r="AV1281" s="17"/>
      <c r="AW1281" s="17"/>
      <c r="AX1281" s="17"/>
      <c r="AY1281" s="17"/>
      <c r="AZ1281" s="17"/>
      <c r="BA1281" s="17"/>
      <c r="BB1281" s="17"/>
    </row>
    <row r="1282" spans="1:54" x14ac:dyDescent="0.25">
      <c r="A1282" s="17"/>
      <c r="B1282" s="17"/>
      <c r="C1282" s="22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20"/>
      <c r="T1282" s="20"/>
      <c r="U1282" s="20"/>
      <c r="V1282" s="20"/>
      <c r="W1282" s="20"/>
      <c r="X1282" s="20"/>
      <c r="Y1282" s="20"/>
      <c r="Z1282" s="17"/>
      <c r="AA1282" s="21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  <c r="AU1282" s="17"/>
      <c r="AV1282" s="17"/>
      <c r="AW1282" s="17"/>
      <c r="AX1282" s="17"/>
      <c r="AY1282" s="17"/>
      <c r="AZ1282" s="17"/>
      <c r="BA1282" s="17"/>
      <c r="BB1282" s="17"/>
    </row>
    <row r="1283" spans="1:54" x14ac:dyDescent="0.25">
      <c r="A1283" s="17"/>
      <c r="B1283" s="17"/>
      <c r="C1283" s="22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20"/>
      <c r="T1283" s="20"/>
      <c r="U1283" s="20"/>
      <c r="V1283" s="20"/>
      <c r="W1283" s="20"/>
      <c r="X1283" s="20"/>
      <c r="Y1283" s="20"/>
      <c r="Z1283" s="17"/>
      <c r="AA1283" s="21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  <c r="AU1283" s="17"/>
      <c r="AV1283" s="17"/>
      <c r="AW1283" s="17"/>
      <c r="AX1283" s="17"/>
      <c r="AY1283" s="17"/>
      <c r="AZ1283" s="17"/>
      <c r="BA1283" s="17"/>
      <c r="BB1283" s="17"/>
    </row>
    <row r="1284" spans="1:54" x14ac:dyDescent="0.25">
      <c r="A1284" s="17"/>
      <c r="B1284" s="17"/>
      <c r="C1284" s="22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20"/>
      <c r="T1284" s="20"/>
      <c r="U1284" s="20"/>
      <c r="V1284" s="20"/>
      <c r="W1284" s="20"/>
      <c r="X1284" s="20"/>
      <c r="Y1284" s="20"/>
      <c r="Z1284" s="17"/>
      <c r="AA1284" s="21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  <c r="AU1284" s="17"/>
      <c r="AV1284" s="17"/>
      <c r="AW1284" s="17"/>
      <c r="AX1284" s="17"/>
      <c r="AY1284" s="17"/>
      <c r="AZ1284" s="17"/>
      <c r="BA1284" s="17"/>
      <c r="BB1284" s="17"/>
    </row>
    <row r="1285" spans="1:54" x14ac:dyDescent="0.25">
      <c r="A1285" s="17"/>
      <c r="B1285" s="17"/>
      <c r="C1285" s="22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20"/>
      <c r="T1285" s="20"/>
      <c r="U1285" s="20"/>
      <c r="V1285" s="20"/>
      <c r="W1285" s="20"/>
      <c r="X1285" s="20"/>
      <c r="Y1285" s="20"/>
      <c r="Z1285" s="17"/>
      <c r="AA1285" s="21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  <c r="AU1285" s="17"/>
      <c r="AV1285" s="17"/>
      <c r="AW1285" s="17"/>
      <c r="AX1285" s="17"/>
      <c r="AY1285" s="17"/>
      <c r="AZ1285" s="17"/>
      <c r="BA1285" s="17"/>
      <c r="BB1285" s="17"/>
    </row>
    <row r="1286" spans="1:54" x14ac:dyDescent="0.25">
      <c r="A1286" s="17"/>
      <c r="B1286" s="17"/>
      <c r="C1286" s="22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20"/>
      <c r="T1286" s="20"/>
      <c r="U1286" s="20"/>
      <c r="V1286" s="20"/>
      <c r="W1286" s="20"/>
      <c r="X1286" s="20"/>
      <c r="Y1286" s="20"/>
      <c r="Z1286" s="17"/>
      <c r="AA1286" s="21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  <c r="AU1286" s="17"/>
      <c r="AV1286" s="17"/>
      <c r="AW1286" s="17"/>
      <c r="AX1286" s="17"/>
      <c r="AY1286" s="17"/>
      <c r="AZ1286" s="17"/>
      <c r="BA1286" s="17"/>
      <c r="BB1286" s="17"/>
    </row>
    <row r="1287" spans="1:54" x14ac:dyDescent="0.25">
      <c r="A1287" s="17"/>
      <c r="B1287" s="17"/>
      <c r="C1287" s="22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20"/>
      <c r="T1287" s="20"/>
      <c r="U1287" s="20"/>
      <c r="V1287" s="20"/>
      <c r="W1287" s="20"/>
      <c r="X1287" s="20"/>
      <c r="Y1287" s="20"/>
      <c r="Z1287" s="17"/>
      <c r="AA1287" s="21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  <c r="AU1287" s="17"/>
      <c r="AV1287" s="17"/>
      <c r="AW1287" s="17"/>
      <c r="AX1287" s="17"/>
      <c r="AY1287" s="17"/>
      <c r="AZ1287" s="17"/>
      <c r="BA1287" s="17"/>
      <c r="BB1287" s="17"/>
    </row>
    <row r="1288" spans="1:54" x14ac:dyDescent="0.25">
      <c r="A1288" s="17"/>
      <c r="B1288" s="17"/>
      <c r="C1288" s="22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20"/>
      <c r="T1288" s="20"/>
      <c r="U1288" s="20"/>
      <c r="V1288" s="20"/>
      <c r="W1288" s="20"/>
      <c r="X1288" s="20"/>
      <c r="Y1288" s="20"/>
      <c r="Z1288" s="17"/>
      <c r="AA1288" s="21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  <c r="AU1288" s="17"/>
      <c r="AV1288" s="17"/>
      <c r="AW1288" s="17"/>
      <c r="AX1288" s="17"/>
      <c r="AY1288" s="17"/>
      <c r="AZ1288" s="17"/>
      <c r="BA1288" s="17"/>
      <c r="BB1288" s="17"/>
    </row>
    <row r="1289" spans="1:54" x14ac:dyDescent="0.25">
      <c r="A1289" s="17"/>
      <c r="B1289" s="17"/>
      <c r="C1289" s="22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20"/>
      <c r="T1289" s="20"/>
      <c r="U1289" s="20"/>
      <c r="V1289" s="20"/>
      <c r="W1289" s="20"/>
      <c r="X1289" s="20"/>
      <c r="Y1289" s="20"/>
      <c r="Z1289" s="17"/>
      <c r="AA1289" s="21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  <c r="AU1289" s="17"/>
      <c r="AV1289" s="17"/>
      <c r="AW1289" s="17"/>
      <c r="AX1289" s="17"/>
      <c r="AY1289" s="17"/>
      <c r="AZ1289" s="17"/>
      <c r="BA1289" s="17"/>
      <c r="BB1289" s="17"/>
    </row>
    <row r="1290" spans="1:54" x14ac:dyDescent="0.25">
      <c r="A1290" s="17"/>
      <c r="B1290" s="17"/>
      <c r="C1290" s="22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20"/>
      <c r="T1290" s="20"/>
      <c r="U1290" s="20"/>
      <c r="V1290" s="20"/>
      <c r="W1290" s="20"/>
      <c r="X1290" s="20"/>
      <c r="Y1290" s="20"/>
      <c r="Z1290" s="17"/>
      <c r="AA1290" s="21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  <c r="AU1290" s="17"/>
      <c r="AV1290" s="17"/>
      <c r="AW1290" s="17"/>
      <c r="AX1290" s="17"/>
      <c r="AY1290" s="17"/>
      <c r="AZ1290" s="17"/>
      <c r="BA1290" s="17"/>
      <c r="BB1290" s="17"/>
    </row>
    <row r="1291" spans="1:54" x14ac:dyDescent="0.25">
      <c r="A1291" s="17"/>
      <c r="B1291" s="17"/>
      <c r="C1291" s="22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20"/>
      <c r="T1291" s="20"/>
      <c r="U1291" s="20"/>
      <c r="V1291" s="20"/>
      <c r="W1291" s="20"/>
      <c r="X1291" s="20"/>
      <c r="Y1291" s="20"/>
      <c r="Z1291" s="17"/>
      <c r="AA1291" s="21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  <c r="AU1291" s="17"/>
      <c r="AV1291" s="17"/>
      <c r="AW1291" s="17"/>
      <c r="AX1291" s="17"/>
      <c r="AY1291" s="17"/>
      <c r="AZ1291" s="17"/>
      <c r="BA1291" s="17"/>
      <c r="BB1291" s="17"/>
    </row>
    <row r="1292" spans="1:54" x14ac:dyDescent="0.25">
      <c r="A1292" s="17"/>
      <c r="B1292" s="17"/>
      <c r="C1292" s="22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20"/>
      <c r="T1292" s="20"/>
      <c r="U1292" s="20"/>
      <c r="V1292" s="20"/>
      <c r="W1292" s="20"/>
      <c r="X1292" s="20"/>
      <c r="Y1292" s="20"/>
      <c r="Z1292" s="17"/>
      <c r="AA1292" s="21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  <c r="AU1292" s="17"/>
      <c r="AV1292" s="17"/>
      <c r="AW1292" s="17"/>
      <c r="AX1292" s="17"/>
      <c r="AY1292" s="17"/>
      <c r="AZ1292" s="17"/>
      <c r="BA1292" s="17"/>
      <c r="BB1292" s="17"/>
    </row>
    <row r="1293" spans="1:54" x14ac:dyDescent="0.25">
      <c r="A1293" s="17"/>
      <c r="B1293" s="17"/>
      <c r="C1293" s="22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20"/>
      <c r="T1293" s="20"/>
      <c r="U1293" s="20"/>
      <c r="V1293" s="20"/>
      <c r="W1293" s="20"/>
      <c r="X1293" s="20"/>
      <c r="Y1293" s="20"/>
      <c r="Z1293" s="17"/>
      <c r="AA1293" s="21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  <c r="AU1293" s="17"/>
      <c r="AV1293" s="17"/>
      <c r="AW1293" s="17"/>
      <c r="AX1293" s="17"/>
      <c r="AY1293" s="17"/>
      <c r="AZ1293" s="17"/>
      <c r="BA1293" s="17"/>
      <c r="BB1293" s="17"/>
    </row>
    <row r="1294" spans="1:54" x14ac:dyDescent="0.25">
      <c r="A1294" s="17"/>
      <c r="B1294" s="17"/>
      <c r="C1294" s="22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20"/>
      <c r="T1294" s="20"/>
      <c r="U1294" s="20"/>
      <c r="V1294" s="20"/>
      <c r="W1294" s="20"/>
      <c r="X1294" s="20"/>
      <c r="Y1294" s="20"/>
      <c r="Z1294" s="17"/>
      <c r="AA1294" s="21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  <c r="AU1294" s="17"/>
      <c r="AV1294" s="17"/>
      <c r="AW1294" s="17"/>
      <c r="AX1294" s="17"/>
      <c r="AY1294" s="17"/>
      <c r="AZ1294" s="17"/>
      <c r="BA1294" s="17"/>
      <c r="BB1294" s="17"/>
    </row>
    <row r="1295" spans="1:54" x14ac:dyDescent="0.25">
      <c r="A1295" s="17"/>
      <c r="B1295" s="17"/>
      <c r="C1295" s="22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20"/>
      <c r="T1295" s="20"/>
      <c r="U1295" s="20"/>
      <c r="V1295" s="20"/>
      <c r="W1295" s="20"/>
      <c r="X1295" s="20"/>
      <c r="Y1295" s="20"/>
      <c r="Z1295" s="17"/>
      <c r="AA1295" s="21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  <c r="AU1295" s="17"/>
      <c r="AV1295" s="17"/>
      <c r="AW1295" s="17"/>
      <c r="AX1295" s="17"/>
      <c r="AY1295" s="17"/>
      <c r="AZ1295" s="17"/>
      <c r="BA1295" s="17"/>
      <c r="BB1295" s="17"/>
    </row>
    <row r="1296" spans="1:54" x14ac:dyDescent="0.25">
      <c r="A1296" s="17"/>
      <c r="B1296" s="17"/>
      <c r="C1296" s="22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20"/>
      <c r="T1296" s="20"/>
      <c r="U1296" s="20"/>
      <c r="V1296" s="20"/>
      <c r="W1296" s="20"/>
      <c r="X1296" s="20"/>
      <c r="Y1296" s="20"/>
      <c r="Z1296" s="17"/>
      <c r="AA1296" s="21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  <c r="AU1296" s="17"/>
      <c r="AV1296" s="17"/>
      <c r="AW1296" s="17"/>
      <c r="AX1296" s="17"/>
      <c r="AY1296" s="17"/>
      <c r="AZ1296" s="17"/>
      <c r="BA1296" s="17"/>
      <c r="BB1296" s="17"/>
    </row>
    <row r="1297" spans="1:54" x14ac:dyDescent="0.25">
      <c r="A1297" s="17"/>
      <c r="B1297" s="17"/>
      <c r="C1297" s="22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20"/>
      <c r="T1297" s="20"/>
      <c r="U1297" s="20"/>
      <c r="V1297" s="20"/>
      <c r="W1297" s="20"/>
      <c r="X1297" s="20"/>
      <c r="Y1297" s="20"/>
      <c r="Z1297" s="17"/>
      <c r="AA1297" s="21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  <c r="AU1297" s="17"/>
      <c r="AV1297" s="17"/>
      <c r="AW1297" s="17"/>
      <c r="AX1297" s="17"/>
      <c r="AY1297" s="17"/>
      <c r="AZ1297" s="17"/>
      <c r="BA1297" s="17"/>
      <c r="BB1297" s="17"/>
    </row>
    <row r="1298" spans="1:54" x14ac:dyDescent="0.25">
      <c r="A1298" s="17"/>
      <c r="B1298" s="17"/>
      <c r="C1298" s="22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20"/>
      <c r="T1298" s="20"/>
      <c r="U1298" s="20"/>
      <c r="V1298" s="20"/>
      <c r="W1298" s="20"/>
      <c r="X1298" s="20"/>
      <c r="Y1298" s="20"/>
      <c r="Z1298" s="17"/>
      <c r="AA1298" s="21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  <c r="AU1298" s="17"/>
      <c r="AV1298" s="17"/>
      <c r="AW1298" s="17"/>
      <c r="AX1298" s="17"/>
      <c r="AY1298" s="17"/>
      <c r="AZ1298" s="17"/>
      <c r="BA1298" s="17"/>
      <c r="BB1298" s="17"/>
    </row>
    <row r="1299" spans="1:54" x14ac:dyDescent="0.25">
      <c r="A1299" s="17"/>
      <c r="B1299" s="17"/>
      <c r="C1299" s="22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20"/>
      <c r="T1299" s="20"/>
      <c r="U1299" s="20"/>
      <c r="V1299" s="20"/>
      <c r="W1299" s="20"/>
      <c r="X1299" s="20"/>
      <c r="Y1299" s="20"/>
      <c r="Z1299" s="17"/>
      <c r="AA1299" s="21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  <c r="AU1299" s="17"/>
      <c r="AV1299" s="17"/>
      <c r="AW1299" s="17"/>
      <c r="AX1299" s="17"/>
      <c r="AY1299" s="17"/>
      <c r="AZ1299" s="17"/>
      <c r="BA1299" s="17"/>
      <c r="BB1299" s="17"/>
    </row>
    <row r="1300" spans="1:54" x14ac:dyDescent="0.25">
      <c r="A1300" s="17"/>
      <c r="B1300" s="17"/>
      <c r="C1300" s="22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20"/>
      <c r="T1300" s="20"/>
      <c r="U1300" s="20"/>
      <c r="V1300" s="20"/>
      <c r="W1300" s="20"/>
      <c r="X1300" s="20"/>
      <c r="Y1300" s="20"/>
      <c r="Z1300" s="17"/>
      <c r="AA1300" s="21"/>
      <c r="AB1300" s="17"/>
      <c r="AC1300" s="17"/>
      <c r="AD1300" s="17"/>
      <c r="AE1300" s="17"/>
      <c r="AF1300" s="17"/>
      <c r="AG1300" s="17"/>
      <c r="AH1300" s="17"/>
      <c r="AI1300" s="17"/>
      <c r="AJ1300" s="17"/>
      <c r="AK1300" s="17"/>
      <c r="AL1300" s="17"/>
      <c r="AM1300" s="17"/>
      <c r="AN1300" s="17"/>
      <c r="AO1300" s="17"/>
      <c r="AP1300" s="17"/>
      <c r="AQ1300" s="17"/>
      <c r="AR1300" s="17"/>
      <c r="AS1300" s="17"/>
      <c r="AT1300" s="17"/>
      <c r="AU1300" s="17"/>
      <c r="AV1300" s="17"/>
      <c r="AW1300" s="17"/>
      <c r="AX1300" s="17"/>
      <c r="AY1300" s="17"/>
      <c r="AZ1300" s="17"/>
      <c r="BA1300" s="17"/>
      <c r="BB1300" s="17"/>
    </row>
    <row r="1301" spans="1:54" x14ac:dyDescent="0.25">
      <c r="A1301" s="17"/>
      <c r="B1301" s="17"/>
      <c r="C1301" s="22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20"/>
      <c r="T1301" s="20"/>
      <c r="U1301" s="20"/>
      <c r="V1301" s="20"/>
      <c r="W1301" s="20"/>
      <c r="X1301" s="20"/>
      <c r="Y1301" s="20"/>
      <c r="Z1301" s="17"/>
      <c r="AA1301" s="21"/>
      <c r="AB1301" s="17"/>
      <c r="AC1301" s="17"/>
      <c r="AD1301" s="17"/>
      <c r="AE1301" s="17"/>
      <c r="AF1301" s="17"/>
      <c r="AG1301" s="17"/>
      <c r="AH1301" s="17"/>
      <c r="AI1301" s="17"/>
      <c r="AJ1301" s="17"/>
      <c r="AK1301" s="17"/>
      <c r="AL1301" s="17"/>
      <c r="AM1301" s="17"/>
      <c r="AN1301" s="17"/>
      <c r="AO1301" s="17"/>
      <c r="AP1301" s="17"/>
      <c r="AQ1301" s="17"/>
      <c r="AR1301" s="17"/>
      <c r="AS1301" s="17"/>
      <c r="AT1301" s="17"/>
      <c r="AU1301" s="17"/>
      <c r="AV1301" s="17"/>
      <c r="AW1301" s="17"/>
      <c r="AX1301" s="17"/>
      <c r="AY1301" s="17"/>
      <c r="AZ1301" s="17"/>
      <c r="BA1301" s="17"/>
      <c r="BB1301" s="17"/>
    </row>
    <row r="1302" spans="1:54" x14ac:dyDescent="0.25">
      <c r="A1302" s="17"/>
      <c r="B1302" s="17"/>
      <c r="C1302" s="22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20"/>
      <c r="T1302" s="20"/>
      <c r="U1302" s="20"/>
      <c r="V1302" s="20"/>
      <c r="W1302" s="20"/>
      <c r="X1302" s="20"/>
      <c r="Y1302" s="20"/>
      <c r="Z1302" s="17"/>
      <c r="AA1302" s="21"/>
      <c r="AB1302" s="17"/>
      <c r="AC1302" s="17"/>
      <c r="AD1302" s="17"/>
      <c r="AE1302" s="17"/>
      <c r="AF1302" s="17"/>
      <c r="AG1302" s="17"/>
      <c r="AH1302" s="17"/>
      <c r="AI1302" s="17"/>
      <c r="AJ1302" s="17"/>
      <c r="AK1302" s="17"/>
      <c r="AL1302" s="17"/>
      <c r="AM1302" s="17"/>
      <c r="AN1302" s="17"/>
      <c r="AO1302" s="17"/>
      <c r="AP1302" s="17"/>
      <c r="AQ1302" s="17"/>
      <c r="AR1302" s="17"/>
      <c r="AS1302" s="17"/>
      <c r="AT1302" s="17"/>
      <c r="AU1302" s="17"/>
      <c r="AV1302" s="17"/>
      <c r="AW1302" s="17"/>
      <c r="AX1302" s="17"/>
      <c r="AY1302" s="17"/>
      <c r="AZ1302" s="17"/>
      <c r="BA1302" s="17"/>
      <c r="BB1302" s="17"/>
    </row>
    <row r="1303" spans="1:54" x14ac:dyDescent="0.25">
      <c r="A1303" s="17"/>
      <c r="B1303" s="17"/>
      <c r="C1303" s="22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20"/>
      <c r="T1303" s="20"/>
      <c r="U1303" s="20"/>
      <c r="V1303" s="20"/>
      <c r="W1303" s="20"/>
      <c r="X1303" s="20"/>
      <c r="Y1303" s="20"/>
      <c r="Z1303" s="17"/>
      <c r="AA1303" s="21"/>
      <c r="AB1303" s="17"/>
      <c r="AC1303" s="17"/>
      <c r="AD1303" s="17"/>
      <c r="AE1303" s="17"/>
      <c r="AF1303" s="17"/>
      <c r="AG1303" s="17"/>
      <c r="AH1303" s="17"/>
      <c r="AI1303" s="17"/>
      <c r="AJ1303" s="17"/>
      <c r="AK1303" s="17"/>
      <c r="AL1303" s="17"/>
      <c r="AM1303" s="17"/>
      <c r="AN1303" s="17"/>
      <c r="AO1303" s="17"/>
      <c r="AP1303" s="17"/>
      <c r="AQ1303" s="17"/>
      <c r="AR1303" s="17"/>
      <c r="AS1303" s="17"/>
      <c r="AT1303" s="17"/>
      <c r="AU1303" s="17"/>
      <c r="AV1303" s="17"/>
      <c r="AW1303" s="17"/>
      <c r="AX1303" s="17"/>
      <c r="AY1303" s="17"/>
      <c r="AZ1303" s="17"/>
      <c r="BA1303" s="17"/>
      <c r="BB1303" s="17"/>
    </row>
    <row r="1304" spans="1:54" x14ac:dyDescent="0.25">
      <c r="A1304" s="17"/>
      <c r="B1304" s="17"/>
      <c r="C1304" s="22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20"/>
      <c r="T1304" s="20"/>
      <c r="U1304" s="20"/>
      <c r="V1304" s="20"/>
      <c r="W1304" s="20"/>
      <c r="X1304" s="20"/>
      <c r="Y1304" s="20"/>
      <c r="Z1304" s="17"/>
      <c r="AA1304" s="21"/>
      <c r="AB1304" s="17"/>
      <c r="AC1304" s="17"/>
      <c r="AD1304" s="17"/>
      <c r="AE1304" s="17"/>
      <c r="AF1304" s="17"/>
      <c r="AG1304" s="17"/>
      <c r="AH1304" s="17"/>
      <c r="AI1304" s="17"/>
      <c r="AJ1304" s="17"/>
      <c r="AK1304" s="17"/>
      <c r="AL1304" s="17"/>
      <c r="AM1304" s="17"/>
      <c r="AN1304" s="17"/>
      <c r="AO1304" s="17"/>
      <c r="AP1304" s="17"/>
      <c r="AQ1304" s="17"/>
      <c r="AR1304" s="17"/>
      <c r="AS1304" s="17"/>
      <c r="AT1304" s="17"/>
      <c r="AU1304" s="17"/>
      <c r="AV1304" s="17"/>
      <c r="AW1304" s="17"/>
      <c r="AX1304" s="17"/>
      <c r="AY1304" s="17"/>
      <c r="AZ1304" s="17"/>
      <c r="BA1304" s="17"/>
      <c r="BB1304" s="17"/>
    </row>
    <row r="1305" spans="1:54" x14ac:dyDescent="0.25">
      <c r="A1305" s="17"/>
      <c r="B1305" s="17"/>
      <c r="C1305" s="22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20"/>
      <c r="T1305" s="20"/>
      <c r="U1305" s="20"/>
      <c r="V1305" s="20"/>
      <c r="W1305" s="20"/>
      <c r="X1305" s="20"/>
      <c r="Y1305" s="20"/>
      <c r="Z1305" s="17"/>
      <c r="AA1305" s="21"/>
      <c r="AB1305" s="17"/>
      <c r="AC1305" s="17"/>
      <c r="AD1305" s="17"/>
      <c r="AE1305" s="17"/>
      <c r="AF1305" s="17"/>
      <c r="AG1305" s="17"/>
      <c r="AH1305" s="17"/>
      <c r="AI1305" s="17"/>
      <c r="AJ1305" s="17"/>
      <c r="AK1305" s="17"/>
      <c r="AL1305" s="17"/>
      <c r="AM1305" s="17"/>
      <c r="AN1305" s="17"/>
      <c r="AO1305" s="17"/>
      <c r="AP1305" s="17"/>
      <c r="AQ1305" s="17"/>
      <c r="AR1305" s="17"/>
      <c r="AS1305" s="17"/>
      <c r="AT1305" s="17"/>
      <c r="AU1305" s="17"/>
      <c r="AV1305" s="17"/>
      <c r="AW1305" s="17"/>
      <c r="AX1305" s="17"/>
      <c r="AY1305" s="17"/>
      <c r="AZ1305" s="17"/>
      <c r="BA1305" s="17"/>
      <c r="BB1305" s="17"/>
    </row>
    <row r="1306" spans="1:54" x14ac:dyDescent="0.25">
      <c r="A1306" s="17"/>
      <c r="B1306" s="17"/>
      <c r="C1306" s="22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20"/>
      <c r="T1306" s="20"/>
      <c r="U1306" s="20"/>
      <c r="V1306" s="20"/>
      <c r="W1306" s="20"/>
      <c r="X1306" s="20"/>
      <c r="Y1306" s="20"/>
      <c r="Z1306" s="17"/>
      <c r="AA1306" s="21"/>
      <c r="AB1306" s="17"/>
      <c r="AC1306" s="17"/>
      <c r="AD1306" s="17"/>
      <c r="AE1306" s="17"/>
      <c r="AF1306" s="17"/>
      <c r="AG1306" s="17"/>
      <c r="AH1306" s="17"/>
      <c r="AI1306" s="17"/>
      <c r="AJ1306" s="17"/>
      <c r="AK1306" s="17"/>
      <c r="AL1306" s="17"/>
      <c r="AM1306" s="17"/>
      <c r="AN1306" s="17"/>
      <c r="AO1306" s="17"/>
      <c r="AP1306" s="17"/>
      <c r="AQ1306" s="17"/>
      <c r="AR1306" s="17"/>
      <c r="AS1306" s="17"/>
      <c r="AT1306" s="17"/>
      <c r="AU1306" s="17"/>
      <c r="AV1306" s="17"/>
      <c r="AW1306" s="17"/>
      <c r="AX1306" s="17"/>
      <c r="AY1306" s="17"/>
      <c r="AZ1306" s="17"/>
      <c r="BA1306" s="17"/>
      <c r="BB1306" s="17"/>
    </row>
    <row r="1307" spans="1:54" x14ac:dyDescent="0.25">
      <c r="A1307" s="17"/>
      <c r="B1307" s="17"/>
      <c r="C1307" s="22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20"/>
      <c r="T1307" s="20"/>
      <c r="U1307" s="20"/>
      <c r="V1307" s="20"/>
      <c r="W1307" s="20"/>
      <c r="X1307" s="20"/>
      <c r="Y1307" s="20"/>
      <c r="Z1307" s="17"/>
      <c r="AA1307" s="21"/>
      <c r="AB1307" s="17"/>
      <c r="AC1307" s="17"/>
      <c r="AD1307" s="17"/>
      <c r="AE1307" s="17"/>
      <c r="AF1307" s="17"/>
      <c r="AG1307" s="17"/>
      <c r="AH1307" s="17"/>
      <c r="AI1307" s="17"/>
      <c r="AJ1307" s="17"/>
      <c r="AK1307" s="17"/>
      <c r="AL1307" s="17"/>
      <c r="AM1307" s="17"/>
      <c r="AN1307" s="17"/>
      <c r="AO1307" s="17"/>
      <c r="AP1307" s="17"/>
      <c r="AQ1307" s="17"/>
      <c r="AR1307" s="17"/>
      <c r="AS1307" s="17"/>
      <c r="AT1307" s="17"/>
      <c r="AU1307" s="17"/>
      <c r="AV1307" s="17"/>
      <c r="AW1307" s="17"/>
      <c r="AX1307" s="17"/>
      <c r="AY1307" s="17"/>
      <c r="AZ1307" s="17"/>
      <c r="BA1307" s="17"/>
      <c r="BB1307" s="17"/>
    </row>
    <row r="1308" spans="1:54" x14ac:dyDescent="0.25">
      <c r="A1308" s="17"/>
      <c r="B1308" s="17"/>
      <c r="C1308" s="22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20"/>
      <c r="T1308" s="20"/>
      <c r="U1308" s="20"/>
      <c r="V1308" s="20"/>
      <c r="W1308" s="20"/>
      <c r="X1308" s="20"/>
      <c r="Y1308" s="20"/>
      <c r="Z1308" s="17"/>
      <c r="AA1308" s="21"/>
      <c r="AB1308" s="17"/>
      <c r="AC1308" s="17"/>
      <c r="AD1308" s="17"/>
      <c r="AE1308" s="17"/>
      <c r="AF1308" s="17"/>
      <c r="AG1308" s="17"/>
      <c r="AH1308" s="17"/>
      <c r="AI1308" s="17"/>
      <c r="AJ1308" s="17"/>
      <c r="AK1308" s="17"/>
      <c r="AL1308" s="17"/>
      <c r="AM1308" s="17"/>
      <c r="AN1308" s="17"/>
      <c r="AO1308" s="17"/>
      <c r="AP1308" s="17"/>
      <c r="AQ1308" s="17"/>
      <c r="AR1308" s="17"/>
      <c r="AS1308" s="17"/>
      <c r="AT1308" s="17"/>
      <c r="AU1308" s="17"/>
      <c r="AV1308" s="17"/>
      <c r="AW1308" s="17"/>
      <c r="AX1308" s="17"/>
      <c r="AY1308" s="17"/>
      <c r="AZ1308" s="17"/>
      <c r="BA1308" s="17"/>
      <c r="BB1308" s="17"/>
    </row>
    <row r="1309" spans="1:54" x14ac:dyDescent="0.25">
      <c r="A1309" s="17"/>
      <c r="B1309" s="17"/>
      <c r="C1309" s="22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20"/>
      <c r="T1309" s="20"/>
      <c r="U1309" s="20"/>
      <c r="V1309" s="20"/>
      <c r="W1309" s="20"/>
      <c r="X1309" s="20"/>
      <c r="Y1309" s="20"/>
      <c r="Z1309" s="17"/>
      <c r="AA1309" s="21"/>
      <c r="AB1309" s="17"/>
      <c r="AC1309" s="17"/>
      <c r="AD1309" s="17"/>
      <c r="AE1309" s="17"/>
      <c r="AF1309" s="17"/>
      <c r="AG1309" s="17"/>
      <c r="AH1309" s="17"/>
      <c r="AI1309" s="17"/>
      <c r="AJ1309" s="17"/>
      <c r="AK1309" s="17"/>
      <c r="AL1309" s="17"/>
      <c r="AM1309" s="17"/>
      <c r="AN1309" s="17"/>
      <c r="AO1309" s="17"/>
      <c r="AP1309" s="17"/>
      <c r="AQ1309" s="17"/>
      <c r="AR1309" s="17"/>
      <c r="AS1309" s="17"/>
      <c r="AT1309" s="17"/>
      <c r="AU1309" s="17"/>
      <c r="AV1309" s="17"/>
      <c r="AW1309" s="17"/>
      <c r="AX1309" s="17"/>
      <c r="AY1309" s="17"/>
      <c r="AZ1309" s="17"/>
      <c r="BA1309" s="17"/>
      <c r="BB1309" s="17"/>
    </row>
    <row r="1310" spans="1:54" x14ac:dyDescent="0.25">
      <c r="A1310" s="17"/>
      <c r="B1310" s="17"/>
      <c r="C1310" s="22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20"/>
      <c r="T1310" s="20"/>
      <c r="U1310" s="20"/>
      <c r="V1310" s="20"/>
      <c r="W1310" s="20"/>
      <c r="X1310" s="20"/>
      <c r="Y1310" s="20"/>
      <c r="Z1310" s="17"/>
      <c r="AA1310" s="21"/>
      <c r="AB1310" s="17"/>
      <c r="AC1310" s="17"/>
      <c r="AD1310" s="17"/>
      <c r="AE1310" s="17"/>
      <c r="AF1310" s="17"/>
      <c r="AG1310" s="17"/>
      <c r="AH1310" s="17"/>
      <c r="AI1310" s="17"/>
      <c r="AJ1310" s="17"/>
      <c r="AK1310" s="17"/>
      <c r="AL1310" s="17"/>
      <c r="AM1310" s="17"/>
      <c r="AN1310" s="17"/>
      <c r="AO1310" s="17"/>
      <c r="AP1310" s="17"/>
      <c r="AQ1310" s="17"/>
      <c r="AR1310" s="17"/>
      <c r="AS1310" s="17"/>
      <c r="AT1310" s="17"/>
      <c r="AU1310" s="17"/>
      <c r="AV1310" s="17"/>
      <c r="AW1310" s="17"/>
      <c r="AX1310" s="17"/>
      <c r="AY1310" s="17"/>
      <c r="AZ1310" s="17"/>
      <c r="BA1310" s="17"/>
      <c r="BB1310" s="17"/>
    </row>
    <row r="1311" spans="1:54" x14ac:dyDescent="0.25">
      <c r="A1311" s="17"/>
      <c r="B1311" s="17"/>
      <c r="C1311" s="22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20"/>
      <c r="T1311" s="20"/>
      <c r="U1311" s="20"/>
      <c r="V1311" s="20"/>
      <c r="W1311" s="20"/>
      <c r="X1311" s="20"/>
      <c r="Y1311" s="20"/>
      <c r="Z1311" s="17"/>
      <c r="AA1311" s="21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  <c r="AV1311" s="17"/>
      <c r="AW1311" s="17"/>
      <c r="AX1311" s="17"/>
      <c r="AY1311" s="17"/>
      <c r="AZ1311" s="17"/>
      <c r="BA1311" s="17"/>
      <c r="BB1311" s="17"/>
    </row>
    <row r="1312" spans="1:54" x14ac:dyDescent="0.25">
      <c r="A1312" s="17"/>
      <c r="B1312" s="17"/>
      <c r="C1312" s="22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20"/>
      <c r="T1312" s="20"/>
      <c r="U1312" s="20"/>
      <c r="V1312" s="20"/>
      <c r="W1312" s="20"/>
      <c r="X1312" s="20"/>
      <c r="Y1312" s="20"/>
      <c r="Z1312" s="17"/>
      <c r="AA1312" s="21"/>
      <c r="AB1312" s="17"/>
      <c r="AC1312" s="17"/>
      <c r="AD1312" s="17"/>
      <c r="AE1312" s="17"/>
      <c r="AF1312" s="17"/>
      <c r="AG1312" s="17"/>
      <c r="AH1312" s="17"/>
      <c r="AI1312" s="17"/>
      <c r="AJ1312" s="17"/>
      <c r="AK1312" s="17"/>
      <c r="AL1312" s="17"/>
      <c r="AM1312" s="17"/>
      <c r="AN1312" s="17"/>
      <c r="AO1312" s="17"/>
      <c r="AP1312" s="17"/>
      <c r="AQ1312" s="17"/>
      <c r="AR1312" s="17"/>
      <c r="AS1312" s="17"/>
      <c r="AT1312" s="17"/>
      <c r="AU1312" s="17"/>
      <c r="AV1312" s="17"/>
      <c r="AW1312" s="17"/>
      <c r="AX1312" s="17"/>
      <c r="AY1312" s="17"/>
      <c r="AZ1312" s="17"/>
      <c r="BA1312" s="17"/>
      <c r="BB1312" s="17"/>
    </row>
    <row r="1313" spans="1:54" x14ac:dyDescent="0.25">
      <c r="A1313" s="17"/>
      <c r="B1313" s="17"/>
      <c r="C1313" s="22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20"/>
      <c r="T1313" s="20"/>
      <c r="U1313" s="20"/>
      <c r="V1313" s="20"/>
      <c r="W1313" s="20"/>
      <c r="X1313" s="20"/>
      <c r="Y1313" s="20"/>
      <c r="Z1313" s="17"/>
      <c r="AA1313" s="21"/>
      <c r="AB1313" s="17"/>
      <c r="AC1313" s="17"/>
      <c r="AD1313" s="17"/>
      <c r="AE1313" s="17"/>
      <c r="AF1313" s="17"/>
      <c r="AG1313" s="17"/>
      <c r="AH1313" s="17"/>
      <c r="AI1313" s="17"/>
      <c r="AJ1313" s="17"/>
      <c r="AK1313" s="17"/>
      <c r="AL1313" s="17"/>
      <c r="AM1313" s="17"/>
      <c r="AN1313" s="17"/>
      <c r="AO1313" s="17"/>
      <c r="AP1313" s="17"/>
      <c r="AQ1313" s="17"/>
      <c r="AR1313" s="17"/>
      <c r="AS1313" s="17"/>
      <c r="AT1313" s="17"/>
      <c r="AU1313" s="17"/>
      <c r="AV1313" s="17"/>
      <c r="AW1313" s="17"/>
      <c r="AX1313" s="17"/>
      <c r="AY1313" s="17"/>
      <c r="AZ1313" s="17"/>
      <c r="BA1313" s="17"/>
      <c r="BB1313" s="17"/>
    </row>
    <row r="1314" spans="1:54" x14ac:dyDescent="0.25">
      <c r="A1314" s="17"/>
      <c r="B1314" s="17"/>
      <c r="C1314" s="22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20"/>
      <c r="T1314" s="20"/>
      <c r="U1314" s="20"/>
      <c r="V1314" s="20"/>
      <c r="W1314" s="20"/>
      <c r="X1314" s="20"/>
      <c r="Y1314" s="20"/>
      <c r="Z1314" s="17"/>
      <c r="AA1314" s="21"/>
      <c r="AB1314" s="17"/>
      <c r="AC1314" s="17"/>
      <c r="AD1314" s="17"/>
      <c r="AE1314" s="17"/>
      <c r="AF1314" s="17"/>
      <c r="AG1314" s="17"/>
      <c r="AH1314" s="17"/>
      <c r="AI1314" s="17"/>
      <c r="AJ1314" s="17"/>
      <c r="AK1314" s="17"/>
      <c r="AL1314" s="17"/>
      <c r="AM1314" s="17"/>
      <c r="AN1314" s="17"/>
      <c r="AO1314" s="17"/>
      <c r="AP1314" s="17"/>
      <c r="AQ1314" s="17"/>
      <c r="AR1314" s="17"/>
      <c r="AS1314" s="17"/>
      <c r="AT1314" s="17"/>
      <c r="AU1314" s="17"/>
      <c r="AV1314" s="17"/>
      <c r="AW1314" s="17"/>
      <c r="AX1314" s="17"/>
      <c r="AY1314" s="17"/>
      <c r="AZ1314" s="17"/>
      <c r="BA1314" s="17"/>
      <c r="BB1314" s="17"/>
    </row>
    <row r="1315" spans="1:54" x14ac:dyDescent="0.25">
      <c r="A1315" s="17"/>
      <c r="B1315" s="17"/>
      <c r="C1315" s="22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20"/>
      <c r="T1315" s="20"/>
      <c r="U1315" s="20"/>
      <c r="V1315" s="20"/>
      <c r="W1315" s="20"/>
      <c r="X1315" s="20"/>
      <c r="Y1315" s="20"/>
      <c r="Z1315" s="17"/>
      <c r="AA1315" s="21"/>
      <c r="AB1315" s="17"/>
      <c r="AC1315" s="17"/>
      <c r="AD1315" s="17"/>
      <c r="AE1315" s="17"/>
      <c r="AF1315" s="17"/>
      <c r="AG1315" s="17"/>
      <c r="AH1315" s="17"/>
      <c r="AI1315" s="17"/>
      <c r="AJ1315" s="17"/>
      <c r="AK1315" s="17"/>
      <c r="AL1315" s="17"/>
      <c r="AM1315" s="17"/>
      <c r="AN1315" s="17"/>
      <c r="AO1315" s="17"/>
      <c r="AP1315" s="17"/>
      <c r="AQ1315" s="17"/>
      <c r="AR1315" s="17"/>
      <c r="AS1315" s="17"/>
      <c r="AT1315" s="17"/>
      <c r="AU1315" s="17"/>
      <c r="AV1315" s="17"/>
      <c r="AW1315" s="17"/>
      <c r="AX1315" s="17"/>
      <c r="AY1315" s="17"/>
      <c r="AZ1315" s="17"/>
      <c r="BA1315" s="17"/>
      <c r="BB1315" s="17"/>
    </row>
    <row r="1316" spans="1:54" x14ac:dyDescent="0.25">
      <c r="A1316" s="17"/>
      <c r="B1316" s="17"/>
      <c r="C1316" s="22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20"/>
      <c r="T1316" s="20"/>
      <c r="U1316" s="20"/>
      <c r="V1316" s="20"/>
      <c r="W1316" s="20"/>
      <c r="X1316" s="20"/>
      <c r="Y1316" s="20"/>
      <c r="Z1316" s="17"/>
      <c r="AA1316" s="21"/>
      <c r="AB1316" s="17"/>
      <c r="AC1316" s="17"/>
      <c r="AD1316" s="17"/>
      <c r="AE1316" s="17"/>
      <c r="AF1316" s="17"/>
      <c r="AG1316" s="17"/>
      <c r="AH1316" s="17"/>
      <c r="AI1316" s="17"/>
      <c r="AJ1316" s="17"/>
      <c r="AK1316" s="17"/>
      <c r="AL1316" s="17"/>
      <c r="AM1316" s="17"/>
      <c r="AN1316" s="17"/>
      <c r="AO1316" s="17"/>
      <c r="AP1316" s="17"/>
      <c r="AQ1316" s="17"/>
      <c r="AR1316" s="17"/>
      <c r="AS1316" s="17"/>
      <c r="AT1316" s="17"/>
      <c r="AU1316" s="17"/>
      <c r="AV1316" s="17"/>
      <c r="AW1316" s="17"/>
      <c r="AX1316" s="17"/>
      <c r="AY1316" s="17"/>
      <c r="AZ1316" s="17"/>
      <c r="BA1316" s="17"/>
      <c r="BB1316" s="17"/>
    </row>
    <row r="1317" spans="1:54" x14ac:dyDescent="0.25">
      <c r="A1317" s="17"/>
      <c r="B1317" s="17"/>
      <c r="C1317" s="22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20"/>
      <c r="T1317" s="20"/>
      <c r="U1317" s="20"/>
      <c r="V1317" s="20"/>
      <c r="W1317" s="20"/>
      <c r="X1317" s="20"/>
      <c r="Y1317" s="20"/>
      <c r="Z1317" s="17"/>
      <c r="AA1317" s="21"/>
      <c r="AB1317" s="17"/>
      <c r="AC1317" s="17"/>
      <c r="AD1317" s="17"/>
      <c r="AE1317" s="17"/>
      <c r="AF1317" s="17"/>
      <c r="AG1317" s="17"/>
      <c r="AH1317" s="17"/>
      <c r="AI1317" s="17"/>
      <c r="AJ1317" s="17"/>
      <c r="AK1317" s="17"/>
      <c r="AL1317" s="17"/>
      <c r="AM1317" s="17"/>
      <c r="AN1317" s="17"/>
      <c r="AO1317" s="17"/>
      <c r="AP1317" s="17"/>
      <c r="AQ1317" s="17"/>
      <c r="AR1317" s="17"/>
      <c r="AS1317" s="17"/>
      <c r="AT1317" s="17"/>
      <c r="AU1317" s="17"/>
      <c r="AV1317" s="17"/>
      <c r="AW1317" s="17"/>
      <c r="AX1317" s="17"/>
      <c r="AY1317" s="17"/>
      <c r="AZ1317" s="17"/>
      <c r="BA1317" s="17"/>
      <c r="BB1317" s="17"/>
    </row>
    <row r="1318" spans="1:54" x14ac:dyDescent="0.25">
      <c r="A1318" s="17"/>
      <c r="B1318" s="17"/>
      <c r="C1318" s="22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20"/>
      <c r="T1318" s="20"/>
      <c r="U1318" s="20"/>
      <c r="V1318" s="20"/>
      <c r="W1318" s="20"/>
      <c r="X1318" s="20"/>
      <c r="Y1318" s="20"/>
      <c r="Z1318" s="17"/>
      <c r="AA1318" s="21"/>
      <c r="AB1318" s="17"/>
      <c r="AC1318" s="17"/>
      <c r="AD1318" s="17"/>
      <c r="AE1318" s="17"/>
      <c r="AF1318" s="17"/>
      <c r="AG1318" s="17"/>
      <c r="AH1318" s="17"/>
      <c r="AI1318" s="17"/>
      <c r="AJ1318" s="17"/>
      <c r="AK1318" s="17"/>
      <c r="AL1318" s="17"/>
      <c r="AM1318" s="17"/>
      <c r="AN1318" s="17"/>
      <c r="AO1318" s="17"/>
      <c r="AP1318" s="17"/>
      <c r="AQ1318" s="17"/>
      <c r="AR1318" s="17"/>
      <c r="AS1318" s="17"/>
      <c r="AT1318" s="17"/>
      <c r="AU1318" s="17"/>
      <c r="AV1318" s="17"/>
      <c r="AW1318" s="17"/>
      <c r="AX1318" s="17"/>
      <c r="AY1318" s="17"/>
      <c r="AZ1318" s="17"/>
      <c r="BA1318" s="17"/>
      <c r="BB1318" s="17"/>
    </row>
    <row r="1319" spans="1:54" x14ac:dyDescent="0.25">
      <c r="A1319" s="17"/>
      <c r="B1319" s="17"/>
      <c r="C1319" s="22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20"/>
      <c r="T1319" s="20"/>
      <c r="U1319" s="20"/>
      <c r="V1319" s="20"/>
      <c r="W1319" s="20"/>
      <c r="X1319" s="20"/>
      <c r="Y1319" s="20"/>
      <c r="Z1319" s="17"/>
      <c r="AA1319" s="21"/>
      <c r="AB1319" s="17"/>
      <c r="AC1319" s="17"/>
      <c r="AD1319" s="17"/>
      <c r="AE1319" s="17"/>
      <c r="AF1319" s="17"/>
      <c r="AG1319" s="17"/>
      <c r="AH1319" s="17"/>
      <c r="AI1319" s="17"/>
      <c r="AJ1319" s="17"/>
      <c r="AK1319" s="17"/>
      <c r="AL1319" s="17"/>
      <c r="AM1319" s="17"/>
      <c r="AN1319" s="17"/>
      <c r="AO1319" s="17"/>
      <c r="AP1319" s="17"/>
      <c r="AQ1319" s="17"/>
      <c r="AR1319" s="17"/>
      <c r="AS1319" s="17"/>
      <c r="AT1319" s="17"/>
      <c r="AU1319" s="17"/>
      <c r="AV1319" s="17"/>
      <c r="AW1319" s="17"/>
      <c r="AX1319" s="17"/>
      <c r="AY1319" s="17"/>
      <c r="AZ1319" s="17"/>
      <c r="BA1319" s="17"/>
      <c r="BB1319" s="17"/>
    </row>
    <row r="1320" spans="1:54" x14ac:dyDescent="0.25">
      <c r="A1320" s="17"/>
      <c r="B1320" s="17"/>
      <c r="C1320" s="22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20"/>
      <c r="T1320" s="20"/>
      <c r="U1320" s="20"/>
      <c r="V1320" s="20"/>
      <c r="W1320" s="20"/>
      <c r="X1320" s="20"/>
      <c r="Y1320" s="20"/>
      <c r="Z1320" s="17"/>
      <c r="AA1320" s="21"/>
      <c r="AB1320" s="17"/>
      <c r="AC1320" s="17"/>
      <c r="AD1320" s="17"/>
      <c r="AE1320" s="17"/>
      <c r="AF1320" s="17"/>
      <c r="AG1320" s="17"/>
      <c r="AH1320" s="17"/>
      <c r="AI1320" s="17"/>
      <c r="AJ1320" s="17"/>
      <c r="AK1320" s="17"/>
      <c r="AL1320" s="17"/>
      <c r="AM1320" s="17"/>
      <c r="AN1320" s="17"/>
      <c r="AO1320" s="17"/>
      <c r="AP1320" s="17"/>
      <c r="AQ1320" s="17"/>
      <c r="AR1320" s="17"/>
      <c r="AS1320" s="17"/>
      <c r="AT1320" s="17"/>
      <c r="AU1320" s="17"/>
      <c r="AV1320" s="17"/>
      <c r="AW1320" s="17"/>
      <c r="AX1320" s="17"/>
      <c r="AY1320" s="17"/>
      <c r="AZ1320" s="17"/>
      <c r="BA1320" s="17"/>
      <c r="BB1320" s="17"/>
    </row>
    <row r="1321" spans="1:54" x14ac:dyDescent="0.25">
      <c r="A1321" s="17"/>
      <c r="B1321" s="17"/>
      <c r="C1321" s="22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20"/>
      <c r="T1321" s="20"/>
      <c r="U1321" s="20"/>
      <c r="V1321" s="20"/>
      <c r="W1321" s="20"/>
      <c r="X1321" s="20"/>
      <c r="Y1321" s="20"/>
      <c r="Z1321" s="17"/>
      <c r="AA1321" s="21"/>
      <c r="AB1321" s="17"/>
      <c r="AC1321" s="17"/>
      <c r="AD1321" s="17"/>
      <c r="AE1321" s="17"/>
      <c r="AF1321" s="17"/>
      <c r="AG1321" s="17"/>
      <c r="AH1321" s="17"/>
      <c r="AI1321" s="17"/>
      <c r="AJ1321" s="17"/>
      <c r="AK1321" s="17"/>
      <c r="AL1321" s="17"/>
      <c r="AM1321" s="17"/>
      <c r="AN1321" s="17"/>
      <c r="AO1321" s="17"/>
      <c r="AP1321" s="17"/>
      <c r="AQ1321" s="17"/>
      <c r="AR1321" s="17"/>
      <c r="AS1321" s="17"/>
      <c r="AT1321" s="17"/>
      <c r="AU1321" s="17"/>
      <c r="AV1321" s="17"/>
      <c r="AW1321" s="17"/>
      <c r="AX1321" s="17"/>
      <c r="AY1321" s="17"/>
      <c r="AZ1321" s="17"/>
      <c r="BA1321" s="17"/>
      <c r="BB1321" s="17"/>
    </row>
    <row r="1322" spans="1:54" x14ac:dyDescent="0.25">
      <c r="A1322" s="17"/>
      <c r="B1322" s="17"/>
      <c r="C1322" s="22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20"/>
      <c r="T1322" s="20"/>
      <c r="U1322" s="20"/>
      <c r="V1322" s="20"/>
      <c r="W1322" s="20"/>
      <c r="X1322" s="20"/>
      <c r="Y1322" s="20"/>
      <c r="Z1322" s="17"/>
      <c r="AA1322" s="21"/>
      <c r="AB1322" s="17"/>
      <c r="AC1322" s="17"/>
      <c r="AD1322" s="17"/>
      <c r="AE1322" s="17"/>
      <c r="AF1322" s="17"/>
      <c r="AG1322" s="17"/>
      <c r="AH1322" s="17"/>
      <c r="AI1322" s="17"/>
      <c r="AJ1322" s="17"/>
      <c r="AK1322" s="17"/>
      <c r="AL1322" s="17"/>
      <c r="AM1322" s="17"/>
      <c r="AN1322" s="17"/>
      <c r="AO1322" s="17"/>
      <c r="AP1322" s="17"/>
      <c r="AQ1322" s="17"/>
      <c r="AR1322" s="17"/>
      <c r="AS1322" s="17"/>
      <c r="AT1322" s="17"/>
      <c r="AU1322" s="17"/>
      <c r="AV1322" s="17"/>
      <c r="AW1322" s="17"/>
      <c r="AX1322" s="17"/>
      <c r="AY1322" s="17"/>
      <c r="AZ1322" s="17"/>
      <c r="BA1322" s="17"/>
      <c r="BB1322" s="17"/>
    </row>
    <row r="1323" spans="1:54" x14ac:dyDescent="0.25">
      <c r="A1323" s="17"/>
      <c r="B1323" s="17"/>
      <c r="C1323" s="22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20"/>
      <c r="T1323" s="20"/>
      <c r="U1323" s="20"/>
      <c r="V1323" s="20"/>
      <c r="W1323" s="20"/>
      <c r="X1323" s="20"/>
      <c r="Y1323" s="20"/>
      <c r="Z1323" s="17"/>
      <c r="AA1323" s="21"/>
      <c r="AB1323" s="17"/>
      <c r="AC1323" s="17"/>
      <c r="AD1323" s="17"/>
      <c r="AE1323" s="17"/>
      <c r="AF1323" s="17"/>
      <c r="AG1323" s="17"/>
      <c r="AH1323" s="17"/>
      <c r="AI1323" s="17"/>
      <c r="AJ1323" s="17"/>
      <c r="AK1323" s="17"/>
      <c r="AL1323" s="17"/>
      <c r="AM1323" s="17"/>
      <c r="AN1323" s="17"/>
      <c r="AO1323" s="17"/>
      <c r="AP1323" s="17"/>
      <c r="AQ1323" s="17"/>
      <c r="AR1323" s="17"/>
      <c r="AS1323" s="17"/>
      <c r="AT1323" s="17"/>
      <c r="AU1323" s="17"/>
      <c r="AV1323" s="17"/>
      <c r="AW1323" s="17"/>
      <c r="AX1323" s="17"/>
      <c r="AY1323" s="17"/>
      <c r="AZ1323" s="17"/>
      <c r="BA1323" s="17"/>
      <c r="BB1323" s="17"/>
    </row>
    <row r="1324" spans="1:54" x14ac:dyDescent="0.25">
      <c r="A1324" s="17"/>
      <c r="B1324" s="17"/>
      <c r="C1324" s="22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20"/>
      <c r="T1324" s="20"/>
      <c r="U1324" s="20"/>
      <c r="V1324" s="20"/>
      <c r="W1324" s="20"/>
      <c r="X1324" s="20"/>
      <c r="Y1324" s="20"/>
      <c r="Z1324" s="17"/>
      <c r="AA1324" s="21"/>
      <c r="AB1324" s="17"/>
      <c r="AC1324" s="17"/>
      <c r="AD1324" s="17"/>
      <c r="AE1324" s="17"/>
      <c r="AF1324" s="17"/>
      <c r="AG1324" s="17"/>
      <c r="AH1324" s="17"/>
      <c r="AI1324" s="17"/>
      <c r="AJ1324" s="17"/>
      <c r="AK1324" s="17"/>
      <c r="AL1324" s="17"/>
      <c r="AM1324" s="17"/>
      <c r="AN1324" s="17"/>
      <c r="AO1324" s="17"/>
      <c r="AP1324" s="17"/>
      <c r="AQ1324" s="17"/>
      <c r="AR1324" s="17"/>
      <c r="AS1324" s="17"/>
      <c r="AT1324" s="17"/>
      <c r="AU1324" s="17"/>
      <c r="AV1324" s="17"/>
      <c r="AW1324" s="17"/>
      <c r="AX1324" s="17"/>
      <c r="AY1324" s="17"/>
      <c r="AZ1324" s="17"/>
      <c r="BA1324" s="17"/>
      <c r="BB1324" s="17"/>
    </row>
    <row r="1325" spans="1:54" x14ac:dyDescent="0.25">
      <c r="A1325" s="17"/>
      <c r="B1325" s="17"/>
      <c r="C1325" s="22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20"/>
      <c r="T1325" s="20"/>
      <c r="U1325" s="20"/>
      <c r="V1325" s="20"/>
      <c r="W1325" s="20"/>
      <c r="X1325" s="20"/>
      <c r="Y1325" s="20"/>
      <c r="Z1325" s="17"/>
      <c r="AA1325" s="21"/>
      <c r="AB1325" s="17"/>
      <c r="AC1325" s="17"/>
      <c r="AD1325" s="17"/>
      <c r="AE1325" s="17"/>
      <c r="AF1325" s="17"/>
      <c r="AG1325" s="17"/>
      <c r="AH1325" s="17"/>
      <c r="AI1325" s="17"/>
      <c r="AJ1325" s="17"/>
      <c r="AK1325" s="17"/>
      <c r="AL1325" s="17"/>
      <c r="AM1325" s="17"/>
      <c r="AN1325" s="17"/>
      <c r="AO1325" s="17"/>
      <c r="AP1325" s="17"/>
      <c r="AQ1325" s="17"/>
      <c r="AR1325" s="17"/>
      <c r="AS1325" s="17"/>
      <c r="AT1325" s="17"/>
      <c r="AU1325" s="17"/>
      <c r="AV1325" s="17"/>
      <c r="AW1325" s="17"/>
      <c r="AX1325" s="17"/>
      <c r="AY1325" s="17"/>
      <c r="AZ1325" s="17"/>
      <c r="BA1325" s="17"/>
      <c r="BB1325" s="17"/>
    </row>
    <row r="1326" spans="1:54" x14ac:dyDescent="0.25">
      <c r="A1326" s="17"/>
      <c r="B1326" s="17"/>
      <c r="C1326" s="22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20"/>
      <c r="T1326" s="20"/>
      <c r="U1326" s="20"/>
      <c r="V1326" s="20"/>
      <c r="W1326" s="20"/>
      <c r="X1326" s="20"/>
      <c r="Y1326" s="20"/>
      <c r="Z1326" s="17"/>
      <c r="AA1326" s="21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7"/>
      <c r="BA1326" s="17"/>
      <c r="BB1326" s="17"/>
    </row>
    <row r="1327" spans="1:54" x14ac:dyDescent="0.25">
      <c r="A1327" s="17"/>
      <c r="B1327" s="17"/>
      <c r="C1327" s="22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20"/>
      <c r="T1327" s="20"/>
      <c r="U1327" s="20"/>
      <c r="V1327" s="20"/>
      <c r="W1327" s="20"/>
      <c r="X1327" s="20"/>
      <c r="Y1327" s="20"/>
      <c r="Z1327" s="17"/>
      <c r="AA1327" s="21"/>
      <c r="AB1327" s="17"/>
      <c r="AC1327" s="17"/>
      <c r="AD1327" s="17"/>
      <c r="AE1327" s="17"/>
      <c r="AF1327" s="17"/>
      <c r="AG1327" s="17"/>
      <c r="AH1327" s="17"/>
      <c r="AI1327" s="17"/>
      <c r="AJ1327" s="17"/>
      <c r="AK1327" s="17"/>
      <c r="AL1327" s="17"/>
      <c r="AM1327" s="17"/>
      <c r="AN1327" s="17"/>
      <c r="AO1327" s="17"/>
      <c r="AP1327" s="17"/>
      <c r="AQ1327" s="17"/>
      <c r="AR1327" s="17"/>
      <c r="AS1327" s="17"/>
      <c r="AT1327" s="17"/>
      <c r="AU1327" s="17"/>
      <c r="AV1327" s="17"/>
      <c r="AW1327" s="17"/>
      <c r="AX1327" s="17"/>
      <c r="AY1327" s="17"/>
      <c r="AZ1327" s="17"/>
      <c r="BA1327" s="17"/>
      <c r="BB1327" s="17"/>
    </row>
    <row r="1328" spans="1:54" x14ac:dyDescent="0.25">
      <c r="A1328" s="17"/>
      <c r="B1328" s="17"/>
      <c r="C1328" s="22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20"/>
      <c r="T1328" s="20"/>
      <c r="U1328" s="20"/>
      <c r="V1328" s="20"/>
      <c r="W1328" s="20"/>
      <c r="X1328" s="20"/>
      <c r="Y1328" s="20"/>
      <c r="Z1328" s="17"/>
      <c r="AA1328" s="21"/>
      <c r="AB1328" s="17"/>
      <c r="AC1328" s="17"/>
      <c r="AD1328" s="17"/>
      <c r="AE1328" s="17"/>
      <c r="AF1328" s="17"/>
      <c r="AG1328" s="17"/>
      <c r="AH1328" s="17"/>
      <c r="AI1328" s="17"/>
      <c r="AJ1328" s="17"/>
      <c r="AK1328" s="17"/>
      <c r="AL1328" s="17"/>
      <c r="AM1328" s="17"/>
      <c r="AN1328" s="17"/>
      <c r="AO1328" s="17"/>
      <c r="AP1328" s="17"/>
      <c r="AQ1328" s="17"/>
      <c r="AR1328" s="17"/>
      <c r="AS1328" s="17"/>
      <c r="AT1328" s="17"/>
      <c r="AU1328" s="17"/>
      <c r="AV1328" s="17"/>
      <c r="AW1328" s="17"/>
      <c r="AX1328" s="17"/>
      <c r="AY1328" s="17"/>
      <c r="AZ1328" s="17"/>
      <c r="BA1328" s="17"/>
      <c r="BB1328" s="17"/>
    </row>
    <row r="1329" spans="1:54" x14ac:dyDescent="0.25">
      <c r="A1329" s="17"/>
      <c r="B1329" s="17"/>
      <c r="C1329" s="22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20"/>
      <c r="T1329" s="20"/>
      <c r="U1329" s="20"/>
      <c r="V1329" s="20"/>
      <c r="W1329" s="20"/>
      <c r="X1329" s="20"/>
      <c r="Y1329" s="20"/>
      <c r="Z1329" s="17"/>
      <c r="AA1329" s="21"/>
      <c r="AB1329" s="17"/>
      <c r="AC1329" s="17"/>
      <c r="AD1329" s="17"/>
      <c r="AE1329" s="17"/>
      <c r="AF1329" s="17"/>
      <c r="AG1329" s="17"/>
      <c r="AH1329" s="17"/>
      <c r="AI1329" s="17"/>
      <c r="AJ1329" s="17"/>
      <c r="AK1329" s="17"/>
      <c r="AL1329" s="17"/>
      <c r="AM1329" s="17"/>
      <c r="AN1329" s="17"/>
      <c r="AO1329" s="17"/>
      <c r="AP1329" s="17"/>
      <c r="AQ1329" s="17"/>
      <c r="AR1329" s="17"/>
      <c r="AS1329" s="17"/>
      <c r="AT1329" s="17"/>
      <c r="AU1329" s="17"/>
      <c r="AV1329" s="17"/>
      <c r="AW1329" s="17"/>
      <c r="AX1329" s="17"/>
      <c r="AY1329" s="17"/>
      <c r="AZ1329" s="17"/>
      <c r="BA1329" s="17"/>
      <c r="BB1329" s="17"/>
    </row>
    <row r="1330" spans="1:54" x14ac:dyDescent="0.25">
      <c r="A1330" s="17"/>
      <c r="B1330" s="17"/>
      <c r="C1330" s="22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20"/>
      <c r="T1330" s="20"/>
      <c r="U1330" s="20"/>
      <c r="V1330" s="20"/>
      <c r="W1330" s="20"/>
      <c r="X1330" s="20"/>
      <c r="Y1330" s="20"/>
      <c r="Z1330" s="17"/>
      <c r="AA1330" s="21"/>
      <c r="AB1330" s="17"/>
      <c r="AC1330" s="17"/>
      <c r="AD1330" s="17"/>
      <c r="AE1330" s="17"/>
      <c r="AF1330" s="17"/>
      <c r="AG1330" s="17"/>
      <c r="AH1330" s="17"/>
      <c r="AI1330" s="17"/>
      <c r="AJ1330" s="17"/>
      <c r="AK1330" s="17"/>
      <c r="AL1330" s="17"/>
      <c r="AM1330" s="17"/>
      <c r="AN1330" s="17"/>
      <c r="AO1330" s="17"/>
      <c r="AP1330" s="17"/>
      <c r="AQ1330" s="17"/>
      <c r="AR1330" s="17"/>
      <c r="AS1330" s="17"/>
      <c r="AT1330" s="17"/>
      <c r="AU1330" s="17"/>
      <c r="AV1330" s="17"/>
      <c r="AW1330" s="17"/>
      <c r="AX1330" s="17"/>
      <c r="AY1330" s="17"/>
      <c r="AZ1330" s="17"/>
      <c r="BA1330" s="17"/>
      <c r="BB1330" s="17"/>
    </row>
    <row r="1331" spans="1:54" x14ac:dyDescent="0.25">
      <c r="A1331" s="17"/>
      <c r="B1331" s="17"/>
      <c r="C1331" s="22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20"/>
      <c r="T1331" s="20"/>
      <c r="U1331" s="20"/>
      <c r="V1331" s="20"/>
      <c r="W1331" s="20"/>
      <c r="X1331" s="20"/>
      <c r="Y1331" s="20"/>
      <c r="Z1331" s="17"/>
      <c r="AA1331" s="21"/>
      <c r="AB1331" s="17"/>
      <c r="AC1331" s="17"/>
      <c r="AD1331" s="17"/>
      <c r="AE1331" s="17"/>
      <c r="AF1331" s="17"/>
      <c r="AG1331" s="17"/>
      <c r="AH1331" s="17"/>
      <c r="AI1331" s="17"/>
      <c r="AJ1331" s="17"/>
      <c r="AK1331" s="17"/>
      <c r="AL1331" s="17"/>
      <c r="AM1331" s="17"/>
      <c r="AN1331" s="17"/>
      <c r="AO1331" s="17"/>
      <c r="AP1331" s="17"/>
      <c r="AQ1331" s="17"/>
      <c r="AR1331" s="17"/>
      <c r="AS1331" s="17"/>
      <c r="AT1331" s="17"/>
      <c r="AU1331" s="17"/>
      <c r="AV1331" s="17"/>
      <c r="AW1331" s="17"/>
      <c r="AX1331" s="17"/>
      <c r="AY1331" s="17"/>
      <c r="AZ1331" s="17"/>
      <c r="BA1331" s="17"/>
      <c r="BB1331" s="17"/>
    </row>
    <row r="1332" spans="1:54" x14ac:dyDescent="0.25">
      <c r="A1332" s="17"/>
      <c r="B1332" s="17"/>
      <c r="C1332" s="22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20"/>
      <c r="T1332" s="20"/>
      <c r="U1332" s="20"/>
      <c r="V1332" s="20"/>
      <c r="W1332" s="20"/>
      <c r="X1332" s="20"/>
      <c r="Y1332" s="20"/>
      <c r="Z1332" s="17"/>
      <c r="AA1332" s="21"/>
      <c r="AB1332" s="17"/>
      <c r="AC1332" s="17"/>
      <c r="AD1332" s="17"/>
      <c r="AE1332" s="17"/>
      <c r="AF1332" s="17"/>
      <c r="AG1332" s="17"/>
      <c r="AH1332" s="17"/>
      <c r="AI1332" s="17"/>
      <c r="AJ1332" s="17"/>
      <c r="AK1332" s="17"/>
      <c r="AL1332" s="17"/>
      <c r="AM1332" s="17"/>
      <c r="AN1332" s="17"/>
      <c r="AO1332" s="17"/>
      <c r="AP1332" s="17"/>
      <c r="AQ1332" s="17"/>
      <c r="AR1332" s="17"/>
      <c r="AS1332" s="17"/>
      <c r="AT1332" s="17"/>
      <c r="AU1332" s="17"/>
      <c r="AV1332" s="17"/>
      <c r="AW1332" s="17"/>
      <c r="AX1332" s="17"/>
      <c r="AY1332" s="17"/>
      <c r="AZ1332" s="17"/>
      <c r="BA1332" s="17"/>
      <c r="BB1332" s="17"/>
    </row>
    <row r="1333" spans="1:54" x14ac:dyDescent="0.25">
      <c r="A1333" s="17"/>
      <c r="B1333" s="17"/>
      <c r="C1333" s="22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20"/>
      <c r="T1333" s="20"/>
      <c r="U1333" s="20"/>
      <c r="V1333" s="20"/>
      <c r="W1333" s="20"/>
      <c r="X1333" s="20"/>
      <c r="Y1333" s="20"/>
      <c r="Z1333" s="17"/>
      <c r="AA1333" s="21"/>
      <c r="AB1333" s="17"/>
      <c r="AC1333" s="17"/>
      <c r="AD1333" s="17"/>
      <c r="AE1333" s="17"/>
      <c r="AF1333" s="17"/>
      <c r="AG1333" s="17"/>
      <c r="AH1333" s="17"/>
      <c r="AI1333" s="17"/>
      <c r="AJ1333" s="17"/>
      <c r="AK1333" s="17"/>
      <c r="AL1333" s="17"/>
      <c r="AM1333" s="17"/>
      <c r="AN1333" s="17"/>
      <c r="AO1333" s="17"/>
      <c r="AP1333" s="17"/>
      <c r="AQ1333" s="17"/>
      <c r="AR1333" s="17"/>
      <c r="AS1333" s="17"/>
      <c r="AT1333" s="17"/>
      <c r="AU1333" s="17"/>
      <c r="AV1333" s="17"/>
      <c r="AW1333" s="17"/>
      <c r="AX1333" s="17"/>
      <c r="AY1333" s="17"/>
      <c r="AZ1333" s="17"/>
      <c r="BA1333" s="17"/>
      <c r="BB1333" s="17"/>
    </row>
    <row r="1334" spans="1:54" x14ac:dyDescent="0.25">
      <c r="A1334" s="17"/>
      <c r="B1334" s="17"/>
      <c r="C1334" s="22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20"/>
      <c r="T1334" s="20"/>
      <c r="U1334" s="20"/>
      <c r="V1334" s="20"/>
      <c r="W1334" s="20"/>
      <c r="X1334" s="20"/>
      <c r="Y1334" s="20"/>
      <c r="Z1334" s="17"/>
      <c r="AA1334" s="21"/>
      <c r="AB1334" s="17"/>
      <c r="AC1334" s="17"/>
      <c r="AD1334" s="17"/>
      <c r="AE1334" s="17"/>
      <c r="AF1334" s="17"/>
      <c r="AG1334" s="17"/>
      <c r="AH1334" s="17"/>
      <c r="AI1334" s="17"/>
      <c r="AJ1334" s="17"/>
      <c r="AK1334" s="17"/>
      <c r="AL1334" s="17"/>
      <c r="AM1334" s="17"/>
      <c r="AN1334" s="17"/>
      <c r="AO1334" s="17"/>
      <c r="AP1334" s="17"/>
      <c r="AQ1334" s="17"/>
      <c r="AR1334" s="17"/>
      <c r="AS1334" s="17"/>
      <c r="AT1334" s="17"/>
      <c r="AU1334" s="17"/>
      <c r="AV1334" s="17"/>
      <c r="AW1334" s="17"/>
      <c r="AX1334" s="17"/>
      <c r="AY1334" s="17"/>
      <c r="AZ1334" s="17"/>
      <c r="BA1334" s="17"/>
      <c r="BB1334" s="17"/>
    </row>
    <row r="1335" spans="1:54" x14ac:dyDescent="0.25">
      <c r="A1335" s="17"/>
      <c r="B1335" s="17"/>
      <c r="C1335" s="22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20"/>
      <c r="T1335" s="20"/>
      <c r="U1335" s="20"/>
      <c r="V1335" s="20"/>
      <c r="W1335" s="20"/>
      <c r="X1335" s="20"/>
      <c r="Y1335" s="20"/>
      <c r="Z1335" s="17"/>
      <c r="AA1335" s="21"/>
      <c r="AB1335" s="17"/>
      <c r="AC1335" s="17"/>
      <c r="AD1335" s="17"/>
      <c r="AE1335" s="17"/>
      <c r="AF1335" s="17"/>
      <c r="AG1335" s="17"/>
      <c r="AH1335" s="17"/>
      <c r="AI1335" s="17"/>
      <c r="AJ1335" s="17"/>
      <c r="AK1335" s="17"/>
      <c r="AL1335" s="17"/>
      <c r="AM1335" s="17"/>
      <c r="AN1335" s="17"/>
      <c r="AO1335" s="17"/>
      <c r="AP1335" s="17"/>
      <c r="AQ1335" s="17"/>
      <c r="AR1335" s="17"/>
      <c r="AS1335" s="17"/>
      <c r="AT1335" s="17"/>
      <c r="AU1335" s="17"/>
      <c r="AV1335" s="17"/>
      <c r="AW1335" s="17"/>
      <c r="AX1335" s="17"/>
      <c r="AY1335" s="17"/>
      <c r="AZ1335" s="17"/>
      <c r="BA1335" s="17"/>
      <c r="BB1335" s="17"/>
    </row>
    <row r="1336" spans="1:54" x14ac:dyDescent="0.25">
      <c r="A1336" s="17"/>
      <c r="B1336" s="17"/>
      <c r="C1336" s="22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20"/>
      <c r="T1336" s="20"/>
      <c r="U1336" s="20"/>
      <c r="V1336" s="20"/>
      <c r="W1336" s="20"/>
      <c r="X1336" s="20"/>
      <c r="Y1336" s="20"/>
      <c r="Z1336" s="17"/>
      <c r="AA1336" s="21"/>
      <c r="AB1336" s="17"/>
      <c r="AC1336" s="17"/>
      <c r="AD1336" s="17"/>
      <c r="AE1336" s="17"/>
      <c r="AF1336" s="17"/>
      <c r="AG1336" s="17"/>
      <c r="AH1336" s="17"/>
      <c r="AI1336" s="17"/>
      <c r="AJ1336" s="17"/>
      <c r="AK1336" s="17"/>
      <c r="AL1336" s="17"/>
      <c r="AM1336" s="17"/>
      <c r="AN1336" s="17"/>
      <c r="AO1336" s="17"/>
      <c r="AP1336" s="17"/>
      <c r="AQ1336" s="17"/>
      <c r="AR1336" s="17"/>
      <c r="AS1336" s="17"/>
      <c r="AT1336" s="17"/>
      <c r="AU1336" s="17"/>
      <c r="AV1336" s="17"/>
      <c r="AW1336" s="17"/>
      <c r="AX1336" s="17"/>
      <c r="AY1336" s="17"/>
      <c r="AZ1336" s="17"/>
      <c r="BA1336" s="17"/>
      <c r="BB1336" s="17"/>
    </row>
    <row r="1337" spans="1:54" x14ac:dyDescent="0.25">
      <c r="A1337" s="17"/>
      <c r="B1337" s="17"/>
      <c r="C1337" s="22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20"/>
      <c r="T1337" s="20"/>
      <c r="U1337" s="20"/>
      <c r="V1337" s="20"/>
      <c r="W1337" s="20"/>
      <c r="X1337" s="20"/>
      <c r="Y1337" s="20"/>
      <c r="Z1337" s="17"/>
      <c r="AA1337" s="21"/>
      <c r="AB1337" s="17"/>
      <c r="AC1337" s="17"/>
      <c r="AD1337" s="17"/>
      <c r="AE1337" s="17"/>
      <c r="AF1337" s="17"/>
      <c r="AG1337" s="17"/>
      <c r="AH1337" s="17"/>
      <c r="AI1337" s="17"/>
      <c r="AJ1337" s="17"/>
      <c r="AK1337" s="17"/>
      <c r="AL1337" s="17"/>
      <c r="AM1337" s="17"/>
      <c r="AN1337" s="17"/>
      <c r="AO1337" s="17"/>
      <c r="AP1337" s="17"/>
      <c r="AQ1337" s="17"/>
      <c r="AR1337" s="17"/>
      <c r="AS1337" s="17"/>
      <c r="AT1337" s="17"/>
      <c r="AU1337" s="17"/>
      <c r="AV1337" s="17"/>
      <c r="AW1337" s="17"/>
      <c r="AX1337" s="17"/>
      <c r="AY1337" s="17"/>
      <c r="AZ1337" s="17"/>
      <c r="BA1337" s="17"/>
      <c r="BB1337" s="17"/>
    </row>
    <row r="1338" spans="1:54" x14ac:dyDescent="0.25">
      <c r="A1338" s="17"/>
      <c r="B1338" s="17"/>
      <c r="C1338" s="22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20"/>
      <c r="T1338" s="20"/>
      <c r="U1338" s="20"/>
      <c r="V1338" s="20"/>
      <c r="W1338" s="20"/>
      <c r="X1338" s="20"/>
      <c r="Y1338" s="20"/>
      <c r="Z1338" s="17"/>
      <c r="AA1338" s="21"/>
      <c r="AB1338" s="17"/>
      <c r="AC1338" s="17"/>
      <c r="AD1338" s="17"/>
      <c r="AE1338" s="17"/>
      <c r="AF1338" s="17"/>
      <c r="AG1338" s="17"/>
      <c r="AH1338" s="17"/>
      <c r="AI1338" s="17"/>
      <c r="AJ1338" s="17"/>
      <c r="AK1338" s="17"/>
      <c r="AL1338" s="17"/>
      <c r="AM1338" s="17"/>
      <c r="AN1338" s="17"/>
      <c r="AO1338" s="17"/>
      <c r="AP1338" s="17"/>
      <c r="AQ1338" s="17"/>
      <c r="AR1338" s="17"/>
      <c r="AS1338" s="17"/>
      <c r="AT1338" s="17"/>
      <c r="AU1338" s="17"/>
      <c r="AV1338" s="17"/>
      <c r="AW1338" s="17"/>
      <c r="AX1338" s="17"/>
      <c r="AY1338" s="17"/>
      <c r="AZ1338" s="17"/>
      <c r="BA1338" s="17"/>
      <c r="BB1338" s="17"/>
    </row>
    <row r="1339" spans="1:54" x14ac:dyDescent="0.25">
      <c r="A1339" s="17"/>
      <c r="B1339" s="17"/>
      <c r="C1339" s="22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20"/>
      <c r="T1339" s="20"/>
      <c r="U1339" s="20"/>
      <c r="V1339" s="20"/>
      <c r="W1339" s="20"/>
      <c r="X1339" s="20"/>
      <c r="Y1339" s="20"/>
      <c r="Z1339" s="17"/>
      <c r="AA1339" s="21"/>
      <c r="AB1339" s="17"/>
      <c r="AC1339" s="17"/>
      <c r="AD1339" s="17"/>
      <c r="AE1339" s="17"/>
      <c r="AF1339" s="17"/>
      <c r="AG1339" s="17"/>
      <c r="AH1339" s="17"/>
      <c r="AI1339" s="17"/>
      <c r="AJ1339" s="17"/>
      <c r="AK1339" s="17"/>
      <c r="AL1339" s="17"/>
      <c r="AM1339" s="17"/>
      <c r="AN1339" s="17"/>
      <c r="AO1339" s="17"/>
      <c r="AP1339" s="17"/>
      <c r="AQ1339" s="17"/>
      <c r="AR1339" s="17"/>
      <c r="AS1339" s="17"/>
      <c r="AT1339" s="17"/>
      <c r="AU1339" s="17"/>
      <c r="AV1339" s="17"/>
      <c r="AW1339" s="17"/>
      <c r="AX1339" s="17"/>
      <c r="AY1339" s="17"/>
      <c r="AZ1339" s="17"/>
      <c r="BA1339" s="17"/>
      <c r="BB1339" s="17"/>
    </row>
    <row r="1340" spans="1:54" x14ac:dyDescent="0.25">
      <c r="A1340" s="17"/>
      <c r="B1340" s="17"/>
      <c r="C1340" s="22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20"/>
      <c r="T1340" s="20"/>
      <c r="U1340" s="20"/>
      <c r="V1340" s="20"/>
      <c r="W1340" s="20"/>
      <c r="X1340" s="20"/>
      <c r="Y1340" s="20"/>
      <c r="Z1340" s="17"/>
      <c r="AA1340" s="21"/>
      <c r="AB1340" s="17"/>
      <c r="AC1340" s="17"/>
      <c r="AD1340" s="17"/>
      <c r="AE1340" s="17"/>
      <c r="AF1340" s="17"/>
      <c r="AG1340" s="17"/>
      <c r="AH1340" s="17"/>
      <c r="AI1340" s="17"/>
      <c r="AJ1340" s="17"/>
      <c r="AK1340" s="17"/>
      <c r="AL1340" s="17"/>
      <c r="AM1340" s="17"/>
      <c r="AN1340" s="17"/>
      <c r="AO1340" s="17"/>
      <c r="AP1340" s="17"/>
      <c r="AQ1340" s="17"/>
      <c r="AR1340" s="17"/>
      <c r="AS1340" s="17"/>
      <c r="AT1340" s="17"/>
      <c r="AU1340" s="17"/>
      <c r="AV1340" s="17"/>
      <c r="AW1340" s="17"/>
      <c r="AX1340" s="17"/>
      <c r="AY1340" s="17"/>
      <c r="AZ1340" s="17"/>
      <c r="BA1340" s="17"/>
      <c r="BB1340" s="17"/>
    </row>
    <row r="1341" spans="1:54" x14ac:dyDescent="0.25">
      <c r="A1341" s="17"/>
      <c r="B1341" s="17"/>
      <c r="C1341" s="22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20"/>
      <c r="T1341" s="20"/>
      <c r="U1341" s="20"/>
      <c r="V1341" s="20"/>
      <c r="W1341" s="20"/>
      <c r="X1341" s="20"/>
      <c r="Y1341" s="20"/>
      <c r="Z1341" s="17"/>
      <c r="AA1341" s="21"/>
      <c r="AB1341" s="17"/>
      <c r="AC1341" s="17"/>
      <c r="AD1341" s="17"/>
      <c r="AE1341" s="17"/>
      <c r="AF1341" s="17"/>
      <c r="AG1341" s="17"/>
      <c r="AH1341" s="17"/>
      <c r="AI1341" s="17"/>
      <c r="AJ1341" s="17"/>
      <c r="AK1341" s="17"/>
      <c r="AL1341" s="17"/>
      <c r="AM1341" s="17"/>
      <c r="AN1341" s="17"/>
      <c r="AO1341" s="17"/>
      <c r="AP1341" s="17"/>
      <c r="AQ1341" s="17"/>
      <c r="AR1341" s="17"/>
      <c r="AS1341" s="17"/>
      <c r="AT1341" s="17"/>
      <c r="AU1341" s="17"/>
      <c r="AV1341" s="17"/>
      <c r="AW1341" s="17"/>
      <c r="AX1341" s="17"/>
      <c r="AY1341" s="17"/>
      <c r="AZ1341" s="17"/>
      <c r="BA1341" s="17"/>
      <c r="BB1341" s="17"/>
    </row>
    <row r="1342" spans="1:54" x14ac:dyDescent="0.25">
      <c r="A1342" s="17"/>
      <c r="B1342" s="17"/>
      <c r="C1342" s="22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20"/>
      <c r="T1342" s="20"/>
      <c r="U1342" s="20"/>
      <c r="V1342" s="20"/>
      <c r="W1342" s="20"/>
      <c r="X1342" s="20"/>
      <c r="Y1342" s="20"/>
      <c r="Z1342" s="17"/>
      <c r="AA1342" s="21"/>
      <c r="AB1342" s="17"/>
      <c r="AC1342" s="17"/>
      <c r="AD1342" s="17"/>
      <c r="AE1342" s="17"/>
      <c r="AF1342" s="17"/>
      <c r="AG1342" s="17"/>
      <c r="AH1342" s="17"/>
      <c r="AI1342" s="17"/>
      <c r="AJ1342" s="17"/>
      <c r="AK1342" s="17"/>
      <c r="AL1342" s="17"/>
      <c r="AM1342" s="17"/>
      <c r="AN1342" s="17"/>
      <c r="AO1342" s="17"/>
      <c r="AP1342" s="17"/>
      <c r="AQ1342" s="17"/>
      <c r="AR1342" s="17"/>
      <c r="AS1342" s="17"/>
      <c r="AT1342" s="17"/>
      <c r="AU1342" s="17"/>
      <c r="AV1342" s="17"/>
      <c r="AW1342" s="17"/>
      <c r="AX1342" s="17"/>
      <c r="AY1342" s="17"/>
      <c r="AZ1342" s="17"/>
      <c r="BA1342" s="17"/>
      <c r="BB1342" s="17"/>
    </row>
    <row r="1343" spans="1:54" x14ac:dyDescent="0.25">
      <c r="A1343" s="17"/>
      <c r="B1343" s="17"/>
      <c r="C1343" s="22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20"/>
      <c r="T1343" s="20"/>
      <c r="U1343" s="20"/>
      <c r="V1343" s="20"/>
      <c r="W1343" s="20"/>
      <c r="X1343" s="20"/>
      <c r="Y1343" s="20"/>
      <c r="Z1343" s="17"/>
      <c r="AA1343" s="21"/>
      <c r="AB1343" s="17"/>
      <c r="AC1343" s="17"/>
      <c r="AD1343" s="17"/>
      <c r="AE1343" s="17"/>
      <c r="AF1343" s="17"/>
      <c r="AG1343" s="17"/>
      <c r="AH1343" s="17"/>
      <c r="AI1343" s="17"/>
      <c r="AJ1343" s="17"/>
      <c r="AK1343" s="17"/>
      <c r="AL1343" s="17"/>
      <c r="AM1343" s="17"/>
      <c r="AN1343" s="17"/>
      <c r="AO1343" s="17"/>
      <c r="AP1343" s="17"/>
      <c r="AQ1343" s="17"/>
      <c r="AR1343" s="17"/>
      <c r="AS1343" s="17"/>
      <c r="AT1343" s="17"/>
      <c r="AU1343" s="17"/>
      <c r="AV1343" s="17"/>
      <c r="AW1343" s="17"/>
      <c r="AX1343" s="17"/>
      <c r="AY1343" s="17"/>
      <c r="AZ1343" s="17"/>
      <c r="BA1343" s="17"/>
      <c r="BB1343" s="17"/>
    </row>
    <row r="1344" spans="1:54" x14ac:dyDescent="0.25">
      <c r="A1344" s="17"/>
      <c r="B1344" s="17"/>
      <c r="C1344" s="22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20"/>
      <c r="T1344" s="20"/>
      <c r="U1344" s="20"/>
      <c r="V1344" s="20"/>
      <c r="W1344" s="20"/>
      <c r="X1344" s="20"/>
      <c r="Y1344" s="20"/>
      <c r="Z1344" s="17"/>
      <c r="AA1344" s="21"/>
      <c r="AB1344" s="17"/>
      <c r="AC1344" s="17"/>
      <c r="AD1344" s="17"/>
      <c r="AE1344" s="17"/>
      <c r="AF1344" s="17"/>
      <c r="AG1344" s="17"/>
      <c r="AH1344" s="17"/>
      <c r="AI1344" s="17"/>
      <c r="AJ1344" s="17"/>
      <c r="AK1344" s="17"/>
      <c r="AL1344" s="17"/>
      <c r="AM1344" s="17"/>
      <c r="AN1344" s="17"/>
      <c r="AO1344" s="17"/>
      <c r="AP1344" s="17"/>
      <c r="AQ1344" s="17"/>
      <c r="AR1344" s="17"/>
      <c r="AS1344" s="17"/>
      <c r="AT1344" s="17"/>
      <c r="AU1344" s="17"/>
      <c r="AV1344" s="17"/>
      <c r="AW1344" s="17"/>
      <c r="AX1344" s="17"/>
      <c r="AY1344" s="17"/>
      <c r="AZ1344" s="17"/>
      <c r="BA1344" s="17"/>
      <c r="BB1344" s="17"/>
    </row>
    <row r="1345" spans="1:54" x14ac:dyDescent="0.25">
      <c r="A1345" s="17"/>
      <c r="B1345" s="17"/>
      <c r="C1345" s="22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20"/>
      <c r="T1345" s="20"/>
      <c r="U1345" s="20"/>
      <c r="V1345" s="20"/>
      <c r="W1345" s="20"/>
      <c r="X1345" s="20"/>
      <c r="Y1345" s="20"/>
      <c r="Z1345" s="17"/>
      <c r="AA1345" s="21"/>
      <c r="AB1345" s="17"/>
      <c r="AC1345" s="17"/>
      <c r="AD1345" s="17"/>
      <c r="AE1345" s="17"/>
      <c r="AF1345" s="17"/>
      <c r="AG1345" s="17"/>
      <c r="AH1345" s="17"/>
      <c r="AI1345" s="17"/>
      <c r="AJ1345" s="17"/>
      <c r="AK1345" s="17"/>
      <c r="AL1345" s="17"/>
      <c r="AM1345" s="17"/>
      <c r="AN1345" s="17"/>
      <c r="AO1345" s="17"/>
      <c r="AP1345" s="17"/>
      <c r="AQ1345" s="17"/>
      <c r="AR1345" s="17"/>
      <c r="AS1345" s="17"/>
      <c r="AT1345" s="17"/>
      <c r="AU1345" s="17"/>
      <c r="AV1345" s="17"/>
      <c r="AW1345" s="17"/>
      <c r="AX1345" s="17"/>
      <c r="AY1345" s="17"/>
      <c r="AZ1345" s="17"/>
      <c r="BA1345" s="17"/>
      <c r="BB1345" s="17"/>
    </row>
    <row r="1346" spans="1:54" x14ac:dyDescent="0.25">
      <c r="A1346" s="17"/>
      <c r="B1346" s="17"/>
      <c r="C1346" s="22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20"/>
      <c r="T1346" s="20"/>
      <c r="U1346" s="20"/>
      <c r="V1346" s="20"/>
      <c r="W1346" s="20"/>
      <c r="X1346" s="20"/>
      <c r="Y1346" s="20"/>
      <c r="Z1346" s="17"/>
      <c r="AA1346" s="21"/>
      <c r="AB1346" s="17"/>
      <c r="AC1346" s="17"/>
      <c r="AD1346" s="17"/>
      <c r="AE1346" s="17"/>
      <c r="AF1346" s="17"/>
      <c r="AG1346" s="17"/>
      <c r="AH1346" s="17"/>
      <c r="AI1346" s="17"/>
      <c r="AJ1346" s="17"/>
      <c r="AK1346" s="17"/>
      <c r="AL1346" s="17"/>
      <c r="AM1346" s="17"/>
      <c r="AN1346" s="17"/>
      <c r="AO1346" s="17"/>
      <c r="AP1346" s="17"/>
      <c r="AQ1346" s="17"/>
      <c r="AR1346" s="17"/>
      <c r="AS1346" s="17"/>
      <c r="AT1346" s="17"/>
      <c r="AU1346" s="17"/>
      <c r="AV1346" s="17"/>
      <c r="AW1346" s="17"/>
      <c r="AX1346" s="17"/>
      <c r="AY1346" s="17"/>
      <c r="AZ1346" s="17"/>
      <c r="BA1346" s="17"/>
      <c r="BB1346" s="17"/>
    </row>
    <row r="1347" spans="1:54" x14ac:dyDescent="0.25">
      <c r="A1347" s="17"/>
      <c r="B1347" s="17"/>
      <c r="C1347" s="22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20"/>
      <c r="T1347" s="20"/>
      <c r="U1347" s="20"/>
      <c r="V1347" s="20"/>
      <c r="W1347" s="20"/>
      <c r="X1347" s="20"/>
      <c r="Y1347" s="20"/>
      <c r="Z1347" s="17"/>
      <c r="AA1347" s="21"/>
      <c r="AB1347" s="17"/>
      <c r="AC1347" s="17"/>
      <c r="AD1347" s="17"/>
      <c r="AE1347" s="17"/>
      <c r="AF1347" s="17"/>
      <c r="AG1347" s="17"/>
      <c r="AH1347" s="17"/>
      <c r="AI1347" s="17"/>
      <c r="AJ1347" s="17"/>
      <c r="AK1347" s="17"/>
      <c r="AL1347" s="17"/>
      <c r="AM1347" s="17"/>
      <c r="AN1347" s="17"/>
      <c r="AO1347" s="17"/>
      <c r="AP1347" s="17"/>
      <c r="AQ1347" s="17"/>
      <c r="AR1347" s="17"/>
      <c r="AS1347" s="17"/>
      <c r="AT1347" s="17"/>
      <c r="AU1347" s="17"/>
      <c r="AV1347" s="17"/>
      <c r="AW1347" s="17"/>
      <c r="AX1347" s="17"/>
      <c r="AY1347" s="17"/>
      <c r="AZ1347" s="17"/>
      <c r="BA1347" s="17"/>
      <c r="BB1347" s="17"/>
    </row>
    <row r="1348" spans="1:54" x14ac:dyDescent="0.25">
      <c r="A1348" s="17"/>
      <c r="B1348" s="17"/>
      <c r="C1348" s="22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20"/>
      <c r="T1348" s="20"/>
      <c r="U1348" s="20"/>
      <c r="V1348" s="20"/>
      <c r="W1348" s="20"/>
      <c r="X1348" s="20"/>
      <c r="Y1348" s="20"/>
      <c r="Z1348" s="17"/>
      <c r="AA1348" s="21"/>
      <c r="AB1348" s="17"/>
      <c r="AC1348" s="17"/>
      <c r="AD1348" s="17"/>
      <c r="AE1348" s="17"/>
      <c r="AF1348" s="17"/>
      <c r="AG1348" s="17"/>
      <c r="AH1348" s="17"/>
      <c r="AI1348" s="17"/>
      <c r="AJ1348" s="17"/>
      <c r="AK1348" s="17"/>
      <c r="AL1348" s="17"/>
      <c r="AM1348" s="17"/>
      <c r="AN1348" s="17"/>
      <c r="AO1348" s="17"/>
      <c r="AP1348" s="17"/>
      <c r="AQ1348" s="17"/>
      <c r="AR1348" s="17"/>
      <c r="AS1348" s="17"/>
      <c r="AT1348" s="17"/>
      <c r="AU1348" s="17"/>
      <c r="AV1348" s="17"/>
      <c r="AW1348" s="17"/>
      <c r="AX1348" s="17"/>
      <c r="AY1348" s="17"/>
      <c r="AZ1348" s="17"/>
      <c r="BA1348" s="17"/>
      <c r="BB1348" s="17"/>
    </row>
    <row r="1349" spans="1:54" x14ac:dyDescent="0.25">
      <c r="A1349" s="17"/>
      <c r="B1349" s="17"/>
      <c r="C1349" s="22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20"/>
      <c r="T1349" s="20"/>
      <c r="U1349" s="20"/>
      <c r="V1349" s="20"/>
      <c r="W1349" s="20"/>
      <c r="X1349" s="20"/>
      <c r="Y1349" s="20"/>
      <c r="Z1349" s="17"/>
      <c r="AA1349" s="21"/>
      <c r="AB1349" s="17"/>
      <c r="AC1349" s="17"/>
      <c r="AD1349" s="17"/>
      <c r="AE1349" s="17"/>
      <c r="AF1349" s="17"/>
      <c r="AG1349" s="17"/>
      <c r="AH1349" s="17"/>
      <c r="AI1349" s="17"/>
      <c r="AJ1349" s="17"/>
      <c r="AK1349" s="17"/>
      <c r="AL1349" s="17"/>
      <c r="AM1349" s="17"/>
      <c r="AN1349" s="17"/>
      <c r="AO1349" s="17"/>
      <c r="AP1349" s="17"/>
      <c r="AQ1349" s="17"/>
      <c r="AR1349" s="17"/>
      <c r="AS1349" s="17"/>
      <c r="AT1349" s="17"/>
      <c r="AU1349" s="17"/>
      <c r="AV1349" s="17"/>
      <c r="AW1349" s="17"/>
      <c r="AX1349" s="17"/>
      <c r="AY1349" s="17"/>
      <c r="AZ1349" s="17"/>
      <c r="BA1349" s="17"/>
      <c r="BB1349" s="17"/>
    </row>
    <row r="1350" spans="1:54" x14ac:dyDescent="0.25">
      <c r="A1350" s="17"/>
      <c r="B1350" s="17"/>
      <c r="C1350" s="22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20"/>
      <c r="T1350" s="20"/>
      <c r="U1350" s="20"/>
      <c r="V1350" s="20"/>
      <c r="W1350" s="20"/>
      <c r="X1350" s="20"/>
      <c r="Y1350" s="20"/>
      <c r="Z1350" s="17"/>
      <c r="AA1350" s="21"/>
      <c r="AB1350" s="17"/>
      <c r="AC1350" s="17"/>
      <c r="AD1350" s="17"/>
      <c r="AE1350" s="17"/>
      <c r="AF1350" s="17"/>
      <c r="AG1350" s="17"/>
      <c r="AH1350" s="17"/>
      <c r="AI1350" s="17"/>
      <c r="AJ1350" s="17"/>
      <c r="AK1350" s="17"/>
      <c r="AL1350" s="17"/>
      <c r="AM1350" s="17"/>
      <c r="AN1350" s="17"/>
      <c r="AO1350" s="17"/>
      <c r="AP1350" s="17"/>
      <c r="AQ1350" s="17"/>
      <c r="AR1350" s="17"/>
      <c r="AS1350" s="17"/>
      <c r="AT1350" s="17"/>
      <c r="AU1350" s="17"/>
      <c r="AV1350" s="17"/>
      <c r="AW1350" s="17"/>
      <c r="AX1350" s="17"/>
      <c r="AY1350" s="17"/>
      <c r="AZ1350" s="17"/>
      <c r="BA1350" s="17"/>
      <c r="BB1350" s="17"/>
    </row>
    <row r="1351" spans="1:54" x14ac:dyDescent="0.25">
      <c r="A1351" s="17"/>
      <c r="B1351" s="17"/>
      <c r="C1351" s="22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20"/>
      <c r="T1351" s="20"/>
      <c r="U1351" s="20"/>
      <c r="V1351" s="20"/>
      <c r="W1351" s="20"/>
      <c r="X1351" s="20"/>
      <c r="Y1351" s="20"/>
      <c r="Z1351" s="17"/>
      <c r="AA1351" s="21"/>
      <c r="AB1351" s="17"/>
      <c r="AC1351" s="17"/>
      <c r="AD1351" s="17"/>
      <c r="AE1351" s="17"/>
      <c r="AF1351" s="17"/>
      <c r="AG1351" s="17"/>
      <c r="AH1351" s="17"/>
      <c r="AI1351" s="17"/>
      <c r="AJ1351" s="17"/>
      <c r="AK1351" s="17"/>
      <c r="AL1351" s="17"/>
      <c r="AM1351" s="17"/>
      <c r="AN1351" s="17"/>
      <c r="AO1351" s="17"/>
      <c r="AP1351" s="17"/>
      <c r="AQ1351" s="17"/>
      <c r="AR1351" s="17"/>
      <c r="AS1351" s="17"/>
      <c r="AT1351" s="17"/>
      <c r="AU1351" s="17"/>
      <c r="AV1351" s="17"/>
      <c r="AW1351" s="17"/>
      <c r="AX1351" s="17"/>
      <c r="AY1351" s="17"/>
      <c r="AZ1351" s="17"/>
      <c r="BA1351" s="17"/>
      <c r="BB1351" s="17"/>
    </row>
    <row r="1352" spans="1:54" x14ac:dyDescent="0.25">
      <c r="A1352" s="17"/>
      <c r="B1352" s="17"/>
      <c r="C1352" s="22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20"/>
      <c r="T1352" s="20"/>
      <c r="U1352" s="20"/>
      <c r="V1352" s="20"/>
      <c r="W1352" s="20"/>
      <c r="X1352" s="20"/>
      <c r="Y1352" s="20"/>
      <c r="Z1352" s="17"/>
      <c r="AA1352" s="21"/>
      <c r="AB1352" s="17"/>
      <c r="AC1352" s="17"/>
      <c r="AD1352" s="17"/>
      <c r="AE1352" s="17"/>
      <c r="AF1352" s="17"/>
      <c r="AG1352" s="17"/>
      <c r="AH1352" s="17"/>
      <c r="AI1352" s="17"/>
      <c r="AJ1352" s="17"/>
      <c r="AK1352" s="17"/>
      <c r="AL1352" s="17"/>
      <c r="AM1352" s="17"/>
      <c r="AN1352" s="17"/>
      <c r="AO1352" s="17"/>
      <c r="AP1352" s="17"/>
      <c r="AQ1352" s="17"/>
      <c r="AR1352" s="17"/>
      <c r="AS1352" s="17"/>
      <c r="AT1352" s="17"/>
      <c r="AU1352" s="17"/>
      <c r="AV1352" s="17"/>
      <c r="AW1352" s="17"/>
      <c r="AX1352" s="17"/>
      <c r="AY1352" s="17"/>
      <c r="AZ1352" s="17"/>
      <c r="BA1352" s="17"/>
      <c r="BB1352" s="17"/>
    </row>
    <row r="1353" spans="1:54" x14ac:dyDescent="0.25">
      <c r="A1353" s="17"/>
      <c r="B1353" s="17"/>
      <c r="C1353" s="22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20"/>
      <c r="T1353" s="20"/>
      <c r="U1353" s="20"/>
      <c r="V1353" s="20"/>
      <c r="W1353" s="20"/>
      <c r="X1353" s="20"/>
      <c r="Y1353" s="20"/>
      <c r="Z1353" s="17"/>
      <c r="AA1353" s="21"/>
      <c r="AB1353" s="17"/>
      <c r="AC1353" s="17"/>
      <c r="AD1353" s="17"/>
      <c r="AE1353" s="17"/>
      <c r="AF1353" s="17"/>
      <c r="AG1353" s="17"/>
      <c r="AH1353" s="17"/>
      <c r="AI1353" s="17"/>
      <c r="AJ1353" s="17"/>
      <c r="AK1353" s="17"/>
      <c r="AL1353" s="17"/>
      <c r="AM1353" s="17"/>
      <c r="AN1353" s="17"/>
      <c r="AO1353" s="17"/>
      <c r="AP1353" s="17"/>
      <c r="AQ1353" s="17"/>
      <c r="AR1353" s="17"/>
      <c r="AS1353" s="17"/>
      <c r="AT1353" s="17"/>
      <c r="AU1353" s="17"/>
      <c r="AV1353" s="17"/>
      <c r="AW1353" s="17"/>
      <c r="AX1353" s="17"/>
      <c r="AY1353" s="17"/>
      <c r="AZ1353" s="17"/>
      <c r="BA1353" s="17"/>
      <c r="BB1353" s="17"/>
    </row>
    <row r="1354" spans="1:54" x14ac:dyDescent="0.25">
      <c r="A1354" s="17"/>
      <c r="B1354" s="17"/>
      <c r="C1354" s="22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20"/>
      <c r="T1354" s="20"/>
      <c r="U1354" s="20"/>
      <c r="V1354" s="20"/>
      <c r="W1354" s="20"/>
      <c r="X1354" s="20"/>
      <c r="Y1354" s="20"/>
      <c r="Z1354" s="17"/>
      <c r="AA1354" s="21"/>
      <c r="AB1354" s="17"/>
      <c r="AC1354" s="17"/>
      <c r="AD1354" s="17"/>
      <c r="AE1354" s="17"/>
      <c r="AF1354" s="17"/>
      <c r="AG1354" s="17"/>
      <c r="AH1354" s="17"/>
      <c r="AI1354" s="17"/>
      <c r="AJ1354" s="17"/>
      <c r="AK1354" s="17"/>
      <c r="AL1354" s="17"/>
      <c r="AM1354" s="17"/>
      <c r="AN1354" s="17"/>
      <c r="AO1354" s="17"/>
      <c r="AP1354" s="17"/>
      <c r="AQ1354" s="17"/>
      <c r="AR1354" s="17"/>
      <c r="AS1354" s="17"/>
      <c r="AT1354" s="17"/>
      <c r="AU1354" s="17"/>
      <c r="AV1354" s="17"/>
      <c r="AW1354" s="17"/>
      <c r="AX1354" s="17"/>
      <c r="AY1354" s="17"/>
      <c r="AZ1354" s="17"/>
      <c r="BA1354" s="17"/>
      <c r="BB1354" s="17"/>
    </row>
    <row r="1355" spans="1:54" x14ac:dyDescent="0.25">
      <c r="A1355" s="17"/>
      <c r="B1355" s="17"/>
      <c r="C1355" s="22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20"/>
      <c r="T1355" s="20"/>
      <c r="U1355" s="20"/>
      <c r="V1355" s="20"/>
      <c r="W1355" s="20"/>
      <c r="X1355" s="20"/>
      <c r="Y1355" s="20"/>
      <c r="Z1355" s="17"/>
      <c r="AA1355" s="21"/>
      <c r="AB1355" s="17"/>
      <c r="AC1355" s="17"/>
      <c r="AD1355" s="17"/>
      <c r="AE1355" s="17"/>
      <c r="AF1355" s="17"/>
      <c r="AG1355" s="17"/>
      <c r="AH1355" s="17"/>
      <c r="AI1355" s="17"/>
      <c r="AJ1355" s="17"/>
      <c r="AK1355" s="17"/>
      <c r="AL1355" s="17"/>
      <c r="AM1355" s="17"/>
      <c r="AN1355" s="17"/>
      <c r="AO1355" s="17"/>
      <c r="AP1355" s="17"/>
      <c r="AQ1355" s="17"/>
      <c r="AR1355" s="17"/>
      <c r="AS1355" s="17"/>
      <c r="AT1355" s="17"/>
      <c r="AU1355" s="17"/>
      <c r="AV1355" s="17"/>
      <c r="AW1355" s="17"/>
      <c r="AX1355" s="17"/>
      <c r="AY1355" s="17"/>
      <c r="AZ1355" s="17"/>
      <c r="BA1355" s="17"/>
      <c r="BB1355" s="17"/>
    </row>
    <row r="1356" spans="1:54" x14ac:dyDescent="0.25">
      <c r="A1356" s="17"/>
      <c r="B1356" s="17"/>
      <c r="C1356" s="22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20"/>
      <c r="T1356" s="20"/>
      <c r="U1356" s="20"/>
      <c r="V1356" s="20"/>
      <c r="W1356" s="20"/>
      <c r="X1356" s="20"/>
      <c r="Y1356" s="20"/>
      <c r="Z1356" s="17"/>
      <c r="AA1356" s="21"/>
      <c r="AB1356" s="17"/>
      <c r="AC1356" s="17"/>
      <c r="AD1356" s="17"/>
      <c r="AE1356" s="17"/>
      <c r="AF1356" s="17"/>
      <c r="AG1356" s="17"/>
      <c r="AH1356" s="17"/>
      <c r="AI1356" s="17"/>
      <c r="AJ1356" s="17"/>
      <c r="AK1356" s="17"/>
      <c r="AL1356" s="17"/>
      <c r="AM1356" s="17"/>
      <c r="AN1356" s="17"/>
      <c r="AO1356" s="17"/>
      <c r="AP1356" s="17"/>
      <c r="AQ1356" s="17"/>
      <c r="AR1356" s="17"/>
      <c r="AS1356" s="17"/>
      <c r="AT1356" s="17"/>
      <c r="AU1356" s="17"/>
      <c r="AV1356" s="17"/>
      <c r="AW1356" s="17"/>
      <c r="AX1356" s="17"/>
      <c r="AY1356" s="17"/>
      <c r="AZ1356" s="17"/>
      <c r="BA1356" s="17"/>
      <c r="BB1356" s="17"/>
    </row>
    <row r="1357" spans="1:54" x14ac:dyDescent="0.25">
      <c r="A1357" s="17"/>
      <c r="B1357" s="17"/>
      <c r="C1357" s="22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20"/>
      <c r="T1357" s="20"/>
      <c r="U1357" s="20"/>
      <c r="V1357" s="20"/>
      <c r="W1357" s="20"/>
      <c r="X1357" s="20"/>
      <c r="Y1357" s="20"/>
      <c r="Z1357" s="17"/>
      <c r="AA1357" s="21"/>
      <c r="AB1357" s="17"/>
      <c r="AC1357" s="17"/>
      <c r="AD1357" s="17"/>
      <c r="AE1357" s="17"/>
      <c r="AF1357" s="17"/>
      <c r="AG1357" s="17"/>
      <c r="AH1357" s="17"/>
      <c r="AI1357" s="17"/>
      <c r="AJ1357" s="17"/>
      <c r="AK1357" s="17"/>
      <c r="AL1357" s="17"/>
      <c r="AM1357" s="17"/>
      <c r="AN1357" s="17"/>
      <c r="AO1357" s="17"/>
      <c r="AP1357" s="17"/>
      <c r="AQ1357" s="17"/>
      <c r="AR1357" s="17"/>
      <c r="AS1357" s="17"/>
      <c r="AT1357" s="17"/>
      <c r="AU1357" s="17"/>
      <c r="AV1357" s="17"/>
      <c r="AW1357" s="17"/>
      <c r="AX1357" s="17"/>
      <c r="AY1357" s="17"/>
      <c r="AZ1357" s="17"/>
      <c r="BA1357" s="17"/>
      <c r="BB1357" s="17"/>
    </row>
    <row r="1358" spans="1:54" x14ac:dyDescent="0.25">
      <c r="A1358" s="17"/>
      <c r="B1358" s="17"/>
      <c r="C1358" s="22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20"/>
      <c r="T1358" s="20"/>
      <c r="U1358" s="20"/>
      <c r="V1358" s="20"/>
      <c r="W1358" s="20"/>
      <c r="X1358" s="20"/>
      <c r="Y1358" s="20"/>
      <c r="Z1358" s="17"/>
      <c r="AA1358" s="21"/>
      <c r="AB1358" s="17"/>
      <c r="AC1358" s="17"/>
      <c r="AD1358" s="17"/>
      <c r="AE1358" s="17"/>
      <c r="AF1358" s="17"/>
      <c r="AG1358" s="17"/>
      <c r="AH1358" s="17"/>
      <c r="AI1358" s="17"/>
      <c r="AJ1358" s="17"/>
      <c r="AK1358" s="17"/>
      <c r="AL1358" s="17"/>
      <c r="AM1358" s="17"/>
      <c r="AN1358" s="17"/>
      <c r="AO1358" s="17"/>
      <c r="AP1358" s="17"/>
      <c r="AQ1358" s="17"/>
      <c r="AR1358" s="17"/>
      <c r="AS1358" s="17"/>
      <c r="AT1358" s="17"/>
      <c r="AU1358" s="17"/>
      <c r="AV1358" s="17"/>
      <c r="AW1358" s="17"/>
      <c r="AX1358" s="17"/>
      <c r="AY1358" s="17"/>
      <c r="AZ1358" s="17"/>
      <c r="BA1358" s="17"/>
      <c r="BB1358" s="17"/>
    </row>
    <row r="1359" spans="1:54" x14ac:dyDescent="0.25">
      <c r="A1359" s="17"/>
      <c r="B1359" s="17"/>
      <c r="C1359" s="22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20"/>
      <c r="T1359" s="20"/>
      <c r="U1359" s="20"/>
      <c r="V1359" s="20"/>
      <c r="W1359" s="20"/>
      <c r="X1359" s="20"/>
      <c r="Y1359" s="20"/>
      <c r="Z1359" s="17"/>
      <c r="AA1359" s="21"/>
      <c r="AB1359" s="17"/>
      <c r="AC1359" s="17"/>
      <c r="AD1359" s="17"/>
      <c r="AE1359" s="17"/>
      <c r="AF1359" s="17"/>
      <c r="AG1359" s="17"/>
      <c r="AH1359" s="17"/>
      <c r="AI1359" s="17"/>
      <c r="AJ1359" s="17"/>
      <c r="AK1359" s="17"/>
      <c r="AL1359" s="17"/>
      <c r="AM1359" s="17"/>
      <c r="AN1359" s="17"/>
      <c r="AO1359" s="17"/>
      <c r="AP1359" s="17"/>
      <c r="AQ1359" s="17"/>
      <c r="AR1359" s="17"/>
      <c r="AS1359" s="17"/>
      <c r="AT1359" s="17"/>
      <c r="AU1359" s="17"/>
      <c r="AV1359" s="17"/>
      <c r="AW1359" s="17"/>
      <c r="AX1359" s="17"/>
      <c r="AY1359" s="17"/>
      <c r="AZ1359" s="17"/>
      <c r="BA1359" s="17"/>
      <c r="BB1359" s="17"/>
    </row>
    <row r="1360" spans="1:54" x14ac:dyDescent="0.25">
      <c r="A1360" s="17"/>
      <c r="B1360" s="17"/>
      <c r="C1360" s="22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20"/>
      <c r="T1360" s="20"/>
      <c r="U1360" s="20"/>
      <c r="V1360" s="20"/>
      <c r="W1360" s="20"/>
      <c r="X1360" s="20"/>
      <c r="Y1360" s="20"/>
      <c r="Z1360" s="17"/>
      <c r="AA1360" s="21"/>
      <c r="AB1360" s="17"/>
      <c r="AC1360" s="17"/>
      <c r="AD1360" s="17"/>
      <c r="AE1360" s="17"/>
      <c r="AF1360" s="17"/>
      <c r="AG1360" s="17"/>
      <c r="AH1360" s="17"/>
      <c r="AI1360" s="17"/>
      <c r="AJ1360" s="17"/>
      <c r="AK1360" s="17"/>
      <c r="AL1360" s="17"/>
      <c r="AM1360" s="17"/>
      <c r="AN1360" s="17"/>
      <c r="AO1360" s="17"/>
      <c r="AP1360" s="17"/>
      <c r="AQ1360" s="17"/>
      <c r="AR1360" s="17"/>
      <c r="AS1360" s="17"/>
      <c r="AT1360" s="17"/>
      <c r="AU1360" s="17"/>
      <c r="AV1360" s="17"/>
      <c r="AW1360" s="17"/>
      <c r="AX1360" s="17"/>
      <c r="AY1360" s="17"/>
      <c r="AZ1360" s="17"/>
      <c r="BA1360" s="17"/>
      <c r="BB1360" s="17"/>
    </row>
    <row r="1361" spans="1:54" x14ac:dyDescent="0.25">
      <c r="A1361" s="17"/>
      <c r="B1361" s="17"/>
      <c r="C1361" s="22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20"/>
      <c r="T1361" s="20"/>
      <c r="U1361" s="20"/>
      <c r="V1361" s="20"/>
      <c r="W1361" s="20"/>
      <c r="X1361" s="20"/>
      <c r="Y1361" s="20"/>
      <c r="Z1361" s="17"/>
      <c r="AA1361" s="21"/>
      <c r="AB1361" s="17"/>
      <c r="AC1361" s="17"/>
      <c r="AD1361" s="17"/>
      <c r="AE1361" s="17"/>
      <c r="AF1361" s="17"/>
      <c r="AG1361" s="17"/>
      <c r="AH1361" s="17"/>
      <c r="AI1361" s="17"/>
      <c r="AJ1361" s="17"/>
      <c r="AK1361" s="17"/>
      <c r="AL1361" s="17"/>
      <c r="AM1361" s="17"/>
      <c r="AN1361" s="17"/>
      <c r="AO1361" s="17"/>
      <c r="AP1361" s="17"/>
      <c r="AQ1361" s="17"/>
      <c r="AR1361" s="17"/>
      <c r="AS1361" s="17"/>
      <c r="AT1361" s="17"/>
      <c r="AU1361" s="17"/>
      <c r="AV1361" s="17"/>
      <c r="AW1361" s="17"/>
      <c r="AX1361" s="17"/>
      <c r="AY1361" s="17"/>
      <c r="AZ1361" s="17"/>
      <c r="BA1361" s="17"/>
      <c r="BB1361" s="17"/>
    </row>
    <row r="1362" spans="1:54" x14ac:dyDescent="0.25">
      <c r="A1362" s="17"/>
      <c r="B1362" s="17"/>
      <c r="C1362" s="22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20"/>
      <c r="T1362" s="20"/>
      <c r="U1362" s="20"/>
      <c r="V1362" s="20"/>
      <c r="W1362" s="20"/>
      <c r="X1362" s="20"/>
      <c r="Y1362" s="20"/>
      <c r="Z1362" s="17"/>
      <c r="AA1362" s="21"/>
      <c r="AB1362" s="17"/>
      <c r="AC1362" s="17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7"/>
      <c r="AP1362" s="17"/>
      <c r="AQ1362" s="17"/>
      <c r="AR1362" s="17"/>
      <c r="AS1362" s="17"/>
      <c r="AT1362" s="17"/>
      <c r="AU1362" s="17"/>
      <c r="AV1362" s="17"/>
      <c r="AW1362" s="17"/>
      <c r="AX1362" s="17"/>
      <c r="AY1362" s="17"/>
      <c r="AZ1362" s="17"/>
      <c r="BA1362" s="17"/>
      <c r="BB1362" s="17"/>
    </row>
    <row r="1363" spans="1:54" x14ac:dyDescent="0.25">
      <c r="A1363" s="17"/>
      <c r="B1363" s="17"/>
      <c r="C1363" s="22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20"/>
      <c r="T1363" s="20"/>
      <c r="U1363" s="20"/>
      <c r="V1363" s="20"/>
      <c r="W1363" s="20"/>
      <c r="X1363" s="20"/>
      <c r="Y1363" s="20"/>
      <c r="Z1363" s="17"/>
      <c r="AA1363" s="21"/>
      <c r="AB1363" s="17"/>
      <c r="AC1363" s="17"/>
      <c r="AD1363" s="17"/>
      <c r="AE1363" s="17"/>
      <c r="AF1363" s="17"/>
      <c r="AG1363" s="17"/>
      <c r="AH1363" s="17"/>
      <c r="AI1363" s="17"/>
      <c r="AJ1363" s="17"/>
      <c r="AK1363" s="17"/>
      <c r="AL1363" s="17"/>
      <c r="AM1363" s="17"/>
      <c r="AN1363" s="17"/>
      <c r="AO1363" s="17"/>
      <c r="AP1363" s="17"/>
      <c r="AQ1363" s="17"/>
      <c r="AR1363" s="17"/>
      <c r="AS1363" s="17"/>
      <c r="AT1363" s="17"/>
      <c r="AU1363" s="17"/>
      <c r="AV1363" s="17"/>
      <c r="AW1363" s="17"/>
      <c r="AX1363" s="17"/>
      <c r="AY1363" s="17"/>
      <c r="AZ1363" s="17"/>
      <c r="BA1363" s="17"/>
      <c r="BB1363" s="17"/>
    </row>
    <row r="1364" spans="1:54" x14ac:dyDescent="0.25">
      <c r="A1364" s="17"/>
      <c r="B1364" s="17"/>
      <c r="C1364" s="22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20"/>
      <c r="T1364" s="20"/>
      <c r="U1364" s="20"/>
      <c r="V1364" s="20"/>
      <c r="W1364" s="20"/>
      <c r="X1364" s="20"/>
      <c r="Y1364" s="20"/>
      <c r="Z1364" s="17"/>
      <c r="AA1364" s="21"/>
      <c r="AB1364" s="17"/>
      <c r="AC1364" s="17"/>
      <c r="AD1364" s="17"/>
      <c r="AE1364" s="17"/>
      <c r="AF1364" s="17"/>
      <c r="AG1364" s="17"/>
      <c r="AH1364" s="17"/>
      <c r="AI1364" s="17"/>
      <c r="AJ1364" s="17"/>
      <c r="AK1364" s="17"/>
      <c r="AL1364" s="17"/>
      <c r="AM1364" s="17"/>
      <c r="AN1364" s="17"/>
      <c r="AO1364" s="17"/>
      <c r="AP1364" s="17"/>
      <c r="AQ1364" s="17"/>
      <c r="AR1364" s="17"/>
      <c r="AS1364" s="17"/>
      <c r="AT1364" s="17"/>
      <c r="AU1364" s="17"/>
      <c r="AV1364" s="17"/>
      <c r="AW1364" s="17"/>
      <c r="AX1364" s="17"/>
      <c r="AY1364" s="17"/>
      <c r="AZ1364" s="17"/>
      <c r="BA1364" s="17"/>
      <c r="BB1364" s="17"/>
    </row>
    <row r="1365" spans="1:54" x14ac:dyDescent="0.25">
      <c r="A1365" s="17"/>
      <c r="B1365" s="17"/>
      <c r="C1365" s="22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20"/>
      <c r="T1365" s="20"/>
      <c r="U1365" s="20"/>
      <c r="V1365" s="20"/>
      <c r="W1365" s="20"/>
      <c r="X1365" s="20"/>
      <c r="Y1365" s="20"/>
      <c r="Z1365" s="17"/>
      <c r="AA1365" s="21"/>
      <c r="AB1365" s="17"/>
      <c r="AC1365" s="17"/>
      <c r="AD1365" s="17"/>
      <c r="AE1365" s="17"/>
      <c r="AF1365" s="17"/>
      <c r="AG1365" s="17"/>
      <c r="AH1365" s="17"/>
      <c r="AI1365" s="17"/>
      <c r="AJ1365" s="17"/>
      <c r="AK1365" s="17"/>
      <c r="AL1365" s="17"/>
      <c r="AM1365" s="17"/>
      <c r="AN1365" s="17"/>
      <c r="AO1365" s="17"/>
      <c r="AP1365" s="17"/>
      <c r="AQ1365" s="17"/>
      <c r="AR1365" s="17"/>
      <c r="AS1365" s="17"/>
      <c r="AT1365" s="17"/>
      <c r="AU1365" s="17"/>
      <c r="AV1365" s="17"/>
      <c r="AW1365" s="17"/>
      <c r="AX1365" s="17"/>
      <c r="AY1365" s="17"/>
      <c r="AZ1365" s="17"/>
      <c r="BA1365" s="17"/>
      <c r="BB1365" s="17"/>
    </row>
    <row r="1366" spans="1:54" x14ac:dyDescent="0.25">
      <c r="A1366" s="17"/>
      <c r="B1366" s="17"/>
      <c r="C1366" s="22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20"/>
      <c r="T1366" s="20"/>
      <c r="U1366" s="20"/>
      <c r="V1366" s="20"/>
      <c r="W1366" s="20"/>
      <c r="X1366" s="20"/>
      <c r="Y1366" s="20"/>
      <c r="Z1366" s="17"/>
      <c r="AA1366" s="21"/>
      <c r="AB1366" s="17"/>
      <c r="AC1366" s="17"/>
      <c r="AD1366" s="17"/>
      <c r="AE1366" s="17"/>
      <c r="AF1366" s="17"/>
      <c r="AG1366" s="17"/>
      <c r="AH1366" s="17"/>
      <c r="AI1366" s="17"/>
      <c r="AJ1366" s="17"/>
      <c r="AK1366" s="17"/>
      <c r="AL1366" s="17"/>
      <c r="AM1366" s="17"/>
      <c r="AN1366" s="17"/>
      <c r="AO1366" s="17"/>
      <c r="AP1366" s="17"/>
      <c r="AQ1366" s="17"/>
      <c r="AR1366" s="17"/>
      <c r="AS1366" s="17"/>
      <c r="AT1366" s="17"/>
      <c r="AU1366" s="17"/>
      <c r="AV1366" s="17"/>
      <c r="AW1366" s="17"/>
      <c r="AX1366" s="17"/>
      <c r="AY1366" s="17"/>
      <c r="AZ1366" s="17"/>
      <c r="BA1366" s="17"/>
      <c r="BB1366" s="17"/>
    </row>
    <row r="1367" spans="1:54" x14ac:dyDescent="0.25">
      <c r="A1367" s="17"/>
      <c r="B1367" s="17"/>
      <c r="C1367" s="22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20"/>
      <c r="T1367" s="20"/>
      <c r="U1367" s="20"/>
      <c r="V1367" s="20"/>
      <c r="W1367" s="20"/>
      <c r="X1367" s="20"/>
      <c r="Y1367" s="20"/>
      <c r="Z1367" s="17"/>
      <c r="AA1367" s="21"/>
      <c r="AB1367" s="17"/>
      <c r="AC1367" s="17"/>
      <c r="AD1367" s="17"/>
      <c r="AE1367" s="17"/>
      <c r="AF1367" s="17"/>
      <c r="AG1367" s="17"/>
      <c r="AH1367" s="17"/>
      <c r="AI1367" s="17"/>
      <c r="AJ1367" s="17"/>
      <c r="AK1367" s="17"/>
      <c r="AL1367" s="17"/>
      <c r="AM1367" s="17"/>
      <c r="AN1367" s="17"/>
      <c r="AO1367" s="17"/>
      <c r="AP1367" s="17"/>
      <c r="AQ1367" s="17"/>
      <c r="AR1367" s="17"/>
      <c r="AS1367" s="17"/>
      <c r="AT1367" s="17"/>
      <c r="AU1367" s="17"/>
      <c r="AV1367" s="17"/>
      <c r="AW1367" s="17"/>
      <c r="AX1367" s="17"/>
      <c r="AY1367" s="17"/>
      <c r="AZ1367" s="17"/>
      <c r="BA1367" s="17"/>
      <c r="BB1367" s="17"/>
    </row>
    <row r="1368" spans="1:54" x14ac:dyDescent="0.25">
      <c r="A1368" s="17"/>
      <c r="B1368" s="17"/>
      <c r="C1368" s="22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20"/>
      <c r="T1368" s="20"/>
      <c r="U1368" s="20"/>
      <c r="V1368" s="20"/>
      <c r="W1368" s="20"/>
      <c r="X1368" s="20"/>
      <c r="Y1368" s="20"/>
      <c r="Z1368" s="17"/>
      <c r="AA1368" s="21"/>
      <c r="AB1368" s="17"/>
      <c r="AC1368" s="17"/>
      <c r="AD1368" s="17"/>
      <c r="AE1368" s="17"/>
      <c r="AF1368" s="17"/>
      <c r="AG1368" s="17"/>
      <c r="AH1368" s="17"/>
      <c r="AI1368" s="17"/>
      <c r="AJ1368" s="17"/>
      <c r="AK1368" s="17"/>
      <c r="AL1368" s="17"/>
      <c r="AM1368" s="17"/>
      <c r="AN1368" s="17"/>
      <c r="AO1368" s="17"/>
      <c r="AP1368" s="17"/>
      <c r="AQ1368" s="17"/>
      <c r="AR1368" s="17"/>
      <c r="AS1368" s="17"/>
      <c r="AT1368" s="17"/>
      <c r="AU1368" s="17"/>
      <c r="AV1368" s="17"/>
      <c r="AW1368" s="17"/>
      <c r="AX1368" s="17"/>
      <c r="AY1368" s="17"/>
      <c r="AZ1368" s="17"/>
      <c r="BA1368" s="17"/>
      <c r="BB1368" s="17"/>
    </row>
    <row r="1369" spans="1:54" x14ac:dyDescent="0.25">
      <c r="A1369" s="17"/>
      <c r="B1369" s="17"/>
      <c r="C1369" s="22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20"/>
      <c r="T1369" s="20"/>
      <c r="U1369" s="20"/>
      <c r="V1369" s="20"/>
      <c r="W1369" s="20"/>
      <c r="X1369" s="20"/>
      <c r="Y1369" s="20"/>
      <c r="Z1369" s="17"/>
      <c r="AA1369" s="21"/>
      <c r="AB1369" s="17"/>
      <c r="AC1369" s="17"/>
      <c r="AD1369" s="17"/>
      <c r="AE1369" s="17"/>
      <c r="AF1369" s="17"/>
      <c r="AG1369" s="17"/>
      <c r="AH1369" s="17"/>
      <c r="AI1369" s="17"/>
      <c r="AJ1369" s="17"/>
      <c r="AK1369" s="17"/>
      <c r="AL1369" s="17"/>
      <c r="AM1369" s="17"/>
      <c r="AN1369" s="17"/>
      <c r="AO1369" s="17"/>
      <c r="AP1369" s="17"/>
      <c r="AQ1369" s="17"/>
      <c r="AR1369" s="17"/>
      <c r="AS1369" s="17"/>
      <c r="AT1369" s="17"/>
      <c r="AU1369" s="17"/>
      <c r="AV1369" s="17"/>
      <c r="AW1369" s="17"/>
      <c r="AX1369" s="17"/>
      <c r="AY1369" s="17"/>
      <c r="AZ1369" s="17"/>
      <c r="BA1369" s="17"/>
      <c r="BB1369" s="17"/>
    </row>
    <row r="1370" spans="1:54" x14ac:dyDescent="0.25">
      <c r="A1370" s="17"/>
      <c r="B1370" s="17"/>
      <c r="C1370" s="22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20"/>
      <c r="T1370" s="20"/>
      <c r="U1370" s="20"/>
      <c r="V1370" s="20"/>
      <c r="W1370" s="20"/>
      <c r="X1370" s="20"/>
      <c r="Y1370" s="20"/>
      <c r="Z1370" s="17"/>
      <c r="AA1370" s="21"/>
      <c r="AB1370" s="17"/>
      <c r="AC1370" s="17"/>
      <c r="AD1370" s="17"/>
      <c r="AE1370" s="17"/>
      <c r="AF1370" s="17"/>
      <c r="AG1370" s="17"/>
      <c r="AH1370" s="17"/>
      <c r="AI1370" s="17"/>
      <c r="AJ1370" s="17"/>
      <c r="AK1370" s="17"/>
      <c r="AL1370" s="17"/>
      <c r="AM1370" s="17"/>
      <c r="AN1370" s="17"/>
      <c r="AO1370" s="17"/>
      <c r="AP1370" s="17"/>
      <c r="AQ1370" s="17"/>
      <c r="AR1370" s="17"/>
      <c r="AS1370" s="17"/>
      <c r="AT1370" s="17"/>
      <c r="AU1370" s="17"/>
      <c r="AV1370" s="17"/>
      <c r="AW1370" s="17"/>
      <c r="AX1370" s="17"/>
      <c r="AY1370" s="17"/>
      <c r="AZ1370" s="17"/>
      <c r="BA1370" s="17"/>
      <c r="BB1370" s="17"/>
    </row>
    <row r="1371" spans="1:54" x14ac:dyDescent="0.25">
      <c r="A1371" s="17"/>
      <c r="B1371" s="17"/>
      <c r="C1371" s="22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20"/>
      <c r="T1371" s="20"/>
      <c r="U1371" s="20"/>
      <c r="V1371" s="20"/>
      <c r="W1371" s="20"/>
      <c r="X1371" s="20"/>
      <c r="Y1371" s="20"/>
      <c r="Z1371" s="17"/>
      <c r="AA1371" s="21"/>
      <c r="AB1371" s="17"/>
      <c r="AC1371" s="17"/>
      <c r="AD1371" s="17"/>
      <c r="AE1371" s="17"/>
      <c r="AF1371" s="17"/>
      <c r="AG1371" s="17"/>
      <c r="AH1371" s="17"/>
      <c r="AI1371" s="17"/>
      <c r="AJ1371" s="17"/>
      <c r="AK1371" s="17"/>
      <c r="AL1371" s="17"/>
      <c r="AM1371" s="17"/>
      <c r="AN1371" s="17"/>
      <c r="AO1371" s="17"/>
      <c r="AP1371" s="17"/>
      <c r="AQ1371" s="17"/>
      <c r="AR1371" s="17"/>
      <c r="AS1371" s="17"/>
      <c r="AT1371" s="17"/>
      <c r="AU1371" s="17"/>
      <c r="AV1371" s="17"/>
      <c r="AW1371" s="17"/>
      <c r="AX1371" s="17"/>
      <c r="AY1371" s="17"/>
      <c r="AZ1371" s="17"/>
      <c r="BA1371" s="17"/>
      <c r="BB1371" s="17"/>
    </row>
    <row r="1372" spans="1:54" x14ac:dyDescent="0.25">
      <c r="A1372" s="17"/>
      <c r="B1372" s="17"/>
      <c r="C1372" s="22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20"/>
      <c r="T1372" s="20"/>
      <c r="U1372" s="20"/>
      <c r="V1372" s="20"/>
      <c r="W1372" s="20"/>
      <c r="X1372" s="20"/>
      <c r="Y1372" s="20"/>
      <c r="Z1372" s="17"/>
      <c r="AA1372" s="21"/>
      <c r="AB1372" s="17"/>
      <c r="AC1372" s="17"/>
      <c r="AD1372" s="17"/>
      <c r="AE1372" s="17"/>
      <c r="AF1372" s="17"/>
      <c r="AG1372" s="17"/>
      <c r="AH1372" s="17"/>
      <c r="AI1372" s="17"/>
      <c r="AJ1372" s="17"/>
      <c r="AK1372" s="17"/>
      <c r="AL1372" s="17"/>
      <c r="AM1372" s="17"/>
      <c r="AN1372" s="17"/>
      <c r="AO1372" s="17"/>
      <c r="AP1372" s="17"/>
      <c r="AQ1372" s="17"/>
      <c r="AR1372" s="17"/>
      <c r="AS1372" s="17"/>
      <c r="AT1372" s="17"/>
      <c r="AU1372" s="17"/>
      <c r="AV1372" s="17"/>
      <c r="AW1372" s="17"/>
      <c r="AX1372" s="17"/>
      <c r="AY1372" s="17"/>
      <c r="AZ1372" s="17"/>
      <c r="BA1372" s="17"/>
      <c r="BB1372" s="17"/>
    </row>
    <row r="1373" spans="1:54" x14ac:dyDescent="0.25">
      <c r="A1373" s="17"/>
      <c r="B1373" s="17"/>
      <c r="C1373" s="22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20"/>
      <c r="T1373" s="20"/>
      <c r="U1373" s="20"/>
      <c r="V1373" s="20"/>
      <c r="W1373" s="20"/>
      <c r="X1373" s="20"/>
      <c r="Y1373" s="20"/>
      <c r="Z1373" s="17"/>
      <c r="AA1373" s="21"/>
      <c r="AB1373" s="17"/>
      <c r="AC1373" s="17"/>
      <c r="AD1373" s="17"/>
      <c r="AE1373" s="17"/>
      <c r="AF1373" s="17"/>
      <c r="AG1373" s="17"/>
      <c r="AH1373" s="17"/>
      <c r="AI1373" s="17"/>
      <c r="AJ1373" s="17"/>
      <c r="AK1373" s="17"/>
      <c r="AL1373" s="17"/>
      <c r="AM1373" s="17"/>
      <c r="AN1373" s="17"/>
      <c r="AO1373" s="17"/>
      <c r="AP1373" s="17"/>
      <c r="AQ1373" s="17"/>
      <c r="AR1373" s="17"/>
      <c r="AS1373" s="17"/>
      <c r="AT1373" s="17"/>
      <c r="AU1373" s="17"/>
      <c r="AV1373" s="17"/>
      <c r="AW1373" s="17"/>
      <c r="AX1373" s="17"/>
      <c r="AY1373" s="17"/>
      <c r="AZ1373" s="17"/>
      <c r="BA1373" s="17"/>
      <c r="BB1373" s="17"/>
    </row>
    <row r="1374" spans="1:54" x14ac:dyDescent="0.25">
      <c r="A1374" s="17"/>
      <c r="B1374" s="17"/>
      <c r="C1374" s="22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20"/>
      <c r="T1374" s="20"/>
      <c r="U1374" s="20"/>
      <c r="V1374" s="20"/>
      <c r="W1374" s="20"/>
      <c r="X1374" s="20"/>
      <c r="Y1374" s="20"/>
      <c r="Z1374" s="17"/>
      <c r="AA1374" s="21"/>
      <c r="AB1374" s="17"/>
      <c r="AC1374" s="17"/>
      <c r="AD1374" s="17"/>
      <c r="AE1374" s="17"/>
      <c r="AF1374" s="17"/>
      <c r="AG1374" s="17"/>
      <c r="AH1374" s="17"/>
      <c r="AI1374" s="17"/>
      <c r="AJ1374" s="17"/>
      <c r="AK1374" s="17"/>
      <c r="AL1374" s="17"/>
      <c r="AM1374" s="17"/>
      <c r="AN1374" s="17"/>
      <c r="AO1374" s="17"/>
      <c r="AP1374" s="17"/>
      <c r="AQ1374" s="17"/>
      <c r="AR1374" s="17"/>
      <c r="AS1374" s="17"/>
      <c r="AT1374" s="17"/>
      <c r="AU1374" s="17"/>
      <c r="AV1374" s="17"/>
      <c r="AW1374" s="17"/>
      <c r="AX1374" s="17"/>
      <c r="AY1374" s="17"/>
      <c r="AZ1374" s="17"/>
      <c r="BA1374" s="17"/>
      <c r="BB1374" s="17"/>
    </row>
    <row r="1375" spans="1:54" x14ac:dyDescent="0.25">
      <c r="A1375" s="17"/>
      <c r="B1375" s="17"/>
      <c r="C1375" s="22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20"/>
      <c r="T1375" s="20"/>
      <c r="U1375" s="20"/>
      <c r="V1375" s="20"/>
      <c r="W1375" s="20"/>
      <c r="X1375" s="20"/>
      <c r="Y1375" s="20"/>
      <c r="Z1375" s="17"/>
      <c r="AA1375" s="21"/>
      <c r="AB1375" s="17"/>
      <c r="AC1375" s="17"/>
      <c r="AD1375" s="17"/>
      <c r="AE1375" s="17"/>
      <c r="AF1375" s="17"/>
      <c r="AG1375" s="17"/>
      <c r="AH1375" s="17"/>
      <c r="AI1375" s="17"/>
      <c r="AJ1375" s="17"/>
      <c r="AK1375" s="17"/>
      <c r="AL1375" s="17"/>
      <c r="AM1375" s="17"/>
      <c r="AN1375" s="17"/>
      <c r="AO1375" s="17"/>
      <c r="AP1375" s="17"/>
      <c r="AQ1375" s="17"/>
      <c r="AR1375" s="17"/>
      <c r="AS1375" s="17"/>
      <c r="AT1375" s="17"/>
      <c r="AU1375" s="17"/>
      <c r="AV1375" s="17"/>
      <c r="AW1375" s="17"/>
      <c r="AX1375" s="17"/>
      <c r="AY1375" s="17"/>
      <c r="AZ1375" s="17"/>
      <c r="BA1375" s="17"/>
      <c r="BB1375" s="17"/>
    </row>
    <row r="1376" spans="1:54" x14ac:dyDescent="0.25">
      <c r="A1376" s="17"/>
      <c r="B1376" s="17"/>
      <c r="C1376" s="22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20"/>
      <c r="T1376" s="20"/>
      <c r="U1376" s="20"/>
      <c r="V1376" s="20"/>
      <c r="W1376" s="20"/>
      <c r="X1376" s="20"/>
      <c r="Y1376" s="20"/>
      <c r="Z1376" s="17"/>
      <c r="AA1376" s="21"/>
      <c r="AB1376" s="17"/>
      <c r="AC1376" s="17"/>
      <c r="AD1376" s="17"/>
      <c r="AE1376" s="17"/>
      <c r="AF1376" s="17"/>
      <c r="AG1376" s="17"/>
      <c r="AH1376" s="17"/>
      <c r="AI1376" s="17"/>
      <c r="AJ1376" s="17"/>
      <c r="AK1376" s="17"/>
      <c r="AL1376" s="17"/>
      <c r="AM1376" s="17"/>
      <c r="AN1376" s="17"/>
      <c r="AO1376" s="17"/>
      <c r="AP1376" s="17"/>
      <c r="AQ1376" s="17"/>
      <c r="AR1376" s="17"/>
      <c r="AS1376" s="17"/>
      <c r="AT1376" s="17"/>
      <c r="AU1376" s="17"/>
      <c r="AV1376" s="17"/>
      <c r="AW1376" s="17"/>
      <c r="AX1376" s="17"/>
      <c r="AY1376" s="17"/>
      <c r="AZ1376" s="17"/>
      <c r="BA1376" s="17"/>
      <c r="BB1376" s="17"/>
    </row>
    <row r="1377" spans="1:54" x14ac:dyDescent="0.25">
      <c r="A1377" s="17"/>
      <c r="B1377" s="17"/>
      <c r="C1377" s="22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20"/>
      <c r="T1377" s="20"/>
      <c r="U1377" s="20"/>
      <c r="V1377" s="20"/>
      <c r="W1377" s="20"/>
      <c r="X1377" s="20"/>
      <c r="Y1377" s="20"/>
      <c r="Z1377" s="17"/>
      <c r="AA1377" s="21"/>
      <c r="AB1377" s="17"/>
      <c r="AC1377" s="17"/>
      <c r="AD1377" s="17"/>
      <c r="AE1377" s="17"/>
      <c r="AF1377" s="17"/>
      <c r="AG1377" s="17"/>
      <c r="AH1377" s="17"/>
      <c r="AI1377" s="17"/>
      <c r="AJ1377" s="17"/>
      <c r="AK1377" s="17"/>
      <c r="AL1377" s="17"/>
      <c r="AM1377" s="17"/>
      <c r="AN1377" s="17"/>
      <c r="AO1377" s="17"/>
      <c r="AP1377" s="17"/>
      <c r="AQ1377" s="17"/>
      <c r="AR1377" s="17"/>
      <c r="AS1377" s="17"/>
      <c r="AT1377" s="17"/>
      <c r="AU1377" s="17"/>
      <c r="AV1377" s="17"/>
      <c r="AW1377" s="17"/>
      <c r="AX1377" s="17"/>
      <c r="AY1377" s="17"/>
      <c r="AZ1377" s="17"/>
      <c r="BA1377" s="17"/>
      <c r="BB1377" s="17"/>
    </row>
    <row r="1378" spans="1:54" x14ac:dyDescent="0.25">
      <c r="A1378" s="17"/>
      <c r="B1378" s="17"/>
      <c r="C1378" s="22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20"/>
      <c r="T1378" s="20"/>
      <c r="U1378" s="20"/>
      <c r="V1378" s="20"/>
      <c r="W1378" s="20"/>
      <c r="X1378" s="20"/>
      <c r="Y1378" s="20"/>
      <c r="Z1378" s="17"/>
      <c r="AA1378" s="21"/>
      <c r="AB1378" s="17"/>
      <c r="AC1378" s="17"/>
      <c r="AD1378" s="17"/>
      <c r="AE1378" s="17"/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7"/>
      <c r="AQ1378" s="17"/>
      <c r="AR1378" s="17"/>
      <c r="AS1378" s="17"/>
      <c r="AT1378" s="17"/>
      <c r="AU1378" s="17"/>
      <c r="AV1378" s="17"/>
      <c r="AW1378" s="17"/>
      <c r="AX1378" s="17"/>
      <c r="AY1378" s="17"/>
      <c r="AZ1378" s="17"/>
      <c r="BA1378" s="17"/>
      <c r="BB1378" s="17"/>
    </row>
    <row r="1379" spans="1:54" x14ac:dyDescent="0.25">
      <c r="A1379" s="17"/>
      <c r="B1379" s="17"/>
      <c r="C1379" s="22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20"/>
      <c r="T1379" s="20"/>
      <c r="U1379" s="20"/>
      <c r="V1379" s="20"/>
      <c r="W1379" s="20"/>
      <c r="X1379" s="20"/>
      <c r="Y1379" s="20"/>
      <c r="Z1379" s="17"/>
      <c r="AA1379" s="21"/>
      <c r="AB1379" s="17"/>
      <c r="AC1379" s="17"/>
      <c r="AD1379" s="17"/>
      <c r="AE1379" s="17"/>
      <c r="AF1379" s="17"/>
      <c r="AG1379" s="17"/>
      <c r="AH1379" s="17"/>
      <c r="AI1379" s="17"/>
      <c r="AJ1379" s="17"/>
      <c r="AK1379" s="17"/>
      <c r="AL1379" s="17"/>
      <c r="AM1379" s="17"/>
      <c r="AN1379" s="17"/>
      <c r="AO1379" s="17"/>
      <c r="AP1379" s="17"/>
      <c r="AQ1379" s="17"/>
      <c r="AR1379" s="17"/>
      <c r="AS1379" s="17"/>
      <c r="AT1379" s="17"/>
      <c r="AU1379" s="17"/>
      <c r="AV1379" s="17"/>
      <c r="AW1379" s="17"/>
      <c r="AX1379" s="17"/>
      <c r="AY1379" s="17"/>
      <c r="AZ1379" s="17"/>
      <c r="BA1379" s="17"/>
      <c r="BB1379" s="17"/>
    </row>
    <row r="1380" spans="1:54" x14ac:dyDescent="0.25">
      <c r="A1380" s="17"/>
      <c r="B1380" s="17"/>
      <c r="C1380" s="22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20"/>
      <c r="T1380" s="20"/>
      <c r="U1380" s="20"/>
      <c r="V1380" s="20"/>
      <c r="W1380" s="20"/>
      <c r="X1380" s="20"/>
      <c r="Y1380" s="20"/>
      <c r="Z1380" s="17"/>
      <c r="AA1380" s="21"/>
      <c r="AB1380" s="17"/>
      <c r="AC1380" s="17"/>
      <c r="AD1380" s="17"/>
      <c r="AE1380" s="17"/>
      <c r="AF1380" s="17"/>
      <c r="AG1380" s="17"/>
      <c r="AH1380" s="17"/>
      <c r="AI1380" s="17"/>
      <c r="AJ1380" s="17"/>
      <c r="AK1380" s="17"/>
      <c r="AL1380" s="17"/>
      <c r="AM1380" s="17"/>
      <c r="AN1380" s="17"/>
      <c r="AO1380" s="17"/>
      <c r="AP1380" s="17"/>
      <c r="AQ1380" s="17"/>
      <c r="AR1380" s="17"/>
      <c r="AS1380" s="17"/>
      <c r="AT1380" s="17"/>
      <c r="AU1380" s="17"/>
      <c r="AV1380" s="17"/>
      <c r="AW1380" s="17"/>
      <c r="AX1380" s="17"/>
      <c r="AY1380" s="17"/>
      <c r="AZ1380" s="17"/>
      <c r="BA1380" s="17"/>
      <c r="BB1380" s="17"/>
    </row>
    <row r="1381" spans="1:54" x14ac:dyDescent="0.25">
      <c r="A1381" s="17"/>
      <c r="B1381" s="17"/>
      <c r="C1381" s="22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20"/>
      <c r="T1381" s="20"/>
      <c r="U1381" s="20"/>
      <c r="V1381" s="20"/>
      <c r="W1381" s="20"/>
      <c r="X1381" s="20"/>
      <c r="Y1381" s="20"/>
      <c r="Z1381" s="17"/>
      <c r="AA1381" s="21"/>
      <c r="AB1381" s="17"/>
      <c r="AC1381" s="17"/>
      <c r="AD1381" s="17"/>
      <c r="AE1381" s="17"/>
      <c r="AF1381" s="17"/>
      <c r="AG1381" s="17"/>
      <c r="AH1381" s="17"/>
      <c r="AI1381" s="17"/>
      <c r="AJ1381" s="17"/>
      <c r="AK1381" s="17"/>
      <c r="AL1381" s="17"/>
      <c r="AM1381" s="17"/>
      <c r="AN1381" s="17"/>
      <c r="AO1381" s="17"/>
      <c r="AP1381" s="17"/>
      <c r="AQ1381" s="17"/>
      <c r="AR1381" s="17"/>
      <c r="AS1381" s="17"/>
      <c r="AT1381" s="17"/>
      <c r="AU1381" s="17"/>
      <c r="AV1381" s="17"/>
      <c r="AW1381" s="17"/>
      <c r="AX1381" s="17"/>
      <c r="AY1381" s="17"/>
      <c r="AZ1381" s="17"/>
      <c r="BA1381" s="17"/>
      <c r="BB1381" s="17"/>
    </row>
    <row r="1382" spans="1:54" x14ac:dyDescent="0.25">
      <c r="A1382" s="17"/>
      <c r="B1382" s="17"/>
      <c r="C1382" s="22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20"/>
      <c r="T1382" s="20"/>
      <c r="U1382" s="20"/>
      <c r="V1382" s="20"/>
      <c r="W1382" s="20"/>
      <c r="X1382" s="20"/>
      <c r="Y1382" s="20"/>
      <c r="Z1382" s="17"/>
      <c r="AA1382" s="21"/>
      <c r="AB1382" s="17"/>
      <c r="AC1382" s="17"/>
      <c r="AD1382" s="17"/>
      <c r="AE1382" s="17"/>
      <c r="AF1382" s="17"/>
      <c r="AG1382" s="17"/>
      <c r="AH1382" s="17"/>
      <c r="AI1382" s="17"/>
      <c r="AJ1382" s="17"/>
      <c r="AK1382" s="17"/>
      <c r="AL1382" s="17"/>
      <c r="AM1382" s="17"/>
      <c r="AN1382" s="17"/>
      <c r="AO1382" s="17"/>
      <c r="AP1382" s="17"/>
      <c r="AQ1382" s="17"/>
      <c r="AR1382" s="17"/>
      <c r="AS1382" s="17"/>
      <c r="AT1382" s="17"/>
      <c r="AU1382" s="17"/>
      <c r="AV1382" s="17"/>
      <c r="AW1382" s="17"/>
      <c r="AX1382" s="17"/>
      <c r="AY1382" s="17"/>
      <c r="AZ1382" s="17"/>
      <c r="BA1382" s="17"/>
      <c r="BB1382" s="17"/>
    </row>
    <row r="1383" spans="1:54" x14ac:dyDescent="0.25">
      <c r="A1383" s="17"/>
      <c r="B1383" s="17"/>
      <c r="C1383" s="22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20"/>
      <c r="T1383" s="20"/>
      <c r="U1383" s="20"/>
      <c r="V1383" s="20"/>
      <c r="W1383" s="20"/>
      <c r="X1383" s="20"/>
      <c r="Y1383" s="20"/>
      <c r="Z1383" s="17"/>
      <c r="AA1383" s="21"/>
      <c r="AB1383" s="17"/>
      <c r="AC1383" s="17"/>
      <c r="AD1383" s="17"/>
      <c r="AE1383" s="17"/>
      <c r="AF1383" s="17"/>
      <c r="AG1383" s="17"/>
      <c r="AH1383" s="17"/>
      <c r="AI1383" s="17"/>
      <c r="AJ1383" s="17"/>
      <c r="AK1383" s="17"/>
      <c r="AL1383" s="17"/>
      <c r="AM1383" s="17"/>
      <c r="AN1383" s="17"/>
      <c r="AO1383" s="17"/>
      <c r="AP1383" s="17"/>
      <c r="AQ1383" s="17"/>
      <c r="AR1383" s="17"/>
      <c r="AS1383" s="17"/>
      <c r="AT1383" s="17"/>
      <c r="AU1383" s="17"/>
      <c r="AV1383" s="17"/>
      <c r="AW1383" s="17"/>
      <c r="AX1383" s="17"/>
      <c r="AY1383" s="17"/>
      <c r="AZ1383" s="17"/>
      <c r="BA1383" s="17"/>
      <c r="BB1383" s="17"/>
    </row>
    <row r="1384" spans="1:54" x14ac:dyDescent="0.25">
      <c r="A1384" s="17"/>
      <c r="B1384" s="17"/>
      <c r="C1384" s="22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20"/>
      <c r="T1384" s="20"/>
      <c r="U1384" s="20"/>
      <c r="V1384" s="20"/>
      <c r="W1384" s="20"/>
      <c r="X1384" s="20"/>
      <c r="Y1384" s="20"/>
      <c r="Z1384" s="17"/>
      <c r="AA1384" s="21"/>
      <c r="AB1384" s="17"/>
      <c r="AC1384" s="17"/>
      <c r="AD1384" s="17"/>
      <c r="AE1384" s="17"/>
      <c r="AF1384" s="17"/>
      <c r="AG1384" s="17"/>
      <c r="AH1384" s="17"/>
      <c r="AI1384" s="17"/>
      <c r="AJ1384" s="17"/>
      <c r="AK1384" s="17"/>
      <c r="AL1384" s="17"/>
      <c r="AM1384" s="17"/>
      <c r="AN1384" s="17"/>
      <c r="AO1384" s="17"/>
      <c r="AP1384" s="17"/>
      <c r="AQ1384" s="17"/>
      <c r="AR1384" s="17"/>
      <c r="AS1384" s="17"/>
      <c r="AT1384" s="17"/>
      <c r="AU1384" s="17"/>
      <c r="AV1384" s="17"/>
      <c r="AW1384" s="17"/>
      <c r="AX1384" s="17"/>
      <c r="AY1384" s="17"/>
      <c r="AZ1384" s="17"/>
      <c r="BA1384" s="17"/>
      <c r="BB1384" s="17"/>
    </row>
    <row r="1385" spans="1:54" x14ac:dyDescent="0.25">
      <c r="A1385" s="17"/>
      <c r="B1385" s="17"/>
      <c r="C1385" s="22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20"/>
      <c r="T1385" s="20"/>
      <c r="U1385" s="20"/>
      <c r="V1385" s="20"/>
      <c r="W1385" s="20"/>
      <c r="X1385" s="20"/>
      <c r="Y1385" s="20"/>
      <c r="Z1385" s="17"/>
      <c r="AA1385" s="21"/>
      <c r="AB1385" s="17"/>
      <c r="AC1385" s="17"/>
      <c r="AD1385" s="17"/>
      <c r="AE1385" s="17"/>
      <c r="AF1385" s="17"/>
      <c r="AG1385" s="17"/>
      <c r="AH1385" s="17"/>
      <c r="AI1385" s="17"/>
      <c r="AJ1385" s="17"/>
      <c r="AK1385" s="17"/>
      <c r="AL1385" s="17"/>
      <c r="AM1385" s="17"/>
      <c r="AN1385" s="17"/>
      <c r="AO1385" s="17"/>
      <c r="AP1385" s="17"/>
      <c r="AQ1385" s="17"/>
      <c r="AR1385" s="17"/>
      <c r="AS1385" s="17"/>
      <c r="AT1385" s="17"/>
      <c r="AU1385" s="17"/>
      <c r="AV1385" s="17"/>
      <c r="AW1385" s="17"/>
      <c r="AX1385" s="17"/>
      <c r="AY1385" s="17"/>
      <c r="AZ1385" s="17"/>
      <c r="BA1385" s="17"/>
      <c r="BB1385" s="17"/>
    </row>
    <row r="1386" spans="1:54" x14ac:dyDescent="0.25">
      <c r="A1386" s="17"/>
      <c r="B1386" s="17"/>
      <c r="C1386" s="22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20"/>
      <c r="T1386" s="20"/>
      <c r="U1386" s="20"/>
      <c r="V1386" s="20"/>
      <c r="W1386" s="20"/>
      <c r="X1386" s="20"/>
      <c r="Y1386" s="20"/>
      <c r="Z1386" s="17"/>
      <c r="AA1386" s="21"/>
      <c r="AB1386" s="17"/>
      <c r="AC1386" s="17"/>
      <c r="AD1386" s="17"/>
      <c r="AE1386" s="17"/>
      <c r="AF1386" s="17"/>
      <c r="AG1386" s="17"/>
      <c r="AH1386" s="17"/>
      <c r="AI1386" s="17"/>
      <c r="AJ1386" s="17"/>
      <c r="AK1386" s="17"/>
      <c r="AL1386" s="17"/>
      <c r="AM1386" s="17"/>
      <c r="AN1386" s="17"/>
      <c r="AO1386" s="17"/>
      <c r="AP1386" s="17"/>
      <c r="AQ1386" s="17"/>
      <c r="AR1386" s="17"/>
      <c r="AS1386" s="17"/>
      <c r="AT1386" s="17"/>
      <c r="AU1386" s="17"/>
      <c r="AV1386" s="17"/>
      <c r="AW1386" s="17"/>
      <c r="AX1386" s="17"/>
      <c r="AY1386" s="17"/>
      <c r="AZ1386" s="17"/>
      <c r="BA1386" s="17"/>
      <c r="BB1386" s="17"/>
    </row>
    <row r="1387" spans="1:54" x14ac:dyDescent="0.25">
      <c r="A1387" s="17"/>
      <c r="B1387" s="17"/>
      <c r="C1387" s="22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20"/>
      <c r="T1387" s="20"/>
      <c r="U1387" s="20"/>
      <c r="V1387" s="20"/>
      <c r="W1387" s="20"/>
      <c r="X1387" s="20"/>
      <c r="Y1387" s="20"/>
      <c r="Z1387" s="17"/>
      <c r="AA1387" s="21"/>
      <c r="AB1387" s="17"/>
      <c r="AC1387" s="17"/>
      <c r="AD1387" s="17"/>
      <c r="AE1387" s="17"/>
      <c r="AF1387" s="17"/>
      <c r="AG1387" s="17"/>
      <c r="AH1387" s="17"/>
      <c r="AI1387" s="17"/>
      <c r="AJ1387" s="17"/>
      <c r="AK1387" s="17"/>
      <c r="AL1387" s="17"/>
      <c r="AM1387" s="17"/>
      <c r="AN1387" s="17"/>
      <c r="AO1387" s="17"/>
      <c r="AP1387" s="17"/>
      <c r="AQ1387" s="17"/>
      <c r="AR1387" s="17"/>
      <c r="AS1387" s="17"/>
      <c r="AT1387" s="17"/>
      <c r="AU1387" s="17"/>
      <c r="AV1387" s="17"/>
      <c r="AW1387" s="17"/>
      <c r="AX1387" s="17"/>
      <c r="AY1387" s="17"/>
      <c r="AZ1387" s="17"/>
      <c r="BA1387" s="17"/>
      <c r="BB1387" s="17"/>
    </row>
    <row r="1388" spans="1:54" x14ac:dyDescent="0.25">
      <c r="A1388" s="17"/>
      <c r="B1388" s="17"/>
      <c r="C1388" s="22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20"/>
      <c r="T1388" s="20"/>
      <c r="U1388" s="20"/>
      <c r="V1388" s="20"/>
      <c r="W1388" s="20"/>
      <c r="X1388" s="20"/>
      <c r="Y1388" s="20"/>
      <c r="Z1388" s="17"/>
      <c r="AA1388" s="21"/>
      <c r="AB1388" s="17"/>
      <c r="AC1388" s="17"/>
      <c r="AD1388" s="17"/>
      <c r="AE1388" s="17"/>
      <c r="AF1388" s="17"/>
      <c r="AG1388" s="17"/>
      <c r="AH1388" s="17"/>
      <c r="AI1388" s="17"/>
      <c r="AJ1388" s="17"/>
      <c r="AK1388" s="17"/>
      <c r="AL1388" s="17"/>
      <c r="AM1388" s="17"/>
      <c r="AN1388" s="17"/>
      <c r="AO1388" s="17"/>
      <c r="AP1388" s="17"/>
      <c r="AQ1388" s="17"/>
      <c r="AR1388" s="17"/>
      <c r="AS1388" s="17"/>
      <c r="AT1388" s="17"/>
      <c r="AU1388" s="17"/>
      <c r="AV1388" s="17"/>
      <c r="AW1388" s="17"/>
      <c r="AX1388" s="17"/>
      <c r="AY1388" s="17"/>
      <c r="AZ1388" s="17"/>
      <c r="BA1388" s="17"/>
      <c r="BB1388" s="17"/>
    </row>
    <row r="1389" spans="1:54" x14ac:dyDescent="0.25">
      <c r="A1389" s="17"/>
      <c r="B1389" s="17"/>
      <c r="C1389" s="22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20"/>
      <c r="T1389" s="20"/>
      <c r="U1389" s="20"/>
      <c r="V1389" s="20"/>
      <c r="W1389" s="20"/>
      <c r="X1389" s="20"/>
      <c r="Y1389" s="20"/>
      <c r="Z1389" s="17"/>
      <c r="AA1389" s="21"/>
      <c r="AB1389" s="17"/>
      <c r="AC1389" s="17"/>
      <c r="AD1389" s="17"/>
      <c r="AE1389" s="17"/>
      <c r="AF1389" s="17"/>
      <c r="AG1389" s="17"/>
      <c r="AH1389" s="17"/>
      <c r="AI1389" s="17"/>
      <c r="AJ1389" s="17"/>
      <c r="AK1389" s="17"/>
      <c r="AL1389" s="17"/>
      <c r="AM1389" s="17"/>
      <c r="AN1389" s="17"/>
      <c r="AO1389" s="17"/>
      <c r="AP1389" s="17"/>
      <c r="AQ1389" s="17"/>
      <c r="AR1389" s="17"/>
      <c r="AS1389" s="17"/>
      <c r="AT1389" s="17"/>
      <c r="AU1389" s="17"/>
      <c r="AV1389" s="17"/>
      <c r="AW1389" s="17"/>
      <c r="AX1389" s="17"/>
      <c r="AY1389" s="17"/>
      <c r="AZ1389" s="17"/>
      <c r="BA1389" s="17"/>
      <c r="BB1389" s="17"/>
    </row>
    <row r="1390" spans="1:54" x14ac:dyDescent="0.25">
      <c r="A1390" s="17"/>
      <c r="B1390" s="17"/>
      <c r="C1390" s="22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20"/>
      <c r="T1390" s="20"/>
      <c r="U1390" s="20"/>
      <c r="V1390" s="20"/>
      <c r="W1390" s="20"/>
      <c r="X1390" s="20"/>
      <c r="Y1390" s="20"/>
      <c r="Z1390" s="17"/>
      <c r="AA1390" s="21"/>
      <c r="AB1390" s="17"/>
      <c r="AC1390" s="17"/>
      <c r="AD1390" s="17"/>
      <c r="AE1390" s="17"/>
      <c r="AF1390" s="17"/>
      <c r="AG1390" s="17"/>
      <c r="AH1390" s="17"/>
      <c r="AI1390" s="17"/>
      <c r="AJ1390" s="17"/>
      <c r="AK1390" s="17"/>
      <c r="AL1390" s="17"/>
      <c r="AM1390" s="17"/>
      <c r="AN1390" s="17"/>
      <c r="AO1390" s="17"/>
      <c r="AP1390" s="17"/>
      <c r="AQ1390" s="17"/>
      <c r="AR1390" s="17"/>
      <c r="AS1390" s="17"/>
      <c r="AT1390" s="17"/>
      <c r="AU1390" s="17"/>
      <c r="AV1390" s="17"/>
      <c r="AW1390" s="17"/>
      <c r="AX1390" s="17"/>
      <c r="AY1390" s="17"/>
      <c r="AZ1390" s="17"/>
      <c r="BA1390" s="17"/>
      <c r="BB1390" s="17"/>
    </row>
    <row r="1391" spans="1:54" x14ac:dyDescent="0.25">
      <c r="A1391" s="17"/>
      <c r="B1391" s="17"/>
      <c r="C1391" s="22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20"/>
      <c r="T1391" s="20"/>
      <c r="U1391" s="20"/>
      <c r="V1391" s="20"/>
      <c r="W1391" s="20"/>
      <c r="X1391" s="20"/>
      <c r="Y1391" s="20"/>
      <c r="Z1391" s="17"/>
      <c r="AA1391" s="21"/>
      <c r="AB1391" s="17"/>
      <c r="AC1391" s="17"/>
      <c r="AD1391" s="17"/>
      <c r="AE1391" s="17"/>
      <c r="AF1391" s="17"/>
      <c r="AG1391" s="17"/>
      <c r="AH1391" s="17"/>
      <c r="AI1391" s="17"/>
      <c r="AJ1391" s="17"/>
      <c r="AK1391" s="17"/>
      <c r="AL1391" s="17"/>
      <c r="AM1391" s="17"/>
      <c r="AN1391" s="17"/>
      <c r="AO1391" s="17"/>
      <c r="AP1391" s="17"/>
      <c r="AQ1391" s="17"/>
      <c r="AR1391" s="17"/>
      <c r="AS1391" s="17"/>
      <c r="AT1391" s="17"/>
      <c r="AU1391" s="17"/>
      <c r="AV1391" s="17"/>
      <c r="AW1391" s="17"/>
      <c r="AX1391" s="17"/>
      <c r="AY1391" s="17"/>
      <c r="AZ1391" s="17"/>
      <c r="BA1391" s="17"/>
      <c r="BB1391" s="17"/>
    </row>
    <row r="1392" spans="1:54" x14ac:dyDescent="0.25">
      <c r="A1392" s="17"/>
      <c r="B1392" s="17"/>
      <c r="C1392" s="22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20"/>
      <c r="T1392" s="20"/>
      <c r="U1392" s="20"/>
      <c r="V1392" s="20"/>
      <c r="W1392" s="20"/>
      <c r="X1392" s="20"/>
      <c r="Y1392" s="20"/>
      <c r="Z1392" s="17"/>
      <c r="AA1392" s="21"/>
      <c r="AB1392" s="17"/>
      <c r="AC1392" s="17"/>
      <c r="AD1392" s="17"/>
      <c r="AE1392" s="17"/>
      <c r="AF1392" s="17"/>
      <c r="AG1392" s="17"/>
      <c r="AH1392" s="17"/>
      <c r="AI1392" s="17"/>
      <c r="AJ1392" s="17"/>
      <c r="AK1392" s="17"/>
      <c r="AL1392" s="17"/>
      <c r="AM1392" s="17"/>
      <c r="AN1392" s="17"/>
      <c r="AO1392" s="17"/>
      <c r="AP1392" s="17"/>
      <c r="AQ1392" s="17"/>
      <c r="AR1392" s="17"/>
      <c r="AS1392" s="17"/>
      <c r="AT1392" s="17"/>
      <c r="AU1392" s="17"/>
      <c r="AV1392" s="17"/>
      <c r="AW1392" s="17"/>
      <c r="AX1392" s="17"/>
      <c r="AY1392" s="17"/>
      <c r="AZ1392" s="17"/>
      <c r="BA1392" s="17"/>
      <c r="BB1392" s="17"/>
    </row>
    <row r="1393" spans="1:54" x14ac:dyDescent="0.25">
      <c r="A1393" s="17"/>
      <c r="B1393" s="17"/>
      <c r="C1393" s="22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20"/>
      <c r="T1393" s="20"/>
      <c r="U1393" s="20"/>
      <c r="V1393" s="20"/>
      <c r="W1393" s="20"/>
      <c r="X1393" s="20"/>
      <c r="Y1393" s="20"/>
      <c r="Z1393" s="17"/>
      <c r="AA1393" s="21"/>
      <c r="AB1393" s="17"/>
      <c r="AC1393" s="17"/>
      <c r="AD1393" s="17"/>
      <c r="AE1393" s="17"/>
      <c r="AF1393" s="17"/>
      <c r="AG1393" s="17"/>
      <c r="AH1393" s="17"/>
      <c r="AI1393" s="17"/>
      <c r="AJ1393" s="17"/>
      <c r="AK1393" s="17"/>
      <c r="AL1393" s="17"/>
      <c r="AM1393" s="17"/>
      <c r="AN1393" s="17"/>
      <c r="AO1393" s="17"/>
      <c r="AP1393" s="17"/>
      <c r="AQ1393" s="17"/>
      <c r="AR1393" s="17"/>
      <c r="AS1393" s="17"/>
      <c r="AT1393" s="17"/>
      <c r="AU1393" s="17"/>
      <c r="AV1393" s="17"/>
      <c r="AW1393" s="17"/>
      <c r="AX1393" s="17"/>
      <c r="AY1393" s="17"/>
      <c r="AZ1393" s="17"/>
      <c r="BA1393" s="17"/>
      <c r="BB1393" s="17"/>
    </row>
    <row r="1394" spans="1:54" x14ac:dyDescent="0.25">
      <c r="A1394" s="17"/>
      <c r="B1394" s="17"/>
      <c r="C1394" s="22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20"/>
      <c r="T1394" s="20"/>
      <c r="U1394" s="20"/>
      <c r="V1394" s="20"/>
      <c r="W1394" s="20"/>
      <c r="X1394" s="20"/>
      <c r="Y1394" s="20"/>
      <c r="Z1394" s="17"/>
      <c r="AA1394" s="21"/>
      <c r="AB1394" s="17"/>
      <c r="AC1394" s="17"/>
      <c r="AD1394" s="17"/>
      <c r="AE1394" s="17"/>
      <c r="AF1394" s="17"/>
      <c r="AG1394" s="17"/>
      <c r="AH1394" s="17"/>
      <c r="AI1394" s="17"/>
      <c r="AJ1394" s="17"/>
      <c r="AK1394" s="17"/>
      <c r="AL1394" s="17"/>
      <c r="AM1394" s="17"/>
      <c r="AN1394" s="17"/>
      <c r="AO1394" s="17"/>
      <c r="AP1394" s="17"/>
      <c r="AQ1394" s="17"/>
      <c r="AR1394" s="17"/>
      <c r="AS1394" s="17"/>
      <c r="AT1394" s="17"/>
      <c r="AU1394" s="17"/>
      <c r="AV1394" s="17"/>
      <c r="AW1394" s="17"/>
      <c r="AX1394" s="17"/>
      <c r="AY1394" s="17"/>
      <c r="AZ1394" s="17"/>
      <c r="BA1394" s="17"/>
      <c r="BB1394" s="17"/>
    </row>
    <row r="1395" spans="1:54" x14ac:dyDescent="0.25">
      <c r="A1395" s="17"/>
      <c r="B1395" s="17"/>
      <c r="C1395" s="22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20"/>
      <c r="T1395" s="20"/>
      <c r="U1395" s="20"/>
      <c r="V1395" s="20"/>
      <c r="W1395" s="20"/>
      <c r="X1395" s="20"/>
      <c r="Y1395" s="20"/>
      <c r="Z1395" s="17"/>
      <c r="AA1395" s="21"/>
      <c r="AB1395" s="17"/>
      <c r="AC1395" s="17"/>
      <c r="AD1395" s="17"/>
      <c r="AE1395" s="17"/>
      <c r="AF1395" s="17"/>
      <c r="AG1395" s="17"/>
      <c r="AH1395" s="17"/>
      <c r="AI1395" s="17"/>
      <c r="AJ1395" s="17"/>
      <c r="AK1395" s="17"/>
      <c r="AL1395" s="17"/>
      <c r="AM1395" s="17"/>
      <c r="AN1395" s="17"/>
      <c r="AO1395" s="17"/>
      <c r="AP1395" s="17"/>
      <c r="AQ1395" s="17"/>
      <c r="AR1395" s="17"/>
      <c r="AS1395" s="17"/>
      <c r="AT1395" s="17"/>
      <c r="AU1395" s="17"/>
      <c r="AV1395" s="17"/>
      <c r="AW1395" s="17"/>
      <c r="AX1395" s="17"/>
      <c r="AY1395" s="17"/>
      <c r="AZ1395" s="17"/>
      <c r="BA1395" s="17"/>
      <c r="BB1395" s="17"/>
    </row>
    <row r="1396" spans="1:54" x14ac:dyDescent="0.25">
      <c r="A1396" s="17"/>
      <c r="B1396" s="17"/>
      <c r="C1396" s="22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20"/>
      <c r="T1396" s="20"/>
      <c r="U1396" s="20"/>
      <c r="V1396" s="20"/>
      <c r="W1396" s="20"/>
      <c r="X1396" s="20"/>
      <c r="Y1396" s="20"/>
      <c r="Z1396" s="17"/>
      <c r="AA1396" s="21"/>
      <c r="AB1396" s="17"/>
      <c r="AC1396" s="17"/>
      <c r="AD1396" s="17"/>
      <c r="AE1396" s="17"/>
      <c r="AF1396" s="17"/>
      <c r="AG1396" s="17"/>
      <c r="AH1396" s="17"/>
      <c r="AI1396" s="17"/>
      <c r="AJ1396" s="17"/>
      <c r="AK1396" s="17"/>
      <c r="AL1396" s="17"/>
      <c r="AM1396" s="17"/>
      <c r="AN1396" s="17"/>
      <c r="AO1396" s="17"/>
      <c r="AP1396" s="17"/>
      <c r="AQ1396" s="17"/>
      <c r="AR1396" s="17"/>
      <c r="AS1396" s="17"/>
      <c r="AT1396" s="17"/>
      <c r="AU1396" s="17"/>
      <c r="AV1396" s="17"/>
      <c r="AW1396" s="17"/>
      <c r="AX1396" s="17"/>
      <c r="AY1396" s="17"/>
      <c r="AZ1396" s="17"/>
      <c r="BA1396" s="17"/>
      <c r="BB1396" s="17"/>
    </row>
    <row r="1397" spans="1:54" x14ac:dyDescent="0.25">
      <c r="A1397" s="17"/>
      <c r="B1397" s="17"/>
      <c r="C1397" s="22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20"/>
      <c r="T1397" s="20"/>
      <c r="U1397" s="20"/>
      <c r="V1397" s="20"/>
      <c r="W1397" s="20"/>
      <c r="X1397" s="20"/>
      <c r="Y1397" s="20"/>
      <c r="Z1397" s="17"/>
      <c r="AA1397" s="21"/>
      <c r="AB1397" s="17"/>
      <c r="AC1397" s="17"/>
      <c r="AD1397" s="17"/>
      <c r="AE1397" s="17"/>
      <c r="AF1397" s="17"/>
      <c r="AG1397" s="17"/>
      <c r="AH1397" s="17"/>
      <c r="AI1397" s="17"/>
      <c r="AJ1397" s="17"/>
      <c r="AK1397" s="17"/>
      <c r="AL1397" s="17"/>
      <c r="AM1397" s="17"/>
      <c r="AN1397" s="17"/>
      <c r="AO1397" s="17"/>
      <c r="AP1397" s="17"/>
      <c r="AQ1397" s="17"/>
      <c r="AR1397" s="17"/>
      <c r="AS1397" s="17"/>
      <c r="AT1397" s="17"/>
      <c r="AU1397" s="17"/>
      <c r="AV1397" s="17"/>
      <c r="AW1397" s="17"/>
      <c r="AX1397" s="17"/>
      <c r="AY1397" s="17"/>
      <c r="AZ1397" s="17"/>
      <c r="BA1397" s="17"/>
      <c r="BB1397" s="17"/>
    </row>
    <row r="1398" spans="1:54" x14ac:dyDescent="0.25">
      <c r="A1398" s="17"/>
      <c r="B1398" s="17"/>
      <c r="C1398" s="22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20"/>
      <c r="T1398" s="20"/>
      <c r="U1398" s="20"/>
      <c r="V1398" s="20"/>
      <c r="W1398" s="20"/>
      <c r="X1398" s="20"/>
      <c r="Y1398" s="20"/>
      <c r="Z1398" s="17"/>
      <c r="AA1398" s="21"/>
      <c r="AB1398" s="17"/>
      <c r="AC1398" s="17"/>
      <c r="AD1398" s="17"/>
      <c r="AE1398" s="17"/>
      <c r="AF1398" s="17"/>
      <c r="AG1398" s="17"/>
      <c r="AH1398" s="17"/>
      <c r="AI1398" s="17"/>
      <c r="AJ1398" s="17"/>
      <c r="AK1398" s="17"/>
      <c r="AL1398" s="17"/>
      <c r="AM1398" s="17"/>
      <c r="AN1398" s="17"/>
      <c r="AO1398" s="17"/>
      <c r="AP1398" s="17"/>
      <c r="AQ1398" s="17"/>
      <c r="AR1398" s="17"/>
      <c r="AS1398" s="17"/>
      <c r="AT1398" s="17"/>
      <c r="AU1398" s="17"/>
      <c r="AV1398" s="17"/>
      <c r="AW1398" s="17"/>
      <c r="AX1398" s="17"/>
      <c r="AY1398" s="17"/>
      <c r="AZ1398" s="17"/>
      <c r="BA1398" s="17"/>
      <c r="BB1398" s="17"/>
    </row>
    <row r="1399" spans="1:54" x14ac:dyDescent="0.25">
      <c r="A1399" s="17"/>
      <c r="B1399" s="17"/>
      <c r="C1399" s="22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20"/>
      <c r="T1399" s="20"/>
      <c r="U1399" s="20"/>
      <c r="V1399" s="20"/>
      <c r="W1399" s="20"/>
      <c r="X1399" s="20"/>
      <c r="Y1399" s="20"/>
      <c r="Z1399" s="17"/>
      <c r="AA1399" s="21"/>
      <c r="AB1399" s="17"/>
      <c r="AC1399" s="17"/>
      <c r="AD1399" s="17"/>
      <c r="AE1399" s="17"/>
      <c r="AF1399" s="17"/>
      <c r="AG1399" s="17"/>
      <c r="AH1399" s="17"/>
      <c r="AI1399" s="17"/>
      <c r="AJ1399" s="17"/>
      <c r="AK1399" s="17"/>
      <c r="AL1399" s="17"/>
      <c r="AM1399" s="17"/>
      <c r="AN1399" s="17"/>
      <c r="AO1399" s="17"/>
      <c r="AP1399" s="17"/>
      <c r="AQ1399" s="17"/>
      <c r="AR1399" s="17"/>
      <c r="AS1399" s="17"/>
      <c r="AT1399" s="17"/>
      <c r="AU1399" s="17"/>
      <c r="AV1399" s="17"/>
      <c r="AW1399" s="17"/>
      <c r="AX1399" s="17"/>
      <c r="AY1399" s="17"/>
      <c r="AZ1399" s="17"/>
      <c r="BA1399" s="17"/>
      <c r="BB1399" s="17"/>
    </row>
    <row r="1400" spans="1:54" x14ac:dyDescent="0.25">
      <c r="A1400" s="17"/>
      <c r="B1400" s="17"/>
      <c r="C1400" s="22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20"/>
      <c r="T1400" s="20"/>
      <c r="U1400" s="20"/>
      <c r="V1400" s="20"/>
      <c r="W1400" s="20"/>
      <c r="X1400" s="20"/>
      <c r="Y1400" s="20"/>
      <c r="Z1400" s="17"/>
      <c r="AA1400" s="21"/>
      <c r="AB1400" s="17"/>
      <c r="AC1400" s="17"/>
      <c r="AD1400" s="17"/>
      <c r="AE1400" s="17"/>
      <c r="AF1400" s="17"/>
      <c r="AG1400" s="17"/>
      <c r="AH1400" s="17"/>
      <c r="AI1400" s="17"/>
      <c r="AJ1400" s="17"/>
      <c r="AK1400" s="17"/>
      <c r="AL1400" s="17"/>
      <c r="AM1400" s="17"/>
      <c r="AN1400" s="17"/>
      <c r="AO1400" s="17"/>
      <c r="AP1400" s="17"/>
      <c r="AQ1400" s="17"/>
      <c r="AR1400" s="17"/>
      <c r="AS1400" s="17"/>
      <c r="AT1400" s="17"/>
      <c r="AU1400" s="17"/>
      <c r="AV1400" s="17"/>
      <c r="AW1400" s="17"/>
      <c r="AX1400" s="17"/>
      <c r="AY1400" s="17"/>
      <c r="AZ1400" s="17"/>
      <c r="BA1400" s="17"/>
      <c r="BB1400" s="17"/>
    </row>
    <row r="1401" spans="1:54" x14ac:dyDescent="0.25">
      <c r="A1401" s="17"/>
      <c r="B1401" s="17"/>
      <c r="C1401" s="22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20"/>
      <c r="T1401" s="20"/>
      <c r="U1401" s="20"/>
      <c r="V1401" s="20"/>
      <c r="W1401" s="20"/>
      <c r="X1401" s="20"/>
      <c r="Y1401" s="20"/>
      <c r="Z1401" s="17"/>
      <c r="AA1401" s="21"/>
      <c r="AB1401" s="17"/>
      <c r="AC1401" s="17"/>
      <c r="AD1401" s="17"/>
      <c r="AE1401" s="17"/>
      <c r="AF1401" s="17"/>
      <c r="AG1401" s="17"/>
      <c r="AH1401" s="17"/>
      <c r="AI1401" s="17"/>
      <c r="AJ1401" s="17"/>
      <c r="AK1401" s="17"/>
      <c r="AL1401" s="17"/>
      <c r="AM1401" s="17"/>
      <c r="AN1401" s="17"/>
      <c r="AO1401" s="17"/>
      <c r="AP1401" s="17"/>
      <c r="AQ1401" s="17"/>
      <c r="AR1401" s="17"/>
      <c r="AS1401" s="17"/>
      <c r="AT1401" s="17"/>
      <c r="AU1401" s="17"/>
      <c r="AV1401" s="17"/>
      <c r="AW1401" s="17"/>
      <c r="AX1401" s="17"/>
      <c r="AY1401" s="17"/>
      <c r="AZ1401" s="17"/>
      <c r="BA1401" s="17"/>
      <c r="BB1401" s="17"/>
    </row>
    <row r="1402" spans="1:54" x14ac:dyDescent="0.25">
      <c r="A1402" s="17"/>
      <c r="B1402" s="17"/>
      <c r="C1402" s="22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20"/>
      <c r="T1402" s="20"/>
      <c r="U1402" s="20"/>
      <c r="V1402" s="20"/>
      <c r="W1402" s="20"/>
      <c r="X1402" s="20"/>
      <c r="Y1402" s="20"/>
      <c r="Z1402" s="17"/>
      <c r="AA1402" s="21"/>
      <c r="AB1402" s="17"/>
      <c r="AC1402" s="17"/>
      <c r="AD1402" s="17"/>
      <c r="AE1402" s="17"/>
      <c r="AF1402" s="17"/>
      <c r="AG1402" s="17"/>
      <c r="AH1402" s="17"/>
      <c r="AI1402" s="17"/>
      <c r="AJ1402" s="17"/>
      <c r="AK1402" s="17"/>
      <c r="AL1402" s="17"/>
      <c r="AM1402" s="17"/>
      <c r="AN1402" s="17"/>
      <c r="AO1402" s="17"/>
      <c r="AP1402" s="17"/>
      <c r="AQ1402" s="17"/>
      <c r="AR1402" s="17"/>
      <c r="AS1402" s="17"/>
      <c r="AT1402" s="17"/>
      <c r="AU1402" s="17"/>
      <c r="AV1402" s="17"/>
      <c r="AW1402" s="17"/>
      <c r="AX1402" s="17"/>
      <c r="AY1402" s="17"/>
      <c r="AZ1402" s="17"/>
      <c r="BA1402" s="17"/>
      <c r="BB1402" s="17"/>
    </row>
    <row r="1403" spans="1:54" x14ac:dyDescent="0.25">
      <c r="A1403" s="17"/>
      <c r="B1403" s="17"/>
      <c r="C1403" s="22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20"/>
      <c r="T1403" s="20"/>
      <c r="U1403" s="20"/>
      <c r="V1403" s="20"/>
      <c r="W1403" s="20"/>
      <c r="X1403" s="20"/>
      <c r="Y1403" s="20"/>
      <c r="Z1403" s="17"/>
      <c r="AA1403" s="21"/>
      <c r="AB1403" s="17"/>
      <c r="AC1403" s="17"/>
      <c r="AD1403" s="17"/>
      <c r="AE1403" s="17"/>
      <c r="AF1403" s="17"/>
      <c r="AG1403" s="17"/>
      <c r="AH1403" s="17"/>
      <c r="AI1403" s="17"/>
      <c r="AJ1403" s="17"/>
      <c r="AK1403" s="17"/>
      <c r="AL1403" s="17"/>
      <c r="AM1403" s="17"/>
      <c r="AN1403" s="17"/>
      <c r="AO1403" s="17"/>
      <c r="AP1403" s="17"/>
      <c r="AQ1403" s="17"/>
      <c r="AR1403" s="17"/>
      <c r="AS1403" s="17"/>
      <c r="AT1403" s="17"/>
      <c r="AU1403" s="17"/>
      <c r="AV1403" s="17"/>
      <c r="AW1403" s="17"/>
      <c r="AX1403" s="17"/>
      <c r="AY1403" s="17"/>
      <c r="AZ1403" s="17"/>
      <c r="BA1403" s="17"/>
      <c r="BB1403" s="17"/>
    </row>
    <row r="1404" spans="1:54" x14ac:dyDescent="0.25">
      <c r="A1404" s="17"/>
      <c r="B1404" s="17"/>
      <c r="C1404" s="22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20"/>
      <c r="T1404" s="20"/>
      <c r="U1404" s="20"/>
      <c r="V1404" s="20"/>
      <c r="W1404" s="20"/>
      <c r="X1404" s="20"/>
      <c r="Y1404" s="20"/>
      <c r="Z1404" s="17"/>
      <c r="AA1404" s="21"/>
      <c r="AB1404" s="17"/>
      <c r="AC1404" s="17"/>
      <c r="AD1404" s="17"/>
      <c r="AE1404" s="17"/>
      <c r="AF1404" s="17"/>
      <c r="AG1404" s="17"/>
      <c r="AH1404" s="17"/>
      <c r="AI1404" s="17"/>
      <c r="AJ1404" s="17"/>
      <c r="AK1404" s="17"/>
      <c r="AL1404" s="17"/>
      <c r="AM1404" s="17"/>
      <c r="AN1404" s="17"/>
      <c r="AO1404" s="17"/>
      <c r="AP1404" s="17"/>
      <c r="AQ1404" s="17"/>
      <c r="AR1404" s="17"/>
      <c r="AS1404" s="17"/>
      <c r="AT1404" s="17"/>
      <c r="AU1404" s="17"/>
      <c r="AV1404" s="17"/>
      <c r="AW1404" s="17"/>
      <c r="AX1404" s="17"/>
      <c r="AY1404" s="17"/>
      <c r="AZ1404" s="17"/>
      <c r="BA1404" s="17"/>
      <c r="BB1404" s="17"/>
    </row>
    <row r="1405" spans="1:54" x14ac:dyDescent="0.25">
      <c r="A1405" s="17"/>
      <c r="B1405" s="17"/>
      <c r="C1405" s="22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20"/>
      <c r="T1405" s="20"/>
      <c r="U1405" s="20"/>
      <c r="V1405" s="20"/>
      <c r="W1405" s="20"/>
      <c r="X1405" s="20"/>
      <c r="Y1405" s="20"/>
      <c r="Z1405" s="17"/>
      <c r="AA1405" s="21"/>
      <c r="AB1405" s="17"/>
      <c r="AC1405" s="17"/>
      <c r="AD1405" s="17"/>
      <c r="AE1405" s="17"/>
      <c r="AF1405" s="17"/>
      <c r="AG1405" s="17"/>
      <c r="AH1405" s="17"/>
      <c r="AI1405" s="17"/>
      <c r="AJ1405" s="17"/>
      <c r="AK1405" s="17"/>
      <c r="AL1405" s="17"/>
      <c r="AM1405" s="17"/>
      <c r="AN1405" s="17"/>
      <c r="AO1405" s="17"/>
      <c r="AP1405" s="17"/>
      <c r="AQ1405" s="17"/>
      <c r="AR1405" s="17"/>
      <c r="AS1405" s="17"/>
      <c r="AT1405" s="17"/>
      <c r="AU1405" s="17"/>
      <c r="AV1405" s="17"/>
      <c r="AW1405" s="17"/>
      <c r="AX1405" s="17"/>
      <c r="AY1405" s="17"/>
      <c r="AZ1405" s="17"/>
      <c r="BA1405" s="17"/>
      <c r="BB1405" s="17"/>
    </row>
    <row r="1406" spans="1:54" x14ac:dyDescent="0.25">
      <c r="A1406" s="17"/>
      <c r="B1406" s="17"/>
      <c r="C1406" s="22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20"/>
      <c r="T1406" s="20"/>
      <c r="U1406" s="20"/>
      <c r="V1406" s="20"/>
      <c r="W1406" s="20"/>
      <c r="X1406" s="20"/>
      <c r="Y1406" s="20"/>
      <c r="Z1406" s="17"/>
      <c r="AA1406" s="21"/>
      <c r="AB1406" s="17"/>
      <c r="AC1406" s="17"/>
      <c r="AD1406" s="17"/>
      <c r="AE1406" s="17"/>
      <c r="AF1406" s="17"/>
      <c r="AG1406" s="17"/>
      <c r="AH1406" s="17"/>
      <c r="AI1406" s="17"/>
      <c r="AJ1406" s="17"/>
      <c r="AK1406" s="17"/>
      <c r="AL1406" s="17"/>
      <c r="AM1406" s="17"/>
      <c r="AN1406" s="17"/>
      <c r="AO1406" s="17"/>
      <c r="AP1406" s="17"/>
      <c r="AQ1406" s="17"/>
      <c r="AR1406" s="17"/>
      <c r="AS1406" s="17"/>
      <c r="AT1406" s="17"/>
      <c r="AU1406" s="17"/>
      <c r="AV1406" s="17"/>
      <c r="AW1406" s="17"/>
      <c r="AX1406" s="17"/>
      <c r="AY1406" s="17"/>
      <c r="AZ1406" s="17"/>
      <c r="BA1406" s="17"/>
      <c r="BB1406" s="17"/>
    </row>
    <row r="1407" spans="1:54" x14ac:dyDescent="0.25">
      <c r="A1407" s="17"/>
      <c r="B1407" s="17"/>
      <c r="C1407" s="22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20"/>
      <c r="T1407" s="20"/>
      <c r="U1407" s="20"/>
      <c r="V1407" s="20"/>
      <c r="W1407" s="20"/>
      <c r="X1407" s="20"/>
      <c r="Y1407" s="20"/>
      <c r="Z1407" s="17"/>
      <c r="AA1407" s="21"/>
      <c r="AB1407" s="17"/>
      <c r="AC1407" s="17"/>
      <c r="AD1407" s="17"/>
      <c r="AE1407" s="17"/>
      <c r="AF1407" s="17"/>
      <c r="AG1407" s="17"/>
      <c r="AH1407" s="17"/>
      <c r="AI1407" s="17"/>
      <c r="AJ1407" s="17"/>
      <c r="AK1407" s="17"/>
      <c r="AL1407" s="17"/>
      <c r="AM1407" s="17"/>
      <c r="AN1407" s="17"/>
      <c r="AO1407" s="17"/>
      <c r="AP1407" s="17"/>
      <c r="AQ1407" s="17"/>
      <c r="AR1407" s="17"/>
      <c r="AS1407" s="17"/>
      <c r="AT1407" s="17"/>
      <c r="AU1407" s="17"/>
      <c r="AV1407" s="17"/>
      <c r="AW1407" s="17"/>
      <c r="AX1407" s="17"/>
      <c r="AY1407" s="17"/>
      <c r="AZ1407" s="17"/>
      <c r="BA1407" s="17"/>
      <c r="BB1407" s="17"/>
    </row>
    <row r="1408" spans="1:54" x14ac:dyDescent="0.25">
      <c r="A1408" s="17"/>
      <c r="B1408" s="17"/>
      <c r="C1408" s="22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20"/>
      <c r="T1408" s="20"/>
      <c r="U1408" s="20"/>
      <c r="V1408" s="20"/>
      <c r="W1408" s="20"/>
      <c r="X1408" s="20"/>
      <c r="Y1408" s="20"/>
      <c r="Z1408" s="17"/>
      <c r="AA1408" s="21"/>
      <c r="AB1408" s="17"/>
      <c r="AC1408" s="17"/>
      <c r="AD1408" s="17"/>
      <c r="AE1408" s="17"/>
      <c r="AF1408" s="17"/>
      <c r="AG1408" s="17"/>
      <c r="AH1408" s="17"/>
      <c r="AI1408" s="17"/>
      <c r="AJ1408" s="17"/>
      <c r="AK1408" s="17"/>
      <c r="AL1408" s="17"/>
      <c r="AM1408" s="17"/>
      <c r="AN1408" s="17"/>
      <c r="AO1408" s="17"/>
      <c r="AP1408" s="17"/>
      <c r="AQ1408" s="17"/>
      <c r="AR1408" s="17"/>
      <c r="AS1408" s="17"/>
      <c r="AT1408" s="17"/>
      <c r="AU1408" s="17"/>
      <c r="AV1408" s="17"/>
      <c r="AW1408" s="17"/>
      <c r="AX1408" s="17"/>
      <c r="AY1408" s="17"/>
      <c r="AZ1408" s="17"/>
      <c r="BA1408" s="17"/>
      <c r="BB1408" s="17"/>
    </row>
    <row r="1409" spans="1:54" x14ac:dyDescent="0.25">
      <c r="A1409" s="17"/>
      <c r="B1409" s="17"/>
      <c r="C1409" s="22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20"/>
      <c r="T1409" s="20"/>
      <c r="U1409" s="20"/>
      <c r="V1409" s="20"/>
      <c r="W1409" s="20"/>
      <c r="X1409" s="20"/>
      <c r="Y1409" s="20"/>
      <c r="Z1409" s="17"/>
      <c r="AA1409" s="21"/>
      <c r="AB1409" s="17"/>
      <c r="AC1409" s="17"/>
      <c r="AD1409" s="17"/>
      <c r="AE1409" s="17"/>
      <c r="AF1409" s="17"/>
      <c r="AG1409" s="17"/>
      <c r="AH1409" s="17"/>
      <c r="AI1409" s="17"/>
      <c r="AJ1409" s="17"/>
      <c r="AK1409" s="17"/>
      <c r="AL1409" s="17"/>
      <c r="AM1409" s="17"/>
      <c r="AN1409" s="17"/>
      <c r="AO1409" s="17"/>
      <c r="AP1409" s="17"/>
      <c r="AQ1409" s="17"/>
      <c r="AR1409" s="17"/>
      <c r="AS1409" s="17"/>
      <c r="AT1409" s="17"/>
      <c r="AU1409" s="17"/>
      <c r="AV1409" s="17"/>
      <c r="AW1409" s="17"/>
      <c r="AX1409" s="17"/>
      <c r="AY1409" s="17"/>
      <c r="AZ1409" s="17"/>
      <c r="BA1409" s="17"/>
      <c r="BB1409" s="17"/>
    </row>
    <row r="1410" spans="1:54" x14ac:dyDescent="0.25">
      <c r="A1410" s="17"/>
      <c r="B1410" s="17"/>
      <c r="C1410" s="22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20"/>
      <c r="T1410" s="20"/>
      <c r="U1410" s="20"/>
      <c r="V1410" s="20"/>
      <c r="W1410" s="20"/>
      <c r="X1410" s="20"/>
      <c r="Y1410" s="20"/>
      <c r="Z1410" s="17"/>
      <c r="AA1410" s="21"/>
      <c r="AB1410" s="17"/>
      <c r="AC1410" s="17"/>
      <c r="AD1410" s="17"/>
      <c r="AE1410" s="17"/>
      <c r="AF1410" s="17"/>
      <c r="AG1410" s="17"/>
      <c r="AH1410" s="17"/>
      <c r="AI1410" s="17"/>
      <c r="AJ1410" s="17"/>
      <c r="AK1410" s="17"/>
      <c r="AL1410" s="17"/>
      <c r="AM1410" s="17"/>
      <c r="AN1410" s="17"/>
      <c r="AO1410" s="17"/>
      <c r="AP1410" s="17"/>
      <c r="AQ1410" s="17"/>
      <c r="AR1410" s="17"/>
      <c r="AS1410" s="17"/>
      <c r="AT1410" s="17"/>
      <c r="AU1410" s="17"/>
      <c r="AV1410" s="17"/>
      <c r="AW1410" s="17"/>
      <c r="AX1410" s="17"/>
      <c r="AY1410" s="17"/>
      <c r="AZ1410" s="17"/>
      <c r="BA1410" s="17"/>
      <c r="BB1410" s="17"/>
    </row>
    <row r="1411" spans="1:54" x14ac:dyDescent="0.25">
      <c r="A1411" s="17"/>
      <c r="B1411" s="17"/>
      <c r="C1411" s="22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20"/>
      <c r="T1411" s="20"/>
      <c r="U1411" s="20"/>
      <c r="V1411" s="20"/>
      <c r="W1411" s="20"/>
      <c r="X1411" s="20"/>
      <c r="Y1411" s="20"/>
      <c r="Z1411" s="17"/>
      <c r="AA1411" s="21"/>
      <c r="AB1411" s="17"/>
      <c r="AC1411" s="17"/>
      <c r="AD1411" s="17"/>
      <c r="AE1411" s="17"/>
      <c r="AF1411" s="17"/>
      <c r="AG1411" s="17"/>
      <c r="AH1411" s="17"/>
      <c r="AI1411" s="17"/>
      <c r="AJ1411" s="17"/>
      <c r="AK1411" s="17"/>
      <c r="AL1411" s="17"/>
      <c r="AM1411" s="17"/>
      <c r="AN1411" s="17"/>
      <c r="AO1411" s="17"/>
      <c r="AP1411" s="17"/>
      <c r="AQ1411" s="17"/>
      <c r="AR1411" s="17"/>
      <c r="AS1411" s="17"/>
      <c r="AT1411" s="17"/>
      <c r="AU1411" s="17"/>
      <c r="AV1411" s="17"/>
      <c r="AW1411" s="17"/>
      <c r="AX1411" s="17"/>
      <c r="AY1411" s="17"/>
      <c r="AZ1411" s="17"/>
      <c r="BA1411" s="17"/>
      <c r="BB1411" s="17"/>
    </row>
    <row r="1412" spans="1:54" x14ac:dyDescent="0.25">
      <c r="A1412" s="17"/>
      <c r="B1412" s="17"/>
      <c r="C1412" s="22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20"/>
      <c r="T1412" s="20"/>
      <c r="U1412" s="20"/>
      <c r="V1412" s="20"/>
      <c r="W1412" s="20"/>
      <c r="X1412" s="20"/>
      <c r="Y1412" s="20"/>
      <c r="Z1412" s="17"/>
      <c r="AA1412" s="21"/>
      <c r="AB1412" s="17"/>
      <c r="AC1412" s="17"/>
      <c r="AD1412" s="17"/>
      <c r="AE1412" s="17"/>
      <c r="AF1412" s="17"/>
      <c r="AG1412" s="17"/>
      <c r="AH1412" s="17"/>
      <c r="AI1412" s="17"/>
      <c r="AJ1412" s="17"/>
      <c r="AK1412" s="17"/>
      <c r="AL1412" s="17"/>
      <c r="AM1412" s="17"/>
      <c r="AN1412" s="17"/>
      <c r="AO1412" s="17"/>
      <c r="AP1412" s="17"/>
      <c r="AQ1412" s="17"/>
      <c r="AR1412" s="17"/>
      <c r="AS1412" s="17"/>
      <c r="AT1412" s="17"/>
      <c r="AU1412" s="17"/>
      <c r="AV1412" s="17"/>
      <c r="AW1412" s="17"/>
      <c r="AX1412" s="17"/>
      <c r="AY1412" s="17"/>
      <c r="AZ1412" s="17"/>
      <c r="BA1412" s="17"/>
      <c r="BB1412" s="17"/>
    </row>
    <row r="1413" spans="1:54" x14ac:dyDescent="0.25">
      <c r="A1413" s="17"/>
      <c r="B1413" s="17"/>
      <c r="C1413" s="22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20"/>
      <c r="T1413" s="20"/>
      <c r="U1413" s="20"/>
      <c r="V1413" s="20"/>
      <c r="W1413" s="20"/>
      <c r="X1413" s="20"/>
      <c r="Y1413" s="20"/>
      <c r="Z1413" s="17"/>
      <c r="AA1413" s="21"/>
      <c r="AB1413" s="17"/>
      <c r="AC1413" s="17"/>
      <c r="AD1413" s="17"/>
      <c r="AE1413" s="17"/>
      <c r="AF1413" s="17"/>
      <c r="AG1413" s="17"/>
      <c r="AH1413" s="17"/>
      <c r="AI1413" s="17"/>
      <c r="AJ1413" s="17"/>
      <c r="AK1413" s="17"/>
      <c r="AL1413" s="17"/>
      <c r="AM1413" s="17"/>
      <c r="AN1413" s="17"/>
      <c r="AO1413" s="17"/>
      <c r="AP1413" s="17"/>
      <c r="AQ1413" s="17"/>
      <c r="AR1413" s="17"/>
      <c r="AS1413" s="17"/>
      <c r="AT1413" s="17"/>
      <c r="AU1413" s="17"/>
      <c r="AV1413" s="17"/>
      <c r="AW1413" s="17"/>
      <c r="AX1413" s="17"/>
      <c r="AY1413" s="17"/>
      <c r="AZ1413" s="17"/>
      <c r="BA1413" s="17"/>
      <c r="BB1413" s="17"/>
    </row>
    <row r="1414" spans="1:54" x14ac:dyDescent="0.25">
      <c r="A1414" s="17"/>
      <c r="B1414" s="17"/>
      <c r="C1414" s="22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20"/>
      <c r="T1414" s="20"/>
      <c r="U1414" s="20"/>
      <c r="V1414" s="20"/>
      <c r="W1414" s="20"/>
      <c r="X1414" s="20"/>
      <c r="Y1414" s="20"/>
      <c r="Z1414" s="17"/>
      <c r="AA1414" s="21"/>
      <c r="AB1414" s="17"/>
      <c r="AC1414" s="17"/>
      <c r="AD1414" s="17"/>
      <c r="AE1414" s="17"/>
      <c r="AF1414" s="17"/>
      <c r="AG1414" s="17"/>
      <c r="AH1414" s="17"/>
      <c r="AI1414" s="17"/>
      <c r="AJ1414" s="17"/>
      <c r="AK1414" s="17"/>
      <c r="AL1414" s="17"/>
      <c r="AM1414" s="17"/>
      <c r="AN1414" s="17"/>
      <c r="AO1414" s="17"/>
      <c r="AP1414" s="17"/>
      <c r="AQ1414" s="17"/>
      <c r="AR1414" s="17"/>
      <c r="AS1414" s="17"/>
      <c r="AT1414" s="17"/>
      <c r="AU1414" s="17"/>
      <c r="AV1414" s="17"/>
      <c r="AW1414" s="17"/>
      <c r="AX1414" s="17"/>
      <c r="AY1414" s="17"/>
      <c r="AZ1414" s="17"/>
      <c r="BA1414" s="17"/>
      <c r="BB1414" s="17"/>
    </row>
    <row r="1415" spans="1:54" x14ac:dyDescent="0.25">
      <c r="A1415" s="17"/>
      <c r="B1415" s="17"/>
      <c r="C1415" s="22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20"/>
      <c r="T1415" s="20"/>
      <c r="U1415" s="20"/>
      <c r="V1415" s="20"/>
      <c r="W1415" s="20"/>
      <c r="X1415" s="20"/>
      <c r="Y1415" s="20"/>
      <c r="Z1415" s="17"/>
      <c r="AA1415" s="21"/>
      <c r="AB1415" s="17"/>
      <c r="AC1415" s="17"/>
      <c r="AD1415" s="17"/>
      <c r="AE1415" s="17"/>
      <c r="AF1415" s="17"/>
      <c r="AG1415" s="17"/>
      <c r="AH1415" s="17"/>
      <c r="AI1415" s="17"/>
      <c r="AJ1415" s="17"/>
      <c r="AK1415" s="17"/>
      <c r="AL1415" s="17"/>
      <c r="AM1415" s="17"/>
      <c r="AN1415" s="17"/>
      <c r="AO1415" s="17"/>
      <c r="AP1415" s="17"/>
      <c r="AQ1415" s="17"/>
      <c r="AR1415" s="17"/>
      <c r="AS1415" s="17"/>
      <c r="AT1415" s="17"/>
      <c r="AU1415" s="17"/>
      <c r="AV1415" s="17"/>
      <c r="AW1415" s="17"/>
      <c r="AX1415" s="17"/>
      <c r="AY1415" s="17"/>
      <c r="AZ1415" s="17"/>
      <c r="BA1415" s="17"/>
      <c r="BB1415" s="17"/>
    </row>
    <row r="1416" spans="1:54" x14ac:dyDescent="0.25">
      <c r="A1416" s="17"/>
      <c r="B1416" s="17"/>
      <c r="C1416" s="22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20"/>
      <c r="T1416" s="20"/>
      <c r="U1416" s="20"/>
      <c r="V1416" s="20"/>
      <c r="W1416" s="20"/>
      <c r="X1416" s="20"/>
      <c r="Y1416" s="20"/>
      <c r="Z1416" s="17"/>
      <c r="AA1416" s="21"/>
      <c r="AB1416" s="17"/>
      <c r="AC1416" s="17"/>
      <c r="AD1416" s="17"/>
      <c r="AE1416" s="17"/>
      <c r="AF1416" s="17"/>
      <c r="AG1416" s="17"/>
      <c r="AH1416" s="17"/>
      <c r="AI1416" s="17"/>
      <c r="AJ1416" s="17"/>
      <c r="AK1416" s="17"/>
      <c r="AL1416" s="17"/>
      <c r="AM1416" s="17"/>
      <c r="AN1416" s="17"/>
      <c r="AO1416" s="17"/>
      <c r="AP1416" s="17"/>
      <c r="AQ1416" s="17"/>
      <c r="AR1416" s="17"/>
      <c r="AS1416" s="17"/>
      <c r="AT1416" s="17"/>
      <c r="AU1416" s="17"/>
      <c r="AV1416" s="17"/>
      <c r="AW1416" s="17"/>
      <c r="AX1416" s="17"/>
      <c r="AY1416" s="17"/>
      <c r="AZ1416" s="17"/>
      <c r="BA1416" s="17"/>
      <c r="BB1416" s="17"/>
    </row>
    <row r="1417" spans="1:54" x14ac:dyDescent="0.25">
      <c r="A1417" s="17"/>
      <c r="B1417" s="17"/>
      <c r="C1417" s="22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20"/>
      <c r="T1417" s="20"/>
      <c r="U1417" s="20"/>
      <c r="V1417" s="20"/>
      <c r="W1417" s="20"/>
      <c r="X1417" s="20"/>
      <c r="Y1417" s="20"/>
      <c r="Z1417" s="17"/>
      <c r="AA1417" s="21"/>
      <c r="AB1417" s="17"/>
      <c r="AC1417" s="17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  <c r="AV1417" s="17"/>
      <c r="AW1417" s="17"/>
      <c r="AX1417" s="17"/>
      <c r="AY1417" s="17"/>
      <c r="AZ1417" s="17"/>
      <c r="BA1417" s="17"/>
      <c r="BB1417" s="17"/>
    </row>
    <row r="1418" spans="1:54" x14ac:dyDescent="0.25">
      <c r="A1418" s="17"/>
      <c r="B1418" s="17"/>
      <c r="C1418" s="22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20"/>
      <c r="T1418" s="20"/>
      <c r="U1418" s="20"/>
      <c r="V1418" s="20"/>
      <c r="W1418" s="20"/>
      <c r="X1418" s="20"/>
      <c r="Y1418" s="20"/>
      <c r="Z1418" s="17"/>
      <c r="AA1418" s="21"/>
      <c r="AB1418" s="17"/>
      <c r="AC1418" s="17"/>
      <c r="AD1418" s="17"/>
      <c r="AE1418" s="17"/>
      <c r="AF1418" s="17"/>
      <c r="AG1418" s="17"/>
      <c r="AH1418" s="17"/>
      <c r="AI1418" s="17"/>
      <c r="AJ1418" s="17"/>
      <c r="AK1418" s="17"/>
      <c r="AL1418" s="17"/>
      <c r="AM1418" s="17"/>
      <c r="AN1418" s="17"/>
      <c r="AO1418" s="17"/>
      <c r="AP1418" s="17"/>
      <c r="AQ1418" s="17"/>
      <c r="AR1418" s="17"/>
      <c r="AS1418" s="17"/>
      <c r="AT1418" s="17"/>
      <c r="AU1418" s="17"/>
      <c r="AV1418" s="17"/>
      <c r="AW1418" s="17"/>
      <c r="AX1418" s="17"/>
      <c r="AY1418" s="17"/>
      <c r="AZ1418" s="17"/>
      <c r="BA1418" s="17"/>
      <c r="BB1418" s="17"/>
    </row>
    <row r="1419" spans="1:54" x14ac:dyDescent="0.25">
      <c r="A1419" s="17"/>
      <c r="B1419" s="17"/>
      <c r="C1419" s="22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20"/>
      <c r="T1419" s="20"/>
      <c r="U1419" s="20"/>
      <c r="V1419" s="20"/>
      <c r="W1419" s="20"/>
      <c r="X1419" s="20"/>
      <c r="Y1419" s="20"/>
      <c r="Z1419" s="17"/>
      <c r="AA1419" s="21"/>
      <c r="AB1419" s="17"/>
      <c r="AC1419" s="17"/>
      <c r="AD1419" s="17"/>
      <c r="AE1419" s="17"/>
      <c r="AF1419" s="17"/>
      <c r="AG1419" s="17"/>
      <c r="AH1419" s="17"/>
      <c r="AI1419" s="17"/>
      <c r="AJ1419" s="17"/>
      <c r="AK1419" s="17"/>
      <c r="AL1419" s="17"/>
      <c r="AM1419" s="17"/>
      <c r="AN1419" s="17"/>
      <c r="AO1419" s="17"/>
      <c r="AP1419" s="17"/>
      <c r="AQ1419" s="17"/>
      <c r="AR1419" s="17"/>
      <c r="AS1419" s="17"/>
      <c r="AT1419" s="17"/>
      <c r="AU1419" s="17"/>
      <c r="AV1419" s="17"/>
      <c r="AW1419" s="17"/>
      <c r="AX1419" s="17"/>
      <c r="AY1419" s="17"/>
      <c r="AZ1419" s="17"/>
      <c r="BA1419" s="17"/>
      <c r="BB1419" s="17"/>
    </row>
    <row r="1420" spans="1:54" x14ac:dyDescent="0.25">
      <c r="A1420" s="17"/>
      <c r="B1420" s="17"/>
      <c r="C1420" s="22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20"/>
      <c r="T1420" s="20"/>
      <c r="U1420" s="20"/>
      <c r="V1420" s="20"/>
      <c r="W1420" s="20"/>
      <c r="X1420" s="20"/>
      <c r="Y1420" s="20"/>
      <c r="Z1420" s="17"/>
      <c r="AA1420" s="21"/>
      <c r="AB1420" s="17"/>
      <c r="AC1420" s="17"/>
      <c r="AD1420" s="17"/>
      <c r="AE1420" s="17"/>
      <c r="AF1420" s="17"/>
      <c r="AG1420" s="17"/>
      <c r="AH1420" s="17"/>
      <c r="AI1420" s="17"/>
      <c r="AJ1420" s="17"/>
      <c r="AK1420" s="17"/>
      <c r="AL1420" s="17"/>
      <c r="AM1420" s="17"/>
      <c r="AN1420" s="17"/>
      <c r="AO1420" s="17"/>
      <c r="AP1420" s="17"/>
      <c r="AQ1420" s="17"/>
      <c r="AR1420" s="17"/>
      <c r="AS1420" s="17"/>
      <c r="AT1420" s="17"/>
      <c r="AU1420" s="17"/>
      <c r="AV1420" s="17"/>
      <c r="AW1420" s="17"/>
      <c r="AX1420" s="17"/>
      <c r="AY1420" s="17"/>
      <c r="AZ1420" s="17"/>
      <c r="BA1420" s="17"/>
      <c r="BB1420" s="17"/>
    </row>
    <row r="1421" spans="1:54" x14ac:dyDescent="0.25">
      <c r="A1421" s="17"/>
      <c r="B1421" s="17"/>
      <c r="C1421" s="22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20"/>
      <c r="T1421" s="20"/>
      <c r="U1421" s="20"/>
      <c r="V1421" s="20"/>
      <c r="W1421" s="20"/>
      <c r="X1421" s="20"/>
      <c r="Y1421" s="20"/>
      <c r="Z1421" s="17"/>
      <c r="AA1421" s="21"/>
      <c r="AB1421" s="17"/>
      <c r="AC1421" s="17"/>
      <c r="AD1421" s="17"/>
      <c r="AE1421" s="17"/>
      <c r="AF1421" s="17"/>
      <c r="AG1421" s="17"/>
      <c r="AH1421" s="17"/>
      <c r="AI1421" s="17"/>
      <c r="AJ1421" s="17"/>
      <c r="AK1421" s="17"/>
      <c r="AL1421" s="17"/>
      <c r="AM1421" s="17"/>
      <c r="AN1421" s="17"/>
      <c r="AO1421" s="17"/>
      <c r="AP1421" s="17"/>
      <c r="AQ1421" s="17"/>
      <c r="AR1421" s="17"/>
      <c r="AS1421" s="17"/>
      <c r="AT1421" s="17"/>
      <c r="AU1421" s="17"/>
      <c r="AV1421" s="17"/>
      <c r="AW1421" s="17"/>
      <c r="AX1421" s="17"/>
      <c r="AY1421" s="17"/>
      <c r="AZ1421" s="17"/>
      <c r="BA1421" s="17"/>
      <c r="BB1421" s="17"/>
    </row>
    <row r="1422" spans="1:54" x14ac:dyDescent="0.25">
      <c r="A1422" s="17"/>
      <c r="B1422" s="17"/>
      <c r="C1422" s="22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20"/>
      <c r="T1422" s="20"/>
      <c r="U1422" s="20"/>
      <c r="V1422" s="20"/>
      <c r="W1422" s="20"/>
      <c r="X1422" s="20"/>
      <c r="Y1422" s="20"/>
      <c r="Z1422" s="17"/>
      <c r="AA1422" s="21"/>
      <c r="AB1422" s="17"/>
      <c r="AC1422" s="17"/>
      <c r="AD1422" s="17"/>
      <c r="AE1422" s="17"/>
      <c r="AF1422" s="17"/>
      <c r="AG1422" s="17"/>
      <c r="AH1422" s="17"/>
      <c r="AI1422" s="17"/>
      <c r="AJ1422" s="17"/>
      <c r="AK1422" s="17"/>
      <c r="AL1422" s="17"/>
      <c r="AM1422" s="17"/>
      <c r="AN1422" s="17"/>
      <c r="AO1422" s="17"/>
      <c r="AP1422" s="17"/>
      <c r="AQ1422" s="17"/>
      <c r="AR1422" s="17"/>
      <c r="AS1422" s="17"/>
      <c r="AT1422" s="17"/>
      <c r="AU1422" s="17"/>
      <c r="AV1422" s="17"/>
      <c r="AW1422" s="17"/>
      <c r="AX1422" s="17"/>
      <c r="AY1422" s="17"/>
      <c r="AZ1422" s="17"/>
      <c r="BA1422" s="17"/>
      <c r="BB1422" s="17"/>
    </row>
    <row r="1423" spans="1:54" x14ac:dyDescent="0.25">
      <c r="A1423" s="17"/>
      <c r="B1423" s="17"/>
      <c r="C1423" s="22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20"/>
      <c r="T1423" s="20"/>
      <c r="U1423" s="20"/>
      <c r="V1423" s="20"/>
      <c r="W1423" s="20"/>
      <c r="X1423" s="20"/>
      <c r="Y1423" s="20"/>
      <c r="Z1423" s="17"/>
      <c r="AA1423" s="21"/>
      <c r="AB1423" s="17"/>
      <c r="AC1423" s="17"/>
      <c r="AD1423" s="17"/>
      <c r="AE1423" s="17"/>
      <c r="AF1423" s="17"/>
      <c r="AG1423" s="17"/>
      <c r="AH1423" s="17"/>
      <c r="AI1423" s="17"/>
      <c r="AJ1423" s="17"/>
      <c r="AK1423" s="17"/>
      <c r="AL1423" s="17"/>
      <c r="AM1423" s="17"/>
      <c r="AN1423" s="17"/>
      <c r="AO1423" s="17"/>
      <c r="AP1423" s="17"/>
      <c r="AQ1423" s="17"/>
      <c r="AR1423" s="17"/>
      <c r="AS1423" s="17"/>
      <c r="AT1423" s="17"/>
      <c r="AU1423" s="17"/>
      <c r="AV1423" s="17"/>
      <c r="AW1423" s="17"/>
      <c r="AX1423" s="17"/>
      <c r="AY1423" s="17"/>
      <c r="AZ1423" s="17"/>
      <c r="BA1423" s="17"/>
      <c r="BB1423" s="17"/>
    </row>
    <row r="1424" spans="1:54" x14ac:dyDescent="0.25">
      <c r="A1424" s="17"/>
      <c r="B1424" s="17"/>
      <c r="C1424" s="22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20"/>
      <c r="T1424" s="20"/>
      <c r="U1424" s="20"/>
      <c r="V1424" s="20"/>
      <c r="W1424" s="20"/>
      <c r="X1424" s="20"/>
      <c r="Y1424" s="20"/>
      <c r="Z1424" s="17"/>
      <c r="AA1424" s="21"/>
      <c r="AB1424" s="17"/>
      <c r="AC1424" s="17"/>
      <c r="AD1424" s="17"/>
      <c r="AE1424" s="17"/>
      <c r="AF1424" s="17"/>
      <c r="AG1424" s="17"/>
      <c r="AH1424" s="17"/>
      <c r="AI1424" s="17"/>
      <c r="AJ1424" s="17"/>
      <c r="AK1424" s="17"/>
      <c r="AL1424" s="17"/>
      <c r="AM1424" s="17"/>
      <c r="AN1424" s="17"/>
      <c r="AO1424" s="17"/>
      <c r="AP1424" s="17"/>
      <c r="AQ1424" s="17"/>
      <c r="AR1424" s="17"/>
      <c r="AS1424" s="17"/>
      <c r="AT1424" s="17"/>
      <c r="AU1424" s="17"/>
      <c r="AV1424" s="17"/>
      <c r="AW1424" s="17"/>
      <c r="AX1424" s="17"/>
      <c r="AY1424" s="17"/>
      <c r="AZ1424" s="17"/>
      <c r="BA1424" s="17"/>
      <c r="BB1424" s="17"/>
    </row>
    <row r="1425" spans="1:54" x14ac:dyDescent="0.25">
      <c r="A1425" s="17"/>
      <c r="B1425" s="17"/>
      <c r="C1425" s="22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20"/>
      <c r="T1425" s="20"/>
      <c r="U1425" s="20"/>
      <c r="V1425" s="20"/>
      <c r="W1425" s="20"/>
      <c r="X1425" s="20"/>
      <c r="Y1425" s="20"/>
      <c r="Z1425" s="17"/>
      <c r="AA1425" s="21"/>
      <c r="AB1425" s="17"/>
      <c r="AC1425" s="17"/>
      <c r="AD1425" s="17"/>
      <c r="AE1425" s="17"/>
      <c r="AF1425" s="17"/>
      <c r="AG1425" s="17"/>
      <c r="AH1425" s="17"/>
      <c r="AI1425" s="17"/>
      <c r="AJ1425" s="17"/>
      <c r="AK1425" s="17"/>
      <c r="AL1425" s="17"/>
      <c r="AM1425" s="17"/>
      <c r="AN1425" s="17"/>
      <c r="AO1425" s="17"/>
      <c r="AP1425" s="17"/>
      <c r="AQ1425" s="17"/>
      <c r="AR1425" s="17"/>
      <c r="AS1425" s="17"/>
      <c r="AT1425" s="17"/>
      <c r="AU1425" s="17"/>
      <c r="AV1425" s="17"/>
      <c r="AW1425" s="17"/>
      <c r="AX1425" s="17"/>
      <c r="AY1425" s="17"/>
      <c r="AZ1425" s="17"/>
      <c r="BA1425" s="17"/>
      <c r="BB1425" s="17"/>
    </row>
    <row r="1426" spans="1:54" x14ac:dyDescent="0.25">
      <c r="A1426" s="17"/>
      <c r="B1426" s="17"/>
      <c r="C1426" s="22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20"/>
      <c r="T1426" s="20"/>
      <c r="U1426" s="20"/>
      <c r="V1426" s="20"/>
      <c r="W1426" s="20"/>
      <c r="X1426" s="20"/>
      <c r="Y1426" s="20"/>
      <c r="Z1426" s="17"/>
      <c r="AA1426" s="21"/>
      <c r="AB1426" s="17"/>
      <c r="AC1426" s="17"/>
      <c r="AD1426" s="17"/>
      <c r="AE1426" s="17"/>
      <c r="AF1426" s="17"/>
      <c r="AG1426" s="17"/>
      <c r="AH1426" s="17"/>
      <c r="AI1426" s="17"/>
      <c r="AJ1426" s="17"/>
      <c r="AK1426" s="17"/>
      <c r="AL1426" s="17"/>
      <c r="AM1426" s="17"/>
      <c r="AN1426" s="17"/>
      <c r="AO1426" s="17"/>
      <c r="AP1426" s="17"/>
      <c r="AQ1426" s="17"/>
      <c r="AR1426" s="17"/>
      <c r="AS1426" s="17"/>
      <c r="AT1426" s="17"/>
      <c r="AU1426" s="17"/>
      <c r="AV1426" s="17"/>
      <c r="AW1426" s="17"/>
      <c r="AX1426" s="17"/>
      <c r="AY1426" s="17"/>
      <c r="AZ1426" s="17"/>
      <c r="BA1426" s="17"/>
      <c r="BB1426" s="17"/>
    </row>
    <row r="1427" spans="1:54" x14ac:dyDescent="0.25">
      <c r="A1427" s="17"/>
      <c r="B1427" s="17"/>
      <c r="C1427" s="22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20"/>
      <c r="T1427" s="20"/>
      <c r="U1427" s="20"/>
      <c r="V1427" s="20"/>
      <c r="W1427" s="20"/>
      <c r="X1427" s="20"/>
      <c r="Y1427" s="20"/>
      <c r="Z1427" s="17"/>
      <c r="AA1427" s="21"/>
      <c r="AB1427" s="17"/>
      <c r="AC1427" s="17"/>
      <c r="AD1427" s="17"/>
      <c r="AE1427" s="17"/>
      <c r="AF1427" s="17"/>
      <c r="AG1427" s="17"/>
      <c r="AH1427" s="17"/>
      <c r="AI1427" s="17"/>
      <c r="AJ1427" s="17"/>
      <c r="AK1427" s="17"/>
      <c r="AL1427" s="17"/>
      <c r="AM1427" s="17"/>
      <c r="AN1427" s="17"/>
      <c r="AO1427" s="17"/>
      <c r="AP1427" s="17"/>
      <c r="AQ1427" s="17"/>
      <c r="AR1427" s="17"/>
      <c r="AS1427" s="17"/>
      <c r="AT1427" s="17"/>
      <c r="AU1427" s="17"/>
      <c r="AV1427" s="17"/>
      <c r="AW1427" s="17"/>
      <c r="AX1427" s="17"/>
      <c r="AY1427" s="17"/>
      <c r="AZ1427" s="17"/>
      <c r="BA1427" s="17"/>
      <c r="BB1427" s="17"/>
    </row>
    <row r="1428" spans="1:54" x14ac:dyDescent="0.25">
      <c r="A1428" s="17"/>
      <c r="B1428" s="17"/>
      <c r="C1428" s="22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20"/>
      <c r="T1428" s="20"/>
      <c r="U1428" s="20"/>
      <c r="V1428" s="20"/>
      <c r="W1428" s="20"/>
      <c r="X1428" s="20"/>
      <c r="Y1428" s="20"/>
      <c r="Z1428" s="17"/>
      <c r="AA1428" s="21"/>
      <c r="AB1428" s="17"/>
      <c r="AC1428" s="17"/>
      <c r="AD1428" s="17"/>
      <c r="AE1428" s="17"/>
      <c r="AF1428" s="17"/>
      <c r="AG1428" s="17"/>
      <c r="AH1428" s="17"/>
      <c r="AI1428" s="17"/>
      <c r="AJ1428" s="17"/>
      <c r="AK1428" s="17"/>
      <c r="AL1428" s="17"/>
      <c r="AM1428" s="17"/>
      <c r="AN1428" s="17"/>
      <c r="AO1428" s="17"/>
      <c r="AP1428" s="17"/>
      <c r="AQ1428" s="17"/>
      <c r="AR1428" s="17"/>
      <c r="AS1428" s="17"/>
      <c r="AT1428" s="17"/>
      <c r="AU1428" s="17"/>
      <c r="AV1428" s="17"/>
      <c r="AW1428" s="17"/>
      <c r="AX1428" s="17"/>
      <c r="AY1428" s="17"/>
      <c r="AZ1428" s="17"/>
      <c r="BA1428" s="17"/>
      <c r="BB1428" s="17"/>
    </row>
    <row r="1429" spans="1:54" x14ac:dyDescent="0.25">
      <c r="A1429" s="17"/>
      <c r="B1429" s="17"/>
      <c r="C1429" s="22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20"/>
      <c r="T1429" s="20"/>
      <c r="U1429" s="20"/>
      <c r="V1429" s="20"/>
      <c r="W1429" s="20"/>
      <c r="X1429" s="20"/>
      <c r="Y1429" s="20"/>
      <c r="Z1429" s="17"/>
      <c r="AA1429" s="21"/>
      <c r="AB1429" s="17"/>
      <c r="AC1429" s="17"/>
      <c r="AD1429" s="17"/>
      <c r="AE1429" s="17"/>
      <c r="AF1429" s="17"/>
      <c r="AG1429" s="17"/>
      <c r="AH1429" s="17"/>
      <c r="AI1429" s="17"/>
      <c r="AJ1429" s="17"/>
      <c r="AK1429" s="17"/>
      <c r="AL1429" s="17"/>
      <c r="AM1429" s="17"/>
      <c r="AN1429" s="17"/>
      <c r="AO1429" s="17"/>
      <c r="AP1429" s="17"/>
      <c r="AQ1429" s="17"/>
      <c r="AR1429" s="17"/>
      <c r="AS1429" s="17"/>
      <c r="AT1429" s="17"/>
      <c r="AU1429" s="17"/>
      <c r="AV1429" s="17"/>
      <c r="AW1429" s="17"/>
      <c r="AX1429" s="17"/>
      <c r="AY1429" s="17"/>
      <c r="AZ1429" s="17"/>
      <c r="BA1429" s="17"/>
      <c r="BB1429" s="17"/>
    </row>
    <row r="1430" spans="1:54" x14ac:dyDescent="0.25">
      <c r="A1430" s="17"/>
      <c r="B1430" s="17"/>
      <c r="C1430" s="22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20"/>
      <c r="T1430" s="20"/>
      <c r="U1430" s="20"/>
      <c r="V1430" s="20"/>
      <c r="W1430" s="20"/>
      <c r="X1430" s="20"/>
      <c r="Y1430" s="20"/>
      <c r="Z1430" s="17"/>
      <c r="AA1430" s="21"/>
      <c r="AB1430" s="17"/>
      <c r="AC1430" s="17"/>
      <c r="AD1430" s="17"/>
      <c r="AE1430" s="17"/>
      <c r="AF1430" s="17"/>
      <c r="AG1430" s="17"/>
      <c r="AH1430" s="17"/>
      <c r="AI1430" s="17"/>
      <c r="AJ1430" s="17"/>
      <c r="AK1430" s="17"/>
      <c r="AL1430" s="17"/>
      <c r="AM1430" s="17"/>
      <c r="AN1430" s="17"/>
      <c r="AO1430" s="17"/>
      <c r="AP1430" s="17"/>
      <c r="AQ1430" s="17"/>
      <c r="AR1430" s="17"/>
      <c r="AS1430" s="17"/>
      <c r="AT1430" s="17"/>
      <c r="AU1430" s="17"/>
      <c r="AV1430" s="17"/>
      <c r="AW1430" s="17"/>
      <c r="AX1430" s="17"/>
      <c r="AY1430" s="17"/>
      <c r="AZ1430" s="17"/>
      <c r="BA1430" s="17"/>
      <c r="BB1430" s="17"/>
    </row>
    <row r="1431" spans="1:54" x14ac:dyDescent="0.25">
      <c r="A1431" s="17"/>
      <c r="B1431" s="17"/>
      <c r="C1431" s="22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20"/>
      <c r="T1431" s="20"/>
      <c r="U1431" s="20"/>
      <c r="V1431" s="20"/>
      <c r="W1431" s="20"/>
      <c r="X1431" s="20"/>
      <c r="Y1431" s="20"/>
      <c r="Z1431" s="17"/>
      <c r="AA1431" s="21"/>
      <c r="AB1431" s="17"/>
      <c r="AC1431" s="17"/>
      <c r="AD1431" s="17"/>
      <c r="AE1431" s="17"/>
      <c r="AF1431" s="17"/>
      <c r="AG1431" s="17"/>
      <c r="AH1431" s="17"/>
      <c r="AI1431" s="17"/>
      <c r="AJ1431" s="17"/>
      <c r="AK1431" s="17"/>
      <c r="AL1431" s="17"/>
      <c r="AM1431" s="17"/>
      <c r="AN1431" s="17"/>
      <c r="AO1431" s="17"/>
      <c r="AP1431" s="17"/>
      <c r="AQ1431" s="17"/>
      <c r="AR1431" s="17"/>
      <c r="AS1431" s="17"/>
      <c r="AT1431" s="17"/>
      <c r="AU1431" s="17"/>
      <c r="AV1431" s="17"/>
      <c r="AW1431" s="17"/>
      <c r="AX1431" s="17"/>
      <c r="AY1431" s="17"/>
      <c r="AZ1431" s="17"/>
      <c r="BA1431" s="17"/>
      <c r="BB1431" s="17"/>
    </row>
    <row r="1432" spans="1:54" x14ac:dyDescent="0.25">
      <c r="A1432" s="17"/>
      <c r="B1432" s="17"/>
      <c r="C1432" s="22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20"/>
      <c r="T1432" s="20"/>
      <c r="U1432" s="20"/>
      <c r="V1432" s="20"/>
      <c r="W1432" s="20"/>
      <c r="X1432" s="20"/>
      <c r="Y1432" s="20"/>
      <c r="Z1432" s="17"/>
      <c r="AA1432" s="21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7"/>
      <c r="BA1432" s="17"/>
      <c r="BB1432" s="17"/>
    </row>
    <row r="1433" spans="1:54" x14ac:dyDescent="0.25">
      <c r="A1433" s="17"/>
      <c r="B1433" s="17"/>
      <c r="C1433" s="22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20"/>
      <c r="T1433" s="20"/>
      <c r="U1433" s="20"/>
      <c r="V1433" s="20"/>
      <c r="W1433" s="20"/>
      <c r="X1433" s="20"/>
      <c r="Y1433" s="20"/>
      <c r="Z1433" s="17"/>
      <c r="AA1433" s="21"/>
      <c r="AB1433" s="17"/>
      <c r="AC1433" s="17"/>
      <c r="AD1433" s="17"/>
      <c r="AE1433" s="17"/>
      <c r="AF1433" s="17"/>
      <c r="AG1433" s="17"/>
      <c r="AH1433" s="17"/>
      <c r="AI1433" s="17"/>
      <c r="AJ1433" s="17"/>
      <c r="AK1433" s="17"/>
      <c r="AL1433" s="17"/>
      <c r="AM1433" s="17"/>
      <c r="AN1433" s="17"/>
      <c r="AO1433" s="17"/>
      <c r="AP1433" s="17"/>
      <c r="AQ1433" s="17"/>
      <c r="AR1433" s="17"/>
      <c r="AS1433" s="17"/>
      <c r="AT1433" s="17"/>
      <c r="AU1433" s="17"/>
      <c r="AV1433" s="17"/>
      <c r="AW1433" s="17"/>
      <c r="AX1433" s="17"/>
      <c r="AY1433" s="17"/>
      <c r="AZ1433" s="17"/>
      <c r="BA1433" s="17"/>
      <c r="BB1433" s="17"/>
    </row>
    <row r="1434" spans="1:54" x14ac:dyDescent="0.25">
      <c r="A1434" s="17"/>
      <c r="B1434" s="17"/>
      <c r="C1434" s="22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20"/>
      <c r="T1434" s="20"/>
      <c r="U1434" s="20"/>
      <c r="V1434" s="20"/>
      <c r="W1434" s="20"/>
      <c r="X1434" s="20"/>
      <c r="Y1434" s="20"/>
      <c r="Z1434" s="17"/>
      <c r="AA1434" s="21"/>
      <c r="AB1434" s="17"/>
      <c r="AC1434" s="17"/>
      <c r="AD1434" s="17"/>
      <c r="AE1434" s="17"/>
      <c r="AF1434" s="17"/>
      <c r="AG1434" s="17"/>
      <c r="AH1434" s="17"/>
      <c r="AI1434" s="17"/>
      <c r="AJ1434" s="17"/>
      <c r="AK1434" s="17"/>
      <c r="AL1434" s="17"/>
      <c r="AM1434" s="17"/>
      <c r="AN1434" s="17"/>
      <c r="AO1434" s="17"/>
      <c r="AP1434" s="17"/>
      <c r="AQ1434" s="17"/>
      <c r="AR1434" s="17"/>
      <c r="AS1434" s="17"/>
      <c r="AT1434" s="17"/>
      <c r="AU1434" s="17"/>
      <c r="AV1434" s="17"/>
      <c r="AW1434" s="17"/>
      <c r="AX1434" s="17"/>
      <c r="AY1434" s="17"/>
      <c r="AZ1434" s="17"/>
      <c r="BA1434" s="17"/>
      <c r="BB1434" s="17"/>
    </row>
    <row r="1435" spans="1:54" x14ac:dyDescent="0.25">
      <c r="A1435" s="17"/>
      <c r="B1435" s="17"/>
      <c r="C1435" s="22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20"/>
      <c r="T1435" s="20"/>
      <c r="U1435" s="20"/>
      <c r="V1435" s="20"/>
      <c r="W1435" s="20"/>
      <c r="X1435" s="20"/>
      <c r="Y1435" s="20"/>
      <c r="Z1435" s="17"/>
      <c r="AA1435" s="21"/>
      <c r="AB1435" s="17"/>
      <c r="AC1435" s="17"/>
      <c r="AD1435" s="17"/>
      <c r="AE1435" s="17"/>
      <c r="AF1435" s="17"/>
      <c r="AG1435" s="17"/>
      <c r="AH1435" s="17"/>
      <c r="AI1435" s="17"/>
      <c r="AJ1435" s="17"/>
      <c r="AK1435" s="17"/>
      <c r="AL1435" s="17"/>
      <c r="AM1435" s="17"/>
      <c r="AN1435" s="17"/>
      <c r="AO1435" s="17"/>
      <c r="AP1435" s="17"/>
      <c r="AQ1435" s="17"/>
      <c r="AR1435" s="17"/>
      <c r="AS1435" s="17"/>
      <c r="AT1435" s="17"/>
      <c r="AU1435" s="17"/>
      <c r="AV1435" s="17"/>
      <c r="AW1435" s="17"/>
      <c r="AX1435" s="17"/>
      <c r="AY1435" s="17"/>
      <c r="AZ1435" s="17"/>
      <c r="BA1435" s="17"/>
      <c r="BB1435" s="17"/>
    </row>
    <row r="1436" spans="1:54" x14ac:dyDescent="0.25">
      <c r="A1436" s="17"/>
      <c r="B1436" s="17"/>
      <c r="C1436" s="22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20"/>
      <c r="T1436" s="20"/>
      <c r="U1436" s="20"/>
      <c r="V1436" s="20"/>
      <c r="W1436" s="20"/>
      <c r="X1436" s="20"/>
      <c r="Y1436" s="20"/>
      <c r="Z1436" s="17"/>
      <c r="AA1436" s="21"/>
      <c r="AB1436" s="17"/>
      <c r="AC1436" s="17"/>
      <c r="AD1436" s="17"/>
      <c r="AE1436" s="17"/>
      <c r="AF1436" s="17"/>
      <c r="AG1436" s="17"/>
      <c r="AH1436" s="17"/>
      <c r="AI1436" s="17"/>
      <c r="AJ1436" s="17"/>
      <c r="AK1436" s="17"/>
      <c r="AL1436" s="17"/>
      <c r="AM1436" s="17"/>
      <c r="AN1436" s="17"/>
      <c r="AO1436" s="17"/>
      <c r="AP1436" s="17"/>
      <c r="AQ1436" s="17"/>
      <c r="AR1436" s="17"/>
      <c r="AS1436" s="17"/>
      <c r="AT1436" s="17"/>
      <c r="AU1436" s="17"/>
      <c r="AV1436" s="17"/>
      <c r="AW1436" s="17"/>
      <c r="AX1436" s="17"/>
      <c r="AY1436" s="17"/>
      <c r="AZ1436" s="17"/>
      <c r="BA1436" s="17"/>
      <c r="BB1436" s="17"/>
    </row>
    <row r="1437" spans="1:54" x14ac:dyDescent="0.25">
      <c r="A1437" s="17"/>
      <c r="B1437" s="17"/>
      <c r="C1437" s="22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20"/>
      <c r="T1437" s="20"/>
      <c r="U1437" s="20"/>
      <c r="V1437" s="20"/>
      <c r="W1437" s="20"/>
      <c r="X1437" s="20"/>
      <c r="Y1437" s="20"/>
      <c r="Z1437" s="17"/>
      <c r="AA1437" s="21"/>
      <c r="AB1437" s="17"/>
      <c r="AC1437" s="17"/>
      <c r="AD1437" s="17"/>
      <c r="AE1437" s="17"/>
      <c r="AF1437" s="17"/>
      <c r="AG1437" s="17"/>
      <c r="AH1437" s="17"/>
      <c r="AI1437" s="17"/>
      <c r="AJ1437" s="17"/>
      <c r="AK1437" s="17"/>
      <c r="AL1437" s="17"/>
      <c r="AM1437" s="17"/>
      <c r="AN1437" s="17"/>
      <c r="AO1437" s="17"/>
      <c r="AP1437" s="17"/>
      <c r="AQ1437" s="17"/>
      <c r="AR1437" s="17"/>
      <c r="AS1437" s="17"/>
      <c r="AT1437" s="17"/>
      <c r="AU1437" s="17"/>
      <c r="AV1437" s="17"/>
      <c r="AW1437" s="17"/>
      <c r="AX1437" s="17"/>
      <c r="AY1437" s="17"/>
      <c r="AZ1437" s="17"/>
      <c r="BA1437" s="17"/>
      <c r="BB1437" s="17"/>
    </row>
    <row r="1438" spans="1:54" x14ac:dyDescent="0.25">
      <c r="A1438" s="17"/>
      <c r="B1438" s="17"/>
      <c r="C1438" s="22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20"/>
      <c r="T1438" s="20"/>
      <c r="U1438" s="20"/>
      <c r="V1438" s="20"/>
      <c r="W1438" s="20"/>
      <c r="X1438" s="20"/>
      <c r="Y1438" s="20"/>
      <c r="Z1438" s="17"/>
      <c r="AA1438" s="21"/>
      <c r="AB1438" s="17"/>
      <c r="AC1438" s="17"/>
      <c r="AD1438" s="17"/>
      <c r="AE1438" s="17"/>
      <c r="AF1438" s="17"/>
      <c r="AG1438" s="17"/>
      <c r="AH1438" s="17"/>
      <c r="AI1438" s="17"/>
      <c r="AJ1438" s="17"/>
      <c r="AK1438" s="17"/>
      <c r="AL1438" s="17"/>
      <c r="AM1438" s="17"/>
      <c r="AN1438" s="17"/>
      <c r="AO1438" s="17"/>
      <c r="AP1438" s="17"/>
      <c r="AQ1438" s="17"/>
      <c r="AR1438" s="17"/>
      <c r="AS1438" s="17"/>
      <c r="AT1438" s="17"/>
      <c r="AU1438" s="17"/>
      <c r="AV1438" s="17"/>
      <c r="AW1438" s="17"/>
      <c r="AX1438" s="17"/>
      <c r="AY1438" s="17"/>
      <c r="AZ1438" s="17"/>
      <c r="BA1438" s="17"/>
      <c r="BB1438" s="17"/>
    </row>
    <row r="1439" spans="1:54" x14ac:dyDescent="0.25">
      <c r="A1439" s="17"/>
      <c r="B1439" s="17"/>
      <c r="C1439" s="22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20"/>
      <c r="T1439" s="20"/>
      <c r="U1439" s="20"/>
      <c r="V1439" s="20"/>
      <c r="W1439" s="20"/>
      <c r="X1439" s="20"/>
      <c r="Y1439" s="20"/>
      <c r="Z1439" s="17"/>
      <c r="AA1439" s="21"/>
      <c r="AB1439" s="17"/>
      <c r="AC1439" s="17"/>
      <c r="AD1439" s="17"/>
      <c r="AE1439" s="17"/>
      <c r="AF1439" s="17"/>
      <c r="AG1439" s="17"/>
      <c r="AH1439" s="17"/>
      <c r="AI1439" s="17"/>
      <c r="AJ1439" s="17"/>
      <c r="AK1439" s="17"/>
      <c r="AL1439" s="17"/>
      <c r="AM1439" s="17"/>
      <c r="AN1439" s="17"/>
      <c r="AO1439" s="17"/>
      <c r="AP1439" s="17"/>
      <c r="AQ1439" s="17"/>
      <c r="AR1439" s="17"/>
      <c r="AS1439" s="17"/>
      <c r="AT1439" s="17"/>
      <c r="AU1439" s="17"/>
      <c r="AV1439" s="17"/>
      <c r="AW1439" s="17"/>
      <c r="AX1439" s="17"/>
      <c r="AY1439" s="17"/>
      <c r="AZ1439" s="17"/>
      <c r="BA1439" s="17"/>
      <c r="BB1439" s="17"/>
    </row>
    <row r="1440" spans="1:54" x14ac:dyDescent="0.25">
      <c r="A1440" s="17"/>
      <c r="B1440" s="17"/>
      <c r="C1440" s="22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20"/>
      <c r="T1440" s="20"/>
      <c r="U1440" s="20"/>
      <c r="V1440" s="20"/>
      <c r="W1440" s="20"/>
      <c r="X1440" s="20"/>
      <c r="Y1440" s="20"/>
      <c r="Z1440" s="17"/>
      <c r="AA1440" s="21"/>
      <c r="AB1440" s="17"/>
      <c r="AC1440" s="17"/>
      <c r="AD1440" s="17"/>
      <c r="AE1440" s="17"/>
      <c r="AF1440" s="17"/>
      <c r="AG1440" s="17"/>
      <c r="AH1440" s="17"/>
      <c r="AI1440" s="17"/>
      <c r="AJ1440" s="17"/>
      <c r="AK1440" s="17"/>
      <c r="AL1440" s="17"/>
      <c r="AM1440" s="17"/>
      <c r="AN1440" s="17"/>
      <c r="AO1440" s="17"/>
      <c r="AP1440" s="17"/>
      <c r="AQ1440" s="17"/>
      <c r="AR1440" s="17"/>
      <c r="AS1440" s="17"/>
      <c r="AT1440" s="17"/>
      <c r="AU1440" s="17"/>
      <c r="AV1440" s="17"/>
      <c r="AW1440" s="17"/>
      <c r="AX1440" s="17"/>
      <c r="AY1440" s="17"/>
      <c r="AZ1440" s="17"/>
      <c r="BA1440" s="17"/>
      <c r="BB1440" s="17"/>
    </row>
    <row r="1441" spans="1:54" x14ac:dyDescent="0.25">
      <c r="A1441" s="17"/>
      <c r="B1441" s="17"/>
      <c r="C1441" s="22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20"/>
      <c r="T1441" s="20"/>
      <c r="U1441" s="20"/>
      <c r="V1441" s="20"/>
      <c r="W1441" s="20"/>
      <c r="X1441" s="20"/>
      <c r="Y1441" s="20"/>
      <c r="Z1441" s="17"/>
      <c r="AA1441" s="21"/>
      <c r="AB1441" s="17"/>
      <c r="AC1441" s="17"/>
      <c r="AD1441" s="17"/>
      <c r="AE1441" s="17"/>
      <c r="AF1441" s="17"/>
      <c r="AG1441" s="17"/>
      <c r="AH1441" s="17"/>
      <c r="AI1441" s="17"/>
      <c r="AJ1441" s="17"/>
      <c r="AK1441" s="17"/>
      <c r="AL1441" s="17"/>
      <c r="AM1441" s="17"/>
      <c r="AN1441" s="17"/>
      <c r="AO1441" s="17"/>
      <c r="AP1441" s="17"/>
      <c r="AQ1441" s="17"/>
      <c r="AR1441" s="17"/>
      <c r="AS1441" s="17"/>
      <c r="AT1441" s="17"/>
      <c r="AU1441" s="17"/>
      <c r="AV1441" s="17"/>
      <c r="AW1441" s="17"/>
      <c r="AX1441" s="17"/>
      <c r="AY1441" s="17"/>
      <c r="AZ1441" s="17"/>
      <c r="BA1441" s="17"/>
      <c r="BB1441" s="17"/>
    </row>
    <row r="1442" spans="1:54" x14ac:dyDescent="0.25">
      <c r="A1442" s="17"/>
      <c r="B1442" s="17"/>
      <c r="C1442" s="22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20"/>
      <c r="T1442" s="20"/>
      <c r="U1442" s="20"/>
      <c r="V1442" s="20"/>
      <c r="W1442" s="20"/>
      <c r="X1442" s="20"/>
      <c r="Y1442" s="20"/>
      <c r="Z1442" s="17"/>
      <c r="AA1442" s="21"/>
      <c r="AB1442" s="17"/>
      <c r="AC1442" s="17"/>
      <c r="AD1442" s="17"/>
      <c r="AE1442" s="17"/>
      <c r="AF1442" s="17"/>
      <c r="AG1442" s="17"/>
      <c r="AH1442" s="17"/>
      <c r="AI1442" s="17"/>
      <c r="AJ1442" s="17"/>
      <c r="AK1442" s="17"/>
      <c r="AL1442" s="17"/>
      <c r="AM1442" s="17"/>
      <c r="AN1442" s="17"/>
      <c r="AO1442" s="17"/>
      <c r="AP1442" s="17"/>
      <c r="AQ1442" s="17"/>
      <c r="AR1442" s="17"/>
      <c r="AS1442" s="17"/>
      <c r="AT1442" s="17"/>
      <c r="AU1442" s="17"/>
      <c r="AV1442" s="17"/>
      <c r="AW1442" s="17"/>
      <c r="AX1442" s="17"/>
      <c r="AY1442" s="17"/>
      <c r="AZ1442" s="17"/>
      <c r="BA1442" s="17"/>
      <c r="BB1442" s="17"/>
    </row>
    <row r="1443" spans="1:54" x14ac:dyDescent="0.25">
      <c r="A1443" s="17"/>
      <c r="B1443" s="17"/>
      <c r="C1443" s="22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20"/>
      <c r="T1443" s="20"/>
      <c r="U1443" s="20"/>
      <c r="V1443" s="20"/>
      <c r="W1443" s="20"/>
      <c r="X1443" s="20"/>
      <c r="Y1443" s="20"/>
      <c r="Z1443" s="17"/>
      <c r="AA1443" s="21"/>
      <c r="AB1443" s="17"/>
      <c r="AC1443" s="17"/>
      <c r="AD1443" s="17"/>
      <c r="AE1443" s="17"/>
      <c r="AF1443" s="17"/>
      <c r="AG1443" s="17"/>
      <c r="AH1443" s="17"/>
      <c r="AI1443" s="17"/>
      <c r="AJ1443" s="17"/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  <c r="AV1443" s="17"/>
      <c r="AW1443" s="17"/>
      <c r="AX1443" s="17"/>
      <c r="AY1443" s="17"/>
      <c r="AZ1443" s="17"/>
      <c r="BA1443" s="17"/>
      <c r="BB1443" s="17"/>
    </row>
    <row r="1444" spans="1:54" x14ac:dyDescent="0.25">
      <c r="A1444" s="17"/>
      <c r="B1444" s="17"/>
      <c r="C1444" s="22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20"/>
      <c r="T1444" s="20"/>
      <c r="U1444" s="20"/>
      <c r="V1444" s="20"/>
      <c r="W1444" s="20"/>
      <c r="X1444" s="20"/>
      <c r="Y1444" s="20"/>
      <c r="Z1444" s="17"/>
      <c r="AA1444" s="21"/>
      <c r="AB1444" s="17"/>
      <c r="AC1444" s="17"/>
      <c r="AD1444" s="17"/>
      <c r="AE1444" s="17"/>
      <c r="AF1444" s="17"/>
      <c r="AG1444" s="17"/>
      <c r="AH1444" s="17"/>
      <c r="AI1444" s="17"/>
      <c r="AJ1444" s="17"/>
      <c r="AK1444" s="17"/>
      <c r="AL1444" s="17"/>
      <c r="AM1444" s="17"/>
      <c r="AN1444" s="17"/>
      <c r="AO1444" s="17"/>
      <c r="AP1444" s="17"/>
      <c r="AQ1444" s="17"/>
      <c r="AR1444" s="17"/>
      <c r="AS1444" s="17"/>
      <c r="AT1444" s="17"/>
      <c r="AU1444" s="17"/>
      <c r="AV1444" s="17"/>
      <c r="AW1444" s="17"/>
      <c r="AX1444" s="17"/>
      <c r="AY1444" s="17"/>
      <c r="AZ1444" s="17"/>
      <c r="BA1444" s="17"/>
      <c r="BB1444" s="17"/>
    </row>
    <row r="1445" spans="1:54" x14ac:dyDescent="0.25">
      <c r="A1445" s="17"/>
      <c r="B1445" s="17"/>
      <c r="C1445" s="22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20"/>
      <c r="T1445" s="20"/>
      <c r="U1445" s="20"/>
      <c r="V1445" s="20"/>
      <c r="W1445" s="20"/>
      <c r="X1445" s="20"/>
      <c r="Y1445" s="20"/>
      <c r="Z1445" s="17"/>
      <c r="AA1445" s="21"/>
      <c r="AB1445" s="17"/>
      <c r="AC1445" s="17"/>
      <c r="AD1445" s="17"/>
      <c r="AE1445" s="17"/>
      <c r="AF1445" s="17"/>
      <c r="AG1445" s="17"/>
      <c r="AH1445" s="17"/>
      <c r="AI1445" s="17"/>
      <c r="AJ1445" s="17"/>
      <c r="AK1445" s="17"/>
      <c r="AL1445" s="17"/>
      <c r="AM1445" s="17"/>
      <c r="AN1445" s="17"/>
      <c r="AO1445" s="17"/>
      <c r="AP1445" s="17"/>
      <c r="AQ1445" s="17"/>
      <c r="AR1445" s="17"/>
      <c r="AS1445" s="17"/>
      <c r="AT1445" s="17"/>
      <c r="AU1445" s="17"/>
      <c r="AV1445" s="17"/>
      <c r="AW1445" s="17"/>
      <c r="AX1445" s="17"/>
      <c r="AY1445" s="17"/>
      <c r="AZ1445" s="17"/>
      <c r="BA1445" s="17"/>
      <c r="BB1445" s="17"/>
    </row>
    <row r="1446" spans="1:54" x14ac:dyDescent="0.25">
      <c r="A1446" s="17"/>
      <c r="B1446" s="17"/>
      <c r="C1446" s="22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20"/>
      <c r="T1446" s="20"/>
      <c r="U1446" s="20"/>
      <c r="V1446" s="20"/>
      <c r="W1446" s="20"/>
      <c r="X1446" s="20"/>
      <c r="Y1446" s="20"/>
      <c r="Z1446" s="17"/>
      <c r="AA1446" s="21"/>
      <c r="AB1446" s="17"/>
      <c r="AC1446" s="17"/>
      <c r="AD1446" s="17"/>
      <c r="AE1446" s="17"/>
      <c r="AF1446" s="17"/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7"/>
      <c r="AQ1446" s="17"/>
      <c r="AR1446" s="17"/>
      <c r="AS1446" s="17"/>
      <c r="AT1446" s="17"/>
      <c r="AU1446" s="17"/>
      <c r="AV1446" s="17"/>
      <c r="AW1446" s="17"/>
      <c r="AX1446" s="17"/>
      <c r="AY1446" s="17"/>
      <c r="AZ1446" s="17"/>
      <c r="BA1446" s="17"/>
      <c r="BB1446" s="17"/>
    </row>
    <row r="1447" spans="1:54" x14ac:dyDescent="0.25">
      <c r="A1447" s="17"/>
      <c r="B1447" s="17"/>
      <c r="C1447" s="22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20"/>
      <c r="T1447" s="20"/>
      <c r="U1447" s="20"/>
      <c r="V1447" s="20"/>
      <c r="W1447" s="20"/>
      <c r="X1447" s="20"/>
      <c r="Y1447" s="20"/>
      <c r="Z1447" s="17"/>
      <c r="AA1447" s="21"/>
      <c r="AB1447" s="17"/>
      <c r="AC1447" s="17"/>
      <c r="AD1447" s="17"/>
      <c r="AE1447" s="17"/>
      <c r="AF1447" s="17"/>
      <c r="AG1447" s="17"/>
      <c r="AH1447" s="17"/>
      <c r="AI1447" s="17"/>
      <c r="AJ1447" s="17"/>
      <c r="AK1447" s="17"/>
      <c r="AL1447" s="17"/>
      <c r="AM1447" s="17"/>
      <c r="AN1447" s="17"/>
      <c r="AO1447" s="17"/>
      <c r="AP1447" s="17"/>
      <c r="AQ1447" s="17"/>
      <c r="AR1447" s="17"/>
      <c r="AS1447" s="17"/>
      <c r="AT1447" s="17"/>
      <c r="AU1447" s="17"/>
      <c r="AV1447" s="17"/>
      <c r="AW1447" s="17"/>
      <c r="AX1447" s="17"/>
      <c r="AY1447" s="17"/>
      <c r="AZ1447" s="17"/>
      <c r="BA1447" s="17"/>
      <c r="BB1447" s="17"/>
    </row>
    <row r="1448" spans="1:54" x14ac:dyDescent="0.25">
      <c r="A1448" s="17"/>
      <c r="B1448" s="17"/>
      <c r="C1448" s="22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20"/>
      <c r="T1448" s="20"/>
      <c r="U1448" s="20"/>
      <c r="V1448" s="20"/>
      <c r="W1448" s="20"/>
      <c r="X1448" s="20"/>
      <c r="Y1448" s="20"/>
      <c r="Z1448" s="17"/>
      <c r="AA1448" s="21"/>
      <c r="AB1448" s="17"/>
      <c r="AC1448" s="17"/>
      <c r="AD1448" s="17"/>
      <c r="AE1448" s="17"/>
      <c r="AF1448" s="17"/>
      <c r="AG1448" s="17"/>
      <c r="AH1448" s="17"/>
      <c r="AI1448" s="17"/>
      <c r="AJ1448" s="17"/>
      <c r="AK1448" s="17"/>
      <c r="AL1448" s="17"/>
      <c r="AM1448" s="17"/>
      <c r="AN1448" s="17"/>
      <c r="AO1448" s="17"/>
      <c r="AP1448" s="17"/>
      <c r="AQ1448" s="17"/>
      <c r="AR1448" s="17"/>
      <c r="AS1448" s="17"/>
      <c r="AT1448" s="17"/>
      <c r="AU1448" s="17"/>
      <c r="AV1448" s="17"/>
      <c r="AW1448" s="17"/>
      <c r="AX1448" s="17"/>
      <c r="AY1448" s="17"/>
      <c r="AZ1448" s="17"/>
      <c r="BA1448" s="17"/>
      <c r="BB1448" s="17"/>
    </row>
    <row r="1449" spans="1:54" x14ac:dyDescent="0.25">
      <c r="A1449" s="17"/>
      <c r="B1449" s="17"/>
      <c r="C1449" s="22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20"/>
      <c r="T1449" s="20"/>
      <c r="U1449" s="20"/>
      <c r="V1449" s="20"/>
      <c r="W1449" s="20"/>
      <c r="X1449" s="20"/>
      <c r="Y1449" s="20"/>
      <c r="Z1449" s="17"/>
      <c r="AA1449" s="21"/>
      <c r="AB1449" s="17"/>
      <c r="AC1449" s="17"/>
      <c r="AD1449" s="17"/>
      <c r="AE1449" s="17"/>
      <c r="AF1449" s="17"/>
      <c r="AG1449" s="17"/>
      <c r="AH1449" s="17"/>
      <c r="AI1449" s="17"/>
      <c r="AJ1449" s="17"/>
      <c r="AK1449" s="17"/>
      <c r="AL1449" s="17"/>
      <c r="AM1449" s="17"/>
      <c r="AN1449" s="17"/>
      <c r="AO1449" s="17"/>
      <c r="AP1449" s="17"/>
      <c r="AQ1449" s="17"/>
      <c r="AR1449" s="17"/>
      <c r="AS1449" s="17"/>
      <c r="AT1449" s="17"/>
      <c r="AU1449" s="17"/>
      <c r="AV1449" s="17"/>
      <c r="AW1449" s="17"/>
      <c r="AX1449" s="17"/>
      <c r="AY1449" s="17"/>
      <c r="AZ1449" s="17"/>
      <c r="BA1449" s="17"/>
      <c r="BB1449" s="17"/>
    </row>
    <row r="1450" spans="1:54" x14ac:dyDescent="0.25">
      <c r="A1450" s="17"/>
      <c r="B1450" s="17"/>
      <c r="C1450" s="22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20"/>
      <c r="T1450" s="20"/>
      <c r="U1450" s="20"/>
      <c r="V1450" s="20"/>
      <c r="W1450" s="20"/>
      <c r="X1450" s="20"/>
      <c r="Y1450" s="20"/>
      <c r="Z1450" s="17"/>
      <c r="AA1450" s="21"/>
      <c r="AB1450" s="17"/>
      <c r="AC1450" s="17"/>
      <c r="AD1450" s="17"/>
      <c r="AE1450" s="17"/>
      <c r="AF1450" s="17"/>
      <c r="AG1450" s="17"/>
      <c r="AH1450" s="17"/>
      <c r="AI1450" s="17"/>
      <c r="AJ1450" s="17"/>
      <c r="AK1450" s="17"/>
      <c r="AL1450" s="17"/>
      <c r="AM1450" s="17"/>
      <c r="AN1450" s="17"/>
      <c r="AO1450" s="17"/>
      <c r="AP1450" s="17"/>
      <c r="AQ1450" s="17"/>
      <c r="AR1450" s="17"/>
      <c r="AS1450" s="17"/>
      <c r="AT1450" s="17"/>
      <c r="AU1450" s="17"/>
      <c r="AV1450" s="17"/>
      <c r="AW1450" s="17"/>
      <c r="AX1450" s="17"/>
      <c r="AY1450" s="17"/>
      <c r="AZ1450" s="17"/>
      <c r="BA1450" s="17"/>
      <c r="BB1450" s="17"/>
    </row>
    <row r="1451" spans="1:54" x14ac:dyDescent="0.25">
      <c r="A1451" s="17"/>
      <c r="B1451" s="17"/>
      <c r="C1451" s="22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20"/>
      <c r="T1451" s="20"/>
      <c r="U1451" s="20"/>
      <c r="V1451" s="20"/>
      <c r="W1451" s="20"/>
      <c r="X1451" s="20"/>
      <c r="Y1451" s="20"/>
      <c r="Z1451" s="17"/>
      <c r="AA1451" s="21"/>
      <c r="AB1451" s="17"/>
      <c r="AC1451" s="17"/>
      <c r="AD1451" s="17"/>
      <c r="AE1451" s="17"/>
      <c r="AF1451" s="17"/>
      <c r="AG1451" s="17"/>
      <c r="AH1451" s="17"/>
      <c r="AI1451" s="17"/>
      <c r="AJ1451" s="17"/>
      <c r="AK1451" s="17"/>
      <c r="AL1451" s="17"/>
      <c r="AM1451" s="17"/>
      <c r="AN1451" s="17"/>
      <c r="AO1451" s="17"/>
      <c r="AP1451" s="17"/>
      <c r="AQ1451" s="17"/>
      <c r="AR1451" s="17"/>
      <c r="AS1451" s="17"/>
      <c r="AT1451" s="17"/>
      <c r="AU1451" s="17"/>
      <c r="AV1451" s="17"/>
      <c r="AW1451" s="17"/>
      <c r="AX1451" s="17"/>
      <c r="AY1451" s="17"/>
      <c r="AZ1451" s="17"/>
      <c r="BA1451" s="17"/>
      <c r="BB1451" s="17"/>
    </row>
    <row r="1452" spans="1:54" x14ac:dyDescent="0.25">
      <c r="A1452" s="17"/>
      <c r="B1452" s="17"/>
      <c r="C1452" s="22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20"/>
      <c r="T1452" s="20"/>
      <c r="U1452" s="20"/>
      <c r="V1452" s="20"/>
      <c r="W1452" s="20"/>
      <c r="X1452" s="20"/>
      <c r="Y1452" s="20"/>
      <c r="Z1452" s="17"/>
      <c r="AA1452" s="21"/>
      <c r="AB1452" s="17"/>
      <c r="AC1452" s="17"/>
      <c r="AD1452" s="17"/>
      <c r="AE1452" s="17"/>
      <c r="AF1452" s="17"/>
      <c r="AG1452" s="17"/>
      <c r="AH1452" s="17"/>
      <c r="AI1452" s="17"/>
      <c r="AJ1452" s="17"/>
      <c r="AK1452" s="17"/>
      <c r="AL1452" s="17"/>
      <c r="AM1452" s="17"/>
      <c r="AN1452" s="17"/>
      <c r="AO1452" s="17"/>
      <c r="AP1452" s="17"/>
      <c r="AQ1452" s="17"/>
      <c r="AR1452" s="17"/>
      <c r="AS1452" s="17"/>
      <c r="AT1452" s="17"/>
      <c r="AU1452" s="17"/>
      <c r="AV1452" s="17"/>
      <c r="AW1452" s="17"/>
      <c r="AX1452" s="17"/>
      <c r="AY1452" s="17"/>
      <c r="AZ1452" s="17"/>
      <c r="BA1452" s="17"/>
      <c r="BB1452" s="17"/>
    </row>
    <row r="1453" spans="1:54" x14ac:dyDescent="0.25">
      <c r="A1453" s="17"/>
      <c r="B1453" s="17"/>
      <c r="C1453" s="22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20"/>
      <c r="T1453" s="20"/>
      <c r="U1453" s="20"/>
      <c r="V1453" s="20"/>
      <c r="W1453" s="20"/>
      <c r="X1453" s="20"/>
      <c r="Y1453" s="20"/>
      <c r="Z1453" s="17"/>
      <c r="AA1453" s="21"/>
      <c r="AB1453" s="17"/>
      <c r="AC1453" s="17"/>
      <c r="AD1453" s="17"/>
      <c r="AE1453" s="17"/>
      <c r="AF1453" s="17"/>
      <c r="AG1453" s="17"/>
      <c r="AH1453" s="17"/>
      <c r="AI1453" s="17"/>
      <c r="AJ1453" s="17"/>
      <c r="AK1453" s="17"/>
      <c r="AL1453" s="17"/>
      <c r="AM1453" s="17"/>
      <c r="AN1453" s="17"/>
      <c r="AO1453" s="17"/>
      <c r="AP1453" s="17"/>
      <c r="AQ1453" s="17"/>
      <c r="AR1453" s="17"/>
      <c r="AS1453" s="17"/>
      <c r="AT1453" s="17"/>
      <c r="AU1453" s="17"/>
      <c r="AV1453" s="17"/>
      <c r="AW1453" s="17"/>
      <c r="AX1453" s="17"/>
      <c r="AY1453" s="17"/>
      <c r="AZ1453" s="17"/>
      <c r="BA1453" s="17"/>
      <c r="BB1453" s="17"/>
    </row>
    <row r="1454" spans="1:54" x14ac:dyDescent="0.25">
      <c r="A1454" s="17"/>
      <c r="B1454" s="17"/>
      <c r="C1454" s="22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20"/>
      <c r="T1454" s="20"/>
      <c r="U1454" s="20"/>
      <c r="V1454" s="20"/>
      <c r="W1454" s="20"/>
      <c r="X1454" s="20"/>
      <c r="Y1454" s="20"/>
      <c r="Z1454" s="17"/>
      <c r="AA1454" s="21"/>
      <c r="AB1454" s="17"/>
      <c r="AC1454" s="17"/>
      <c r="AD1454" s="17"/>
      <c r="AE1454" s="17"/>
      <c r="AF1454" s="17"/>
      <c r="AG1454" s="17"/>
      <c r="AH1454" s="17"/>
      <c r="AI1454" s="17"/>
      <c r="AJ1454" s="17"/>
      <c r="AK1454" s="17"/>
      <c r="AL1454" s="17"/>
      <c r="AM1454" s="17"/>
      <c r="AN1454" s="17"/>
      <c r="AO1454" s="17"/>
      <c r="AP1454" s="17"/>
      <c r="AQ1454" s="17"/>
      <c r="AR1454" s="17"/>
      <c r="AS1454" s="17"/>
      <c r="AT1454" s="17"/>
      <c r="AU1454" s="17"/>
      <c r="AV1454" s="17"/>
      <c r="AW1454" s="17"/>
      <c r="AX1454" s="17"/>
      <c r="AY1454" s="17"/>
      <c r="AZ1454" s="17"/>
      <c r="BA1454" s="17"/>
      <c r="BB1454" s="17"/>
    </row>
    <row r="1455" spans="1:54" x14ac:dyDescent="0.25">
      <c r="A1455" s="17"/>
      <c r="B1455" s="17"/>
      <c r="C1455" s="22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20"/>
      <c r="T1455" s="20"/>
      <c r="U1455" s="20"/>
      <c r="V1455" s="20"/>
      <c r="W1455" s="20"/>
      <c r="X1455" s="20"/>
      <c r="Y1455" s="20"/>
      <c r="Z1455" s="17"/>
      <c r="AA1455" s="21"/>
      <c r="AB1455" s="17"/>
      <c r="AC1455" s="17"/>
      <c r="AD1455" s="17"/>
      <c r="AE1455" s="17"/>
      <c r="AF1455" s="17"/>
      <c r="AG1455" s="17"/>
      <c r="AH1455" s="17"/>
      <c r="AI1455" s="17"/>
      <c r="AJ1455" s="17"/>
      <c r="AK1455" s="17"/>
      <c r="AL1455" s="17"/>
      <c r="AM1455" s="17"/>
      <c r="AN1455" s="17"/>
      <c r="AO1455" s="17"/>
      <c r="AP1455" s="17"/>
      <c r="AQ1455" s="17"/>
      <c r="AR1455" s="17"/>
      <c r="AS1455" s="17"/>
      <c r="AT1455" s="17"/>
      <c r="AU1455" s="17"/>
      <c r="AV1455" s="17"/>
      <c r="AW1455" s="17"/>
      <c r="AX1455" s="17"/>
      <c r="AY1455" s="17"/>
      <c r="AZ1455" s="17"/>
      <c r="BA1455" s="17"/>
      <c r="BB1455" s="17"/>
    </row>
    <row r="1456" spans="1:54" x14ac:dyDescent="0.25">
      <c r="A1456" s="17"/>
      <c r="B1456" s="17"/>
      <c r="C1456" s="22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20"/>
      <c r="T1456" s="20"/>
      <c r="U1456" s="20"/>
      <c r="V1456" s="20"/>
      <c r="W1456" s="20"/>
      <c r="X1456" s="20"/>
      <c r="Y1456" s="20"/>
      <c r="Z1456" s="17"/>
      <c r="AA1456" s="21"/>
      <c r="AB1456" s="17"/>
      <c r="AC1456" s="17"/>
      <c r="AD1456" s="17"/>
      <c r="AE1456" s="17"/>
      <c r="AF1456" s="17"/>
      <c r="AG1456" s="17"/>
      <c r="AH1456" s="17"/>
      <c r="AI1456" s="17"/>
      <c r="AJ1456" s="17"/>
      <c r="AK1456" s="17"/>
      <c r="AL1456" s="17"/>
      <c r="AM1456" s="17"/>
      <c r="AN1456" s="17"/>
      <c r="AO1456" s="17"/>
      <c r="AP1456" s="17"/>
      <c r="AQ1456" s="17"/>
      <c r="AR1456" s="17"/>
      <c r="AS1456" s="17"/>
      <c r="AT1456" s="17"/>
      <c r="AU1456" s="17"/>
      <c r="AV1456" s="17"/>
      <c r="AW1456" s="17"/>
      <c r="AX1456" s="17"/>
      <c r="AY1456" s="17"/>
      <c r="AZ1456" s="17"/>
      <c r="BA1456" s="17"/>
      <c r="BB1456" s="17"/>
    </row>
    <row r="1457" spans="1:54" x14ac:dyDescent="0.25">
      <c r="A1457" s="17"/>
      <c r="B1457" s="17"/>
      <c r="C1457" s="22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20"/>
      <c r="T1457" s="20"/>
      <c r="U1457" s="20"/>
      <c r="V1457" s="20"/>
      <c r="W1457" s="20"/>
      <c r="X1457" s="20"/>
      <c r="Y1457" s="20"/>
      <c r="Z1457" s="17"/>
      <c r="AA1457" s="21"/>
      <c r="AB1457" s="17"/>
      <c r="AC1457" s="17"/>
      <c r="AD1457" s="17"/>
      <c r="AE1457" s="17"/>
      <c r="AF1457" s="17"/>
      <c r="AG1457" s="17"/>
      <c r="AH1457" s="17"/>
      <c r="AI1457" s="17"/>
      <c r="AJ1457" s="17"/>
      <c r="AK1457" s="17"/>
      <c r="AL1457" s="17"/>
      <c r="AM1457" s="17"/>
      <c r="AN1457" s="17"/>
      <c r="AO1457" s="17"/>
      <c r="AP1457" s="17"/>
      <c r="AQ1457" s="17"/>
      <c r="AR1457" s="17"/>
      <c r="AS1457" s="17"/>
      <c r="AT1457" s="17"/>
      <c r="AU1457" s="17"/>
      <c r="AV1457" s="17"/>
      <c r="AW1457" s="17"/>
      <c r="AX1457" s="17"/>
      <c r="AY1457" s="17"/>
      <c r="AZ1457" s="17"/>
      <c r="BA1457" s="17"/>
      <c r="BB1457" s="17"/>
    </row>
    <row r="1458" spans="1:54" x14ac:dyDescent="0.25">
      <c r="A1458" s="17"/>
      <c r="B1458" s="17"/>
      <c r="C1458" s="22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20"/>
      <c r="T1458" s="20"/>
      <c r="U1458" s="20"/>
      <c r="V1458" s="20"/>
      <c r="W1458" s="20"/>
      <c r="X1458" s="20"/>
      <c r="Y1458" s="20"/>
      <c r="Z1458" s="17"/>
      <c r="AA1458" s="21"/>
      <c r="AB1458" s="17"/>
      <c r="AC1458" s="17"/>
      <c r="AD1458" s="17"/>
      <c r="AE1458" s="17"/>
      <c r="AF1458" s="17"/>
      <c r="AG1458" s="17"/>
      <c r="AH1458" s="17"/>
      <c r="AI1458" s="17"/>
      <c r="AJ1458" s="17"/>
      <c r="AK1458" s="17"/>
      <c r="AL1458" s="17"/>
      <c r="AM1458" s="17"/>
      <c r="AN1458" s="17"/>
      <c r="AO1458" s="17"/>
      <c r="AP1458" s="17"/>
      <c r="AQ1458" s="17"/>
      <c r="AR1458" s="17"/>
      <c r="AS1458" s="17"/>
      <c r="AT1458" s="17"/>
      <c r="AU1458" s="17"/>
      <c r="AV1458" s="17"/>
      <c r="AW1458" s="17"/>
      <c r="AX1458" s="17"/>
      <c r="AY1458" s="17"/>
      <c r="AZ1458" s="17"/>
      <c r="BA1458" s="17"/>
      <c r="BB1458" s="17"/>
    </row>
    <row r="1459" spans="1:54" x14ac:dyDescent="0.25">
      <c r="A1459" s="17"/>
      <c r="B1459" s="17"/>
      <c r="C1459" s="22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20"/>
      <c r="T1459" s="20"/>
      <c r="U1459" s="20"/>
      <c r="V1459" s="20"/>
      <c r="W1459" s="20"/>
      <c r="X1459" s="20"/>
      <c r="Y1459" s="20"/>
      <c r="Z1459" s="17"/>
      <c r="AA1459" s="21"/>
      <c r="AB1459" s="17"/>
      <c r="AC1459" s="17"/>
      <c r="AD1459" s="17"/>
      <c r="AE1459" s="17"/>
      <c r="AF1459" s="17"/>
      <c r="AG1459" s="17"/>
      <c r="AH1459" s="17"/>
      <c r="AI1459" s="17"/>
      <c r="AJ1459" s="17"/>
      <c r="AK1459" s="17"/>
      <c r="AL1459" s="17"/>
      <c r="AM1459" s="17"/>
      <c r="AN1459" s="17"/>
      <c r="AO1459" s="17"/>
      <c r="AP1459" s="17"/>
      <c r="AQ1459" s="17"/>
      <c r="AR1459" s="17"/>
      <c r="AS1459" s="17"/>
      <c r="AT1459" s="17"/>
      <c r="AU1459" s="17"/>
      <c r="AV1459" s="17"/>
      <c r="AW1459" s="17"/>
      <c r="AX1459" s="17"/>
      <c r="AY1459" s="17"/>
      <c r="AZ1459" s="17"/>
      <c r="BA1459" s="17"/>
      <c r="BB1459" s="17"/>
    </row>
    <row r="1460" spans="1:54" x14ac:dyDescent="0.25">
      <c r="A1460" s="17"/>
      <c r="B1460" s="17"/>
      <c r="C1460" s="22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20"/>
      <c r="T1460" s="20"/>
      <c r="U1460" s="20"/>
      <c r="V1460" s="20"/>
      <c r="W1460" s="20"/>
      <c r="X1460" s="20"/>
      <c r="Y1460" s="20"/>
      <c r="Z1460" s="17"/>
      <c r="AA1460" s="21"/>
      <c r="AB1460" s="17"/>
      <c r="AC1460" s="17"/>
      <c r="AD1460" s="17"/>
      <c r="AE1460" s="17"/>
      <c r="AF1460" s="17"/>
      <c r="AG1460" s="17"/>
      <c r="AH1460" s="17"/>
      <c r="AI1460" s="17"/>
      <c r="AJ1460" s="17"/>
      <c r="AK1460" s="17"/>
      <c r="AL1460" s="17"/>
      <c r="AM1460" s="17"/>
      <c r="AN1460" s="17"/>
      <c r="AO1460" s="17"/>
      <c r="AP1460" s="17"/>
      <c r="AQ1460" s="17"/>
      <c r="AR1460" s="17"/>
      <c r="AS1460" s="17"/>
      <c r="AT1460" s="17"/>
      <c r="AU1460" s="17"/>
      <c r="AV1460" s="17"/>
      <c r="AW1460" s="17"/>
      <c r="AX1460" s="17"/>
      <c r="AY1460" s="17"/>
      <c r="AZ1460" s="17"/>
      <c r="BA1460" s="17"/>
      <c r="BB1460" s="17"/>
    </row>
    <row r="1461" spans="1:54" x14ac:dyDescent="0.25">
      <c r="A1461" s="17"/>
      <c r="B1461" s="17"/>
      <c r="C1461" s="22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20"/>
      <c r="T1461" s="20"/>
      <c r="U1461" s="20"/>
      <c r="V1461" s="20"/>
      <c r="W1461" s="20"/>
      <c r="X1461" s="20"/>
      <c r="Y1461" s="20"/>
      <c r="Z1461" s="17"/>
      <c r="AA1461" s="21"/>
      <c r="AB1461" s="17"/>
      <c r="AC1461" s="17"/>
      <c r="AD1461" s="17"/>
      <c r="AE1461" s="17"/>
      <c r="AF1461" s="17"/>
      <c r="AG1461" s="17"/>
      <c r="AH1461" s="17"/>
      <c r="AI1461" s="17"/>
      <c r="AJ1461" s="17"/>
      <c r="AK1461" s="17"/>
      <c r="AL1461" s="17"/>
      <c r="AM1461" s="17"/>
      <c r="AN1461" s="17"/>
      <c r="AO1461" s="17"/>
      <c r="AP1461" s="17"/>
      <c r="AQ1461" s="17"/>
      <c r="AR1461" s="17"/>
      <c r="AS1461" s="17"/>
      <c r="AT1461" s="17"/>
      <c r="AU1461" s="17"/>
      <c r="AV1461" s="17"/>
      <c r="AW1461" s="17"/>
      <c r="AX1461" s="17"/>
      <c r="AY1461" s="17"/>
      <c r="AZ1461" s="17"/>
      <c r="BA1461" s="17"/>
      <c r="BB1461" s="17"/>
    </row>
    <row r="1462" spans="1:54" x14ac:dyDescent="0.25">
      <c r="A1462" s="17"/>
      <c r="B1462" s="17"/>
      <c r="C1462" s="22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20"/>
      <c r="T1462" s="20"/>
      <c r="U1462" s="20"/>
      <c r="V1462" s="20"/>
      <c r="W1462" s="20"/>
      <c r="X1462" s="20"/>
      <c r="Y1462" s="20"/>
      <c r="Z1462" s="17"/>
      <c r="AA1462" s="21"/>
      <c r="AB1462" s="17"/>
      <c r="AC1462" s="17"/>
      <c r="AD1462" s="17"/>
      <c r="AE1462" s="17"/>
      <c r="AF1462" s="17"/>
      <c r="AG1462" s="17"/>
      <c r="AH1462" s="17"/>
      <c r="AI1462" s="17"/>
      <c r="AJ1462" s="17"/>
      <c r="AK1462" s="17"/>
      <c r="AL1462" s="17"/>
      <c r="AM1462" s="17"/>
      <c r="AN1462" s="17"/>
      <c r="AO1462" s="17"/>
      <c r="AP1462" s="17"/>
      <c r="AQ1462" s="17"/>
      <c r="AR1462" s="17"/>
      <c r="AS1462" s="17"/>
      <c r="AT1462" s="17"/>
      <c r="AU1462" s="17"/>
      <c r="AV1462" s="17"/>
      <c r="AW1462" s="17"/>
      <c r="AX1462" s="17"/>
      <c r="AY1462" s="17"/>
      <c r="AZ1462" s="17"/>
      <c r="BA1462" s="17"/>
      <c r="BB1462" s="17"/>
    </row>
    <row r="1463" spans="1:54" x14ac:dyDescent="0.25">
      <c r="A1463" s="17"/>
      <c r="B1463" s="17"/>
      <c r="C1463" s="22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20"/>
      <c r="T1463" s="20"/>
      <c r="U1463" s="20"/>
      <c r="V1463" s="20"/>
      <c r="W1463" s="20"/>
      <c r="X1463" s="20"/>
      <c r="Y1463" s="20"/>
      <c r="Z1463" s="17"/>
      <c r="AA1463" s="21"/>
      <c r="AB1463" s="17"/>
      <c r="AC1463" s="17"/>
      <c r="AD1463" s="17"/>
      <c r="AE1463" s="17"/>
      <c r="AF1463" s="17"/>
      <c r="AG1463" s="17"/>
      <c r="AH1463" s="17"/>
      <c r="AI1463" s="17"/>
      <c r="AJ1463" s="17"/>
      <c r="AK1463" s="17"/>
      <c r="AL1463" s="17"/>
      <c r="AM1463" s="17"/>
      <c r="AN1463" s="17"/>
      <c r="AO1463" s="17"/>
      <c r="AP1463" s="17"/>
      <c r="AQ1463" s="17"/>
      <c r="AR1463" s="17"/>
      <c r="AS1463" s="17"/>
      <c r="AT1463" s="17"/>
      <c r="AU1463" s="17"/>
      <c r="AV1463" s="17"/>
      <c r="AW1463" s="17"/>
      <c r="AX1463" s="17"/>
      <c r="AY1463" s="17"/>
      <c r="AZ1463" s="17"/>
      <c r="BA1463" s="17"/>
      <c r="BB1463" s="17"/>
    </row>
    <row r="1464" spans="1:54" x14ac:dyDescent="0.25">
      <c r="A1464" s="17"/>
      <c r="B1464" s="17"/>
      <c r="C1464" s="22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20"/>
      <c r="T1464" s="20"/>
      <c r="U1464" s="20"/>
      <c r="V1464" s="20"/>
      <c r="W1464" s="20"/>
      <c r="X1464" s="20"/>
      <c r="Y1464" s="20"/>
      <c r="Z1464" s="17"/>
      <c r="AA1464" s="21"/>
      <c r="AB1464" s="17"/>
      <c r="AC1464" s="17"/>
      <c r="AD1464" s="17"/>
      <c r="AE1464" s="17"/>
      <c r="AF1464" s="17"/>
      <c r="AG1464" s="17"/>
      <c r="AH1464" s="17"/>
      <c r="AI1464" s="17"/>
      <c r="AJ1464" s="17"/>
      <c r="AK1464" s="17"/>
      <c r="AL1464" s="17"/>
      <c r="AM1464" s="17"/>
      <c r="AN1464" s="17"/>
      <c r="AO1464" s="17"/>
      <c r="AP1464" s="17"/>
      <c r="AQ1464" s="17"/>
      <c r="AR1464" s="17"/>
      <c r="AS1464" s="17"/>
      <c r="AT1464" s="17"/>
      <c r="AU1464" s="17"/>
      <c r="AV1464" s="17"/>
      <c r="AW1464" s="17"/>
      <c r="AX1464" s="17"/>
      <c r="AY1464" s="17"/>
      <c r="AZ1464" s="17"/>
      <c r="BA1464" s="17"/>
      <c r="BB1464" s="17"/>
    </row>
    <row r="1465" spans="1:54" x14ac:dyDescent="0.25">
      <c r="A1465" s="17"/>
      <c r="B1465" s="17"/>
      <c r="C1465" s="22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20"/>
      <c r="T1465" s="20"/>
      <c r="U1465" s="20"/>
      <c r="V1465" s="20"/>
      <c r="W1465" s="20"/>
      <c r="X1465" s="20"/>
      <c r="Y1465" s="20"/>
      <c r="Z1465" s="17"/>
      <c r="AA1465" s="21"/>
      <c r="AB1465" s="17"/>
      <c r="AC1465" s="17"/>
      <c r="AD1465" s="17"/>
      <c r="AE1465" s="17"/>
      <c r="AF1465" s="17"/>
      <c r="AG1465" s="17"/>
      <c r="AH1465" s="17"/>
      <c r="AI1465" s="17"/>
      <c r="AJ1465" s="17"/>
      <c r="AK1465" s="17"/>
      <c r="AL1465" s="17"/>
      <c r="AM1465" s="17"/>
      <c r="AN1465" s="17"/>
      <c r="AO1465" s="17"/>
      <c r="AP1465" s="17"/>
      <c r="AQ1465" s="17"/>
      <c r="AR1465" s="17"/>
      <c r="AS1465" s="17"/>
      <c r="AT1465" s="17"/>
      <c r="AU1465" s="17"/>
      <c r="AV1465" s="17"/>
      <c r="AW1465" s="17"/>
      <c r="AX1465" s="17"/>
      <c r="AY1465" s="17"/>
      <c r="AZ1465" s="17"/>
      <c r="BA1465" s="17"/>
      <c r="BB1465" s="17"/>
    </row>
    <row r="1466" spans="1:54" x14ac:dyDescent="0.25">
      <c r="A1466" s="17"/>
      <c r="B1466" s="17"/>
      <c r="C1466" s="22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20"/>
      <c r="T1466" s="20"/>
      <c r="U1466" s="20"/>
      <c r="V1466" s="20"/>
      <c r="W1466" s="20"/>
      <c r="X1466" s="20"/>
      <c r="Y1466" s="20"/>
      <c r="Z1466" s="17"/>
      <c r="AA1466" s="21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</row>
    <row r="1467" spans="1:54" x14ac:dyDescent="0.25">
      <c r="A1467" s="17"/>
      <c r="B1467" s="17"/>
      <c r="C1467" s="22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20"/>
      <c r="T1467" s="20"/>
      <c r="U1467" s="20"/>
      <c r="V1467" s="20"/>
      <c r="W1467" s="20"/>
      <c r="X1467" s="20"/>
      <c r="Y1467" s="20"/>
      <c r="Z1467" s="17"/>
      <c r="AA1467" s="21"/>
      <c r="AB1467" s="17"/>
      <c r="AC1467" s="17"/>
      <c r="AD1467" s="17"/>
      <c r="AE1467" s="17"/>
      <c r="AF1467" s="17"/>
      <c r="AG1467" s="17"/>
      <c r="AH1467" s="17"/>
      <c r="AI1467" s="17"/>
      <c r="AJ1467" s="17"/>
      <c r="AK1467" s="17"/>
      <c r="AL1467" s="17"/>
      <c r="AM1467" s="17"/>
      <c r="AN1467" s="17"/>
      <c r="AO1467" s="17"/>
      <c r="AP1467" s="17"/>
      <c r="AQ1467" s="17"/>
      <c r="AR1467" s="17"/>
      <c r="AS1467" s="17"/>
      <c r="AT1467" s="17"/>
      <c r="AU1467" s="17"/>
      <c r="AV1467" s="17"/>
      <c r="AW1467" s="17"/>
      <c r="AX1467" s="17"/>
      <c r="AY1467" s="17"/>
      <c r="AZ1467" s="17"/>
      <c r="BA1467" s="17"/>
      <c r="BB1467" s="17"/>
    </row>
    <row r="1468" spans="1:54" x14ac:dyDescent="0.25">
      <c r="A1468" s="17"/>
      <c r="B1468" s="17"/>
      <c r="C1468" s="22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20"/>
      <c r="T1468" s="20"/>
      <c r="U1468" s="20"/>
      <c r="V1468" s="20"/>
      <c r="W1468" s="20"/>
      <c r="X1468" s="20"/>
      <c r="Y1468" s="20"/>
      <c r="Z1468" s="17"/>
      <c r="AA1468" s="21"/>
      <c r="AB1468" s="17"/>
      <c r="AC1468" s="17"/>
      <c r="AD1468" s="17"/>
      <c r="AE1468" s="17"/>
      <c r="AF1468" s="17"/>
      <c r="AG1468" s="17"/>
      <c r="AH1468" s="17"/>
      <c r="AI1468" s="17"/>
      <c r="AJ1468" s="17"/>
      <c r="AK1468" s="17"/>
      <c r="AL1468" s="17"/>
      <c r="AM1468" s="17"/>
      <c r="AN1468" s="17"/>
      <c r="AO1468" s="17"/>
      <c r="AP1468" s="17"/>
      <c r="AQ1468" s="17"/>
      <c r="AR1468" s="17"/>
      <c r="AS1468" s="17"/>
      <c r="AT1468" s="17"/>
      <c r="AU1468" s="17"/>
      <c r="AV1468" s="17"/>
      <c r="AW1468" s="17"/>
      <c r="AX1468" s="17"/>
      <c r="AY1468" s="17"/>
      <c r="AZ1468" s="17"/>
      <c r="BA1468" s="17"/>
      <c r="BB1468" s="17"/>
    </row>
    <row r="1469" spans="1:54" x14ac:dyDescent="0.25">
      <c r="A1469" s="17"/>
      <c r="B1469" s="17"/>
      <c r="C1469" s="22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20"/>
      <c r="T1469" s="20"/>
      <c r="U1469" s="20"/>
      <c r="V1469" s="20"/>
      <c r="W1469" s="20"/>
      <c r="X1469" s="20"/>
      <c r="Y1469" s="20"/>
      <c r="Z1469" s="17"/>
      <c r="AA1469" s="21"/>
      <c r="AB1469" s="17"/>
      <c r="AC1469" s="17"/>
      <c r="AD1469" s="17"/>
      <c r="AE1469" s="17"/>
      <c r="AF1469" s="17"/>
      <c r="AG1469" s="17"/>
      <c r="AH1469" s="17"/>
      <c r="AI1469" s="17"/>
      <c r="AJ1469" s="17"/>
      <c r="AK1469" s="17"/>
      <c r="AL1469" s="17"/>
      <c r="AM1469" s="17"/>
      <c r="AN1469" s="17"/>
      <c r="AO1469" s="17"/>
      <c r="AP1469" s="17"/>
      <c r="AQ1469" s="17"/>
      <c r="AR1469" s="17"/>
      <c r="AS1469" s="17"/>
      <c r="AT1469" s="17"/>
      <c r="AU1469" s="17"/>
      <c r="AV1469" s="17"/>
      <c r="AW1469" s="17"/>
      <c r="AX1469" s="17"/>
      <c r="AY1469" s="17"/>
      <c r="AZ1469" s="17"/>
      <c r="BA1469" s="17"/>
      <c r="BB1469" s="17"/>
    </row>
    <row r="1470" spans="1:54" x14ac:dyDescent="0.25">
      <c r="A1470" s="17"/>
      <c r="B1470" s="17"/>
      <c r="C1470" s="22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20"/>
      <c r="T1470" s="20"/>
      <c r="U1470" s="20"/>
      <c r="V1470" s="20"/>
      <c r="W1470" s="20"/>
      <c r="X1470" s="20"/>
      <c r="Y1470" s="20"/>
      <c r="Z1470" s="17"/>
      <c r="AA1470" s="21"/>
      <c r="AB1470" s="17"/>
      <c r="AC1470" s="17"/>
      <c r="AD1470" s="17"/>
      <c r="AE1470" s="17"/>
      <c r="AF1470" s="17"/>
      <c r="AG1470" s="17"/>
      <c r="AH1470" s="17"/>
      <c r="AI1470" s="17"/>
      <c r="AJ1470" s="17"/>
      <c r="AK1470" s="17"/>
      <c r="AL1470" s="17"/>
      <c r="AM1470" s="17"/>
      <c r="AN1470" s="17"/>
      <c r="AO1470" s="17"/>
      <c r="AP1470" s="17"/>
      <c r="AQ1470" s="17"/>
      <c r="AR1470" s="17"/>
      <c r="AS1470" s="17"/>
      <c r="AT1470" s="17"/>
      <c r="AU1470" s="17"/>
      <c r="AV1470" s="17"/>
      <c r="AW1470" s="17"/>
      <c r="AX1470" s="17"/>
      <c r="AY1470" s="17"/>
      <c r="AZ1470" s="17"/>
      <c r="BA1470" s="17"/>
      <c r="BB1470" s="17"/>
    </row>
    <row r="1471" spans="1:54" x14ac:dyDescent="0.25">
      <c r="A1471" s="17"/>
      <c r="B1471" s="17"/>
      <c r="C1471" s="22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20"/>
      <c r="T1471" s="20"/>
      <c r="U1471" s="20"/>
      <c r="V1471" s="20"/>
      <c r="W1471" s="20"/>
      <c r="X1471" s="20"/>
      <c r="Y1471" s="20"/>
      <c r="Z1471" s="17"/>
      <c r="AA1471" s="21"/>
      <c r="AB1471" s="17"/>
      <c r="AC1471" s="17"/>
      <c r="AD1471" s="17"/>
      <c r="AE1471" s="17"/>
      <c r="AF1471" s="17"/>
      <c r="AG1471" s="17"/>
      <c r="AH1471" s="17"/>
      <c r="AI1471" s="17"/>
      <c r="AJ1471" s="17"/>
      <c r="AK1471" s="17"/>
      <c r="AL1471" s="17"/>
      <c r="AM1471" s="17"/>
      <c r="AN1471" s="17"/>
      <c r="AO1471" s="17"/>
      <c r="AP1471" s="17"/>
      <c r="AQ1471" s="17"/>
      <c r="AR1471" s="17"/>
      <c r="AS1471" s="17"/>
      <c r="AT1471" s="17"/>
      <c r="AU1471" s="17"/>
      <c r="AV1471" s="17"/>
      <c r="AW1471" s="17"/>
      <c r="AX1471" s="17"/>
      <c r="AY1471" s="17"/>
      <c r="AZ1471" s="17"/>
      <c r="BA1471" s="17"/>
      <c r="BB1471" s="17"/>
    </row>
    <row r="1472" spans="1:54" x14ac:dyDescent="0.25">
      <c r="A1472" s="17"/>
      <c r="B1472" s="17"/>
      <c r="C1472" s="22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20"/>
      <c r="T1472" s="20"/>
      <c r="U1472" s="20"/>
      <c r="V1472" s="20"/>
      <c r="W1472" s="20"/>
      <c r="X1472" s="20"/>
      <c r="Y1472" s="20"/>
      <c r="Z1472" s="17"/>
      <c r="AA1472" s="21"/>
      <c r="AB1472" s="17"/>
      <c r="AC1472" s="17"/>
      <c r="AD1472" s="17"/>
      <c r="AE1472" s="17"/>
      <c r="AF1472" s="17"/>
      <c r="AG1472" s="17"/>
      <c r="AH1472" s="17"/>
      <c r="AI1472" s="17"/>
      <c r="AJ1472" s="17"/>
      <c r="AK1472" s="17"/>
      <c r="AL1472" s="17"/>
      <c r="AM1472" s="17"/>
      <c r="AN1472" s="17"/>
      <c r="AO1472" s="17"/>
      <c r="AP1472" s="17"/>
      <c r="AQ1472" s="17"/>
      <c r="AR1472" s="17"/>
      <c r="AS1472" s="17"/>
      <c r="AT1472" s="17"/>
      <c r="AU1472" s="17"/>
      <c r="AV1472" s="17"/>
      <c r="AW1472" s="17"/>
      <c r="AX1472" s="17"/>
      <c r="AY1472" s="17"/>
      <c r="AZ1472" s="17"/>
      <c r="BA1472" s="17"/>
      <c r="BB1472" s="17"/>
    </row>
    <row r="1473" spans="1:54" x14ac:dyDescent="0.25">
      <c r="A1473" s="17"/>
      <c r="B1473" s="17"/>
      <c r="C1473" s="22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20"/>
      <c r="T1473" s="20"/>
      <c r="U1473" s="20"/>
      <c r="V1473" s="20"/>
      <c r="W1473" s="20"/>
      <c r="X1473" s="20"/>
      <c r="Y1473" s="20"/>
      <c r="Z1473" s="17"/>
      <c r="AA1473" s="21"/>
      <c r="AB1473" s="17"/>
      <c r="AC1473" s="17"/>
      <c r="AD1473" s="17"/>
      <c r="AE1473" s="17"/>
      <c r="AF1473" s="17"/>
      <c r="AG1473" s="17"/>
      <c r="AH1473" s="17"/>
      <c r="AI1473" s="17"/>
      <c r="AJ1473" s="17"/>
      <c r="AK1473" s="17"/>
      <c r="AL1473" s="17"/>
      <c r="AM1473" s="17"/>
      <c r="AN1473" s="17"/>
      <c r="AO1473" s="17"/>
      <c r="AP1473" s="17"/>
      <c r="AQ1473" s="17"/>
      <c r="AR1473" s="17"/>
      <c r="AS1473" s="17"/>
      <c r="AT1473" s="17"/>
      <c r="AU1473" s="17"/>
      <c r="AV1473" s="17"/>
      <c r="AW1473" s="17"/>
      <c r="AX1473" s="17"/>
      <c r="AY1473" s="17"/>
      <c r="AZ1473" s="17"/>
      <c r="BA1473" s="17"/>
      <c r="BB1473" s="17"/>
    </row>
    <row r="1474" spans="1:54" x14ac:dyDescent="0.25">
      <c r="A1474" s="17"/>
      <c r="B1474" s="17"/>
      <c r="C1474" s="22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20"/>
      <c r="T1474" s="20"/>
      <c r="U1474" s="20"/>
      <c r="V1474" s="20"/>
      <c r="W1474" s="20"/>
      <c r="X1474" s="20"/>
      <c r="Y1474" s="20"/>
      <c r="Z1474" s="17"/>
      <c r="AA1474" s="21"/>
      <c r="AB1474" s="17"/>
      <c r="AC1474" s="17"/>
      <c r="AD1474" s="17"/>
      <c r="AE1474" s="17"/>
      <c r="AF1474" s="17"/>
      <c r="AG1474" s="17"/>
      <c r="AH1474" s="17"/>
      <c r="AI1474" s="17"/>
      <c r="AJ1474" s="17"/>
      <c r="AK1474" s="17"/>
      <c r="AL1474" s="17"/>
      <c r="AM1474" s="17"/>
      <c r="AN1474" s="17"/>
      <c r="AO1474" s="17"/>
      <c r="AP1474" s="17"/>
      <c r="AQ1474" s="17"/>
      <c r="AR1474" s="17"/>
      <c r="AS1474" s="17"/>
      <c r="AT1474" s="17"/>
      <c r="AU1474" s="17"/>
      <c r="AV1474" s="17"/>
      <c r="AW1474" s="17"/>
      <c r="AX1474" s="17"/>
      <c r="AY1474" s="17"/>
      <c r="AZ1474" s="17"/>
      <c r="BA1474" s="17"/>
      <c r="BB1474" s="17"/>
    </row>
    <row r="1475" spans="1:54" x14ac:dyDescent="0.25">
      <c r="A1475" s="17"/>
      <c r="B1475" s="17"/>
      <c r="C1475" s="22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20"/>
      <c r="T1475" s="20"/>
      <c r="U1475" s="20"/>
      <c r="V1475" s="20"/>
      <c r="W1475" s="20"/>
      <c r="X1475" s="20"/>
      <c r="Y1475" s="20"/>
      <c r="Z1475" s="17"/>
      <c r="AA1475" s="21"/>
      <c r="AB1475" s="17"/>
      <c r="AC1475" s="17"/>
      <c r="AD1475" s="17"/>
      <c r="AE1475" s="17"/>
      <c r="AF1475" s="17"/>
      <c r="AG1475" s="17"/>
      <c r="AH1475" s="17"/>
      <c r="AI1475" s="17"/>
      <c r="AJ1475" s="17"/>
      <c r="AK1475" s="17"/>
      <c r="AL1475" s="17"/>
      <c r="AM1475" s="17"/>
      <c r="AN1475" s="17"/>
      <c r="AO1475" s="17"/>
      <c r="AP1475" s="17"/>
      <c r="AQ1475" s="17"/>
      <c r="AR1475" s="17"/>
      <c r="AS1475" s="17"/>
      <c r="AT1475" s="17"/>
      <c r="AU1475" s="17"/>
      <c r="AV1475" s="17"/>
      <c r="AW1475" s="17"/>
      <c r="AX1475" s="17"/>
      <c r="AY1475" s="17"/>
      <c r="AZ1475" s="17"/>
      <c r="BA1475" s="17"/>
      <c r="BB1475" s="17"/>
    </row>
    <row r="1476" spans="1:54" x14ac:dyDescent="0.25">
      <c r="A1476" s="17"/>
      <c r="B1476" s="17"/>
      <c r="C1476" s="22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20"/>
      <c r="T1476" s="20"/>
      <c r="U1476" s="20"/>
      <c r="V1476" s="20"/>
      <c r="W1476" s="20"/>
      <c r="X1476" s="20"/>
      <c r="Y1476" s="20"/>
      <c r="Z1476" s="17"/>
      <c r="AA1476" s="21"/>
      <c r="AB1476" s="17"/>
      <c r="AC1476" s="17"/>
      <c r="AD1476" s="17"/>
      <c r="AE1476" s="17"/>
      <c r="AF1476" s="17"/>
      <c r="AG1476" s="17"/>
      <c r="AH1476" s="17"/>
      <c r="AI1476" s="17"/>
      <c r="AJ1476" s="17"/>
      <c r="AK1476" s="17"/>
      <c r="AL1476" s="17"/>
      <c r="AM1476" s="17"/>
      <c r="AN1476" s="17"/>
      <c r="AO1476" s="17"/>
      <c r="AP1476" s="17"/>
      <c r="AQ1476" s="17"/>
      <c r="AR1476" s="17"/>
      <c r="AS1476" s="17"/>
      <c r="AT1476" s="17"/>
      <c r="AU1476" s="17"/>
      <c r="AV1476" s="17"/>
      <c r="AW1476" s="17"/>
      <c r="AX1476" s="17"/>
      <c r="AY1476" s="17"/>
      <c r="AZ1476" s="17"/>
      <c r="BA1476" s="17"/>
      <c r="BB1476" s="17"/>
    </row>
    <row r="1477" spans="1:54" x14ac:dyDescent="0.25">
      <c r="A1477" s="17"/>
      <c r="B1477" s="17"/>
      <c r="C1477" s="22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20"/>
      <c r="T1477" s="20"/>
      <c r="U1477" s="20"/>
      <c r="V1477" s="20"/>
      <c r="W1477" s="20"/>
      <c r="X1477" s="20"/>
      <c r="Y1477" s="20"/>
      <c r="Z1477" s="17"/>
      <c r="AA1477" s="21"/>
      <c r="AB1477" s="17"/>
      <c r="AC1477" s="17"/>
      <c r="AD1477" s="17"/>
      <c r="AE1477" s="17"/>
      <c r="AF1477" s="17"/>
      <c r="AG1477" s="17"/>
      <c r="AH1477" s="17"/>
      <c r="AI1477" s="17"/>
      <c r="AJ1477" s="17"/>
      <c r="AK1477" s="17"/>
      <c r="AL1477" s="17"/>
      <c r="AM1477" s="17"/>
      <c r="AN1477" s="17"/>
      <c r="AO1477" s="17"/>
      <c r="AP1477" s="17"/>
      <c r="AQ1477" s="17"/>
      <c r="AR1477" s="17"/>
      <c r="AS1477" s="17"/>
      <c r="AT1477" s="17"/>
      <c r="AU1477" s="17"/>
      <c r="AV1477" s="17"/>
      <c r="AW1477" s="17"/>
      <c r="AX1477" s="17"/>
      <c r="AY1477" s="17"/>
      <c r="AZ1477" s="17"/>
      <c r="BA1477" s="17"/>
      <c r="BB1477" s="17"/>
    </row>
    <row r="1478" spans="1:54" x14ac:dyDescent="0.25">
      <c r="A1478" s="17"/>
      <c r="B1478" s="17"/>
      <c r="C1478" s="22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20"/>
      <c r="T1478" s="20"/>
      <c r="U1478" s="20"/>
      <c r="V1478" s="20"/>
      <c r="W1478" s="20"/>
      <c r="X1478" s="20"/>
      <c r="Y1478" s="20"/>
      <c r="Z1478" s="17"/>
      <c r="AA1478" s="21"/>
      <c r="AB1478" s="17"/>
      <c r="AC1478" s="17"/>
      <c r="AD1478" s="17"/>
      <c r="AE1478" s="17"/>
      <c r="AF1478" s="17"/>
      <c r="AG1478" s="17"/>
      <c r="AH1478" s="17"/>
      <c r="AI1478" s="17"/>
      <c r="AJ1478" s="17"/>
      <c r="AK1478" s="17"/>
      <c r="AL1478" s="17"/>
      <c r="AM1478" s="17"/>
      <c r="AN1478" s="17"/>
      <c r="AO1478" s="17"/>
      <c r="AP1478" s="17"/>
      <c r="AQ1478" s="17"/>
      <c r="AR1478" s="17"/>
      <c r="AS1478" s="17"/>
      <c r="AT1478" s="17"/>
      <c r="AU1478" s="17"/>
      <c r="AV1478" s="17"/>
      <c r="AW1478" s="17"/>
      <c r="AX1478" s="17"/>
      <c r="AY1478" s="17"/>
      <c r="AZ1478" s="17"/>
      <c r="BA1478" s="17"/>
      <c r="BB1478" s="17"/>
    </row>
    <row r="1479" spans="1:54" x14ac:dyDescent="0.25">
      <c r="A1479" s="17"/>
      <c r="B1479" s="17"/>
      <c r="C1479" s="22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20"/>
      <c r="T1479" s="20"/>
      <c r="U1479" s="20"/>
      <c r="V1479" s="20"/>
      <c r="W1479" s="20"/>
      <c r="X1479" s="20"/>
      <c r="Y1479" s="20"/>
      <c r="Z1479" s="17"/>
      <c r="AA1479" s="21"/>
      <c r="AB1479" s="17"/>
      <c r="AC1479" s="17"/>
      <c r="AD1479" s="17"/>
      <c r="AE1479" s="17"/>
      <c r="AF1479" s="17"/>
      <c r="AG1479" s="17"/>
      <c r="AH1479" s="17"/>
      <c r="AI1479" s="17"/>
      <c r="AJ1479" s="17"/>
      <c r="AK1479" s="17"/>
      <c r="AL1479" s="17"/>
      <c r="AM1479" s="17"/>
      <c r="AN1479" s="17"/>
      <c r="AO1479" s="17"/>
      <c r="AP1479" s="17"/>
      <c r="AQ1479" s="17"/>
      <c r="AR1479" s="17"/>
      <c r="AS1479" s="17"/>
      <c r="AT1479" s="17"/>
      <c r="AU1479" s="17"/>
      <c r="AV1479" s="17"/>
      <c r="AW1479" s="17"/>
      <c r="AX1479" s="17"/>
      <c r="AY1479" s="17"/>
      <c r="AZ1479" s="17"/>
      <c r="BA1479" s="17"/>
      <c r="BB1479" s="17"/>
    </row>
    <row r="1480" spans="1:54" x14ac:dyDescent="0.25">
      <c r="A1480" s="17"/>
      <c r="B1480" s="17"/>
      <c r="C1480" s="22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20"/>
      <c r="T1480" s="20"/>
      <c r="U1480" s="20"/>
      <c r="V1480" s="20"/>
      <c r="W1480" s="20"/>
      <c r="X1480" s="20"/>
      <c r="Y1480" s="20"/>
      <c r="Z1480" s="17"/>
      <c r="AA1480" s="21"/>
      <c r="AB1480" s="17"/>
      <c r="AC1480" s="17"/>
      <c r="AD1480" s="17"/>
      <c r="AE1480" s="17"/>
      <c r="AF1480" s="17"/>
      <c r="AG1480" s="17"/>
      <c r="AH1480" s="17"/>
      <c r="AI1480" s="17"/>
      <c r="AJ1480" s="17"/>
      <c r="AK1480" s="17"/>
      <c r="AL1480" s="17"/>
      <c r="AM1480" s="17"/>
      <c r="AN1480" s="17"/>
      <c r="AO1480" s="17"/>
      <c r="AP1480" s="17"/>
      <c r="AQ1480" s="17"/>
      <c r="AR1480" s="17"/>
      <c r="AS1480" s="17"/>
      <c r="AT1480" s="17"/>
      <c r="AU1480" s="17"/>
      <c r="AV1480" s="17"/>
      <c r="AW1480" s="17"/>
      <c r="AX1480" s="17"/>
      <c r="AY1480" s="17"/>
      <c r="AZ1480" s="17"/>
      <c r="BA1480" s="17"/>
      <c r="BB1480" s="17"/>
    </row>
    <row r="1481" spans="1:54" x14ac:dyDescent="0.25">
      <c r="A1481" s="17"/>
      <c r="B1481" s="17"/>
      <c r="C1481" s="22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20"/>
      <c r="T1481" s="20"/>
      <c r="U1481" s="20"/>
      <c r="V1481" s="20"/>
      <c r="W1481" s="20"/>
      <c r="X1481" s="20"/>
      <c r="Y1481" s="20"/>
      <c r="Z1481" s="17"/>
      <c r="AA1481" s="21"/>
      <c r="AB1481" s="17"/>
      <c r="AC1481" s="17"/>
      <c r="AD1481" s="17"/>
      <c r="AE1481" s="17"/>
      <c r="AF1481" s="17"/>
      <c r="AG1481" s="17"/>
      <c r="AH1481" s="17"/>
      <c r="AI1481" s="17"/>
      <c r="AJ1481" s="17"/>
      <c r="AK1481" s="17"/>
      <c r="AL1481" s="17"/>
      <c r="AM1481" s="17"/>
      <c r="AN1481" s="17"/>
      <c r="AO1481" s="17"/>
      <c r="AP1481" s="17"/>
      <c r="AQ1481" s="17"/>
      <c r="AR1481" s="17"/>
      <c r="AS1481" s="17"/>
      <c r="AT1481" s="17"/>
      <c r="AU1481" s="17"/>
      <c r="AV1481" s="17"/>
      <c r="AW1481" s="17"/>
      <c r="AX1481" s="17"/>
      <c r="AY1481" s="17"/>
      <c r="AZ1481" s="17"/>
      <c r="BA1481" s="17"/>
      <c r="BB1481" s="17"/>
    </row>
    <row r="1482" spans="1:54" x14ac:dyDescent="0.25">
      <c r="A1482" s="17"/>
      <c r="B1482" s="17"/>
      <c r="C1482" s="22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20"/>
      <c r="T1482" s="20"/>
      <c r="U1482" s="20"/>
      <c r="V1482" s="20"/>
      <c r="W1482" s="20"/>
      <c r="X1482" s="20"/>
      <c r="Y1482" s="20"/>
      <c r="Z1482" s="17"/>
      <c r="AA1482" s="21"/>
      <c r="AB1482" s="17"/>
      <c r="AC1482" s="17"/>
      <c r="AD1482" s="17"/>
      <c r="AE1482" s="17"/>
      <c r="AF1482" s="17"/>
      <c r="AG1482" s="17"/>
      <c r="AH1482" s="17"/>
      <c r="AI1482" s="17"/>
      <c r="AJ1482" s="17"/>
      <c r="AK1482" s="17"/>
      <c r="AL1482" s="17"/>
      <c r="AM1482" s="17"/>
      <c r="AN1482" s="17"/>
      <c r="AO1482" s="17"/>
      <c r="AP1482" s="17"/>
      <c r="AQ1482" s="17"/>
      <c r="AR1482" s="17"/>
      <c r="AS1482" s="17"/>
      <c r="AT1482" s="17"/>
      <c r="AU1482" s="17"/>
      <c r="AV1482" s="17"/>
      <c r="AW1482" s="17"/>
      <c r="AX1482" s="17"/>
      <c r="AY1482" s="17"/>
      <c r="AZ1482" s="17"/>
      <c r="BA1482" s="17"/>
      <c r="BB1482" s="17"/>
    </row>
    <row r="1483" spans="1:54" x14ac:dyDescent="0.25">
      <c r="A1483" s="17"/>
      <c r="B1483" s="17"/>
      <c r="C1483" s="22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20"/>
      <c r="T1483" s="20"/>
      <c r="U1483" s="20"/>
      <c r="V1483" s="20"/>
      <c r="W1483" s="20"/>
      <c r="X1483" s="20"/>
      <c r="Y1483" s="20"/>
      <c r="Z1483" s="17"/>
      <c r="AA1483" s="21"/>
      <c r="AB1483" s="17"/>
      <c r="AC1483" s="17"/>
      <c r="AD1483" s="17"/>
      <c r="AE1483" s="17"/>
      <c r="AF1483" s="17"/>
      <c r="AG1483" s="17"/>
      <c r="AH1483" s="17"/>
      <c r="AI1483" s="17"/>
      <c r="AJ1483" s="17"/>
      <c r="AK1483" s="17"/>
      <c r="AL1483" s="17"/>
      <c r="AM1483" s="17"/>
      <c r="AN1483" s="17"/>
      <c r="AO1483" s="17"/>
      <c r="AP1483" s="17"/>
      <c r="AQ1483" s="17"/>
      <c r="AR1483" s="17"/>
      <c r="AS1483" s="17"/>
      <c r="AT1483" s="17"/>
      <c r="AU1483" s="17"/>
      <c r="AV1483" s="17"/>
      <c r="AW1483" s="17"/>
      <c r="AX1483" s="17"/>
      <c r="AY1483" s="17"/>
      <c r="AZ1483" s="17"/>
      <c r="BA1483" s="17"/>
      <c r="BB1483" s="17"/>
    </row>
    <row r="1484" spans="1:54" x14ac:dyDescent="0.25">
      <c r="A1484" s="17"/>
      <c r="B1484" s="17"/>
      <c r="C1484" s="22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20"/>
      <c r="T1484" s="20"/>
      <c r="U1484" s="20"/>
      <c r="V1484" s="20"/>
      <c r="W1484" s="20"/>
      <c r="X1484" s="20"/>
      <c r="Y1484" s="20"/>
      <c r="Z1484" s="17"/>
      <c r="AA1484" s="21"/>
      <c r="AB1484" s="17"/>
      <c r="AC1484" s="17"/>
      <c r="AD1484" s="17"/>
      <c r="AE1484" s="17"/>
      <c r="AF1484" s="17"/>
      <c r="AG1484" s="17"/>
      <c r="AH1484" s="17"/>
      <c r="AI1484" s="17"/>
      <c r="AJ1484" s="17"/>
      <c r="AK1484" s="17"/>
      <c r="AL1484" s="17"/>
      <c r="AM1484" s="17"/>
      <c r="AN1484" s="17"/>
      <c r="AO1484" s="17"/>
      <c r="AP1484" s="17"/>
      <c r="AQ1484" s="17"/>
      <c r="AR1484" s="17"/>
      <c r="AS1484" s="17"/>
      <c r="AT1484" s="17"/>
      <c r="AU1484" s="17"/>
      <c r="AV1484" s="17"/>
      <c r="AW1484" s="17"/>
      <c r="AX1484" s="17"/>
      <c r="AY1484" s="17"/>
      <c r="AZ1484" s="17"/>
      <c r="BA1484" s="17"/>
      <c r="BB1484" s="17"/>
    </row>
    <row r="1485" spans="1:54" x14ac:dyDescent="0.25">
      <c r="A1485" s="17"/>
      <c r="B1485" s="17"/>
      <c r="C1485" s="22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20"/>
      <c r="T1485" s="20"/>
      <c r="U1485" s="20"/>
      <c r="V1485" s="20"/>
      <c r="W1485" s="20"/>
      <c r="X1485" s="20"/>
      <c r="Y1485" s="20"/>
      <c r="Z1485" s="17"/>
      <c r="AA1485" s="21"/>
      <c r="AB1485" s="17"/>
      <c r="AC1485" s="17"/>
      <c r="AD1485" s="17"/>
      <c r="AE1485" s="17"/>
      <c r="AF1485" s="17"/>
      <c r="AG1485" s="17"/>
      <c r="AH1485" s="17"/>
      <c r="AI1485" s="17"/>
      <c r="AJ1485" s="17"/>
      <c r="AK1485" s="17"/>
      <c r="AL1485" s="17"/>
      <c r="AM1485" s="17"/>
      <c r="AN1485" s="17"/>
      <c r="AO1485" s="17"/>
      <c r="AP1485" s="17"/>
      <c r="AQ1485" s="17"/>
      <c r="AR1485" s="17"/>
      <c r="AS1485" s="17"/>
      <c r="AT1485" s="17"/>
      <c r="AU1485" s="17"/>
      <c r="AV1485" s="17"/>
      <c r="AW1485" s="17"/>
      <c r="AX1485" s="17"/>
      <c r="AY1485" s="17"/>
      <c r="AZ1485" s="17"/>
      <c r="BA1485" s="17"/>
      <c r="BB1485" s="17"/>
    </row>
    <row r="1486" spans="1:54" x14ac:dyDescent="0.25">
      <c r="A1486" s="17"/>
      <c r="B1486" s="17"/>
      <c r="C1486" s="22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20"/>
      <c r="T1486" s="20"/>
      <c r="U1486" s="20"/>
      <c r="V1486" s="20"/>
      <c r="W1486" s="20"/>
      <c r="X1486" s="20"/>
      <c r="Y1486" s="20"/>
      <c r="Z1486" s="17"/>
      <c r="AA1486" s="21"/>
      <c r="AB1486" s="17"/>
      <c r="AC1486" s="17"/>
      <c r="AD1486" s="17"/>
      <c r="AE1486" s="17"/>
      <c r="AF1486" s="17"/>
      <c r="AG1486" s="17"/>
      <c r="AH1486" s="17"/>
      <c r="AI1486" s="17"/>
      <c r="AJ1486" s="17"/>
      <c r="AK1486" s="17"/>
      <c r="AL1486" s="17"/>
      <c r="AM1486" s="17"/>
      <c r="AN1486" s="17"/>
      <c r="AO1486" s="17"/>
      <c r="AP1486" s="17"/>
      <c r="AQ1486" s="17"/>
      <c r="AR1486" s="17"/>
      <c r="AS1486" s="17"/>
      <c r="AT1486" s="17"/>
      <c r="AU1486" s="17"/>
      <c r="AV1486" s="17"/>
      <c r="AW1486" s="17"/>
      <c r="AX1486" s="17"/>
      <c r="AY1486" s="17"/>
      <c r="AZ1486" s="17"/>
      <c r="BA1486" s="17"/>
      <c r="BB1486" s="17"/>
    </row>
    <row r="1487" spans="1:54" x14ac:dyDescent="0.25">
      <c r="A1487" s="17"/>
      <c r="B1487" s="17"/>
      <c r="C1487" s="22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20"/>
      <c r="T1487" s="20"/>
      <c r="U1487" s="20"/>
      <c r="V1487" s="20"/>
      <c r="W1487" s="20"/>
      <c r="X1487" s="20"/>
      <c r="Y1487" s="20"/>
      <c r="Z1487" s="17"/>
      <c r="AA1487" s="21"/>
      <c r="AB1487" s="17"/>
      <c r="AC1487" s="17"/>
      <c r="AD1487" s="17"/>
      <c r="AE1487" s="17"/>
      <c r="AF1487" s="17"/>
      <c r="AG1487" s="17"/>
      <c r="AH1487" s="17"/>
      <c r="AI1487" s="17"/>
      <c r="AJ1487" s="17"/>
      <c r="AK1487" s="17"/>
      <c r="AL1487" s="17"/>
      <c r="AM1487" s="17"/>
      <c r="AN1487" s="17"/>
      <c r="AO1487" s="17"/>
      <c r="AP1487" s="17"/>
      <c r="AQ1487" s="17"/>
      <c r="AR1487" s="17"/>
      <c r="AS1487" s="17"/>
      <c r="AT1487" s="17"/>
      <c r="AU1487" s="17"/>
      <c r="AV1487" s="17"/>
      <c r="AW1487" s="17"/>
      <c r="AX1487" s="17"/>
      <c r="AY1487" s="17"/>
      <c r="AZ1487" s="17"/>
      <c r="BA1487" s="17"/>
      <c r="BB1487" s="17"/>
    </row>
    <row r="1488" spans="1:54" x14ac:dyDescent="0.25">
      <c r="A1488" s="17"/>
      <c r="B1488" s="17"/>
      <c r="C1488" s="22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20"/>
      <c r="T1488" s="20"/>
      <c r="U1488" s="20"/>
      <c r="V1488" s="20"/>
      <c r="W1488" s="20"/>
      <c r="X1488" s="20"/>
      <c r="Y1488" s="20"/>
      <c r="Z1488" s="17"/>
      <c r="AA1488" s="21"/>
      <c r="AB1488" s="17"/>
      <c r="AC1488" s="17"/>
      <c r="AD1488" s="17"/>
      <c r="AE1488" s="17"/>
      <c r="AF1488" s="17"/>
      <c r="AG1488" s="17"/>
      <c r="AH1488" s="17"/>
      <c r="AI1488" s="17"/>
      <c r="AJ1488" s="17"/>
      <c r="AK1488" s="17"/>
      <c r="AL1488" s="17"/>
      <c r="AM1488" s="17"/>
      <c r="AN1488" s="17"/>
      <c r="AO1488" s="17"/>
      <c r="AP1488" s="17"/>
      <c r="AQ1488" s="17"/>
      <c r="AR1488" s="17"/>
      <c r="AS1488" s="17"/>
      <c r="AT1488" s="17"/>
      <c r="AU1488" s="17"/>
      <c r="AV1488" s="17"/>
      <c r="AW1488" s="17"/>
      <c r="AX1488" s="17"/>
      <c r="AY1488" s="17"/>
      <c r="AZ1488" s="17"/>
      <c r="BA1488" s="17"/>
      <c r="BB1488" s="17"/>
    </row>
    <row r="1489" spans="1:54" x14ac:dyDescent="0.25">
      <c r="A1489" s="17"/>
      <c r="B1489" s="17"/>
      <c r="C1489" s="22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20"/>
      <c r="T1489" s="20"/>
      <c r="U1489" s="20"/>
      <c r="V1489" s="20"/>
      <c r="W1489" s="20"/>
      <c r="X1489" s="20"/>
      <c r="Y1489" s="20"/>
      <c r="Z1489" s="17"/>
      <c r="AA1489" s="21"/>
      <c r="AB1489" s="17"/>
      <c r="AC1489" s="17"/>
      <c r="AD1489" s="17"/>
      <c r="AE1489" s="17"/>
      <c r="AF1489" s="17"/>
      <c r="AG1489" s="17"/>
      <c r="AH1489" s="17"/>
      <c r="AI1489" s="17"/>
      <c r="AJ1489" s="17"/>
      <c r="AK1489" s="17"/>
      <c r="AL1489" s="17"/>
      <c r="AM1489" s="17"/>
      <c r="AN1489" s="17"/>
      <c r="AO1489" s="17"/>
      <c r="AP1489" s="17"/>
      <c r="AQ1489" s="17"/>
      <c r="AR1489" s="17"/>
      <c r="AS1489" s="17"/>
      <c r="AT1489" s="17"/>
      <c r="AU1489" s="17"/>
      <c r="AV1489" s="17"/>
      <c r="AW1489" s="17"/>
      <c r="AX1489" s="17"/>
      <c r="AY1489" s="17"/>
      <c r="AZ1489" s="17"/>
      <c r="BA1489" s="17"/>
      <c r="BB1489" s="17"/>
    </row>
    <row r="1490" spans="1:54" x14ac:dyDescent="0.25">
      <c r="A1490" s="17"/>
      <c r="B1490" s="17"/>
      <c r="C1490" s="22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20"/>
      <c r="T1490" s="20"/>
      <c r="U1490" s="20"/>
      <c r="V1490" s="20"/>
      <c r="W1490" s="20"/>
      <c r="X1490" s="20"/>
      <c r="Y1490" s="20"/>
      <c r="Z1490" s="17"/>
      <c r="AA1490" s="21"/>
      <c r="AB1490" s="17"/>
      <c r="AC1490" s="17"/>
      <c r="AD1490" s="17"/>
      <c r="AE1490" s="17"/>
      <c r="AF1490" s="17"/>
      <c r="AG1490" s="17"/>
      <c r="AH1490" s="17"/>
      <c r="AI1490" s="17"/>
      <c r="AJ1490" s="17"/>
      <c r="AK1490" s="17"/>
      <c r="AL1490" s="17"/>
      <c r="AM1490" s="17"/>
      <c r="AN1490" s="17"/>
      <c r="AO1490" s="17"/>
      <c r="AP1490" s="17"/>
      <c r="AQ1490" s="17"/>
      <c r="AR1490" s="17"/>
      <c r="AS1490" s="17"/>
      <c r="AT1490" s="17"/>
      <c r="AU1490" s="17"/>
      <c r="AV1490" s="17"/>
      <c r="AW1490" s="17"/>
      <c r="AX1490" s="17"/>
      <c r="AY1490" s="17"/>
      <c r="AZ1490" s="17"/>
      <c r="BA1490" s="17"/>
      <c r="BB1490" s="17"/>
    </row>
    <row r="1491" spans="1:54" x14ac:dyDescent="0.25">
      <c r="A1491" s="17"/>
      <c r="B1491" s="17"/>
      <c r="C1491" s="22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20"/>
      <c r="T1491" s="20"/>
      <c r="U1491" s="20"/>
      <c r="V1491" s="20"/>
      <c r="W1491" s="20"/>
      <c r="X1491" s="20"/>
      <c r="Y1491" s="20"/>
      <c r="Z1491" s="17"/>
      <c r="AA1491" s="21"/>
      <c r="AB1491" s="17"/>
      <c r="AC1491" s="17"/>
      <c r="AD1491" s="17"/>
      <c r="AE1491" s="17"/>
      <c r="AF1491" s="17"/>
      <c r="AG1491" s="17"/>
      <c r="AH1491" s="17"/>
      <c r="AI1491" s="17"/>
      <c r="AJ1491" s="17"/>
      <c r="AK1491" s="17"/>
      <c r="AL1491" s="17"/>
      <c r="AM1491" s="17"/>
      <c r="AN1491" s="17"/>
      <c r="AO1491" s="17"/>
      <c r="AP1491" s="17"/>
      <c r="AQ1491" s="17"/>
      <c r="AR1491" s="17"/>
      <c r="AS1491" s="17"/>
      <c r="AT1491" s="17"/>
      <c r="AU1491" s="17"/>
      <c r="AV1491" s="17"/>
      <c r="AW1491" s="17"/>
      <c r="AX1491" s="17"/>
      <c r="AY1491" s="17"/>
      <c r="AZ1491" s="17"/>
      <c r="BA1491" s="17"/>
      <c r="BB1491" s="17"/>
    </row>
    <row r="1492" spans="1:54" x14ac:dyDescent="0.25">
      <c r="A1492" s="17"/>
      <c r="B1492" s="17"/>
      <c r="C1492" s="22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20"/>
      <c r="T1492" s="20"/>
      <c r="U1492" s="20"/>
      <c r="V1492" s="20"/>
      <c r="W1492" s="20"/>
      <c r="X1492" s="20"/>
      <c r="Y1492" s="20"/>
      <c r="Z1492" s="17"/>
      <c r="AA1492" s="21"/>
      <c r="AB1492" s="17"/>
      <c r="AC1492" s="17"/>
      <c r="AD1492" s="17"/>
      <c r="AE1492" s="17"/>
      <c r="AF1492" s="17"/>
      <c r="AG1492" s="17"/>
      <c r="AH1492" s="17"/>
      <c r="AI1492" s="17"/>
      <c r="AJ1492" s="17"/>
      <c r="AK1492" s="17"/>
      <c r="AL1492" s="17"/>
      <c r="AM1492" s="17"/>
      <c r="AN1492" s="17"/>
      <c r="AO1492" s="17"/>
      <c r="AP1492" s="17"/>
      <c r="AQ1492" s="17"/>
      <c r="AR1492" s="17"/>
      <c r="AS1492" s="17"/>
      <c r="AT1492" s="17"/>
      <c r="AU1492" s="17"/>
      <c r="AV1492" s="17"/>
      <c r="AW1492" s="17"/>
      <c r="AX1492" s="17"/>
      <c r="AY1492" s="17"/>
      <c r="AZ1492" s="17"/>
      <c r="BA1492" s="17"/>
      <c r="BB1492" s="17"/>
    </row>
    <row r="1493" spans="1:54" x14ac:dyDescent="0.25">
      <c r="A1493" s="17"/>
      <c r="B1493" s="17"/>
      <c r="C1493" s="22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20"/>
      <c r="T1493" s="20"/>
      <c r="U1493" s="20"/>
      <c r="V1493" s="20"/>
      <c r="W1493" s="20"/>
      <c r="X1493" s="20"/>
      <c r="Y1493" s="20"/>
      <c r="Z1493" s="17"/>
      <c r="AA1493" s="21"/>
      <c r="AB1493" s="17"/>
      <c r="AC1493" s="17"/>
      <c r="AD1493" s="17"/>
      <c r="AE1493" s="17"/>
      <c r="AF1493" s="17"/>
      <c r="AG1493" s="17"/>
      <c r="AH1493" s="17"/>
      <c r="AI1493" s="17"/>
      <c r="AJ1493" s="17"/>
      <c r="AK1493" s="17"/>
      <c r="AL1493" s="17"/>
      <c r="AM1493" s="17"/>
      <c r="AN1493" s="17"/>
      <c r="AO1493" s="17"/>
      <c r="AP1493" s="17"/>
      <c r="AQ1493" s="17"/>
      <c r="AR1493" s="17"/>
      <c r="AS1493" s="17"/>
      <c r="AT1493" s="17"/>
      <c r="AU1493" s="17"/>
      <c r="AV1493" s="17"/>
      <c r="AW1493" s="17"/>
      <c r="AX1493" s="17"/>
      <c r="AY1493" s="17"/>
      <c r="AZ1493" s="17"/>
      <c r="BA1493" s="17"/>
      <c r="BB1493" s="17"/>
    </row>
    <row r="1494" spans="1:54" x14ac:dyDescent="0.25">
      <c r="A1494" s="17"/>
      <c r="B1494" s="17"/>
      <c r="C1494" s="22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20"/>
      <c r="T1494" s="20"/>
      <c r="U1494" s="20"/>
      <c r="V1494" s="20"/>
      <c r="W1494" s="20"/>
      <c r="X1494" s="20"/>
      <c r="Y1494" s="20"/>
      <c r="Z1494" s="17"/>
      <c r="AA1494" s="21"/>
      <c r="AB1494" s="17"/>
      <c r="AC1494" s="17"/>
      <c r="AD1494" s="17"/>
      <c r="AE1494" s="17"/>
      <c r="AF1494" s="17"/>
      <c r="AG1494" s="17"/>
      <c r="AH1494" s="17"/>
      <c r="AI1494" s="17"/>
      <c r="AJ1494" s="17"/>
      <c r="AK1494" s="17"/>
      <c r="AL1494" s="17"/>
      <c r="AM1494" s="17"/>
      <c r="AN1494" s="17"/>
      <c r="AO1494" s="17"/>
      <c r="AP1494" s="17"/>
      <c r="AQ1494" s="17"/>
      <c r="AR1494" s="17"/>
      <c r="AS1494" s="17"/>
      <c r="AT1494" s="17"/>
      <c r="AU1494" s="17"/>
      <c r="AV1494" s="17"/>
      <c r="AW1494" s="17"/>
      <c r="AX1494" s="17"/>
      <c r="AY1494" s="17"/>
      <c r="AZ1494" s="17"/>
      <c r="BA1494" s="17"/>
      <c r="BB1494" s="17"/>
    </row>
    <row r="1495" spans="1:54" x14ac:dyDescent="0.25">
      <c r="A1495" s="17"/>
      <c r="B1495" s="17"/>
      <c r="C1495" s="22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20"/>
      <c r="T1495" s="20"/>
      <c r="U1495" s="20"/>
      <c r="V1495" s="20"/>
      <c r="W1495" s="20"/>
      <c r="X1495" s="20"/>
      <c r="Y1495" s="20"/>
      <c r="Z1495" s="17"/>
      <c r="AA1495" s="21"/>
      <c r="AB1495" s="17"/>
      <c r="AC1495" s="17"/>
      <c r="AD1495" s="17"/>
      <c r="AE1495" s="17"/>
      <c r="AF1495" s="17"/>
      <c r="AG1495" s="17"/>
      <c r="AH1495" s="17"/>
      <c r="AI1495" s="17"/>
      <c r="AJ1495" s="17"/>
      <c r="AK1495" s="17"/>
      <c r="AL1495" s="17"/>
      <c r="AM1495" s="17"/>
      <c r="AN1495" s="17"/>
      <c r="AO1495" s="17"/>
      <c r="AP1495" s="17"/>
      <c r="AQ1495" s="17"/>
      <c r="AR1495" s="17"/>
      <c r="AS1495" s="17"/>
      <c r="AT1495" s="17"/>
      <c r="AU1495" s="17"/>
      <c r="AV1495" s="17"/>
      <c r="AW1495" s="17"/>
      <c r="AX1495" s="17"/>
      <c r="AY1495" s="17"/>
      <c r="AZ1495" s="17"/>
      <c r="BA1495" s="17"/>
      <c r="BB1495" s="17"/>
    </row>
    <row r="1496" spans="1:54" x14ac:dyDescent="0.25">
      <c r="A1496" s="17"/>
      <c r="B1496" s="17"/>
      <c r="C1496" s="22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20"/>
      <c r="T1496" s="20"/>
      <c r="U1496" s="20"/>
      <c r="V1496" s="20"/>
      <c r="W1496" s="20"/>
      <c r="X1496" s="20"/>
      <c r="Y1496" s="20"/>
      <c r="Z1496" s="17"/>
      <c r="AA1496" s="21"/>
      <c r="AB1496" s="17"/>
      <c r="AC1496" s="17"/>
      <c r="AD1496" s="17"/>
      <c r="AE1496" s="17"/>
      <c r="AF1496" s="17"/>
      <c r="AG1496" s="17"/>
      <c r="AH1496" s="17"/>
      <c r="AI1496" s="17"/>
      <c r="AJ1496" s="17"/>
      <c r="AK1496" s="17"/>
      <c r="AL1496" s="17"/>
      <c r="AM1496" s="17"/>
      <c r="AN1496" s="17"/>
      <c r="AO1496" s="17"/>
      <c r="AP1496" s="17"/>
      <c r="AQ1496" s="17"/>
      <c r="AR1496" s="17"/>
      <c r="AS1496" s="17"/>
      <c r="AT1496" s="17"/>
      <c r="AU1496" s="17"/>
      <c r="AV1496" s="17"/>
      <c r="AW1496" s="17"/>
      <c r="AX1496" s="17"/>
      <c r="AY1496" s="17"/>
      <c r="AZ1496" s="17"/>
      <c r="BA1496" s="17"/>
      <c r="BB1496" s="17"/>
    </row>
    <row r="1497" spans="1:54" x14ac:dyDescent="0.25">
      <c r="A1497" s="17"/>
      <c r="B1497" s="17"/>
      <c r="C1497" s="22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20"/>
      <c r="T1497" s="20"/>
      <c r="U1497" s="20"/>
      <c r="V1497" s="20"/>
      <c r="W1497" s="20"/>
      <c r="X1497" s="20"/>
      <c r="Y1497" s="20"/>
      <c r="Z1497" s="17"/>
      <c r="AA1497" s="21"/>
      <c r="AB1497" s="17"/>
      <c r="AC1497" s="17"/>
      <c r="AD1497" s="17"/>
      <c r="AE1497" s="17"/>
      <c r="AF1497" s="17"/>
      <c r="AG1497" s="17"/>
      <c r="AH1497" s="17"/>
      <c r="AI1497" s="17"/>
      <c r="AJ1497" s="17"/>
      <c r="AK1497" s="17"/>
      <c r="AL1497" s="17"/>
      <c r="AM1497" s="17"/>
      <c r="AN1497" s="17"/>
      <c r="AO1497" s="17"/>
      <c r="AP1497" s="17"/>
      <c r="AQ1497" s="17"/>
      <c r="AR1497" s="17"/>
      <c r="AS1497" s="17"/>
      <c r="AT1497" s="17"/>
      <c r="AU1497" s="17"/>
      <c r="AV1497" s="17"/>
      <c r="AW1497" s="17"/>
      <c r="AX1497" s="17"/>
      <c r="AY1497" s="17"/>
      <c r="AZ1497" s="17"/>
      <c r="BA1497" s="17"/>
      <c r="BB1497" s="17"/>
    </row>
    <row r="1498" spans="1:54" x14ac:dyDescent="0.25">
      <c r="A1498" s="17"/>
      <c r="B1498" s="17"/>
      <c r="C1498" s="22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20"/>
      <c r="T1498" s="20"/>
      <c r="U1498" s="20"/>
      <c r="V1498" s="20"/>
      <c r="W1498" s="20"/>
      <c r="X1498" s="20"/>
      <c r="Y1498" s="20"/>
      <c r="Z1498" s="17"/>
      <c r="AA1498" s="21"/>
      <c r="AB1498" s="17"/>
      <c r="AC1498" s="17"/>
      <c r="AD1498" s="17"/>
      <c r="AE1498" s="17"/>
      <c r="AF1498" s="17"/>
      <c r="AG1498" s="17"/>
      <c r="AH1498" s="17"/>
      <c r="AI1498" s="17"/>
      <c r="AJ1498" s="17"/>
      <c r="AK1498" s="17"/>
      <c r="AL1498" s="17"/>
      <c r="AM1498" s="17"/>
      <c r="AN1498" s="17"/>
      <c r="AO1498" s="17"/>
      <c r="AP1498" s="17"/>
      <c r="AQ1498" s="17"/>
      <c r="AR1498" s="17"/>
      <c r="AS1498" s="17"/>
      <c r="AT1498" s="17"/>
      <c r="AU1498" s="17"/>
      <c r="AV1498" s="17"/>
      <c r="AW1498" s="17"/>
      <c r="AX1498" s="17"/>
      <c r="AY1498" s="17"/>
      <c r="AZ1498" s="17"/>
      <c r="BA1498" s="17"/>
      <c r="BB1498" s="17"/>
    </row>
    <row r="1499" spans="1:54" x14ac:dyDescent="0.25">
      <c r="A1499" s="17"/>
      <c r="B1499" s="17"/>
      <c r="C1499" s="22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20"/>
      <c r="T1499" s="20"/>
      <c r="U1499" s="20"/>
      <c r="V1499" s="20"/>
      <c r="W1499" s="20"/>
      <c r="X1499" s="20"/>
      <c r="Y1499" s="20"/>
      <c r="Z1499" s="17"/>
      <c r="AA1499" s="21"/>
      <c r="AB1499" s="17"/>
      <c r="AC1499" s="17"/>
      <c r="AD1499" s="17"/>
      <c r="AE1499" s="17"/>
      <c r="AF1499" s="17"/>
      <c r="AG1499" s="17"/>
      <c r="AH1499" s="17"/>
      <c r="AI1499" s="17"/>
      <c r="AJ1499" s="17"/>
      <c r="AK1499" s="17"/>
      <c r="AL1499" s="17"/>
      <c r="AM1499" s="17"/>
      <c r="AN1499" s="17"/>
      <c r="AO1499" s="17"/>
      <c r="AP1499" s="17"/>
      <c r="AQ1499" s="17"/>
      <c r="AR1499" s="17"/>
      <c r="AS1499" s="17"/>
      <c r="AT1499" s="17"/>
      <c r="AU1499" s="17"/>
      <c r="AV1499" s="17"/>
      <c r="AW1499" s="17"/>
      <c r="AX1499" s="17"/>
      <c r="AY1499" s="17"/>
      <c r="AZ1499" s="17"/>
      <c r="BA1499" s="17"/>
      <c r="BB1499" s="17"/>
    </row>
    <row r="1500" spans="1:54" x14ac:dyDescent="0.25">
      <c r="A1500" s="17"/>
      <c r="B1500" s="17"/>
      <c r="C1500" s="22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20"/>
      <c r="T1500" s="20"/>
      <c r="U1500" s="20"/>
      <c r="V1500" s="20"/>
      <c r="W1500" s="20"/>
      <c r="X1500" s="20"/>
      <c r="Y1500" s="20"/>
      <c r="Z1500" s="17"/>
      <c r="AA1500" s="21"/>
      <c r="AB1500" s="17"/>
      <c r="AC1500" s="17"/>
      <c r="AD1500" s="17"/>
      <c r="AE1500" s="17"/>
      <c r="AF1500" s="17"/>
      <c r="AG1500" s="17"/>
      <c r="AH1500" s="17"/>
      <c r="AI1500" s="17"/>
      <c r="AJ1500" s="17"/>
      <c r="AK1500" s="17"/>
      <c r="AL1500" s="17"/>
      <c r="AM1500" s="17"/>
      <c r="AN1500" s="17"/>
      <c r="AO1500" s="17"/>
      <c r="AP1500" s="17"/>
      <c r="AQ1500" s="17"/>
      <c r="AR1500" s="17"/>
      <c r="AS1500" s="17"/>
      <c r="AT1500" s="17"/>
      <c r="AU1500" s="17"/>
      <c r="AV1500" s="17"/>
      <c r="AW1500" s="17"/>
      <c r="AX1500" s="17"/>
      <c r="AY1500" s="17"/>
      <c r="AZ1500" s="17"/>
      <c r="BA1500" s="17"/>
      <c r="BB1500" s="17"/>
    </row>
    <row r="1501" spans="1:54" x14ac:dyDescent="0.25">
      <c r="A1501" s="17"/>
      <c r="B1501" s="17"/>
      <c r="C1501" s="22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20"/>
      <c r="T1501" s="20"/>
      <c r="U1501" s="20"/>
      <c r="V1501" s="20"/>
      <c r="W1501" s="20"/>
      <c r="X1501" s="20"/>
      <c r="Y1501" s="20"/>
      <c r="Z1501" s="17"/>
      <c r="AA1501" s="21"/>
      <c r="AB1501" s="17"/>
      <c r="AC1501" s="17"/>
      <c r="AD1501" s="17"/>
      <c r="AE1501" s="17"/>
      <c r="AF1501" s="17"/>
      <c r="AG1501" s="17"/>
      <c r="AH1501" s="17"/>
      <c r="AI1501" s="17"/>
      <c r="AJ1501" s="17"/>
      <c r="AK1501" s="17"/>
      <c r="AL1501" s="17"/>
      <c r="AM1501" s="17"/>
      <c r="AN1501" s="17"/>
      <c r="AO1501" s="17"/>
      <c r="AP1501" s="17"/>
      <c r="AQ1501" s="17"/>
      <c r="AR1501" s="17"/>
      <c r="AS1501" s="17"/>
      <c r="AT1501" s="17"/>
      <c r="AU1501" s="17"/>
      <c r="AV1501" s="17"/>
      <c r="AW1501" s="17"/>
      <c r="AX1501" s="17"/>
      <c r="AY1501" s="17"/>
      <c r="AZ1501" s="17"/>
      <c r="BA1501" s="17"/>
      <c r="BB1501" s="17"/>
    </row>
    <row r="1502" spans="1:54" x14ac:dyDescent="0.25">
      <c r="A1502" s="17"/>
      <c r="B1502" s="17"/>
      <c r="C1502" s="22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20"/>
      <c r="T1502" s="20"/>
      <c r="U1502" s="20"/>
      <c r="V1502" s="20"/>
      <c r="W1502" s="20"/>
      <c r="X1502" s="20"/>
      <c r="Y1502" s="20"/>
      <c r="Z1502" s="17"/>
      <c r="AA1502" s="21"/>
      <c r="AB1502" s="17"/>
      <c r="AC1502" s="17"/>
      <c r="AD1502" s="17"/>
      <c r="AE1502" s="17"/>
      <c r="AF1502" s="17"/>
      <c r="AG1502" s="17"/>
      <c r="AH1502" s="17"/>
      <c r="AI1502" s="17"/>
      <c r="AJ1502" s="17"/>
      <c r="AK1502" s="17"/>
      <c r="AL1502" s="17"/>
      <c r="AM1502" s="17"/>
      <c r="AN1502" s="17"/>
      <c r="AO1502" s="17"/>
      <c r="AP1502" s="17"/>
      <c r="AQ1502" s="17"/>
      <c r="AR1502" s="17"/>
      <c r="AS1502" s="17"/>
      <c r="AT1502" s="17"/>
      <c r="AU1502" s="17"/>
      <c r="AV1502" s="17"/>
      <c r="AW1502" s="17"/>
      <c r="AX1502" s="17"/>
      <c r="AY1502" s="17"/>
      <c r="AZ1502" s="17"/>
      <c r="BA1502" s="17"/>
      <c r="BB1502" s="17"/>
    </row>
    <row r="1503" spans="1:54" x14ac:dyDescent="0.25">
      <c r="A1503" s="17"/>
      <c r="B1503" s="17"/>
      <c r="C1503" s="22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20"/>
      <c r="T1503" s="20"/>
      <c r="U1503" s="20"/>
      <c r="V1503" s="20"/>
      <c r="W1503" s="20"/>
      <c r="X1503" s="20"/>
      <c r="Y1503" s="20"/>
      <c r="Z1503" s="17"/>
      <c r="AA1503" s="21"/>
      <c r="AB1503" s="17"/>
      <c r="AC1503" s="17"/>
      <c r="AD1503" s="17"/>
      <c r="AE1503" s="17"/>
      <c r="AF1503" s="17"/>
      <c r="AG1503" s="17"/>
      <c r="AH1503" s="17"/>
      <c r="AI1503" s="17"/>
      <c r="AJ1503" s="17"/>
      <c r="AK1503" s="17"/>
      <c r="AL1503" s="17"/>
      <c r="AM1503" s="17"/>
      <c r="AN1503" s="17"/>
      <c r="AO1503" s="17"/>
      <c r="AP1503" s="17"/>
      <c r="AQ1503" s="17"/>
      <c r="AR1503" s="17"/>
      <c r="AS1503" s="17"/>
      <c r="AT1503" s="17"/>
      <c r="AU1503" s="17"/>
      <c r="AV1503" s="17"/>
      <c r="AW1503" s="17"/>
      <c r="AX1503" s="17"/>
      <c r="AY1503" s="17"/>
      <c r="AZ1503" s="17"/>
      <c r="BA1503" s="17"/>
      <c r="BB1503" s="17"/>
    </row>
    <row r="1504" spans="1:54" x14ac:dyDescent="0.25">
      <c r="A1504" s="17"/>
      <c r="B1504" s="17"/>
      <c r="C1504" s="22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20"/>
      <c r="T1504" s="20"/>
      <c r="U1504" s="20"/>
      <c r="V1504" s="20"/>
      <c r="W1504" s="20"/>
      <c r="X1504" s="20"/>
      <c r="Y1504" s="20"/>
      <c r="Z1504" s="17"/>
      <c r="AA1504" s="21"/>
      <c r="AB1504" s="17"/>
      <c r="AC1504" s="17"/>
      <c r="AD1504" s="17"/>
      <c r="AE1504" s="17"/>
      <c r="AF1504" s="17"/>
      <c r="AG1504" s="17"/>
      <c r="AH1504" s="17"/>
      <c r="AI1504" s="17"/>
      <c r="AJ1504" s="17"/>
      <c r="AK1504" s="17"/>
      <c r="AL1504" s="17"/>
      <c r="AM1504" s="17"/>
      <c r="AN1504" s="17"/>
      <c r="AO1504" s="17"/>
      <c r="AP1504" s="17"/>
      <c r="AQ1504" s="17"/>
      <c r="AR1504" s="17"/>
      <c r="AS1504" s="17"/>
      <c r="AT1504" s="17"/>
      <c r="AU1504" s="17"/>
      <c r="AV1504" s="17"/>
      <c r="AW1504" s="17"/>
      <c r="AX1504" s="17"/>
      <c r="AY1504" s="17"/>
      <c r="AZ1504" s="17"/>
      <c r="BA1504" s="17"/>
      <c r="BB1504" s="17"/>
    </row>
    <row r="1505" spans="1:54" x14ac:dyDescent="0.25">
      <c r="A1505" s="17"/>
      <c r="B1505" s="17"/>
      <c r="C1505" s="22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20"/>
      <c r="T1505" s="20"/>
      <c r="U1505" s="20"/>
      <c r="V1505" s="20"/>
      <c r="W1505" s="20"/>
      <c r="X1505" s="20"/>
      <c r="Y1505" s="20"/>
      <c r="Z1505" s="17"/>
      <c r="AA1505" s="21"/>
      <c r="AB1505" s="17"/>
      <c r="AC1505" s="17"/>
      <c r="AD1505" s="17"/>
      <c r="AE1505" s="17"/>
      <c r="AF1505" s="17"/>
      <c r="AG1505" s="17"/>
      <c r="AH1505" s="17"/>
      <c r="AI1505" s="17"/>
      <c r="AJ1505" s="17"/>
      <c r="AK1505" s="17"/>
      <c r="AL1505" s="17"/>
      <c r="AM1505" s="17"/>
      <c r="AN1505" s="17"/>
      <c r="AO1505" s="17"/>
      <c r="AP1505" s="17"/>
      <c r="AQ1505" s="17"/>
      <c r="AR1505" s="17"/>
      <c r="AS1505" s="17"/>
      <c r="AT1505" s="17"/>
      <c r="AU1505" s="17"/>
      <c r="AV1505" s="17"/>
      <c r="AW1505" s="17"/>
      <c r="AX1505" s="17"/>
      <c r="AY1505" s="17"/>
      <c r="AZ1505" s="17"/>
      <c r="BA1505" s="17"/>
      <c r="BB1505" s="17"/>
    </row>
    <row r="1506" spans="1:54" x14ac:dyDescent="0.25">
      <c r="A1506" s="17"/>
      <c r="B1506" s="17"/>
      <c r="C1506" s="22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20"/>
      <c r="T1506" s="20"/>
      <c r="U1506" s="20"/>
      <c r="V1506" s="20"/>
      <c r="W1506" s="20"/>
      <c r="X1506" s="20"/>
      <c r="Y1506" s="20"/>
      <c r="Z1506" s="17"/>
      <c r="AA1506" s="21"/>
      <c r="AB1506" s="17"/>
      <c r="AC1506" s="17"/>
      <c r="AD1506" s="17"/>
      <c r="AE1506" s="17"/>
      <c r="AF1506" s="17"/>
      <c r="AG1506" s="17"/>
      <c r="AH1506" s="17"/>
      <c r="AI1506" s="17"/>
      <c r="AJ1506" s="17"/>
      <c r="AK1506" s="17"/>
      <c r="AL1506" s="17"/>
      <c r="AM1506" s="17"/>
      <c r="AN1506" s="17"/>
      <c r="AO1506" s="17"/>
      <c r="AP1506" s="17"/>
      <c r="AQ1506" s="17"/>
      <c r="AR1506" s="17"/>
      <c r="AS1506" s="17"/>
      <c r="AT1506" s="17"/>
      <c r="AU1506" s="17"/>
      <c r="AV1506" s="17"/>
      <c r="AW1506" s="17"/>
      <c r="AX1506" s="17"/>
      <c r="AY1506" s="17"/>
      <c r="AZ1506" s="17"/>
      <c r="BA1506" s="17"/>
      <c r="BB1506" s="17"/>
    </row>
    <row r="1507" spans="1:54" x14ac:dyDescent="0.25">
      <c r="A1507" s="17"/>
      <c r="B1507" s="17"/>
      <c r="C1507" s="22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20"/>
      <c r="T1507" s="20"/>
      <c r="U1507" s="20"/>
      <c r="V1507" s="20"/>
      <c r="W1507" s="20"/>
      <c r="X1507" s="20"/>
      <c r="Y1507" s="20"/>
      <c r="Z1507" s="17"/>
      <c r="AA1507" s="21"/>
      <c r="AB1507" s="17"/>
      <c r="AC1507" s="17"/>
      <c r="AD1507" s="17"/>
      <c r="AE1507" s="17"/>
      <c r="AF1507" s="17"/>
      <c r="AG1507" s="17"/>
      <c r="AH1507" s="17"/>
      <c r="AI1507" s="17"/>
      <c r="AJ1507" s="17"/>
      <c r="AK1507" s="17"/>
      <c r="AL1507" s="17"/>
      <c r="AM1507" s="17"/>
      <c r="AN1507" s="17"/>
      <c r="AO1507" s="17"/>
      <c r="AP1507" s="17"/>
      <c r="AQ1507" s="17"/>
      <c r="AR1507" s="17"/>
      <c r="AS1507" s="17"/>
      <c r="AT1507" s="17"/>
      <c r="AU1507" s="17"/>
      <c r="AV1507" s="17"/>
      <c r="AW1507" s="17"/>
      <c r="AX1507" s="17"/>
      <c r="AY1507" s="17"/>
      <c r="AZ1507" s="17"/>
      <c r="BA1507" s="17"/>
      <c r="BB1507" s="17"/>
    </row>
    <row r="1508" spans="1:54" x14ac:dyDescent="0.25">
      <c r="A1508" s="17"/>
      <c r="B1508" s="17"/>
      <c r="C1508" s="22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20"/>
      <c r="T1508" s="20"/>
      <c r="U1508" s="20"/>
      <c r="V1508" s="20"/>
      <c r="W1508" s="20"/>
      <c r="X1508" s="20"/>
      <c r="Y1508" s="20"/>
      <c r="Z1508" s="17"/>
      <c r="AA1508" s="21"/>
      <c r="AB1508" s="17"/>
      <c r="AC1508" s="17"/>
      <c r="AD1508" s="17"/>
      <c r="AE1508" s="17"/>
      <c r="AF1508" s="17"/>
      <c r="AG1508" s="17"/>
      <c r="AH1508" s="17"/>
      <c r="AI1508" s="17"/>
      <c r="AJ1508" s="17"/>
      <c r="AK1508" s="17"/>
      <c r="AL1508" s="17"/>
      <c r="AM1508" s="17"/>
      <c r="AN1508" s="17"/>
      <c r="AO1508" s="17"/>
      <c r="AP1508" s="17"/>
      <c r="AQ1508" s="17"/>
      <c r="AR1508" s="17"/>
      <c r="AS1508" s="17"/>
      <c r="AT1508" s="17"/>
      <c r="AU1508" s="17"/>
      <c r="AV1508" s="17"/>
      <c r="AW1508" s="17"/>
      <c r="AX1508" s="17"/>
      <c r="AY1508" s="17"/>
      <c r="AZ1508" s="17"/>
      <c r="BA1508" s="17"/>
      <c r="BB1508" s="17"/>
    </row>
    <row r="1509" spans="1:54" x14ac:dyDescent="0.25">
      <c r="A1509" s="17"/>
      <c r="B1509" s="17"/>
      <c r="C1509" s="22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20"/>
      <c r="T1509" s="20"/>
      <c r="U1509" s="20"/>
      <c r="V1509" s="20"/>
      <c r="W1509" s="20"/>
      <c r="X1509" s="20"/>
      <c r="Y1509" s="20"/>
      <c r="Z1509" s="17"/>
      <c r="AA1509" s="21"/>
      <c r="AB1509" s="17"/>
      <c r="AC1509" s="17"/>
      <c r="AD1509" s="17"/>
      <c r="AE1509" s="17"/>
      <c r="AF1509" s="17"/>
      <c r="AG1509" s="17"/>
      <c r="AH1509" s="17"/>
      <c r="AI1509" s="17"/>
      <c r="AJ1509" s="17"/>
      <c r="AK1509" s="17"/>
      <c r="AL1509" s="17"/>
      <c r="AM1509" s="17"/>
      <c r="AN1509" s="17"/>
      <c r="AO1509" s="17"/>
      <c r="AP1509" s="17"/>
      <c r="AQ1509" s="17"/>
      <c r="AR1509" s="17"/>
      <c r="AS1509" s="17"/>
      <c r="AT1509" s="17"/>
      <c r="AU1509" s="17"/>
      <c r="AV1509" s="17"/>
      <c r="AW1509" s="17"/>
      <c r="AX1509" s="17"/>
      <c r="AY1509" s="17"/>
      <c r="AZ1509" s="17"/>
      <c r="BA1509" s="17"/>
      <c r="BB1509" s="17"/>
    </row>
    <row r="1510" spans="1:54" x14ac:dyDescent="0.25">
      <c r="A1510" s="17"/>
      <c r="B1510" s="17"/>
      <c r="C1510" s="22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20"/>
      <c r="T1510" s="20"/>
      <c r="U1510" s="20"/>
      <c r="V1510" s="20"/>
      <c r="W1510" s="20"/>
      <c r="X1510" s="20"/>
      <c r="Y1510" s="20"/>
      <c r="Z1510" s="17"/>
      <c r="AA1510" s="21"/>
      <c r="AB1510" s="17"/>
      <c r="AC1510" s="17"/>
      <c r="AD1510" s="17"/>
      <c r="AE1510" s="17"/>
      <c r="AF1510" s="17"/>
      <c r="AG1510" s="17"/>
      <c r="AH1510" s="17"/>
      <c r="AI1510" s="17"/>
      <c r="AJ1510" s="17"/>
      <c r="AK1510" s="17"/>
      <c r="AL1510" s="17"/>
      <c r="AM1510" s="17"/>
      <c r="AN1510" s="17"/>
      <c r="AO1510" s="17"/>
      <c r="AP1510" s="17"/>
      <c r="AQ1510" s="17"/>
      <c r="AR1510" s="17"/>
      <c r="AS1510" s="17"/>
      <c r="AT1510" s="17"/>
      <c r="AU1510" s="17"/>
      <c r="AV1510" s="17"/>
      <c r="AW1510" s="17"/>
      <c r="AX1510" s="17"/>
      <c r="AY1510" s="17"/>
      <c r="AZ1510" s="17"/>
      <c r="BA1510" s="17"/>
      <c r="BB1510" s="17"/>
    </row>
    <row r="1511" spans="1:54" x14ac:dyDescent="0.25">
      <c r="A1511" s="17"/>
      <c r="B1511" s="17"/>
      <c r="C1511" s="22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20"/>
      <c r="T1511" s="20"/>
      <c r="U1511" s="20"/>
      <c r="V1511" s="20"/>
      <c r="W1511" s="20"/>
      <c r="X1511" s="20"/>
      <c r="Y1511" s="20"/>
      <c r="Z1511" s="17"/>
      <c r="AA1511" s="21"/>
      <c r="AB1511" s="17"/>
      <c r="AC1511" s="17"/>
      <c r="AD1511" s="17"/>
      <c r="AE1511" s="17"/>
      <c r="AF1511" s="17"/>
      <c r="AG1511" s="17"/>
      <c r="AH1511" s="17"/>
      <c r="AI1511" s="17"/>
      <c r="AJ1511" s="17"/>
      <c r="AK1511" s="17"/>
      <c r="AL1511" s="17"/>
      <c r="AM1511" s="17"/>
      <c r="AN1511" s="17"/>
      <c r="AO1511" s="17"/>
      <c r="AP1511" s="17"/>
      <c r="AQ1511" s="17"/>
      <c r="AR1511" s="17"/>
      <c r="AS1511" s="17"/>
      <c r="AT1511" s="17"/>
      <c r="AU1511" s="17"/>
      <c r="AV1511" s="17"/>
      <c r="AW1511" s="17"/>
      <c r="AX1511" s="17"/>
      <c r="AY1511" s="17"/>
      <c r="AZ1511" s="17"/>
      <c r="BA1511" s="17"/>
      <c r="BB1511" s="17"/>
    </row>
    <row r="1512" spans="1:54" x14ac:dyDescent="0.25">
      <c r="A1512" s="17"/>
      <c r="B1512" s="17"/>
      <c r="C1512" s="22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20"/>
      <c r="T1512" s="20"/>
      <c r="U1512" s="20"/>
      <c r="V1512" s="20"/>
      <c r="W1512" s="20"/>
      <c r="X1512" s="20"/>
      <c r="Y1512" s="20"/>
      <c r="Z1512" s="17"/>
      <c r="AA1512" s="21"/>
      <c r="AB1512" s="17"/>
      <c r="AC1512" s="17"/>
      <c r="AD1512" s="17"/>
      <c r="AE1512" s="17"/>
      <c r="AF1512" s="17"/>
      <c r="AG1512" s="17"/>
      <c r="AH1512" s="17"/>
      <c r="AI1512" s="17"/>
      <c r="AJ1512" s="17"/>
      <c r="AK1512" s="17"/>
      <c r="AL1512" s="17"/>
      <c r="AM1512" s="17"/>
      <c r="AN1512" s="17"/>
      <c r="AO1512" s="17"/>
      <c r="AP1512" s="17"/>
      <c r="AQ1512" s="17"/>
      <c r="AR1512" s="17"/>
      <c r="AS1512" s="17"/>
      <c r="AT1512" s="17"/>
      <c r="AU1512" s="17"/>
      <c r="AV1512" s="17"/>
      <c r="AW1512" s="17"/>
      <c r="AX1512" s="17"/>
      <c r="AY1512" s="17"/>
      <c r="AZ1512" s="17"/>
      <c r="BA1512" s="17"/>
      <c r="BB1512" s="17"/>
    </row>
    <row r="1513" spans="1:54" x14ac:dyDescent="0.25">
      <c r="A1513" s="17"/>
      <c r="B1513" s="17"/>
      <c r="C1513" s="22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20"/>
      <c r="T1513" s="20"/>
      <c r="U1513" s="20"/>
      <c r="V1513" s="20"/>
      <c r="W1513" s="20"/>
      <c r="X1513" s="20"/>
      <c r="Y1513" s="20"/>
      <c r="Z1513" s="17"/>
      <c r="AA1513" s="21"/>
      <c r="AB1513" s="17"/>
      <c r="AC1513" s="17"/>
      <c r="AD1513" s="17"/>
      <c r="AE1513" s="17"/>
      <c r="AF1513" s="17"/>
      <c r="AG1513" s="17"/>
      <c r="AH1513" s="17"/>
      <c r="AI1513" s="17"/>
      <c r="AJ1513" s="17"/>
      <c r="AK1513" s="17"/>
      <c r="AL1513" s="17"/>
      <c r="AM1513" s="17"/>
      <c r="AN1513" s="17"/>
      <c r="AO1513" s="17"/>
      <c r="AP1513" s="17"/>
      <c r="AQ1513" s="17"/>
      <c r="AR1513" s="17"/>
      <c r="AS1513" s="17"/>
      <c r="AT1513" s="17"/>
      <c r="AU1513" s="17"/>
      <c r="AV1513" s="17"/>
      <c r="AW1513" s="17"/>
      <c r="AX1513" s="17"/>
      <c r="AY1513" s="17"/>
      <c r="AZ1513" s="17"/>
      <c r="BA1513" s="17"/>
      <c r="BB1513" s="17"/>
    </row>
    <row r="1514" spans="1:54" x14ac:dyDescent="0.25">
      <c r="A1514" s="17"/>
      <c r="B1514" s="17"/>
      <c r="C1514" s="22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20"/>
      <c r="T1514" s="20"/>
      <c r="U1514" s="20"/>
      <c r="V1514" s="20"/>
      <c r="W1514" s="20"/>
      <c r="X1514" s="20"/>
      <c r="Y1514" s="20"/>
      <c r="Z1514" s="17"/>
      <c r="AA1514" s="21"/>
      <c r="AB1514" s="17"/>
      <c r="AC1514" s="17"/>
      <c r="AD1514" s="17"/>
      <c r="AE1514" s="17"/>
      <c r="AF1514" s="17"/>
      <c r="AG1514" s="17"/>
      <c r="AH1514" s="17"/>
      <c r="AI1514" s="17"/>
      <c r="AJ1514" s="17"/>
      <c r="AK1514" s="17"/>
      <c r="AL1514" s="17"/>
      <c r="AM1514" s="17"/>
      <c r="AN1514" s="17"/>
      <c r="AO1514" s="17"/>
      <c r="AP1514" s="17"/>
      <c r="AQ1514" s="17"/>
      <c r="AR1514" s="17"/>
      <c r="AS1514" s="17"/>
      <c r="AT1514" s="17"/>
      <c r="AU1514" s="17"/>
      <c r="AV1514" s="17"/>
      <c r="AW1514" s="17"/>
      <c r="AX1514" s="17"/>
      <c r="AY1514" s="17"/>
      <c r="AZ1514" s="17"/>
      <c r="BA1514" s="17"/>
      <c r="BB1514" s="17"/>
    </row>
    <row r="1515" spans="1:54" x14ac:dyDescent="0.25">
      <c r="A1515" s="17"/>
      <c r="B1515" s="17"/>
      <c r="C1515" s="22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20"/>
      <c r="T1515" s="20"/>
      <c r="U1515" s="20"/>
      <c r="V1515" s="20"/>
      <c r="W1515" s="20"/>
      <c r="X1515" s="20"/>
      <c r="Y1515" s="20"/>
      <c r="Z1515" s="17"/>
      <c r="AA1515" s="21"/>
      <c r="AB1515" s="17"/>
      <c r="AC1515" s="17"/>
      <c r="AD1515" s="17"/>
      <c r="AE1515" s="17"/>
      <c r="AF1515" s="17"/>
      <c r="AG1515" s="17"/>
      <c r="AH1515" s="17"/>
      <c r="AI1515" s="17"/>
      <c r="AJ1515" s="17"/>
      <c r="AK1515" s="17"/>
      <c r="AL1515" s="17"/>
      <c r="AM1515" s="17"/>
      <c r="AN1515" s="17"/>
      <c r="AO1515" s="17"/>
      <c r="AP1515" s="17"/>
      <c r="AQ1515" s="17"/>
      <c r="AR1515" s="17"/>
      <c r="AS1515" s="17"/>
      <c r="AT1515" s="17"/>
      <c r="AU1515" s="17"/>
      <c r="AV1515" s="17"/>
      <c r="AW1515" s="17"/>
      <c r="AX1515" s="17"/>
      <c r="AY1515" s="17"/>
      <c r="AZ1515" s="17"/>
      <c r="BA1515" s="17"/>
      <c r="BB1515" s="17"/>
    </row>
    <row r="1516" spans="1:54" x14ac:dyDescent="0.25">
      <c r="A1516" s="17"/>
      <c r="B1516" s="17"/>
      <c r="C1516" s="22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20"/>
      <c r="T1516" s="20"/>
      <c r="U1516" s="20"/>
      <c r="V1516" s="20"/>
      <c r="W1516" s="20"/>
      <c r="X1516" s="20"/>
      <c r="Y1516" s="20"/>
      <c r="Z1516" s="17"/>
      <c r="AA1516" s="21"/>
      <c r="AB1516" s="17"/>
      <c r="AC1516" s="17"/>
      <c r="AD1516" s="17"/>
      <c r="AE1516" s="17"/>
      <c r="AF1516" s="17"/>
      <c r="AG1516" s="17"/>
      <c r="AH1516" s="17"/>
      <c r="AI1516" s="17"/>
      <c r="AJ1516" s="17"/>
      <c r="AK1516" s="17"/>
      <c r="AL1516" s="17"/>
      <c r="AM1516" s="17"/>
      <c r="AN1516" s="17"/>
      <c r="AO1516" s="17"/>
      <c r="AP1516" s="17"/>
      <c r="AQ1516" s="17"/>
      <c r="AR1516" s="17"/>
      <c r="AS1516" s="17"/>
      <c r="AT1516" s="17"/>
      <c r="AU1516" s="17"/>
      <c r="AV1516" s="17"/>
      <c r="AW1516" s="17"/>
      <c r="AX1516" s="17"/>
      <c r="AY1516" s="17"/>
      <c r="AZ1516" s="17"/>
      <c r="BA1516" s="17"/>
      <c r="BB1516" s="17"/>
    </row>
    <row r="1517" spans="1:54" x14ac:dyDescent="0.25">
      <c r="A1517" s="17"/>
      <c r="B1517" s="17"/>
      <c r="C1517" s="22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20"/>
      <c r="T1517" s="20"/>
      <c r="U1517" s="20"/>
      <c r="V1517" s="20"/>
      <c r="W1517" s="20"/>
      <c r="X1517" s="20"/>
      <c r="Y1517" s="20"/>
      <c r="Z1517" s="17"/>
      <c r="AA1517" s="21"/>
      <c r="AB1517" s="17"/>
      <c r="AC1517" s="17"/>
      <c r="AD1517" s="17"/>
      <c r="AE1517" s="17"/>
      <c r="AF1517" s="17"/>
      <c r="AG1517" s="17"/>
      <c r="AH1517" s="17"/>
      <c r="AI1517" s="17"/>
      <c r="AJ1517" s="17"/>
      <c r="AK1517" s="17"/>
      <c r="AL1517" s="17"/>
      <c r="AM1517" s="17"/>
      <c r="AN1517" s="17"/>
      <c r="AO1517" s="17"/>
      <c r="AP1517" s="17"/>
      <c r="AQ1517" s="17"/>
      <c r="AR1517" s="17"/>
      <c r="AS1517" s="17"/>
      <c r="AT1517" s="17"/>
      <c r="AU1517" s="17"/>
      <c r="AV1517" s="17"/>
      <c r="AW1517" s="17"/>
      <c r="AX1517" s="17"/>
      <c r="AY1517" s="17"/>
      <c r="AZ1517" s="17"/>
      <c r="BA1517" s="17"/>
      <c r="BB1517" s="17"/>
    </row>
    <row r="1518" spans="1:54" x14ac:dyDescent="0.25">
      <c r="A1518" s="17"/>
      <c r="B1518" s="17"/>
      <c r="C1518" s="22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20"/>
      <c r="T1518" s="20"/>
      <c r="U1518" s="20"/>
      <c r="V1518" s="20"/>
      <c r="W1518" s="20"/>
      <c r="X1518" s="20"/>
      <c r="Y1518" s="20"/>
      <c r="Z1518" s="17"/>
      <c r="AA1518" s="21"/>
      <c r="AB1518" s="17"/>
      <c r="AC1518" s="17"/>
      <c r="AD1518" s="17"/>
      <c r="AE1518" s="17"/>
      <c r="AF1518" s="17"/>
      <c r="AG1518" s="17"/>
      <c r="AH1518" s="17"/>
      <c r="AI1518" s="17"/>
      <c r="AJ1518" s="17"/>
      <c r="AK1518" s="17"/>
      <c r="AL1518" s="17"/>
      <c r="AM1518" s="17"/>
      <c r="AN1518" s="17"/>
      <c r="AO1518" s="17"/>
      <c r="AP1518" s="17"/>
      <c r="AQ1518" s="17"/>
      <c r="AR1518" s="17"/>
      <c r="AS1518" s="17"/>
      <c r="AT1518" s="17"/>
      <c r="AU1518" s="17"/>
      <c r="AV1518" s="17"/>
      <c r="AW1518" s="17"/>
      <c r="AX1518" s="17"/>
      <c r="AY1518" s="17"/>
      <c r="AZ1518" s="17"/>
      <c r="BA1518" s="17"/>
      <c r="BB1518" s="17"/>
    </row>
    <row r="1519" spans="1:54" x14ac:dyDescent="0.25">
      <c r="A1519" s="17"/>
      <c r="B1519" s="17"/>
      <c r="C1519" s="22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20"/>
      <c r="T1519" s="20"/>
      <c r="U1519" s="20"/>
      <c r="V1519" s="20"/>
      <c r="W1519" s="20"/>
      <c r="X1519" s="20"/>
      <c r="Y1519" s="20"/>
      <c r="Z1519" s="17"/>
      <c r="AA1519" s="21"/>
      <c r="AB1519" s="17"/>
      <c r="AC1519" s="17"/>
      <c r="AD1519" s="17"/>
      <c r="AE1519" s="17"/>
      <c r="AF1519" s="17"/>
      <c r="AG1519" s="17"/>
      <c r="AH1519" s="17"/>
      <c r="AI1519" s="17"/>
      <c r="AJ1519" s="17"/>
      <c r="AK1519" s="17"/>
      <c r="AL1519" s="17"/>
      <c r="AM1519" s="17"/>
      <c r="AN1519" s="17"/>
      <c r="AO1519" s="17"/>
      <c r="AP1519" s="17"/>
      <c r="AQ1519" s="17"/>
      <c r="AR1519" s="17"/>
      <c r="AS1519" s="17"/>
      <c r="AT1519" s="17"/>
      <c r="AU1519" s="17"/>
      <c r="AV1519" s="17"/>
      <c r="AW1519" s="17"/>
      <c r="AX1519" s="17"/>
      <c r="AY1519" s="17"/>
      <c r="AZ1519" s="17"/>
      <c r="BA1519" s="17"/>
      <c r="BB1519" s="17"/>
    </row>
    <row r="1520" spans="1:54" x14ac:dyDescent="0.25">
      <c r="A1520" s="17"/>
      <c r="B1520" s="17"/>
      <c r="C1520" s="22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20"/>
      <c r="T1520" s="20"/>
      <c r="U1520" s="20"/>
      <c r="V1520" s="20"/>
      <c r="W1520" s="20"/>
      <c r="X1520" s="20"/>
      <c r="Y1520" s="20"/>
      <c r="Z1520" s="17"/>
      <c r="AA1520" s="21"/>
      <c r="AB1520" s="17"/>
      <c r="AC1520" s="17"/>
      <c r="AD1520" s="17"/>
      <c r="AE1520" s="17"/>
      <c r="AF1520" s="17"/>
      <c r="AG1520" s="17"/>
      <c r="AH1520" s="17"/>
      <c r="AI1520" s="17"/>
      <c r="AJ1520" s="17"/>
      <c r="AK1520" s="17"/>
      <c r="AL1520" s="17"/>
      <c r="AM1520" s="17"/>
      <c r="AN1520" s="17"/>
      <c r="AO1520" s="17"/>
      <c r="AP1520" s="17"/>
      <c r="AQ1520" s="17"/>
      <c r="AR1520" s="17"/>
      <c r="AS1520" s="17"/>
      <c r="AT1520" s="17"/>
      <c r="AU1520" s="17"/>
      <c r="AV1520" s="17"/>
      <c r="AW1520" s="17"/>
      <c r="AX1520" s="17"/>
      <c r="AY1520" s="17"/>
      <c r="AZ1520" s="17"/>
      <c r="BA1520" s="17"/>
      <c r="BB1520" s="17"/>
    </row>
    <row r="1521" spans="1:54" x14ac:dyDescent="0.25">
      <c r="A1521" s="17"/>
      <c r="B1521" s="17"/>
      <c r="C1521" s="22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20"/>
      <c r="T1521" s="20"/>
      <c r="U1521" s="20"/>
      <c r="V1521" s="20"/>
      <c r="W1521" s="20"/>
      <c r="X1521" s="20"/>
      <c r="Y1521" s="20"/>
      <c r="Z1521" s="17"/>
      <c r="AA1521" s="21"/>
      <c r="AB1521" s="17"/>
      <c r="AC1521" s="17"/>
      <c r="AD1521" s="17"/>
      <c r="AE1521" s="17"/>
      <c r="AF1521" s="17"/>
      <c r="AG1521" s="17"/>
      <c r="AH1521" s="17"/>
      <c r="AI1521" s="17"/>
      <c r="AJ1521" s="17"/>
      <c r="AK1521" s="17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  <c r="AV1521" s="17"/>
      <c r="AW1521" s="17"/>
      <c r="AX1521" s="17"/>
      <c r="AY1521" s="17"/>
      <c r="AZ1521" s="17"/>
      <c r="BA1521" s="17"/>
      <c r="BB1521" s="17"/>
    </row>
    <row r="1522" spans="1:54" x14ac:dyDescent="0.25">
      <c r="A1522" s="17"/>
      <c r="B1522" s="17"/>
      <c r="C1522" s="22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20"/>
      <c r="T1522" s="20"/>
      <c r="U1522" s="20"/>
      <c r="V1522" s="20"/>
      <c r="W1522" s="20"/>
      <c r="X1522" s="20"/>
      <c r="Y1522" s="20"/>
      <c r="Z1522" s="17"/>
      <c r="AA1522" s="21"/>
      <c r="AB1522" s="17"/>
      <c r="AC1522" s="17"/>
      <c r="AD1522" s="17"/>
      <c r="AE1522" s="17"/>
      <c r="AF1522" s="17"/>
      <c r="AG1522" s="17"/>
      <c r="AH1522" s="17"/>
      <c r="AI1522" s="17"/>
      <c r="AJ1522" s="17"/>
      <c r="AK1522" s="17"/>
      <c r="AL1522" s="17"/>
      <c r="AM1522" s="17"/>
      <c r="AN1522" s="17"/>
      <c r="AO1522" s="17"/>
      <c r="AP1522" s="17"/>
      <c r="AQ1522" s="17"/>
      <c r="AR1522" s="17"/>
      <c r="AS1522" s="17"/>
      <c r="AT1522" s="17"/>
      <c r="AU1522" s="17"/>
      <c r="AV1522" s="17"/>
      <c r="AW1522" s="17"/>
      <c r="AX1522" s="17"/>
      <c r="AY1522" s="17"/>
      <c r="AZ1522" s="17"/>
      <c r="BA1522" s="17"/>
      <c r="BB1522" s="17"/>
    </row>
    <row r="1523" spans="1:54" x14ac:dyDescent="0.25">
      <c r="A1523" s="17"/>
      <c r="B1523" s="17"/>
      <c r="C1523" s="22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20"/>
      <c r="T1523" s="20"/>
      <c r="U1523" s="20"/>
      <c r="V1523" s="20"/>
      <c r="W1523" s="20"/>
      <c r="X1523" s="20"/>
      <c r="Y1523" s="20"/>
      <c r="Z1523" s="17"/>
      <c r="AA1523" s="21"/>
      <c r="AB1523" s="17"/>
      <c r="AC1523" s="17"/>
      <c r="AD1523" s="1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17"/>
      <c r="AP1523" s="17"/>
      <c r="AQ1523" s="17"/>
      <c r="AR1523" s="17"/>
      <c r="AS1523" s="17"/>
      <c r="AT1523" s="17"/>
      <c r="AU1523" s="17"/>
      <c r="AV1523" s="17"/>
      <c r="AW1523" s="17"/>
      <c r="AX1523" s="17"/>
      <c r="AY1523" s="17"/>
      <c r="AZ1523" s="17"/>
      <c r="BA1523" s="17"/>
      <c r="BB1523" s="17"/>
    </row>
    <row r="1524" spans="1:54" x14ac:dyDescent="0.25">
      <c r="A1524" s="17"/>
      <c r="B1524" s="17"/>
      <c r="C1524" s="22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20"/>
      <c r="T1524" s="20"/>
      <c r="U1524" s="20"/>
      <c r="V1524" s="20"/>
      <c r="W1524" s="20"/>
      <c r="X1524" s="20"/>
      <c r="Y1524" s="20"/>
      <c r="Z1524" s="17"/>
      <c r="AA1524" s="21"/>
      <c r="AB1524" s="17"/>
      <c r="AC1524" s="17"/>
      <c r="AD1524" s="17"/>
      <c r="AE1524" s="17"/>
      <c r="AF1524" s="17"/>
      <c r="AG1524" s="17"/>
      <c r="AH1524" s="17"/>
      <c r="AI1524" s="17"/>
      <c r="AJ1524" s="17"/>
      <c r="AK1524" s="17"/>
      <c r="AL1524" s="17"/>
      <c r="AM1524" s="17"/>
      <c r="AN1524" s="17"/>
      <c r="AO1524" s="17"/>
      <c r="AP1524" s="17"/>
      <c r="AQ1524" s="17"/>
      <c r="AR1524" s="17"/>
      <c r="AS1524" s="17"/>
      <c r="AT1524" s="17"/>
      <c r="AU1524" s="17"/>
      <c r="AV1524" s="17"/>
      <c r="AW1524" s="17"/>
      <c r="AX1524" s="17"/>
      <c r="AY1524" s="17"/>
      <c r="AZ1524" s="17"/>
      <c r="BA1524" s="17"/>
      <c r="BB1524" s="17"/>
    </row>
    <row r="1525" spans="1:54" x14ac:dyDescent="0.25">
      <c r="A1525" s="17"/>
      <c r="B1525" s="17"/>
      <c r="C1525" s="22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20"/>
      <c r="T1525" s="20"/>
      <c r="U1525" s="20"/>
      <c r="V1525" s="20"/>
      <c r="W1525" s="20"/>
      <c r="X1525" s="20"/>
      <c r="Y1525" s="20"/>
      <c r="Z1525" s="17"/>
      <c r="AA1525" s="21"/>
      <c r="AB1525" s="17"/>
      <c r="AC1525" s="17"/>
      <c r="AD1525" s="17"/>
      <c r="AE1525" s="17"/>
      <c r="AF1525" s="17"/>
      <c r="AG1525" s="17"/>
      <c r="AH1525" s="17"/>
      <c r="AI1525" s="17"/>
      <c r="AJ1525" s="17"/>
      <c r="AK1525" s="17"/>
      <c r="AL1525" s="17"/>
      <c r="AM1525" s="17"/>
      <c r="AN1525" s="17"/>
      <c r="AO1525" s="17"/>
      <c r="AP1525" s="17"/>
      <c r="AQ1525" s="17"/>
      <c r="AR1525" s="17"/>
      <c r="AS1525" s="17"/>
      <c r="AT1525" s="17"/>
      <c r="AU1525" s="17"/>
      <c r="AV1525" s="17"/>
      <c r="AW1525" s="17"/>
      <c r="AX1525" s="17"/>
      <c r="AY1525" s="17"/>
      <c r="AZ1525" s="17"/>
      <c r="BA1525" s="17"/>
      <c r="BB1525" s="17"/>
    </row>
    <row r="1526" spans="1:54" x14ac:dyDescent="0.25">
      <c r="A1526" s="17"/>
      <c r="B1526" s="17"/>
      <c r="C1526" s="22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20"/>
      <c r="T1526" s="20"/>
      <c r="U1526" s="20"/>
      <c r="V1526" s="20"/>
      <c r="W1526" s="20"/>
      <c r="X1526" s="20"/>
      <c r="Y1526" s="20"/>
      <c r="Z1526" s="17"/>
      <c r="AA1526" s="21"/>
      <c r="AB1526" s="17"/>
      <c r="AC1526" s="1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17"/>
      <c r="AX1526" s="17"/>
      <c r="AY1526" s="17"/>
      <c r="AZ1526" s="17"/>
      <c r="BA1526" s="17"/>
      <c r="BB1526" s="17"/>
    </row>
    <row r="1527" spans="1:54" x14ac:dyDescent="0.25">
      <c r="A1527" s="17"/>
      <c r="B1527" s="17"/>
      <c r="C1527" s="22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20"/>
      <c r="T1527" s="20"/>
      <c r="U1527" s="20"/>
      <c r="V1527" s="20"/>
      <c r="W1527" s="20"/>
      <c r="X1527" s="20"/>
      <c r="Y1527" s="20"/>
      <c r="Z1527" s="17"/>
      <c r="AA1527" s="21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7"/>
      <c r="BA1527" s="17"/>
      <c r="BB1527" s="17"/>
    </row>
    <row r="1528" spans="1:54" x14ac:dyDescent="0.25">
      <c r="A1528" s="17"/>
      <c r="B1528" s="17"/>
      <c r="C1528" s="22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20"/>
      <c r="T1528" s="20"/>
      <c r="U1528" s="20"/>
      <c r="V1528" s="20"/>
      <c r="W1528" s="20"/>
      <c r="X1528" s="20"/>
      <c r="Y1528" s="20"/>
      <c r="Z1528" s="17"/>
      <c r="AA1528" s="21"/>
      <c r="AB1528" s="17"/>
      <c r="AC1528" s="17"/>
      <c r="AD1528" s="17"/>
      <c r="AE1528" s="17"/>
      <c r="AF1528" s="17"/>
      <c r="AG1528" s="17"/>
      <c r="AH1528" s="17"/>
      <c r="AI1528" s="17"/>
      <c r="AJ1528" s="17"/>
      <c r="AK1528" s="17"/>
      <c r="AL1528" s="17"/>
      <c r="AM1528" s="17"/>
      <c r="AN1528" s="17"/>
      <c r="AO1528" s="17"/>
      <c r="AP1528" s="17"/>
      <c r="AQ1528" s="17"/>
      <c r="AR1528" s="17"/>
      <c r="AS1528" s="17"/>
      <c r="AT1528" s="17"/>
      <c r="AU1528" s="17"/>
      <c r="AV1528" s="17"/>
      <c r="AW1528" s="17"/>
      <c r="AX1528" s="17"/>
      <c r="AY1528" s="17"/>
      <c r="AZ1528" s="17"/>
      <c r="BA1528" s="17"/>
      <c r="BB1528" s="17"/>
    </row>
    <row r="1529" spans="1:54" x14ac:dyDescent="0.25">
      <c r="A1529" s="17"/>
      <c r="B1529" s="17"/>
      <c r="C1529" s="22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20"/>
      <c r="T1529" s="20"/>
      <c r="U1529" s="20"/>
      <c r="V1529" s="20"/>
      <c r="W1529" s="20"/>
      <c r="X1529" s="20"/>
      <c r="Y1529" s="20"/>
      <c r="Z1529" s="17"/>
      <c r="AA1529" s="21"/>
      <c r="AB1529" s="17"/>
      <c r="AC1529" s="17"/>
      <c r="AD1529" s="17"/>
      <c r="AE1529" s="17"/>
      <c r="AF1529" s="17"/>
      <c r="AG1529" s="17"/>
      <c r="AH1529" s="17"/>
      <c r="AI1529" s="17"/>
      <c r="AJ1529" s="17"/>
      <c r="AK1529" s="17"/>
      <c r="AL1529" s="17"/>
      <c r="AM1529" s="17"/>
      <c r="AN1529" s="17"/>
      <c r="AO1529" s="17"/>
      <c r="AP1529" s="17"/>
      <c r="AQ1529" s="17"/>
      <c r="AR1529" s="17"/>
      <c r="AS1529" s="17"/>
      <c r="AT1529" s="17"/>
      <c r="AU1529" s="17"/>
      <c r="AV1529" s="17"/>
      <c r="AW1529" s="17"/>
      <c r="AX1529" s="17"/>
      <c r="AY1529" s="17"/>
      <c r="AZ1529" s="17"/>
      <c r="BA1529" s="17"/>
      <c r="BB1529" s="17"/>
    </row>
    <row r="1530" spans="1:54" x14ac:dyDescent="0.25">
      <c r="A1530" s="17"/>
      <c r="B1530" s="17"/>
      <c r="C1530" s="22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20"/>
      <c r="T1530" s="20"/>
      <c r="U1530" s="20"/>
      <c r="V1530" s="20"/>
      <c r="W1530" s="20"/>
      <c r="X1530" s="20"/>
      <c r="Y1530" s="20"/>
      <c r="Z1530" s="17"/>
      <c r="AA1530" s="21"/>
      <c r="AB1530" s="17"/>
      <c r="AC1530" s="17"/>
      <c r="AD1530" s="17"/>
      <c r="AE1530" s="17"/>
      <c r="AF1530" s="17"/>
      <c r="AG1530" s="17"/>
      <c r="AH1530" s="17"/>
      <c r="AI1530" s="17"/>
      <c r="AJ1530" s="17"/>
      <c r="AK1530" s="17"/>
      <c r="AL1530" s="17"/>
      <c r="AM1530" s="17"/>
      <c r="AN1530" s="17"/>
      <c r="AO1530" s="17"/>
      <c r="AP1530" s="17"/>
      <c r="AQ1530" s="17"/>
      <c r="AR1530" s="17"/>
      <c r="AS1530" s="17"/>
      <c r="AT1530" s="17"/>
      <c r="AU1530" s="17"/>
      <c r="AV1530" s="17"/>
      <c r="AW1530" s="17"/>
      <c r="AX1530" s="17"/>
      <c r="AY1530" s="17"/>
      <c r="AZ1530" s="17"/>
      <c r="BA1530" s="17"/>
      <c r="BB1530" s="17"/>
    </row>
    <row r="1531" spans="1:54" x14ac:dyDescent="0.25">
      <c r="A1531" s="17"/>
      <c r="B1531" s="17"/>
      <c r="C1531" s="22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20"/>
      <c r="T1531" s="20"/>
      <c r="U1531" s="20"/>
      <c r="V1531" s="20"/>
      <c r="W1531" s="20"/>
      <c r="X1531" s="20"/>
      <c r="Y1531" s="20"/>
      <c r="Z1531" s="17"/>
      <c r="AA1531" s="21"/>
      <c r="AB1531" s="17"/>
      <c r="AC1531" s="17"/>
      <c r="AD1531" s="17"/>
      <c r="AE1531" s="17"/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7"/>
      <c r="AQ1531" s="17"/>
      <c r="AR1531" s="17"/>
      <c r="AS1531" s="17"/>
      <c r="AT1531" s="17"/>
      <c r="AU1531" s="17"/>
      <c r="AV1531" s="17"/>
      <c r="AW1531" s="17"/>
      <c r="AX1531" s="17"/>
      <c r="AY1531" s="17"/>
      <c r="AZ1531" s="17"/>
      <c r="BA1531" s="17"/>
      <c r="BB1531" s="17"/>
    </row>
    <row r="1532" spans="1:54" x14ac:dyDescent="0.25">
      <c r="A1532" s="17"/>
      <c r="B1532" s="17"/>
      <c r="C1532" s="22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20"/>
      <c r="T1532" s="20"/>
      <c r="U1532" s="20"/>
      <c r="V1532" s="20"/>
      <c r="W1532" s="20"/>
      <c r="X1532" s="20"/>
      <c r="Y1532" s="20"/>
      <c r="Z1532" s="17"/>
      <c r="AA1532" s="21"/>
      <c r="AB1532" s="17"/>
      <c r="AC1532" s="17"/>
      <c r="AD1532" s="17"/>
      <c r="AE1532" s="17"/>
      <c r="AF1532" s="17"/>
      <c r="AG1532" s="17"/>
      <c r="AH1532" s="17"/>
      <c r="AI1532" s="17"/>
      <c r="AJ1532" s="17"/>
      <c r="AK1532" s="17"/>
      <c r="AL1532" s="17"/>
      <c r="AM1532" s="17"/>
      <c r="AN1532" s="17"/>
      <c r="AO1532" s="17"/>
      <c r="AP1532" s="17"/>
      <c r="AQ1532" s="17"/>
      <c r="AR1532" s="17"/>
      <c r="AS1532" s="17"/>
      <c r="AT1532" s="17"/>
      <c r="AU1532" s="17"/>
      <c r="AV1532" s="17"/>
      <c r="AW1532" s="17"/>
      <c r="AX1532" s="17"/>
      <c r="AY1532" s="17"/>
      <c r="AZ1532" s="17"/>
      <c r="BA1532" s="17"/>
      <c r="BB1532" s="17"/>
    </row>
    <row r="1533" spans="1:54" x14ac:dyDescent="0.25">
      <c r="A1533" s="17"/>
      <c r="B1533" s="17"/>
      <c r="C1533" s="22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20"/>
      <c r="T1533" s="20"/>
      <c r="U1533" s="20"/>
      <c r="V1533" s="20"/>
      <c r="W1533" s="20"/>
      <c r="X1533" s="20"/>
      <c r="Y1533" s="20"/>
      <c r="Z1533" s="17"/>
      <c r="AA1533" s="21"/>
      <c r="AB1533" s="17"/>
      <c r="AC1533" s="17"/>
      <c r="AD1533" s="17"/>
      <c r="AE1533" s="17"/>
      <c r="AF1533" s="17"/>
      <c r="AG1533" s="17"/>
      <c r="AH1533" s="17"/>
      <c r="AI1533" s="17"/>
      <c r="AJ1533" s="17"/>
      <c r="AK1533" s="17"/>
      <c r="AL1533" s="17"/>
      <c r="AM1533" s="17"/>
      <c r="AN1533" s="17"/>
      <c r="AO1533" s="17"/>
      <c r="AP1533" s="17"/>
      <c r="AQ1533" s="17"/>
      <c r="AR1533" s="17"/>
      <c r="AS1533" s="17"/>
      <c r="AT1533" s="17"/>
      <c r="AU1533" s="17"/>
      <c r="AV1533" s="17"/>
      <c r="AW1533" s="17"/>
      <c r="AX1533" s="17"/>
      <c r="AY1533" s="17"/>
      <c r="AZ1533" s="17"/>
      <c r="BA1533" s="17"/>
      <c r="BB1533" s="17"/>
    </row>
    <row r="1534" spans="1:54" x14ac:dyDescent="0.25">
      <c r="A1534" s="17"/>
      <c r="B1534" s="17"/>
      <c r="C1534" s="22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20"/>
      <c r="T1534" s="20"/>
      <c r="U1534" s="20"/>
      <c r="V1534" s="20"/>
      <c r="W1534" s="20"/>
      <c r="X1534" s="20"/>
      <c r="Y1534" s="20"/>
      <c r="Z1534" s="17"/>
      <c r="AA1534" s="21"/>
      <c r="AB1534" s="17"/>
      <c r="AC1534" s="17"/>
      <c r="AD1534" s="17"/>
      <c r="AE1534" s="17"/>
      <c r="AF1534" s="17"/>
      <c r="AG1534" s="17"/>
      <c r="AH1534" s="17"/>
      <c r="AI1534" s="17"/>
      <c r="AJ1534" s="17"/>
      <c r="AK1534" s="17"/>
      <c r="AL1534" s="17"/>
      <c r="AM1534" s="17"/>
      <c r="AN1534" s="17"/>
      <c r="AO1534" s="17"/>
      <c r="AP1534" s="17"/>
      <c r="AQ1534" s="17"/>
      <c r="AR1534" s="17"/>
      <c r="AS1534" s="17"/>
      <c r="AT1534" s="17"/>
      <c r="AU1534" s="17"/>
      <c r="AV1534" s="17"/>
      <c r="AW1534" s="17"/>
      <c r="AX1534" s="17"/>
      <c r="AY1534" s="17"/>
      <c r="AZ1534" s="17"/>
      <c r="BA1534" s="17"/>
      <c r="BB1534" s="17"/>
    </row>
    <row r="1535" spans="1:54" x14ac:dyDescent="0.25">
      <c r="A1535" s="17"/>
      <c r="B1535" s="17"/>
      <c r="C1535" s="22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20"/>
      <c r="T1535" s="20"/>
      <c r="U1535" s="20"/>
      <c r="V1535" s="20"/>
      <c r="W1535" s="20"/>
      <c r="X1535" s="20"/>
      <c r="Y1535" s="20"/>
      <c r="Z1535" s="17"/>
      <c r="AA1535" s="21"/>
      <c r="AB1535" s="17"/>
      <c r="AC1535" s="1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17"/>
      <c r="AX1535" s="17"/>
      <c r="AY1535" s="17"/>
      <c r="AZ1535" s="17"/>
      <c r="BA1535" s="17"/>
      <c r="BB1535" s="17"/>
    </row>
    <row r="1536" spans="1:54" x14ac:dyDescent="0.25">
      <c r="A1536" s="17"/>
      <c r="B1536" s="17"/>
      <c r="C1536" s="22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20"/>
      <c r="T1536" s="20"/>
      <c r="U1536" s="20"/>
      <c r="V1536" s="20"/>
      <c r="W1536" s="20"/>
      <c r="X1536" s="20"/>
      <c r="Y1536" s="20"/>
      <c r="Z1536" s="17"/>
      <c r="AA1536" s="21"/>
      <c r="AB1536" s="17"/>
      <c r="AC1536" s="17"/>
      <c r="AD1536" s="17"/>
      <c r="AE1536" s="17"/>
      <c r="AF1536" s="17"/>
      <c r="AG1536" s="17"/>
      <c r="AH1536" s="17"/>
      <c r="AI1536" s="17"/>
      <c r="AJ1536" s="17"/>
      <c r="AK1536" s="17"/>
      <c r="AL1536" s="17"/>
      <c r="AM1536" s="17"/>
      <c r="AN1536" s="17"/>
      <c r="AO1536" s="17"/>
      <c r="AP1536" s="17"/>
      <c r="AQ1536" s="17"/>
      <c r="AR1536" s="17"/>
      <c r="AS1536" s="17"/>
      <c r="AT1536" s="17"/>
      <c r="AU1536" s="17"/>
      <c r="AV1536" s="17"/>
      <c r="AW1536" s="17"/>
      <c r="AX1536" s="17"/>
      <c r="AY1536" s="17"/>
      <c r="AZ1536" s="17"/>
      <c r="BA1536" s="17"/>
      <c r="BB1536" s="17"/>
    </row>
    <row r="1537" spans="1:54" x14ac:dyDescent="0.25">
      <c r="A1537" s="17"/>
      <c r="B1537" s="17"/>
      <c r="C1537" s="22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20"/>
      <c r="T1537" s="20"/>
      <c r="U1537" s="20"/>
      <c r="V1537" s="20"/>
      <c r="W1537" s="20"/>
      <c r="X1537" s="20"/>
      <c r="Y1537" s="20"/>
      <c r="Z1537" s="17"/>
      <c r="AA1537" s="21"/>
      <c r="AB1537" s="17"/>
      <c r="AC1537" s="17"/>
      <c r="AD1537" s="17"/>
      <c r="AE1537" s="17"/>
      <c r="AF1537" s="17"/>
      <c r="AG1537" s="17"/>
      <c r="AH1537" s="17"/>
      <c r="AI1537" s="17"/>
      <c r="AJ1537" s="17"/>
      <c r="AK1537" s="17"/>
      <c r="AL1537" s="17"/>
      <c r="AM1537" s="17"/>
      <c r="AN1537" s="17"/>
      <c r="AO1537" s="17"/>
      <c r="AP1537" s="17"/>
      <c r="AQ1537" s="17"/>
      <c r="AR1537" s="17"/>
      <c r="AS1537" s="17"/>
      <c r="AT1537" s="17"/>
      <c r="AU1537" s="17"/>
      <c r="AV1537" s="17"/>
      <c r="AW1537" s="17"/>
      <c r="AX1537" s="17"/>
      <c r="AY1537" s="17"/>
      <c r="AZ1537" s="17"/>
      <c r="BA1537" s="17"/>
      <c r="BB1537" s="17"/>
    </row>
    <row r="1538" spans="1:54" x14ac:dyDescent="0.25">
      <c r="A1538" s="17"/>
      <c r="B1538" s="17"/>
      <c r="C1538" s="22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20"/>
      <c r="T1538" s="20"/>
      <c r="U1538" s="20"/>
      <c r="V1538" s="20"/>
      <c r="W1538" s="20"/>
      <c r="X1538" s="20"/>
      <c r="Y1538" s="20"/>
      <c r="Z1538" s="17"/>
      <c r="AA1538" s="21"/>
      <c r="AB1538" s="17"/>
      <c r="AC1538" s="17"/>
      <c r="AD1538" s="17"/>
      <c r="AE1538" s="17"/>
      <c r="AF1538" s="17"/>
      <c r="AG1538" s="17"/>
      <c r="AH1538" s="17"/>
      <c r="AI1538" s="17"/>
      <c r="AJ1538" s="17"/>
      <c r="AK1538" s="17"/>
      <c r="AL1538" s="17"/>
      <c r="AM1538" s="17"/>
      <c r="AN1538" s="17"/>
      <c r="AO1538" s="17"/>
      <c r="AP1538" s="17"/>
      <c r="AQ1538" s="17"/>
      <c r="AR1538" s="17"/>
      <c r="AS1538" s="17"/>
      <c r="AT1538" s="17"/>
      <c r="AU1538" s="17"/>
      <c r="AV1538" s="17"/>
      <c r="AW1538" s="17"/>
      <c r="AX1538" s="17"/>
      <c r="AY1538" s="17"/>
      <c r="AZ1538" s="17"/>
      <c r="BA1538" s="17"/>
      <c r="BB1538" s="17"/>
    </row>
    <row r="1539" spans="1:54" x14ac:dyDescent="0.25">
      <c r="A1539" s="17"/>
      <c r="B1539" s="17"/>
      <c r="C1539" s="22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20"/>
      <c r="T1539" s="20"/>
      <c r="U1539" s="20"/>
      <c r="V1539" s="20"/>
      <c r="W1539" s="20"/>
      <c r="X1539" s="20"/>
      <c r="Y1539" s="20"/>
      <c r="Z1539" s="17"/>
      <c r="AA1539" s="21"/>
      <c r="AB1539" s="17"/>
      <c r="AC1539" s="1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  <c r="AV1539" s="17"/>
      <c r="AW1539" s="17"/>
      <c r="AX1539" s="17"/>
      <c r="AY1539" s="17"/>
      <c r="AZ1539" s="17"/>
      <c r="BA1539" s="17"/>
      <c r="BB1539" s="17"/>
    </row>
    <row r="1540" spans="1:54" x14ac:dyDescent="0.25">
      <c r="A1540" s="17"/>
      <c r="B1540" s="17"/>
      <c r="C1540" s="22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20"/>
      <c r="T1540" s="20"/>
      <c r="U1540" s="20"/>
      <c r="V1540" s="20"/>
      <c r="W1540" s="20"/>
      <c r="X1540" s="20"/>
      <c r="Y1540" s="20"/>
      <c r="Z1540" s="17"/>
      <c r="AA1540" s="21"/>
      <c r="AB1540" s="17"/>
      <c r="AC1540" s="17"/>
      <c r="AD1540" s="17"/>
      <c r="AE1540" s="17"/>
      <c r="AF1540" s="17"/>
      <c r="AG1540" s="17"/>
      <c r="AH1540" s="17"/>
      <c r="AI1540" s="17"/>
      <c r="AJ1540" s="17"/>
      <c r="AK1540" s="17"/>
      <c r="AL1540" s="17"/>
      <c r="AM1540" s="17"/>
      <c r="AN1540" s="17"/>
      <c r="AO1540" s="17"/>
      <c r="AP1540" s="17"/>
      <c r="AQ1540" s="17"/>
      <c r="AR1540" s="17"/>
      <c r="AS1540" s="17"/>
      <c r="AT1540" s="17"/>
      <c r="AU1540" s="17"/>
      <c r="AV1540" s="17"/>
      <c r="AW1540" s="17"/>
      <c r="AX1540" s="17"/>
      <c r="AY1540" s="17"/>
      <c r="AZ1540" s="17"/>
      <c r="BA1540" s="17"/>
      <c r="BB1540" s="17"/>
    </row>
    <row r="1541" spans="1:54" x14ac:dyDescent="0.25">
      <c r="A1541" s="17"/>
      <c r="B1541" s="17"/>
      <c r="C1541" s="22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20"/>
      <c r="T1541" s="20"/>
      <c r="U1541" s="20"/>
      <c r="V1541" s="20"/>
      <c r="W1541" s="20"/>
      <c r="X1541" s="20"/>
      <c r="Y1541" s="20"/>
      <c r="Z1541" s="17"/>
      <c r="AA1541" s="21"/>
      <c r="AB1541" s="17"/>
      <c r="AC1541" s="17"/>
      <c r="AD1541" s="17"/>
      <c r="AE1541" s="17"/>
      <c r="AF1541" s="17"/>
      <c r="AG1541" s="17"/>
      <c r="AH1541" s="17"/>
      <c r="AI1541" s="17"/>
      <c r="AJ1541" s="17"/>
      <c r="AK1541" s="17"/>
      <c r="AL1541" s="17"/>
      <c r="AM1541" s="17"/>
      <c r="AN1541" s="17"/>
      <c r="AO1541" s="17"/>
      <c r="AP1541" s="17"/>
      <c r="AQ1541" s="17"/>
      <c r="AR1541" s="17"/>
      <c r="AS1541" s="17"/>
      <c r="AT1541" s="17"/>
      <c r="AU1541" s="17"/>
      <c r="AV1541" s="17"/>
      <c r="AW1541" s="17"/>
      <c r="AX1541" s="17"/>
      <c r="AY1541" s="17"/>
      <c r="AZ1541" s="17"/>
      <c r="BA1541" s="17"/>
      <c r="BB1541" s="17"/>
    </row>
    <row r="1542" spans="1:54" x14ac:dyDescent="0.25">
      <c r="A1542" s="17"/>
      <c r="B1542" s="17"/>
      <c r="C1542" s="22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20"/>
      <c r="T1542" s="20"/>
      <c r="U1542" s="20"/>
      <c r="V1542" s="20"/>
      <c r="W1542" s="20"/>
      <c r="X1542" s="20"/>
      <c r="Y1542" s="20"/>
      <c r="Z1542" s="17"/>
      <c r="AA1542" s="21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</row>
    <row r="1543" spans="1:54" x14ac:dyDescent="0.25">
      <c r="A1543" s="17"/>
      <c r="B1543" s="17"/>
      <c r="C1543" s="22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20"/>
      <c r="T1543" s="20"/>
      <c r="U1543" s="20"/>
      <c r="V1543" s="20"/>
      <c r="W1543" s="20"/>
      <c r="X1543" s="20"/>
      <c r="Y1543" s="20"/>
      <c r="Z1543" s="17"/>
      <c r="AA1543" s="21"/>
      <c r="AB1543" s="17"/>
      <c r="AC1543" s="17"/>
      <c r="AD1543" s="17"/>
      <c r="AE1543" s="17"/>
      <c r="AF1543" s="17"/>
      <c r="AG1543" s="17"/>
      <c r="AH1543" s="17"/>
      <c r="AI1543" s="17"/>
      <c r="AJ1543" s="17"/>
      <c r="AK1543" s="17"/>
      <c r="AL1543" s="17"/>
      <c r="AM1543" s="17"/>
      <c r="AN1543" s="17"/>
      <c r="AO1543" s="17"/>
      <c r="AP1543" s="17"/>
      <c r="AQ1543" s="17"/>
      <c r="AR1543" s="17"/>
      <c r="AS1543" s="17"/>
      <c r="AT1543" s="17"/>
      <c r="AU1543" s="17"/>
      <c r="AV1543" s="17"/>
      <c r="AW1543" s="17"/>
      <c r="AX1543" s="17"/>
      <c r="AY1543" s="17"/>
      <c r="AZ1543" s="17"/>
      <c r="BA1543" s="17"/>
      <c r="BB1543" s="17"/>
    </row>
    <row r="1544" spans="1:54" x14ac:dyDescent="0.25">
      <c r="A1544" s="17"/>
      <c r="B1544" s="17"/>
      <c r="C1544" s="22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20"/>
      <c r="T1544" s="20"/>
      <c r="U1544" s="20"/>
      <c r="V1544" s="20"/>
      <c r="W1544" s="20"/>
      <c r="X1544" s="20"/>
      <c r="Y1544" s="20"/>
      <c r="Z1544" s="17"/>
      <c r="AA1544" s="21"/>
      <c r="AB1544" s="17"/>
      <c r="AC1544" s="17"/>
      <c r="AD1544" s="17"/>
      <c r="AE1544" s="17"/>
      <c r="AF1544" s="17"/>
      <c r="AG1544" s="17"/>
      <c r="AH1544" s="17"/>
      <c r="AI1544" s="17"/>
      <c r="AJ1544" s="17"/>
      <c r="AK1544" s="17"/>
      <c r="AL1544" s="17"/>
      <c r="AM1544" s="17"/>
      <c r="AN1544" s="17"/>
      <c r="AO1544" s="17"/>
      <c r="AP1544" s="17"/>
      <c r="AQ1544" s="17"/>
      <c r="AR1544" s="17"/>
      <c r="AS1544" s="17"/>
      <c r="AT1544" s="17"/>
      <c r="AU1544" s="17"/>
      <c r="AV1544" s="17"/>
      <c r="AW1544" s="17"/>
      <c r="AX1544" s="17"/>
      <c r="AY1544" s="17"/>
      <c r="AZ1544" s="17"/>
      <c r="BA1544" s="17"/>
      <c r="BB1544" s="17"/>
    </row>
    <row r="1545" spans="1:54" x14ac:dyDescent="0.25">
      <c r="A1545" s="17"/>
      <c r="B1545" s="17"/>
      <c r="C1545" s="22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20"/>
      <c r="T1545" s="20"/>
      <c r="U1545" s="20"/>
      <c r="V1545" s="20"/>
      <c r="W1545" s="20"/>
      <c r="X1545" s="20"/>
      <c r="Y1545" s="20"/>
      <c r="Z1545" s="17"/>
      <c r="AA1545" s="21"/>
      <c r="AB1545" s="17"/>
      <c r="AC1545" s="17"/>
      <c r="AD1545" s="17"/>
      <c r="AE1545" s="17"/>
      <c r="AF1545" s="17"/>
      <c r="AG1545" s="17"/>
      <c r="AH1545" s="17"/>
      <c r="AI1545" s="17"/>
      <c r="AJ1545" s="17"/>
      <c r="AK1545" s="17"/>
      <c r="AL1545" s="17"/>
      <c r="AM1545" s="17"/>
      <c r="AN1545" s="17"/>
      <c r="AO1545" s="17"/>
      <c r="AP1545" s="17"/>
      <c r="AQ1545" s="17"/>
      <c r="AR1545" s="17"/>
      <c r="AS1545" s="17"/>
      <c r="AT1545" s="17"/>
      <c r="AU1545" s="17"/>
      <c r="AV1545" s="17"/>
      <c r="AW1545" s="17"/>
      <c r="AX1545" s="17"/>
      <c r="AY1545" s="17"/>
      <c r="AZ1545" s="17"/>
      <c r="BA1545" s="17"/>
      <c r="BB1545" s="17"/>
    </row>
    <row r="1546" spans="1:54" x14ac:dyDescent="0.25">
      <c r="A1546" s="17"/>
      <c r="B1546" s="17"/>
      <c r="C1546" s="22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20"/>
      <c r="T1546" s="20"/>
      <c r="U1546" s="20"/>
      <c r="V1546" s="20"/>
      <c r="W1546" s="20"/>
      <c r="X1546" s="20"/>
      <c r="Y1546" s="20"/>
      <c r="Z1546" s="17"/>
      <c r="AA1546" s="21"/>
      <c r="AB1546" s="17"/>
      <c r="AC1546" s="17"/>
      <c r="AD1546" s="17"/>
      <c r="AE1546" s="17"/>
      <c r="AF1546" s="17"/>
      <c r="AG1546" s="17"/>
      <c r="AH1546" s="17"/>
      <c r="AI1546" s="17"/>
      <c r="AJ1546" s="17"/>
      <c r="AK1546" s="17"/>
      <c r="AL1546" s="17"/>
      <c r="AM1546" s="17"/>
      <c r="AN1546" s="17"/>
      <c r="AO1546" s="17"/>
      <c r="AP1546" s="17"/>
      <c r="AQ1546" s="17"/>
      <c r="AR1546" s="17"/>
      <c r="AS1546" s="17"/>
      <c r="AT1546" s="17"/>
      <c r="AU1546" s="17"/>
      <c r="AV1546" s="17"/>
      <c r="AW1546" s="17"/>
      <c r="AX1546" s="17"/>
      <c r="AY1546" s="17"/>
      <c r="AZ1546" s="17"/>
      <c r="BA1546" s="17"/>
      <c r="BB1546" s="17"/>
    </row>
    <row r="1547" spans="1:54" x14ac:dyDescent="0.25">
      <c r="A1547" s="17"/>
      <c r="B1547" s="17"/>
      <c r="C1547" s="22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20"/>
      <c r="T1547" s="20"/>
      <c r="U1547" s="20"/>
      <c r="V1547" s="20"/>
      <c r="W1547" s="20"/>
      <c r="X1547" s="20"/>
      <c r="Y1547" s="20"/>
      <c r="Z1547" s="17"/>
      <c r="AA1547" s="21"/>
      <c r="AB1547" s="17"/>
      <c r="AC1547" s="17"/>
      <c r="AD1547" s="17"/>
      <c r="AE1547" s="17"/>
      <c r="AF1547" s="17"/>
      <c r="AG1547" s="17"/>
      <c r="AH1547" s="17"/>
      <c r="AI1547" s="17"/>
      <c r="AJ1547" s="17"/>
      <c r="AK1547" s="17"/>
      <c r="AL1547" s="17"/>
      <c r="AM1547" s="17"/>
      <c r="AN1547" s="17"/>
      <c r="AO1547" s="17"/>
      <c r="AP1547" s="17"/>
      <c r="AQ1547" s="17"/>
      <c r="AR1547" s="17"/>
      <c r="AS1547" s="17"/>
      <c r="AT1547" s="17"/>
      <c r="AU1547" s="17"/>
      <c r="AV1547" s="17"/>
      <c r="AW1547" s="17"/>
      <c r="AX1547" s="17"/>
      <c r="AY1547" s="17"/>
      <c r="AZ1547" s="17"/>
      <c r="BA1547" s="17"/>
      <c r="BB1547" s="17"/>
    </row>
    <row r="1548" spans="1:54" x14ac:dyDescent="0.25">
      <c r="A1548" s="17"/>
      <c r="B1548" s="17"/>
      <c r="C1548" s="22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20"/>
      <c r="T1548" s="20"/>
      <c r="U1548" s="20"/>
      <c r="V1548" s="20"/>
      <c r="W1548" s="20"/>
      <c r="X1548" s="20"/>
      <c r="Y1548" s="20"/>
      <c r="Z1548" s="17"/>
      <c r="AA1548" s="21"/>
      <c r="AB1548" s="17"/>
      <c r="AC1548" s="17"/>
      <c r="AD1548" s="17"/>
      <c r="AE1548" s="17"/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7"/>
      <c r="AQ1548" s="17"/>
      <c r="AR1548" s="17"/>
      <c r="AS1548" s="17"/>
      <c r="AT1548" s="17"/>
      <c r="AU1548" s="17"/>
      <c r="AV1548" s="17"/>
      <c r="AW1548" s="17"/>
      <c r="AX1548" s="17"/>
      <c r="AY1548" s="17"/>
      <c r="AZ1548" s="17"/>
      <c r="BA1548" s="17"/>
      <c r="BB1548" s="17"/>
    </row>
    <row r="1549" spans="1:54" x14ac:dyDescent="0.25">
      <c r="A1549" s="17"/>
      <c r="B1549" s="17"/>
      <c r="C1549" s="22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20"/>
      <c r="T1549" s="20"/>
      <c r="U1549" s="20"/>
      <c r="V1549" s="20"/>
      <c r="W1549" s="20"/>
      <c r="X1549" s="20"/>
      <c r="Y1549" s="20"/>
      <c r="Z1549" s="17"/>
      <c r="AA1549" s="21"/>
      <c r="AB1549" s="17"/>
      <c r="AC1549" s="17"/>
      <c r="AD1549" s="17"/>
      <c r="AE1549" s="17"/>
      <c r="AF1549" s="17"/>
      <c r="AG1549" s="17"/>
      <c r="AH1549" s="17"/>
      <c r="AI1549" s="17"/>
      <c r="AJ1549" s="17"/>
      <c r="AK1549" s="17"/>
      <c r="AL1549" s="17"/>
      <c r="AM1549" s="17"/>
      <c r="AN1549" s="17"/>
      <c r="AO1549" s="17"/>
      <c r="AP1549" s="17"/>
      <c r="AQ1549" s="17"/>
      <c r="AR1549" s="17"/>
      <c r="AS1549" s="17"/>
      <c r="AT1549" s="17"/>
      <c r="AU1549" s="17"/>
      <c r="AV1549" s="17"/>
      <c r="AW1549" s="17"/>
      <c r="AX1549" s="17"/>
      <c r="AY1549" s="17"/>
      <c r="AZ1549" s="17"/>
      <c r="BA1549" s="17"/>
      <c r="BB1549" s="17"/>
    </row>
    <row r="1550" spans="1:54" x14ac:dyDescent="0.25">
      <c r="A1550" s="17"/>
      <c r="B1550" s="17"/>
      <c r="C1550" s="22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20"/>
      <c r="T1550" s="20"/>
      <c r="U1550" s="20"/>
      <c r="V1550" s="20"/>
      <c r="W1550" s="20"/>
      <c r="X1550" s="20"/>
      <c r="Y1550" s="20"/>
      <c r="Z1550" s="17"/>
      <c r="AA1550" s="21"/>
      <c r="AB1550" s="17"/>
      <c r="AC1550" s="17"/>
      <c r="AD1550" s="17"/>
      <c r="AE1550" s="17"/>
      <c r="AF1550" s="17"/>
      <c r="AG1550" s="17"/>
      <c r="AH1550" s="17"/>
      <c r="AI1550" s="17"/>
      <c r="AJ1550" s="17"/>
      <c r="AK1550" s="17"/>
      <c r="AL1550" s="17"/>
      <c r="AM1550" s="17"/>
      <c r="AN1550" s="17"/>
      <c r="AO1550" s="17"/>
      <c r="AP1550" s="17"/>
      <c r="AQ1550" s="17"/>
      <c r="AR1550" s="17"/>
      <c r="AS1550" s="17"/>
      <c r="AT1550" s="17"/>
      <c r="AU1550" s="17"/>
      <c r="AV1550" s="17"/>
      <c r="AW1550" s="17"/>
      <c r="AX1550" s="17"/>
      <c r="AY1550" s="17"/>
      <c r="AZ1550" s="17"/>
      <c r="BA1550" s="17"/>
      <c r="BB1550" s="17"/>
    </row>
    <row r="1551" spans="1:54" x14ac:dyDescent="0.25">
      <c r="A1551" s="17"/>
      <c r="B1551" s="17"/>
      <c r="C1551" s="22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20"/>
      <c r="T1551" s="20"/>
      <c r="U1551" s="20"/>
      <c r="V1551" s="20"/>
      <c r="W1551" s="20"/>
      <c r="X1551" s="20"/>
      <c r="Y1551" s="20"/>
      <c r="Z1551" s="17"/>
      <c r="AA1551" s="21"/>
      <c r="AB1551" s="17"/>
      <c r="AC1551" s="17"/>
      <c r="AD1551" s="17"/>
      <c r="AE1551" s="17"/>
      <c r="AF1551" s="17"/>
      <c r="AG1551" s="17"/>
      <c r="AH1551" s="17"/>
      <c r="AI1551" s="17"/>
      <c r="AJ1551" s="17"/>
      <c r="AK1551" s="17"/>
      <c r="AL1551" s="17"/>
      <c r="AM1551" s="17"/>
      <c r="AN1551" s="17"/>
      <c r="AO1551" s="17"/>
      <c r="AP1551" s="17"/>
      <c r="AQ1551" s="17"/>
      <c r="AR1551" s="17"/>
      <c r="AS1551" s="17"/>
      <c r="AT1551" s="17"/>
      <c r="AU1551" s="17"/>
      <c r="AV1551" s="17"/>
      <c r="AW1551" s="17"/>
      <c r="AX1551" s="17"/>
      <c r="AY1551" s="17"/>
      <c r="AZ1551" s="17"/>
      <c r="BA1551" s="17"/>
      <c r="BB1551" s="17"/>
    </row>
    <row r="1552" spans="1:54" x14ac:dyDescent="0.25">
      <c r="A1552" s="17"/>
      <c r="B1552" s="17"/>
      <c r="C1552" s="22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20"/>
      <c r="T1552" s="20"/>
      <c r="U1552" s="20"/>
      <c r="V1552" s="20"/>
      <c r="W1552" s="20"/>
      <c r="X1552" s="20"/>
      <c r="Y1552" s="20"/>
      <c r="Z1552" s="17"/>
      <c r="AA1552" s="21"/>
      <c r="AB1552" s="17"/>
      <c r="AC1552" s="17"/>
      <c r="AD1552" s="17"/>
      <c r="AE1552" s="17"/>
      <c r="AF1552" s="17"/>
      <c r="AG1552" s="17"/>
      <c r="AH1552" s="17"/>
      <c r="AI1552" s="17"/>
      <c r="AJ1552" s="17"/>
      <c r="AK1552" s="17"/>
      <c r="AL1552" s="17"/>
      <c r="AM1552" s="17"/>
      <c r="AN1552" s="17"/>
      <c r="AO1552" s="17"/>
      <c r="AP1552" s="17"/>
      <c r="AQ1552" s="17"/>
      <c r="AR1552" s="17"/>
      <c r="AS1552" s="17"/>
      <c r="AT1552" s="17"/>
      <c r="AU1552" s="17"/>
      <c r="AV1552" s="17"/>
      <c r="AW1552" s="17"/>
      <c r="AX1552" s="17"/>
      <c r="AY1552" s="17"/>
      <c r="AZ1552" s="17"/>
      <c r="BA1552" s="17"/>
      <c r="BB1552" s="17"/>
    </row>
    <row r="1553" spans="1:54" x14ac:dyDescent="0.25">
      <c r="A1553" s="17"/>
      <c r="B1553" s="17"/>
      <c r="C1553" s="22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20"/>
      <c r="T1553" s="20"/>
      <c r="U1553" s="20"/>
      <c r="V1553" s="20"/>
      <c r="W1553" s="20"/>
      <c r="X1553" s="20"/>
      <c r="Y1553" s="20"/>
      <c r="Z1553" s="17"/>
      <c r="AA1553" s="21"/>
      <c r="AB1553" s="17"/>
      <c r="AC1553" s="17"/>
      <c r="AD1553" s="17"/>
      <c r="AE1553" s="17"/>
      <c r="AF1553" s="17"/>
      <c r="AG1553" s="17"/>
      <c r="AH1553" s="17"/>
      <c r="AI1553" s="17"/>
      <c r="AJ1553" s="17"/>
      <c r="AK1553" s="17"/>
      <c r="AL1553" s="17"/>
      <c r="AM1553" s="17"/>
      <c r="AN1553" s="17"/>
      <c r="AO1553" s="17"/>
      <c r="AP1553" s="17"/>
      <c r="AQ1553" s="17"/>
      <c r="AR1553" s="17"/>
      <c r="AS1553" s="17"/>
      <c r="AT1553" s="17"/>
      <c r="AU1553" s="17"/>
      <c r="AV1553" s="17"/>
      <c r="AW1553" s="17"/>
      <c r="AX1553" s="17"/>
      <c r="AY1553" s="17"/>
      <c r="AZ1553" s="17"/>
      <c r="BA1553" s="17"/>
      <c r="BB1553" s="17"/>
    </row>
    <row r="1554" spans="1:54" x14ac:dyDescent="0.25">
      <c r="A1554" s="17"/>
      <c r="B1554" s="17"/>
      <c r="C1554" s="22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20"/>
      <c r="T1554" s="20"/>
      <c r="U1554" s="20"/>
      <c r="V1554" s="20"/>
      <c r="W1554" s="20"/>
      <c r="X1554" s="20"/>
      <c r="Y1554" s="20"/>
      <c r="Z1554" s="17"/>
      <c r="AA1554" s="21"/>
      <c r="AB1554" s="17"/>
      <c r="AC1554" s="17"/>
      <c r="AD1554" s="17"/>
      <c r="AE1554" s="17"/>
      <c r="AF1554" s="17"/>
      <c r="AG1554" s="17"/>
      <c r="AH1554" s="17"/>
      <c r="AI1554" s="17"/>
      <c r="AJ1554" s="17"/>
      <c r="AK1554" s="17"/>
      <c r="AL1554" s="17"/>
      <c r="AM1554" s="17"/>
      <c r="AN1554" s="17"/>
      <c r="AO1554" s="17"/>
      <c r="AP1554" s="17"/>
      <c r="AQ1554" s="17"/>
      <c r="AR1554" s="17"/>
      <c r="AS1554" s="17"/>
      <c r="AT1554" s="17"/>
      <c r="AU1554" s="17"/>
      <c r="AV1554" s="17"/>
      <c r="AW1554" s="17"/>
      <c r="AX1554" s="17"/>
      <c r="AY1554" s="17"/>
      <c r="AZ1554" s="17"/>
      <c r="BA1554" s="17"/>
      <c r="BB1554" s="17"/>
    </row>
    <row r="1555" spans="1:54" x14ac:dyDescent="0.25">
      <c r="A1555" s="17"/>
      <c r="B1555" s="17"/>
      <c r="C1555" s="22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20"/>
      <c r="T1555" s="20"/>
      <c r="U1555" s="20"/>
      <c r="V1555" s="20"/>
      <c r="W1555" s="20"/>
      <c r="X1555" s="20"/>
      <c r="Y1555" s="20"/>
      <c r="Z1555" s="17"/>
      <c r="AA1555" s="21"/>
      <c r="AB1555" s="17"/>
      <c r="AC1555" s="17"/>
      <c r="AD1555" s="17"/>
      <c r="AE1555" s="17"/>
      <c r="AF1555" s="17"/>
      <c r="AG1555" s="17"/>
      <c r="AH1555" s="17"/>
      <c r="AI1555" s="17"/>
      <c r="AJ1555" s="17"/>
      <c r="AK1555" s="17"/>
      <c r="AL1555" s="17"/>
      <c r="AM1555" s="17"/>
      <c r="AN1555" s="17"/>
      <c r="AO1555" s="17"/>
      <c r="AP1555" s="17"/>
      <c r="AQ1555" s="17"/>
      <c r="AR1555" s="17"/>
      <c r="AS1555" s="17"/>
      <c r="AT1555" s="17"/>
      <c r="AU1555" s="17"/>
      <c r="AV1555" s="17"/>
      <c r="AW1555" s="17"/>
      <c r="AX1555" s="17"/>
      <c r="AY1555" s="17"/>
      <c r="AZ1555" s="17"/>
      <c r="BA1555" s="17"/>
      <c r="BB1555" s="17"/>
    </row>
    <row r="1556" spans="1:54" x14ac:dyDescent="0.25">
      <c r="A1556" s="17"/>
      <c r="B1556" s="17"/>
      <c r="C1556" s="22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20"/>
      <c r="T1556" s="20"/>
      <c r="U1556" s="20"/>
      <c r="V1556" s="20"/>
      <c r="W1556" s="20"/>
      <c r="X1556" s="20"/>
      <c r="Y1556" s="20"/>
      <c r="Z1556" s="17"/>
      <c r="AA1556" s="21"/>
      <c r="AB1556" s="17"/>
      <c r="AC1556" s="17"/>
      <c r="AD1556" s="17"/>
      <c r="AE1556" s="17"/>
      <c r="AF1556" s="17"/>
      <c r="AG1556" s="17"/>
      <c r="AH1556" s="17"/>
      <c r="AI1556" s="17"/>
      <c r="AJ1556" s="17"/>
      <c r="AK1556" s="17"/>
      <c r="AL1556" s="17"/>
      <c r="AM1556" s="17"/>
      <c r="AN1556" s="17"/>
      <c r="AO1556" s="17"/>
      <c r="AP1556" s="17"/>
      <c r="AQ1556" s="17"/>
      <c r="AR1556" s="17"/>
      <c r="AS1556" s="17"/>
      <c r="AT1556" s="17"/>
      <c r="AU1556" s="17"/>
      <c r="AV1556" s="17"/>
      <c r="AW1556" s="17"/>
      <c r="AX1556" s="17"/>
      <c r="AY1556" s="17"/>
      <c r="AZ1556" s="17"/>
      <c r="BA1556" s="17"/>
      <c r="BB1556" s="17"/>
    </row>
    <row r="1557" spans="1:54" x14ac:dyDescent="0.25">
      <c r="A1557" s="17"/>
      <c r="B1557" s="17"/>
      <c r="C1557" s="22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20"/>
      <c r="T1557" s="20"/>
      <c r="U1557" s="20"/>
      <c r="V1557" s="20"/>
      <c r="W1557" s="20"/>
      <c r="X1557" s="20"/>
      <c r="Y1557" s="20"/>
      <c r="Z1557" s="17"/>
      <c r="AA1557" s="21"/>
      <c r="AB1557" s="17"/>
      <c r="AC1557" s="17"/>
      <c r="AD1557" s="17"/>
      <c r="AE1557" s="17"/>
      <c r="AF1557" s="17"/>
      <c r="AG1557" s="17"/>
      <c r="AH1557" s="17"/>
      <c r="AI1557" s="17"/>
      <c r="AJ1557" s="17"/>
      <c r="AK1557" s="17"/>
      <c r="AL1557" s="17"/>
      <c r="AM1557" s="17"/>
      <c r="AN1557" s="17"/>
      <c r="AO1557" s="17"/>
      <c r="AP1557" s="17"/>
      <c r="AQ1557" s="17"/>
      <c r="AR1557" s="17"/>
      <c r="AS1557" s="17"/>
      <c r="AT1557" s="17"/>
      <c r="AU1557" s="17"/>
      <c r="AV1557" s="17"/>
      <c r="AW1557" s="17"/>
      <c r="AX1557" s="17"/>
      <c r="AY1557" s="17"/>
      <c r="AZ1557" s="17"/>
      <c r="BA1557" s="17"/>
      <c r="BB1557" s="17"/>
    </row>
    <row r="1558" spans="1:54" x14ac:dyDescent="0.25">
      <c r="A1558" s="17"/>
      <c r="B1558" s="17"/>
      <c r="C1558" s="22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20"/>
      <c r="T1558" s="20"/>
      <c r="U1558" s="20"/>
      <c r="V1558" s="20"/>
      <c r="W1558" s="20"/>
      <c r="X1558" s="20"/>
      <c r="Y1558" s="20"/>
      <c r="Z1558" s="17"/>
      <c r="AA1558" s="21"/>
      <c r="AB1558" s="17"/>
      <c r="AC1558" s="17"/>
      <c r="AD1558" s="17"/>
      <c r="AE1558" s="17"/>
      <c r="AF1558" s="17"/>
      <c r="AG1558" s="17"/>
      <c r="AH1558" s="17"/>
      <c r="AI1558" s="17"/>
      <c r="AJ1558" s="17"/>
      <c r="AK1558" s="17"/>
      <c r="AL1558" s="17"/>
      <c r="AM1558" s="17"/>
      <c r="AN1558" s="17"/>
      <c r="AO1558" s="17"/>
      <c r="AP1558" s="17"/>
      <c r="AQ1558" s="17"/>
      <c r="AR1558" s="17"/>
      <c r="AS1558" s="17"/>
      <c r="AT1558" s="17"/>
      <c r="AU1558" s="17"/>
      <c r="AV1558" s="17"/>
      <c r="AW1558" s="17"/>
      <c r="AX1558" s="17"/>
      <c r="AY1558" s="17"/>
      <c r="AZ1558" s="17"/>
      <c r="BA1558" s="17"/>
      <c r="BB1558" s="17"/>
    </row>
    <row r="1559" spans="1:54" x14ac:dyDescent="0.25">
      <c r="A1559" s="17"/>
      <c r="B1559" s="17"/>
      <c r="C1559" s="22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20"/>
      <c r="T1559" s="20"/>
      <c r="U1559" s="20"/>
      <c r="V1559" s="20"/>
      <c r="W1559" s="20"/>
      <c r="X1559" s="20"/>
      <c r="Y1559" s="20"/>
      <c r="Z1559" s="17"/>
      <c r="AA1559" s="21"/>
      <c r="AB1559" s="17"/>
      <c r="AC1559" s="17"/>
      <c r="AD1559" s="17"/>
      <c r="AE1559" s="17"/>
      <c r="AF1559" s="17"/>
      <c r="AG1559" s="17"/>
      <c r="AH1559" s="17"/>
      <c r="AI1559" s="17"/>
      <c r="AJ1559" s="17"/>
      <c r="AK1559" s="17"/>
      <c r="AL1559" s="17"/>
      <c r="AM1559" s="17"/>
      <c r="AN1559" s="17"/>
      <c r="AO1559" s="17"/>
      <c r="AP1559" s="17"/>
      <c r="AQ1559" s="17"/>
      <c r="AR1559" s="17"/>
      <c r="AS1559" s="17"/>
      <c r="AT1559" s="17"/>
      <c r="AU1559" s="17"/>
      <c r="AV1559" s="17"/>
      <c r="AW1559" s="17"/>
      <c r="AX1559" s="17"/>
      <c r="AY1559" s="17"/>
      <c r="AZ1559" s="17"/>
      <c r="BA1559" s="17"/>
      <c r="BB1559" s="17"/>
    </row>
    <row r="1560" spans="1:54" x14ac:dyDescent="0.25">
      <c r="A1560" s="17"/>
      <c r="B1560" s="17"/>
      <c r="C1560" s="22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20"/>
      <c r="T1560" s="20"/>
      <c r="U1560" s="20"/>
      <c r="V1560" s="20"/>
      <c r="W1560" s="20"/>
      <c r="X1560" s="20"/>
      <c r="Y1560" s="20"/>
      <c r="Z1560" s="17"/>
      <c r="AA1560" s="21"/>
      <c r="AB1560" s="17"/>
      <c r="AC1560" s="17"/>
      <c r="AD1560" s="17"/>
      <c r="AE1560" s="17"/>
      <c r="AF1560" s="17"/>
      <c r="AG1560" s="17"/>
      <c r="AH1560" s="17"/>
      <c r="AI1560" s="17"/>
      <c r="AJ1560" s="17"/>
      <c r="AK1560" s="17"/>
      <c r="AL1560" s="17"/>
      <c r="AM1560" s="17"/>
      <c r="AN1560" s="17"/>
      <c r="AO1560" s="17"/>
      <c r="AP1560" s="17"/>
      <c r="AQ1560" s="17"/>
      <c r="AR1560" s="17"/>
      <c r="AS1560" s="17"/>
      <c r="AT1560" s="17"/>
      <c r="AU1560" s="17"/>
      <c r="AV1560" s="17"/>
      <c r="AW1560" s="17"/>
      <c r="AX1560" s="17"/>
      <c r="AY1560" s="17"/>
      <c r="AZ1560" s="17"/>
      <c r="BA1560" s="17"/>
      <c r="BB1560" s="17"/>
    </row>
    <row r="1561" spans="1:54" x14ac:dyDescent="0.25">
      <c r="A1561" s="17"/>
      <c r="B1561" s="17"/>
      <c r="C1561" s="22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20"/>
      <c r="T1561" s="20"/>
      <c r="U1561" s="20"/>
      <c r="V1561" s="20"/>
      <c r="W1561" s="20"/>
      <c r="X1561" s="20"/>
      <c r="Y1561" s="20"/>
      <c r="Z1561" s="17"/>
      <c r="AA1561" s="21"/>
      <c r="AB1561" s="17"/>
      <c r="AC1561" s="17"/>
      <c r="AD1561" s="17"/>
      <c r="AE1561" s="17"/>
      <c r="AF1561" s="17"/>
      <c r="AG1561" s="17"/>
      <c r="AH1561" s="17"/>
      <c r="AI1561" s="17"/>
      <c r="AJ1561" s="17"/>
      <c r="AK1561" s="17"/>
      <c r="AL1561" s="17"/>
      <c r="AM1561" s="17"/>
      <c r="AN1561" s="17"/>
      <c r="AO1561" s="17"/>
      <c r="AP1561" s="17"/>
      <c r="AQ1561" s="17"/>
      <c r="AR1561" s="17"/>
      <c r="AS1561" s="17"/>
      <c r="AT1561" s="17"/>
      <c r="AU1561" s="17"/>
      <c r="AV1561" s="17"/>
      <c r="AW1561" s="17"/>
      <c r="AX1561" s="17"/>
      <c r="AY1561" s="17"/>
      <c r="AZ1561" s="17"/>
      <c r="BA1561" s="17"/>
      <c r="BB1561" s="17"/>
    </row>
    <row r="1562" spans="1:54" x14ac:dyDescent="0.25">
      <c r="A1562" s="17"/>
      <c r="B1562" s="17"/>
      <c r="C1562" s="22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20"/>
      <c r="T1562" s="20"/>
      <c r="U1562" s="20"/>
      <c r="V1562" s="20"/>
      <c r="W1562" s="20"/>
      <c r="X1562" s="20"/>
      <c r="Y1562" s="20"/>
      <c r="Z1562" s="17"/>
      <c r="AA1562" s="21"/>
      <c r="AB1562" s="17"/>
      <c r="AC1562" s="17"/>
      <c r="AD1562" s="17"/>
      <c r="AE1562" s="17"/>
      <c r="AF1562" s="17"/>
      <c r="AG1562" s="17"/>
      <c r="AH1562" s="17"/>
      <c r="AI1562" s="17"/>
      <c r="AJ1562" s="17"/>
      <c r="AK1562" s="17"/>
      <c r="AL1562" s="17"/>
      <c r="AM1562" s="17"/>
      <c r="AN1562" s="17"/>
      <c r="AO1562" s="17"/>
      <c r="AP1562" s="17"/>
      <c r="AQ1562" s="17"/>
      <c r="AR1562" s="17"/>
      <c r="AS1562" s="17"/>
      <c r="AT1562" s="17"/>
      <c r="AU1562" s="17"/>
      <c r="AV1562" s="17"/>
      <c r="AW1562" s="17"/>
      <c r="AX1562" s="17"/>
      <c r="AY1562" s="17"/>
      <c r="AZ1562" s="17"/>
      <c r="BA1562" s="17"/>
      <c r="BB1562" s="17"/>
    </row>
    <row r="1563" spans="1:54" x14ac:dyDescent="0.25">
      <c r="A1563" s="17"/>
      <c r="B1563" s="17"/>
      <c r="C1563" s="22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20"/>
      <c r="T1563" s="20"/>
      <c r="U1563" s="20"/>
      <c r="V1563" s="20"/>
      <c r="W1563" s="20"/>
      <c r="X1563" s="20"/>
      <c r="Y1563" s="20"/>
      <c r="Z1563" s="17"/>
      <c r="AA1563" s="21"/>
      <c r="AB1563" s="17"/>
      <c r="AC1563" s="17"/>
      <c r="AD1563" s="17"/>
      <c r="AE1563" s="17"/>
      <c r="AF1563" s="17"/>
      <c r="AG1563" s="17"/>
      <c r="AH1563" s="17"/>
      <c r="AI1563" s="17"/>
      <c r="AJ1563" s="17"/>
      <c r="AK1563" s="17"/>
      <c r="AL1563" s="17"/>
      <c r="AM1563" s="17"/>
      <c r="AN1563" s="17"/>
      <c r="AO1563" s="17"/>
      <c r="AP1563" s="17"/>
      <c r="AQ1563" s="17"/>
      <c r="AR1563" s="17"/>
      <c r="AS1563" s="17"/>
      <c r="AT1563" s="17"/>
      <c r="AU1563" s="17"/>
      <c r="AV1563" s="17"/>
      <c r="AW1563" s="17"/>
      <c r="AX1563" s="17"/>
      <c r="AY1563" s="17"/>
      <c r="AZ1563" s="17"/>
      <c r="BA1563" s="17"/>
      <c r="BB1563" s="17"/>
    </row>
    <row r="1564" spans="1:54" x14ac:dyDescent="0.25">
      <c r="A1564" s="17"/>
      <c r="B1564" s="17"/>
      <c r="C1564" s="22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20"/>
      <c r="T1564" s="20"/>
      <c r="U1564" s="20"/>
      <c r="V1564" s="20"/>
      <c r="W1564" s="20"/>
      <c r="X1564" s="20"/>
      <c r="Y1564" s="20"/>
      <c r="Z1564" s="17"/>
      <c r="AA1564" s="21"/>
      <c r="AB1564" s="17"/>
      <c r="AC1564" s="17"/>
      <c r="AD1564" s="17"/>
      <c r="AE1564" s="17"/>
      <c r="AF1564" s="17"/>
      <c r="AG1564" s="17"/>
      <c r="AH1564" s="17"/>
      <c r="AI1564" s="17"/>
      <c r="AJ1564" s="17"/>
      <c r="AK1564" s="17"/>
      <c r="AL1564" s="17"/>
      <c r="AM1564" s="17"/>
      <c r="AN1564" s="17"/>
      <c r="AO1564" s="17"/>
      <c r="AP1564" s="17"/>
      <c r="AQ1564" s="17"/>
      <c r="AR1564" s="17"/>
      <c r="AS1564" s="17"/>
      <c r="AT1564" s="17"/>
      <c r="AU1564" s="17"/>
      <c r="AV1564" s="17"/>
      <c r="AW1564" s="17"/>
      <c r="AX1564" s="17"/>
      <c r="AY1564" s="17"/>
      <c r="AZ1564" s="17"/>
      <c r="BA1564" s="17"/>
      <c r="BB1564" s="17"/>
    </row>
    <row r="1565" spans="1:54" x14ac:dyDescent="0.25">
      <c r="A1565" s="17"/>
      <c r="B1565" s="17"/>
      <c r="C1565" s="22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20"/>
      <c r="T1565" s="20"/>
      <c r="U1565" s="20"/>
      <c r="V1565" s="20"/>
      <c r="W1565" s="20"/>
      <c r="X1565" s="20"/>
      <c r="Y1565" s="20"/>
      <c r="Z1565" s="17"/>
      <c r="AA1565" s="21"/>
      <c r="AB1565" s="17"/>
      <c r="AC1565" s="17"/>
      <c r="AD1565" s="17"/>
      <c r="AE1565" s="17"/>
      <c r="AF1565" s="17"/>
      <c r="AG1565" s="17"/>
      <c r="AH1565" s="17"/>
      <c r="AI1565" s="17"/>
      <c r="AJ1565" s="17"/>
      <c r="AK1565" s="17"/>
      <c r="AL1565" s="17"/>
      <c r="AM1565" s="17"/>
      <c r="AN1565" s="17"/>
      <c r="AO1565" s="17"/>
      <c r="AP1565" s="17"/>
      <c r="AQ1565" s="17"/>
      <c r="AR1565" s="17"/>
      <c r="AS1565" s="17"/>
      <c r="AT1565" s="17"/>
      <c r="AU1565" s="17"/>
      <c r="AV1565" s="17"/>
      <c r="AW1565" s="17"/>
      <c r="AX1565" s="17"/>
      <c r="AY1565" s="17"/>
      <c r="AZ1565" s="17"/>
      <c r="BA1565" s="17"/>
      <c r="BB1565" s="17"/>
    </row>
    <row r="1566" spans="1:54" x14ac:dyDescent="0.25">
      <c r="A1566" s="17"/>
      <c r="B1566" s="17"/>
      <c r="C1566" s="22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20"/>
      <c r="T1566" s="20"/>
      <c r="U1566" s="20"/>
      <c r="V1566" s="20"/>
      <c r="W1566" s="20"/>
      <c r="X1566" s="20"/>
      <c r="Y1566" s="20"/>
      <c r="Z1566" s="17"/>
      <c r="AA1566" s="21"/>
      <c r="AB1566" s="17"/>
      <c r="AC1566" s="17"/>
      <c r="AD1566" s="17"/>
      <c r="AE1566" s="17"/>
      <c r="AF1566" s="17"/>
      <c r="AG1566" s="17"/>
      <c r="AH1566" s="17"/>
      <c r="AI1566" s="17"/>
      <c r="AJ1566" s="17"/>
      <c r="AK1566" s="17"/>
      <c r="AL1566" s="17"/>
      <c r="AM1566" s="17"/>
      <c r="AN1566" s="17"/>
      <c r="AO1566" s="17"/>
      <c r="AP1566" s="17"/>
      <c r="AQ1566" s="17"/>
      <c r="AR1566" s="17"/>
      <c r="AS1566" s="17"/>
      <c r="AT1566" s="17"/>
      <c r="AU1566" s="17"/>
      <c r="AV1566" s="17"/>
      <c r="AW1566" s="17"/>
      <c r="AX1566" s="17"/>
      <c r="AY1566" s="17"/>
      <c r="AZ1566" s="17"/>
      <c r="BA1566" s="17"/>
      <c r="BB1566" s="17"/>
    </row>
    <row r="1567" spans="1:54" x14ac:dyDescent="0.25">
      <c r="A1567" s="17"/>
      <c r="B1567" s="17"/>
      <c r="C1567" s="22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20"/>
      <c r="T1567" s="20"/>
      <c r="U1567" s="20"/>
      <c r="V1567" s="20"/>
      <c r="W1567" s="20"/>
      <c r="X1567" s="20"/>
      <c r="Y1567" s="20"/>
      <c r="Z1567" s="17"/>
      <c r="AA1567" s="21"/>
      <c r="AB1567" s="17"/>
      <c r="AC1567" s="17"/>
      <c r="AD1567" s="17"/>
      <c r="AE1567" s="17"/>
      <c r="AF1567" s="17"/>
      <c r="AG1567" s="17"/>
      <c r="AH1567" s="17"/>
      <c r="AI1567" s="17"/>
      <c r="AJ1567" s="17"/>
      <c r="AK1567" s="17"/>
      <c r="AL1567" s="17"/>
      <c r="AM1567" s="17"/>
      <c r="AN1567" s="17"/>
      <c r="AO1567" s="17"/>
      <c r="AP1567" s="17"/>
      <c r="AQ1567" s="17"/>
      <c r="AR1567" s="17"/>
      <c r="AS1567" s="17"/>
      <c r="AT1567" s="17"/>
      <c r="AU1567" s="17"/>
      <c r="AV1567" s="17"/>
      <c r="AW1567" s="17"/>
      <c r="AX1567" s="17"/>
      <c r="AY1567" s="17"/>
      <c r="AZ1567" s="17"/>
      <c r="BA1567" s="17"/>
      <c r="BB1567" s="17"/>
    </row>
    <row r="1568" spans="1:54" x14ac:dyDescent="0.25">
      <c r="A1568" s="17"/>
      <c r="B1568" s="17"/>
      <c r="C1568" s="22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20"/>
      <c r="T1568" s="20"/>
      <c r="U1568" s="20"/>
      <c r="V1568" s="20"/>
      <c r="W1568" s="20"/>
      <c r="X1568" s="20"/>
      <c r="Y1568" s="20"/>
      <c r="Z1568" s="17"/>
      <c r="AA1568" s="21"/>
      <c r="AB1568" s="17"/>
      <c r="AC1568" s="17"/>
      <c r="AD1568" s="17"/>
      <c r="AE1568" s="17"/>
      <c r="AF1568" s="17"/>
      <c r="AG1568" s="17"/>
      <c r="AH1568" s="17"/>
      <c r="AI1568" s="17"/>
      <c r="AJ1568" s="17"/>
      <c r="AK1568" s="17"/>
      <c r="AL1568" s="17"/>
      <c r="AM1568" s="17"/>
      <c r="AN1568" s="17"/>
      <c r="AO1568" s="17"/>
      <c r="AP1568" s="17"/>
      <c r="AQ1568" s="17"/>
      <c r="AR1568" s="17"/>
      <c r="AS1568" s="17"/>
      <c r="AT1568" s="17"/>
      <c r="AU1568" s="17"/>
      <c r="AV1568" s="17"/>
      <c r="AW1568" s="17"/>
      <c r="AX1568" s="17"/>
      <c r="AY1568" s="17"/>
      <c r="AZ1568" s="17"/>
      <c r="BA1568" s="17"/>
      <c r="BB1568" s="17"/>
    </row>
    <row r="1569" spans="1:54" x14ac:dyDescent="0.25">
      <c r="A1569" s="17"/>
      <c r="B1569" s="17"/>
      <c r="C1569" s="22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20"/>
      <c r="T1569" s="20"/>
      <c r="U1569" s="20"/>
      <c r="V1569" s="20"/>
      <c r="W1569" s="20"/>
      <c r="X1569" s="20"/>
      <c r="Y1569" s="20"/>
      <c r="Z1569" s="17"/>
      <c r="AA1569" s="21"/>
      <c r="AB1569" s="17"/>
      <c r="AC1569" s="17"/>
      <c r="AD1569" s="17"/>
      <c r="AE1569" s="17"/>
      <c r="AF1569" s="17"/>
      <c r="AG1569" s="17"/>
      <c r="AH1569" s="17"/>
      <c r="AI1569" s="17"/>
      <c r="AJ1569" s="17"/>
      <c r="AK1569" s="17"/>
      <c r="AL1569" s="17"/>
      <c r="AM1569" s="17"/>
      <c r="AN1569" s="17"/>
      <c r="AO1569" s="17"/>
      <c r="AP1569" s="17"/>
      <c r="AQ1569" s="17"/>
      <c r="AR1569" s="17"/>
      <c r="AS1569" s="17"/>
      <c r="AT1569" s="17"/>
      <c r="AU1569" s="17"/>
      <c r="AV1569" s="17"/>
      <c r="AW1569" s="17"/>
      <c r="AX1569" s="17"/>
      <c r="AY1569" s="17"/>
      <c r="AZ1569" s="17"/>
      <c r="BA1569" s="17"/>
      <c r="BB1569" s="17"/>
    </row>
    <row r="1570" spans="1:54" x14ac:dyDescent="0.25">
      <c r="A1570" s="17"/>
      <c r="B1570" s="17"/>
      <c r="C1570" s="22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20"/>
      <c r="T1570" s="20"/>
      <c r="U1570" s="20"/>
      <c r="V1570" s="20"/>
      <c r="W1570" s="20"/>
      <c r="X1570" s="20"/>
      <c r="Y1570" s="20"/>
      <c r="Z1570" s="17"/>
      <c r="AA1570" s="21"/>
      <c r="AB1570" s="17"/>
      <c r="AC1570" s="17"/>
      <c r="AD1570" s="17"/>
      <c r="AE1570" s="17"/>
      <c r="AF1570" s="17"/>
      <c r="AG1570" s="17"/>
      <c r="AH1570" s="17"/>
      <c r="AI1570" s="17"/>
      <c r="AJ1570" s="17"/>
      <c r="AK1570" s="17"/>
      <c r="AL1570" s="17"/>
      <c r="AM1570" s="17"/>
      <c r="AN1570" s="17"/>
      <c r="AO1570" s="17"/>
      <c r="AP1570" s="17"/>
      <c r="AQ1570" s="17"/>
      <c r="AR1570" s="17"/>
      <c r="AS1570" s="17"/>
      <c r="AT1570" s="17"/>
      <c r="AU1570" s="17"/>
      <c r="AV1570" s="17"/>
      <c r="AW1570" s="17"/>
      <c r="AX1570" s="17"/>
      <c r="AY1570" s="17"/>
      <c r="AZ1570" s="17"/>
      <c r="BA1570" s="17"/>
      <c r="BB1570" s="17"/>
    </row>
    <row r="1571" spans="1:54" x14ac:dyDescent="0.25">
      <c r="A1571" s="17"/>
      <c r="B1571" s="17"/>
      <c r="C1571" s="22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20"/>
      <c r="T1571" s="20"/>
      <c r="U1571" s="20"/>
      <c r="V1571" s="20"/>
      <c r="W1571" s="20"/>
      <c r="X1571" s="20"/>
      <c r="Y1571" s="20"/>
      <c r="Z1571" s="17"/>
      <c r="AA1571" s="21"/>
      <c r="AB1571" s="17"/>
      <c r="AC1571" s="17"/>
      <c r="AD1571" s="17"/>
      <c r="AE1571" s="17"/>
      <c r="AF1571" s="17"/>
      <c r="AG1571" s="17"/>
      <c r="AH1571" s="17"/>
      <c r="AI1571" s="17"/>
      <c r="AJ1571" s="17"/>
      <c r="AK1571" s="17"/>
      <c r="AL1571" s="17"/>
      <c r="AM1571" s="17"/>
      <c r="AN1571" s="17"/>
      <c r="AO1571" s="17"/>
      <c r="AP1571" s="17"/>
      <c r="AQ1571" s="17"/>
      <c r="AR1571" s="17"/>
      <c r="AS1571" s="17"/>
      <c r="AT1571" s="17"/>
      <c r="AU1571" s="17"/>
      <c r="AV1571" s="17"/>
      <c r="AW1571" s="17"/>
      <c r="AX1571" s="17"/>
      <c r="AY1571" s="17"/>
      <c r="AZ1571" s="17"/>
      <c r="BA1571" s="17"/>
      <c r="BB1571" s="17"/>
    </row>
    <row r="1572" spans="1:54" x14ac:dyDescent="0.25">
      <c r="A1572" s="17"/>
      <c r="B1572" s="17"/>
      <c r="C1572" s="22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20"/>
      <c r="T1572" s="20"/>
      <c r="U1572" s="20"/>
      <c r="V1572" s="20"/>
      <c r="W1572" s="20"/>
      <c r="X1572" s="20"/>
      <c r="Y1572" s="20"/>
      <c r="Z1572" s="17"/>
      <c r="AA1572" s="21"/>
      <c r="AB1572" s="17"/>
      <c r="AC1572" s="17"/>
      <c r="AD1572" s="17"/>
      <c r="AE1572" s="17"/>
      <c r="AF1572" s="17"/>
      <c r="AG1572" s="17"/>
      <c r="AH1572" s="17"/>
      <c r="AI1572" s="17"/>
      <c r="AJ1572" s="17"/>
      <c r="AK1572" s="17"/>
      <c r="AL1572" s="17"/>
      <c r="AM1572" s="17"/>
      <c r="AN1572" s="17"/>
      <c r="AO1572" s="17"/>
      <c r="AP1572" s="17"/>
      <c r="AQ1572" s="17"/>
      <c r="AR1572" s="17"/>
      <c r="AS1572" s="17"/>
      <c r="AT1572" s="17"/>
      <c r="AU1572" s="17"/>
      <c r="AV1572" s="17"/>
      <c r="AW1572" s="17"/>
      <c r="AX1572" s="17"/>
      <c r="AY1572" s="17"/>
      <c r="AZ1572" s="17"/>
      <c r="BA1572" s="17"/>
      <c r="BB1572" s="17"/>
    </row>
    <row r="1573" spans="1:54" x14ac:dyDescent="0.25">
      <c r="A1573" s="17"/>
      <c r="B1573" s="17"/>
      <c r="C1573" s="22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20"/>
      <c r="T1573" s="20"/>
      <c r="U1573" s="20"/>
      <c r="V1573" s="20"/>
      <c r="W1573" s="20"/>
      <c r="X1573" s="20"/>
      <c r="Y1573" s="20"/>
      <c r="Z1573" s="17"/>
      <c r="AA1573" s="21"/>
      <c r="AB1573" s="17"/>
      <c r="AC1573" s="17"/>
      <c r="AD1573" s="17"/>
      <c r="AE1573" s="17"/>
      <c r="AF1573" s="17"/>
      <c r="AG1573" s="17"/>
      <c r="AH1573" s="17"/>
      <c r="AI1573" s="17"/>
      <c r="AJ1573" s="17"/>
      <c r="AK1573" s="17"/>
      <c r="AL1573" s="17"/>
      <c r="AM1573" s="17"/>
      <c r="AN1573" s="17"/>
      <c r="AO1573" s="17"/>
      <c r="AP1573" s="17"/>
      <c r="AQ1573" s="17"/>
      <c r="AR1573" s="17"/>
      <c r="AS1573" s="17"/>
      <c r="AT1573" s="17"/>
      <c r="AU1573" s="17"/>
      <c r="AV1573" s="17"/>
      <c r="AW1573" s="17"/>
      <c r="AX1573" s="17"/>
      <c r="AY1573" s="17"/>
      <c r="AZ1573" s="17"/>
      <c r="BA1573" s="17"/>
      <c r="BB1573" s="17"/>
    </row>
    <row r="1574" spans="1:54" x14ac:dyDescent="0.25">
      <c r="A1574" s="17"/>
      <c r="B1574" s="17"/>
      <c r="C1574" s="22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20"/>
      <c r="T1574" s="20"/>
      <c r="U1574" s="20"/>
      <c r="V1574" s="20"/>
      <c r="W1574" s="20"/>
      <c r="X1574" s="20"/>
      <c r="Y1574" s="20"/>
      <c r="Z1574" s="17"/>
      <c r="AA1574" s="21"/>
      <c r="AB1574" s="17"/>
      <c r="AC1574" s="17"/>
      <c r="AD1574" s="17"/>
      <c r="AE1574" s="17"/>
      <c r="AF1574" s="17"/>
      <c r="AG1574" s="17"/>
      <c r="AH1574" s="17"/>
      <c r="AI1574" s="17"/>
      <c r="AJ1574" s="17"/>
      <c r="AK1574" s="17"/>
      <c r="AL1574" s="17"/>
      <c r="AM1574" s="17"/>
      <c r="AN1574" s="17"/>
      <c r="AO1574" s="17"/>
      <c r="AP1574" s="17"/>
      <c r="AQ1574" s="17"/>
      <c r="AR1574" s="17"/>
      <c r="AS1574" s="17"/>
      <c r="AT1574" s="17"/>
      <c r="AU1574" s="17"/>
      <c r="AV1574" s="17"/>
      <c r="AW1574" s="17"/>
      <c r="AX1574" s="17"/>
      <c r="AY1574" s="17"/>
      <c r="AZ1574" s="17"/>
      <c r="BA1574" s="17"/>
      <c r="BB1574" s="17"/>
    </row>
    <row r="1575" spans="1:54" x14ac:dyDescent="0.25">
      <c r="A1575" s="17"/>
      <c r="B1575" s="17"/>
      <c r="C1575" s="22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20"/>
      <c r="T1575" s="20"/>
      <c r="U1575" s="20"/>
      <c r="V1575" s="20"/>
      <c r="W1575" s="20"/>
      <c r="X1575" s="20"/>
      <c r="Y1575" s="20"/>
      <c r="Z1575" s="17"/>
      <c r="AA1575" s="21"/>
      <c r="AB1575" s="17"/>
      <c r="AC1575" s="17"/>
      <c r="AD1575" s="17"/>
      <c r="AE1575" s="17"/>
      <c r="AF1575" s="17"/>
      <c r="AG1575" s="17"/>
      <c r="AH1575" s="17"/>
      <c r="AI1575" s="17"/>
      <c r="AJ1575" s="17"/>
      <c r="AK1575" s="17"/>
      <c r="AL1575" s="17"/>
      <c r="AM1575" s="17"/>
      <c r="AN1575" s="17"/>
      <c r="AO1575" s="17"/>
      <c r="AP1575" s="17"/>
      <c r="AQ1575" s="17"/>
      <c r="AR1575" s="17"/>
      <c r="AS1575" s="17"/>
      <c r="AT1575" s="17"/>
      <c r="AU1575" s="17"/>
      <c r="AV1575" s="17"/>
      <c r="AW1575" s="17"/>
      <c r="AX1575" s="17"/>
      <c r="AY1575" s="17"/>
      <c r="AZ1575" s="17"/>
      <c r="BA1575" s="17"/>
      <c r="BB1575" s="17"/>
    </row>
    <row r="1576" spans="1:54" x14ac:dyDescent="0.25">
      <c r="A1576" s="17"/>
      <c r="B1576" s="17"/>
      <c r="C1576" s="22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20"/>
      <c r="T1576" s="20"/>
      <c r="U1576" s="20"/>
      <c r="V1576" s="20"/>
      <c r="W1576" s="20"/>
      <c r="X1576" s="20"/>
      <c r="Y1576" s="20"/>
      <c r="Z1576" s="17"/>
      <c r="AA1576" s="21"/>
      <c r="AB1576" s="17"/>
      <c r="AC1576" s="17"/>
      <c r="AD1576" s="17"/>
      <c r="AE1576" s="17"/>
      <c r="AF1576" s="17"/>
      <c r="AG1576" s="17"/>
      <c r="AH1576" s="17"/>
      <c r="AI1576" s="17"/>
      <c r="AJ1576" s="17"/>
      <c r="AK1576" s="17"/>
      <c r="AL1576" s="17"/>
      <c r="AM1576" s="17"/>
      <c r="AN1576" s="17"/>
      <c r="AO1576" s="17"/>
      <c r="AP1576" s="17"/>
      <c r="AQ1576" s="17"/>
      <c r="AR1576" s="17"/>
      <c r="AS1576" s="17"/>
      <c r="AT1576" s="17"/>
      <c r="AU1576" s="17"/>
      <c r="AV1576" s="17"/>
      <c r="AW1576" s="17"/>
      <c r="AX1576" s="17"/>
      <c r="AY1576" s="17"/>
      <c r="AZ1576" s="17"/>
      <c r="BA1576" s="17"/>
      <c r="BB1576" s="17"/>
    </row>
    <row r="1577" spans="1:54" x14ac:dyDescent="0.25">
      <c r="A1577" s="17"/>
      <c r="B1577" s="17"/>
      <c r="C1577" s="22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20"/>
      <c r="T1577" s="20"/>
      <c r="U1577" s="20"/>
      <c r="V1577" s="20"/>
      <c r="W1577" s="20"/>
      <c r="X1577" s="20"/>
      <c r="Y1577" s="20"/>
      <c r="Z1577" s="17"/>
      <c r="AA1577" s="21"/>
      <c r="AB1577" s="17"/>
      <c r="AC1577" s="17"/>
      <c r="AD1577" s="17"/>
      <c r="AE1577" s="17"/>
      <c r="AF1577" s="17"/>
      <c r="AG1577" s="17"/>
      <c r="AH1577" s="17"/>
      <c r="AI1577" s="17"/>
      <c r="AJ1577" s="17"/>
      <c r="AK1577" s="17"/>
      <c r="AL1577" s="17"/>
      <c r="AM1577" s="17"/>
      <c r="AN1577" s="17"/>
      <c r="AO1577" s="17"/>
      <c r="AP1577" s="17"/>
      <c r="AQ1577" s="17"/>
      <c r="AR1577" s="17"/>
      <c r="AS1577" s="17"/>
      <c r="AT1577" s="17"/>
      <c r="AU1577" s="17"/>
      <c r="AV1577" s="17"/>
      <c r="AW1577" s="17"/>
      <c r="AX1577" s="17"/>
      <c r="AY1577" s="17"/>
      <c r="AZ1577" s="17"/>
      <c r="BA1577" s="17"/>
      <c r="BB1577" s="17"/>
    </row>
    <row r="1578" spans="1:54" x14ac:dyDescent="0.25">
      <c r="A1578" s="17"/>
      <c r="B1578" s="17"/>
      <c r="C1578" s="22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20"/>
      <c r="T1578" s="20"/>
      <c r="U1578" s="20"/>
      <c r="V1578" s="20"/>
      <c r="W1578" s="20"/>
      <c r="X1578" s="20"/>
      <c r="Y1578" s="20"/>
      <c r="Z1578" s="17"/>
      <c r="AA1578" s="21"/>
      <c r="AB1578" s="17"/>
      <c r="AC1578" s="17"/>
      <c r="AD1578" s="17"/>
      <c r="AE1578" s="17"/>
      <c r="AF1578" s="17"/>
      <c r="AG1578" s="17"/>
      <c r="AH1578" s="17"/>
      <c r="AI1578" s="17"/>
      <c r="AJ1578" s="17"/>
      <c r="AK1578" s="17"/>
      <c r="AL1578" s="17"/>
      <c r="AM1578" s="17"/>
      <c r="AN1578" s="17"/>
      <c r="AO1578" s="17"/>
      <c r="AP1578" s="17"/>
      <c r="AQ1578" s="17"/>
      <c r="AR1578" s="17"/>
      <c r="AS1578" s="17"/>
      <c r="AT1578" s="17"/>
      <c r="AU1578" s="17"/>
      <c r="AV1578" s="17"/>
      <c r="AW1578" s="17"/>
      <c r="AX1578" s="17"/>
      <c r="AY1578" s="17"/>
      <c r="AZ1578" s="17"/>
      <c r="BA1578" s="17"/>
      <c r="BB1578" s="17"/>
    </row>
    <row r="1579" spans="1:54" x14ac:dyDescent="0.25">
      <c r="A1579" s="17"/>
      <c r="B1579" s="17"/>
      <c r="C1579" s="22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20"/>
      <c r="T1579" s="20"/>
      <c r="U1579" s="20"/>
      <c r="V1579" s="20"/>
      <c r="W1579" s="20"/>
      <c r="X1579" s="20"/>
      <c r="Y1579" s="20"/>
      <c r="Z1579" s="17"/>
      <c r="AA1579" s="21"/>
      <c r="AB1579" s="17"/>
      <c r="AC1579" s="17"/>
      <c r="AD1579" s="17"/>
      <c r="AE1579" s="17"/>
      <c r="AF1579" s="17"/>
      <c r="AG1579" s="17"/>
      <c r="AH1579" s="17"/>
      <c r="AI1579" s="17"/>
      <c r="AJ1579" s="17"/>
      <c r="AK1579" s="17"/>
      <c r="AL1579" s="17"/>
      <c r="AM1579" s="17"/>
      <c r="AN1579" s="17"/>
      <c r="AO1579" s="17"/>
      <c r="AP1579" s="17"/>
      <c r="AQ1579" s="17"/>
      <c r="AR1579" s="17"/>
      <c r="AS1579" s="17"/>
      <c r="AT1579" s="17"/>
      <c r="AU1579" s="17"/>
      <c r="AV1579" s="17"/>
      <c r="AW1579" s="17"/>
      <c r="AX1579" s="17"/>
      <c r="AY1579" s="17"/>
      <c r="AZ1579" s="17"/>
      <c r="BA1579" s="17"/>
      <c r="BB1579" s="17"/>
    </row>
    <row r="1580" spans="1:54" x14ac:dyDescent="0.25">
      <c r="A1580" s="17"/>
      <c r="B1580" s="17"/>
      <c r="C1580" s="22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20"/>
      <c r="T1580" s="20"/>
      <c r="U1580" s="20"/>
      <c r="V1580" s="20"/>
      <c r="W1580" s="20"/>
      <c r="X1580" s="20"/>
      <c r="Y1580" s="20"/>
      <c r="Z1580" s="17"/>
      <c r="AA1580" s="21"/>
      <c r="AB1580" s="17"/>
      <c r="AC1580" s="17"/>
      <c r="AD1580" s="17"/>
      <c r="AE1580" s="17"/>
      <c r="AF1580" s="17"/>
      <c r="AG1580" s="17"/>
      <c r="AH1580" s="17"/>
      <c r="AI1580" s="17"/>
      <c r="AJ1580" s="17"/>
      <c r="AK1580" s="17"/>
      <c r="AL1580" s="17"/>
      <c r="AM1580" s="17"/>
      <c r="AN1580" s="17"/>
      <c r="AO1580" s="17"/>
      <c r="AP1580" s="17"/>
      <c r="AQ1580" s="17"/>
      <c r="AR1580" s="17"/>
      <c r="AS1580" s="17"/>
      <c r="AT1580" s="17"/>
      <c r="AU1580" s="17"/>
      <c r="AV1580" s="17"/>
      <c r="AW1580" s="17"/>
      <c r="AX1580" s="17"/>
      <c r="AY1580" s="17"/>
      <c r="AZ1580" s="17"/>
      <c r="BA1580" s="17"/>
      <c r="BB1580" s="17"/>
    </row>
    <row r="1581" spans="1:54" x14ac:dyDescent="0.25">
      <c r="A1581" s="17"/>
      <c r="B1581" s="17"/>
      <c r="C1581" s="22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20"/>
      <c r="T1581" s="20"/>
      <c r="U1581" s="20"/>
      <c r="V1581" s="20"/>
      <c r="W1581" s="20"/>
      <c r="X1581" s="20"/>
      <c r="Y1581" s="20"/>
      <c r="Z1581" s="17"/>
      <c r="AA1581" s="21"/>
      <c r="AB1581" s="17"/>
      <c r="AC1581" s="17"/>
      <c r="AD1581" s="17"/>
      <c r="AE1581" s="17"/>
      <c r="AF1581" s="17"/>
      <c r="AG1581" s="17"/>
      <c r="AH1581" s="17"/>
      <c r="AI1581" s="17"/>
      <c r="AJ1581" s="17"/>
      <c r="AK1581" s="17"/>
      <c r="AL1581" s="17"/>
      <c r="AM1581" s="17"/>
      <c r="AN1581" s="17"/>
      <c r="AO1581" s="17"/>
      <c r="AP1581" s="17"/>
      <c r="AQ1581" s="17"/>
      <c r="AR1581" s="17"/>
      <c r="AS1581" s="17"/>
      <c r="AT1581" s="17"/>
      <c r="AU1581" s="17"/>
      <c r="AV1581" s="17"/>
      <c r="AW1581" s="17"/>
      <c r="AX1581" s="17"/>
      <c r="AY1581" s="17"/>
      <c r="AZ1581" s="17"/>
      <c r="BA1581" s="17"/>
      <c r="BB1581" s="17"/>
    </row>
    <row r="1582" spans="1:54" x14ac:dyDescent="0.25">
      <c r="A1582" s="17"/>
      <c r="B1582" s="17"/>
      <c r="C1582" s="22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20"/>
      <c r="T1582" s="20"/>
      <c r="U1582" s="20"/>
      <c r="V1582" s="20"/>
      <c r="W1582" s="20"/>
      <c r="X1582" s="20"/>
      <c r="Y1582" s="20"/>
      <c r="Z1582" s="17"/>
      <c r="AA1582" s="21"/>
      <c r="AB1582" s="17"/>
      <c r="AC1582" s="17"/>
      <c r="AD1582" s="17"/>
      <c r="AE1582" s="17"/>
      <c r="AF1582" s="17"/>
      <c r="AG1582" s="17"/>
      <c r="AH1582" s="17"/>
      <c r="AI1582" s="17"/>
      <c r="AJ1582" s="17"/>
      <c r="AK1582" s="17"/>
      <c r="AL1582" s="17"/>
      <c r="AM1582" s="17"/>
      <c r="AN1582" s="17"/>
      <c r="AO1582" s="17"/>
      <c r="AP1582" s="17"/>
      <c r="AQ1582" s="17"/>
      <c r="AR1582" s="17"/>
      <c r="AS1582" s="17"/>
      <c r="AT1582" s="17"/>
      <c r="AU1582" s="17"/>
      <c r="AV1582" s="17"/>
      <c r="AW1582" s="17"/>
      <c r="AX1582" s="17"/>
      <c r="AY1582" s="17"/>
      <c r="AZ1582" s="17"/>
      <c r="BA1582" s="17"/>
      <c r="BB1582" s="17"/>
    </row>
    <row r="1583" spans="1:54" x14ac:dyDescent="0.25">
      <c r="A1583" s="17"/>
      <c r="B1583" s="17"/>
      <c r="C1583" s="22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20"/>
      <c r="T1583" s="20"/>
      <c r="U1583" s="20"/>
      <c r="V1583" s="20"/>
      <c r="W1583" s="20"/>
      <c r="X1583" s="20"/>
      <c r="Y1583" s="20"/>
      <c r="Z1583" s="17"/>
      <c r="AA1583" s="21"/>
      <c r="AB1583" s="17"/>
      <c r="AC1583" s="17"/>
      <c r="AD1583" s="17"/>
      <c r="AE1583" s="17"/>
      <c r="AF1583" s="17"/>
      <c r="AG1583" s="17"/>
      <c r="AH1583" s="17"/>
      <c r="AI1583" s="17"/>
      <c r="AJ1583" s="17"/>
      <c r="AK1583" s="17"/>
      <c r="AL1583" s="17"/>
      <c r="AM1583" s="17"/>
      <c r="AN1583" s="17"/>
      <c r="AO1583" s="17"/>
      <c r="AP1583" s="17"/>
      <c r="AQ1583" s="17"/>
      <c r="AR1583" s="17"/>
      <c r="AS1583" s="17"/>
      <c r="AT1583" s="17"/>
      <c r="AU1583" s="17"/>
      <c r="AV1583" s="17"/>
      <c r="AW1583" s="17"/>
      <c r="AX1583" s="17"/>
      <c r="AY1583" s="17"/>
      <c r="AZ1583" s="17"/>
      <c r="BA1583" s="17"/>
      <c r="BB1583" s="17"/>
    </row>
    <row r="1584" spans="1:54" x14ac:dyDescent="0.25">
      <c r="A1584" s="17"/>
      <c r="B1584" s="17"/>
      <c r="C1584" s="22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20"/>
      <c r="T1584" s="20"/>
      <c r="U1584" s="20"/>
      <c r="V1584" s="20"/>
      <c r="W1584" s="20"/>
      <c r="X1584" s="20"/>
      <c r="Y1584" s="20"/>
      <c r="Z1584" s="17"/>
      <c r="AA1584" s="21"/>
      <c r="AB1584" s="17"/>
      <c r="AC1584" s="17"/>
      <c r="AD1584" s="17"/>
      <c r="AE1584" s="17"/>
      <c r="AF1584" s="17"/>
      <c r="AG1584" s="17"/>
      <c r="AH1584" s="17"/>
      <c r="AI1584" s="17"/>
      <c r="AJ1584" s="17"/>
      <c r="AK1584" s="17"/>
      <c r="AL1584" s="17"/>
      <c r="AM1584" s="17"/>
      <c r="AN1584" s="17"/>
      <c r="AO1584" s="17"/>
      <c r="AP1584" s="17"/>
      <c r="AQ1584" s="17"/>
      <c r="AR1584" s="17"/>
      <c r="AS1584" s="17"/>
      <c r="AT1584" s="17"/>
      <c r="AU1584" s="17"/>
      <c r="AV1584" s="17"/>
      <c r="AW1584" s="17"/>
      <c r="AX1584" s="17"/>
      <c r="AY1584" s="17"/>
      <c r="AZ1584" s="17"/>
      <c r="BA1584" s="17"/>
      <c r="BB1584" s="17"/>
    </row>
    <row r="1585" spans="1:54" x14ac:dyDescent="0.25">
      <c r="A1585" s="17"/>
      <c r="B1585" s="17"/>
      <c r="C1585" s="22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20"/>
      <c r="T1585" s="20"/>
      <c r="U1585" s="20"/>
      <c r="V1585" s="20"/>
      <c r="W1585" s="20"/>
      <c r="X1585" s="20"/>
      <c r="Y1585" s="20"/>
      <c r="Z1585" s="17"/>
      <c r="AA1585" s="21"/>
      <c r="AB1585" s="17"/>
      <c r="AC1585" s="17"/>
      <c r="AD1585" s="17"/>
      <c r="AE1585" s="17"/>
      <c r="AF1585" s="17"/>
      <c r="AG1585" s="17"/>
      <c r="AH1585" s="17"/>
      <c r="AI1585" s="17"/>
      <c r="AJ1585" s="17"/>
      <c r="AK1585" s="17"/>
      <c r="AL1585" s="17"/>
      <c r="AM1585" s="17"/>
      <c r="AN1585" s="17"/>
      <c r="AO1585" s="17"/>
      <c r="AP1585" s="17"/>
      <c r="AQ1585" s="17"/>
      <c r="AR1585" s="17"/>
      <c r="AS1585" s="17"/>
      <c r="AT1585" s="17"/>
      <c r="AU1585" s="17"/>
      <c r="AV1585" s="17"/>
      <c r="AW1585" s="17"/>
      <c r="AX1585" s="17"/>
      <c r="AY1585" s="17"/>
      <c r="AZ1585" s="17"/>
      <c r="BA1585" s="17"/>
      <c r="BB1585" s="17"/>
    </row>
    <row r="1586" spans="1:54" x14ac:dyDescent="0.25">
      <c r="A1586" s="17"/>
      <c r="B1586" s="17"/>
      <c r="C1586" s="22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20"/>
      <c r="T1586" s="20"/>
      <c r="U1586" s="20"/>
      <c r="V1586" s="20"/>
      <c r="W1586" s="20"/>
      <c r="X1586" s="20"/>
      <c r="Y1586" s="20"/>
      <c r="Z1586" s="17"/>
      <c r="AA1586" s="21"/>
      <c r="AB1586" s="17"/>
      <c r="AC1586" s="17"/>
      <c r="AD1586" s="17"/>
      <c r="AE1586" s="17"/>
      <c r="AF1586" s="17"/>
      <c r="AG1586" s="17"/>
      <c r="AH1586" s="17"/>
      <c r="AI1586" s="17"/>
      <c r="AJ1586" s="17"/>
      <c r="AK1586" s="17"/>
      <c r="AL1586" s="17"/>
      <c r="AM1586" s="17"/>
      <c r="AN1586" s="17"/>
      <c r="AO1586" s="17"/>
      <c r="AP1586" s="17"/>
      <c r="AQ1586" s="17"/>
      <c r="AR1586" s="17"/>
      <c r="AS1586" s="17"/>
      <c r="AT1586" s="17"/>
      <c r="AU1586" s="17"/>
      <c r="AV1586" s="17"/>
      <c r="AW1586" s="17"/>
      <c r="AX1586" s="17"/>
      <c r="AY1586" s="17"/>
      <c r="AZ1586" s="17"/>
      <c r="BA1586" s="17"/>
      <c r="BB1586" s="17"/>
    </row>
    <row r="1587" spans="1:54" x14ac:dyDescent="0.25">
      <c r="A1587" s="17"/>
      <c r="B1587" s="17"/>
      <c r="C1587" s="22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20"/>
      <c r="T1587" s="20"/>
      <c r="U1587" s="20"/>
      <c r="V1587" s="20"/>
      <c r="W1587" s="20"/>
      <c r="X1587" s="20"/>
      <c r="Y1587" s="20"/>
      <c r="Z1587" s="17"/>
      <c r="AA1587" s="21"/>
      <c r="AB1587" s="17"/>
      <c r="AC1587" s="17"/>
      <c r="AD1587" s="17"/>
      <c r="AE1587" s="17"/>
      <c r="AF1587" s="17"/>
      <c r="AG1587" s="17"/>
      <c r="AH1587" s="17"/>
      <c r="AI1587" s="17"/>
      <c r="AJ1587" s="17"/>
      <c r="AK1587" s="17"/>
      <c r="AL1587" s="17"/>
      <c r="AM1587" s="17"/>
      <c r="AN1587" s="17"/>
      <c r="AO1587" s="17"/>
      <c r="AP1587" s="17"/>
      <c r="AQ1587" s="17"/>
      <c r="AR1587" s="17"/>
      <c r="AS1587" s="17"/>
      <c r="AT1587" s="17"/>
      <c r="AU1587" s="17"/>
      <c r="AV1587" s="17"/>
      <c r="AW1587" s="17"/>
      <c r="AX1587" s="17"/>
      <c r="AY1587" s="17"/>
      <c r="AZ1587" s="17"/>
      <c r="BA1587" s="17"/>
      <c r="BB1587" s="17"/>
    </row>
    <row r="1588" spans="1:54" x14ac:dyDescent="0.25">
      <c r="A1588" s="17"/>
      <c r="B1588" s="17"/>
      <c r="C1588" s="22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20"/>
      <c r="T1588" s="20"/>
      <c r="U1588" s="20"/>
      <c r="V1588" s="20"/>
      <c r="W1588" s="20"/>
      <c r="X1588" s="20"/>
      <c r="Y1588" s="20"/>
      <c r="Z1588" s="17"/>
      <c r="AA1588" s="21"/>
      <c r="AB1588" s="17"/>
      <c r="AC1588" s="1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  <c r="AV1588" s="17"/>
      <c r="AW1588" s="17"/>
      <c r="AX1588" s="17"/>
      <c r="AY1588" s="17"/>
      <c r="AZ1588" s="17"/>
      <c r="BA1588" s="17"/>
      <c r="BB1588" s="17"/>
    </row>
    <row r="1589" spans="1:54" x14ac:dyDescent="0.25">
      <c r="A1589" s="17"/>
      <c r="B1589" s="17"/>
      <c r="C1589" s="22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20"/>
      <c r="T1589" s="20"/>
      <c r="U1589" s="20"/>
      <c r="V1589" s="20"/>
      <c r="W1589" s="20"/>
      <c r="X1589" s="20"/>
      <c r="Y1589" s="20"/>
      <c r="Z1589" s="17"/>
      <c r="AA1589" s="21"/>
      <c r="AB1589" s="17"/>
      <c r="AC1589" s="1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  <c r="AV1589" s="17"/>
      <c r="AW1589" s="17"/>
      <c r="AX1589" s="17"/>
      <c r="AY1589" s="17"/>
      <c r="AZ1589" s="17"/>
      <c r="BA1589" s="17"/>
      <c r="BB1589" s="17"/>
    </row>
    <row r="1590" spans="1:54" x14ac:dyDescent="0.25">
      <c r="A1590" s="17"/>
      <c r="B1590" s="17"/>
      <c r="C1590" s="22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20"/>
      <c r="T1590" s="20"/>
      <c r="U1590" s="20"/>
      <c r="V1590" s="20"/>
      <c r="W1590" s="20"/>
      <c r="X1590" s="20"/>
      <c r="Y1590" s="20"/>
      <c r="Z1590" s="17"/>
      <c r="AA1590" s="21"/>
      <c r="AB1590" s="17"/>
      <c r="AC1590" s="17"/>
      <c r="AD1590" s="17"/>
      <c r="AE1590" s="17"/>
      <c r="AF1590" s="17"/>
      <c r="AG1590" s="17"/>
      <c r="AH1590" s="17"/>
      <c r="AI1590" s="17"/>
      <c r="AJ1590" s="17"/>
      <c r="AK1590" s="17"/>
      <c r="AL1590" s="17"/>
      <c r="AM1590" s="17"/>
      <c r="AN1590" s="17"/>
      <c r="AO1590" s="17"/>
      <c r="AP1590" s="17"/>
      <c r="AQ1590" s="17"/>
      <c r="AR1590" s="17"/>
      <c r="AS1590" s="17"/>
      <c r="AT1590" s="17"/>
      <c r="AU1590" s="17"/>
      <c r="AV1590" s="17"/>
      <c r="AW1590" s="17"/>
      <c r="AX1590" s="17"/>
      <c r="AY1590" s="17"/>
      <c r="AZ1590" s="17"/>
      <c r="BA1590" s="17"/>
      <c r="BB1590" s="17"/>
    </row>
    <row r="1591" spans="1:54" x14ac:dyDescent="0.25">
      <c r="A1591" s="17"/>
      <c r="B1591" s="17"/>
      <c r="C1591" s="22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20"/>
      <c r="T1591" s="20"/>
      <c r="U1591" s="20"/>
      <c r="V1591" s="20"/>
      <c r="W1591" s="20"/>
      <c r="X1591" s="20"/>
      <c r="Y1591" s="20"/>
      <c r="Z1591" s="17"/>
      <c r="AA1591" s="21"/>
      <c r="AB1591" s="17"/>
      <c r="AC1591" s="17"/>
      <c r="AD1591" s="17"/>
      <c r="AE1591" s="17"/>
      <c r="AF1591" s="17"/>
      <c r="AG1591" s="17"/>
      <c r="AH1591" s="17"/>
      <c r="AI1591" s="17"/>
      <c r="AJ1591" s="17"/>
      <c r="AK1591" s="17"/>
      <c r="AL1591" s="17"/>
      <c r="AM1591" s="17"/>
      <c r="AN1591" s="17"/>
      <c r="AO1591" s="17"/>
      <c r="AP1591" s="17"/>
      <c r="AQ1591" s="17"/>
      <c r="AR1591" s="17"/>
      <c r="AS1591" s="17"/>
      <c r="AT1591" s="17"/>
      <c r="AU1591" s="17"/>
      <c r="AV1591" s="17"/>
      <c r="AW1591" s="17"/>
      <c r="AX1591" s="17"/>
      <c r="AY1591" s="17"/>
      <c r="AZ1591" s="17"/>
      <c r="BA1591" s="17"/>
      <c r="BB1591" s="17"/>
    </row>
    <row r="1592" spans="1:54" x14ac:dyDescent="0.25">
      <c r="A1592" s="17"/>
      <c r="B1592" s="17"/>
      <c r="C1592" s="22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20"/>
      <c r="T1592" s="20"/>
      <c r="U1592" s="20"/>
      <c r="V1592" s="20"/>
      <c r="W1592" s="20"/>
      <c r="X1592" s="20"/>
      <c r="Y1592" s="20"/>
      <c r="Z1592" s="17"/>
      <c r="AA1592" s="21"/>
      <c r="AB1592" s="17"/>
      <c r="AC1592" s="17"/>
      <c r="AD1592" s="17"/>
      <c r="AE1592" s="17"/>
      <c r="AF1592" s="17"/>
      <c r="AG1592" s="17"/>
      <c r="AH1592" s="17"/>
      <c r="AI1592" s="17"/>
      <c r="AJ1592" s="17"/>
      <c r="AK1592" s="17"/>
      <c r="AL1592" s="17"/>
      <c r="AM1592" s="17"/>
      <c r="AN1592" s="17"/>
      <c r="AO1592" s="17"/>
      <c r="AP1592" s="17"/>
      <c r="AQ1592" s="17"/>
      <c r="AR1592" s="17"/>
      <c r="AS1592" s="17"/>
      <c r="AT1592" s="17"/>
      <c r="AU1592" s="17"/>
      <c r="AV1592" s="17"/>
      <c r="AW1592" s="17"/>
      <c r="AX1592" s="17"/>
      <c r="AY1592" s="17"/>
      <c r="AZ1592" s="17"/>
      <c r="BA1592" s="17"/>
      <c r="BB1592" s="17"/>
    </row>
    <row r="1593" spans="1:54" x14ac:dyDescent="0.25">
      <c r="A1593" s="17"/>
      <c r="B1593" s="17"/>
      <c r="C1593" s="22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20"/>
      <c r="T1593" s="20"/>
      <c r="U1593" s="20"/>
      <c r="V1593" s="20"/>
      <c r="W1593" s="20"/>
      <c r="X1593" s="20"/>
      <c r="Y1593" s="20"/>
      <c r="Z1593" s="17"/>
      <c r="AA1593" s="21"/>
      <c r="AB1593" s="17"/>
      <c r="AC1593" s="17"/>
      <c r="AD1593" s="17"/>
      <c r="AE1593" s="17"/>
      <c r="AF1593" s="17"/>
      <c r="AG1593" s="17"/>
      <c r="AH1593" s="17"/>
      <c r="AI1593" s="17"/>
      <c r="AJ1593" s="17"/>
      <c r="AK1593" s="17"/>
      <c r="AL1593" s="17"/>
      <c r="AM1593" s="17"/>
      <c r="AN1593" s="17"/>
      <c r="AO1593" s="17"/>
      <c r="AP1593" s="17"/>
      <c r="AQ1593" s="17"/>
      <c r="AR1593" s="17"/>
      <c r="AS1593" s="17"/>
      <c r="AT1593" s="17"/>
      <c r="AU1593" s="17"/>
      <c r="AV1593" s="17"/>
      <c r="AW1593" s="17"/>
      <c r="AX1593" s="17"/>
      <c r="AY1593" s="17"/>
      <c r="AZ1593" s="17"/>
      <c r="BA1593" s="17"/>
      <c r="BB1593" s="17"/>
    </row>
    <row r="1594" spans="1:54" x14ac:dyDescent="0.25">
      <c r="A1594" s="17"/>
      <c r="B1594" s="17"/>
      <c r="C1594" s="22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20"/>
      <c r="T1594" s="20"/>
      <c r="U1594" s="20"/>
      <c r="V1594" s="20"/>
      <c r="W1594" s="20"/>
      <c r="X1594" s="20"/>
      <c r="Y1594" s="20"/>
      <c r="Z1594" s="17"/>
      <c r="AA1594" s="21"/>
      <c r="AB1594" s="17"/>
      <c r="AC1594" s="17"/>
      <c r="AD1594" s="17"/>
      <c r="AE1594" s="17"/>
      <c r="AF1594" s="17"/>
      <c r="AG1594" s="17"/>
      <c r="AH1594" s="17"/>
      <c r="AI1594" s="17"/>
      <c r="AJ1594" s="17"/>
      <c r="AK1594" s="17"/>
      <c r="AL1594" s="17"/>
      <c r="AM1594" s="17"/>
      <c r="AN1594" s="17"/>
      <c r="AO1594" s="17"/>
      <c r="AP1594" s="17"/>
      <c r="AQ1594" s="17"/>
      <c r="AR1594" s="17"/>
      <c r="AS1594" s="17"/>
      <c r="AT1594" s="17"/>
      <c r="AU1594" s="17"/>
      <c r="AV1594" s="17"/>
      <c r="AW1594" s="17"/>
      <c r="AX1594" s="17"/>
      <c r="AY1594" s="17"/>
      <c r="AZ1594" s="17"/>
      <c r="BA1594" s="17"/>
      <c r="BB1594" s="17"/>
    </row>
    <row r="1595" spans="1:54" x14ac:dyDescent="0.25">
      <c r="A1595" s="17"/>
      <c r="B1595" s="17"/>
      <c r="C1595" s="22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20"/>
      <c r="T1595" s="20"/>
      <c r="U1595" s="20"/>
      <c r="V1595" s="20"/>
      <c r="W1595" s="20"/>
      <c r="X1595" s="20"/>
      <c r="Y1595" s="20"/>
      <c r="Z1595" s="17"/>
      <c r="AA1595" s="21"/>
      <c r="AB1595" s="17"/>
      <c r="AC1595" s="17"/>
      <c r="AD1595" s="17"/>
      <c r="AE1595" s="17"/>
      <c r="AF1595" s="17"/>
      <c r="AG1595" s="17"/>
      <c r="AH1595" s="17"/>
      <c r="AI1595" s="17"/>
      <c r="AJ1595" s="17"/>
      <c r="AK1595" s="17"/>
      <c r="AL1595" s="17"/>
      <c r="AM1595" s="17"/>
      <c r="AN1595" s="17"/>
      <c r="AO1595" s="17"/>
      <c r="AP1595" s="17"/>
      <c r="AQ1595" s="17"/>
      <c r="AR1595" s="17"/>
      <c r="AS1595" s="17"/>
      <c r="AT1595" s="17"/>
      <c r="AU1595" s="17"/>
      <c r="AV1595" s="17"/>
      <c r="AW1595" s="17"/>
      <c r="AX1595" s="17"/>
      <c r="AY1595" s="17"/>
      <c r="AZ1595" s="17"/>
      <c r="BA1595" s="17"/>
      <c r="BB1595" s="17"/>
    </row>
    <row r="1596" spans="1:54" x14ac:dyDescent="0.25">
      <c r="A1596" s="17"/>
      <c r="B1596" s="17"/>
      <c r="C1596" s="22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20"/>
      <c r="T1596" s="20"/>
      <c r="U1596" s="20"/>
      <c r="V1596" s="20"/>
      <c r="W1596" s="20"/>
      <c r="X1596" s="20"/>
      <c r="Y1596" s="20"/>
      <c r="Z1596" s="17"/>
      <c r="AA1596" s="21"/>
      <c r="AB1596" s="17"/>
      <c r="AC1596" s="17"/>
      <c r="AD1596" s="17"/>
      <c r="AE1596" s="17"/>
      <c r="AF1596" s="17"/>
      <c r="AG1596" s="17"/>
      <c r="AH1596" s="17"/>
      <c r="AI1596" s="17"/>
      <c r="AJ1596" s="17"/>
      <c r="AK1596" s="17"/>
      <c r="AL1596" s="17"/>
      <c r="AM1596" s="17"/>
      <c r="AN1596" s="17"/>
      <c r="AO1596" s="17"/>
      <c r="AP1596" s="17"/>
      <c r="AQ1596" s="17"/>
      <c r="AR1596" s="17"/>
      <c r="AS1596" s="17"/>
      <c r="AT1596" s="17"/>
      <c r="AU1596" s="17"/>
      <c r="AV1596" s="17"/>
      <c r="AW1596" s="17"/>
      <c r="AX1596" s="17"/>
      <c r="AY1596" s="17"/>
      <c r="AZ1596" s="17"/>
      <c r="BA1596" s="17"/>
      <c r="BB1596" s="17"/>
    </row>
    <row r="1597" spans="1:54" x14ac:dyDescent="0.25">
      <c r="A1597" s="17"/>
      <c r="B1597" s="17"/>
      <c r="C1597" s="22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20"/>
      <c r="T1597" s="20"/>
      <c r="U1597" s="20"/>
      <c r="V1597" s="20"/>
      <c r="W1597" s="20"/>
      <c r="X1597" s="20"/>
      <c r="Y1597" s="20"/>
      <c r="Z1597" s="17"/>
      <c r="AA1597" s="21"/>
      <c r="AB1597" s="17"/>
      <c r="AC1597" s="17"/>
      <c r="AD1597" s="17"/>
      <c r="AE1597" s="17"/>
      <c r="AF1597" s="17"/>
      <c r="AG1597" s="17"/>
      <c r="AH1597" s="17"/>
      <c r="AI1597" s="17"/>
      <c r="AJ1597" s="17"/>
      <c r="AK1597" s="17"/>
      <c r="AL1597" s="17"/>
      <c r="AM1597" s="17"/>
      <c r="AN1597" s="17"/>
      <c r="AO1597" s="17"/>
      <c r="AP1597" s="17"/>
      <c r="AQ1597" s="17"/>
      <c r="AR1597" s="17"/>
      <c r="AS1597" s="17"/>
      <c r="AT1597" s="17"/>
      <c r="AU1597" s="17"/>
      <c r="AV1597" s="17"/>
      <c r="AW1597" s="17"/>
      <c r="AX1597" s="17"/>
      <c r="AY1597" s="17"/>
      <c r="AZ1597" s="17"/>
      <c r="BA1597" s="17"/>
      <c r="BB1597" s="17"/>
    </row>
    <row r="1598" spans="1:54" x14ac:dyDescent="0.25">
      <c r="A1598" s="17"/>
      <c r="B1598" s="17"/>
      <c r="C1598" s="22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20"/>
      <c r="T1598" s="20"/>
      <c r="U1598" s="20"/>
      <c r="V1598" s="20"/>
      <c r="W1598" s="20"/>
      <c r="X1598" s="20"/>
      <c r="Y1598" s="20"/>
      <c r="Z1598" s="17"/>
      <c r="AA1598" s="21"/>
      <c r="AB1598" s="17"/>
      <c r="AC1598" s="17"/>
      <c r="AD1598" s="17"/>
      <c r="AE1598" s="17"/>
      <c r="AF1598" s="17"/>
      <c r="AG1598" s="17"/>
      <c r="AH1598" s="17"/>
      <c r="AI1598" s="17"/>
      <c r="AJ1598" s="17"/>
      <c r="AK1598" s="17"/>
      <c r="AL1598" s="17"/>
      <c r="AM1598" s="17"/>
      <c r="AN1598" s="17"/>
      <c r="AO1598" s="17"/>
      <c r="AP1598" s="17"/>
      <c r="AQ1598" s="17"/>
      <c r="AR1598" s="17"/>
      <c r="AS1598" s="17"/>
      <c r="AT1598" s="17"/>
      <c r="AU1598" s="17"/>
      <c r="AV1598" s="17"/>
      <c r="AW1598" s="17"/>
      <c r="AX1598" s="17"/>
      <c r="AY1598" s="17"/>
      <c r="AZ1598" s="17"/>
      <c r="BA1598" s="17"/>
      <c r="BB1598" s="17"/>
    </row>
    <row r="1599" spans="1:54" x14ac:dyDescent="0.25">
      <c r="A1599" s="17"/>
      <c r="B1599" s="17"/>
      <c r="C1599" s="22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20"/>
      <c r="T1599" s="20"/>
      <c r="U1599" s="20"/>
      <c r="V1599" s="20"/>
      <c r="W1599" s="20"/>
      <c r="X1599" s="20"/>
      <c r="Y1599" s="20"/>
      <c r="Z1599" s="17"/>
      <c r="AA1599" s="21"/>
      <c r="AB1599" s="17"/>
      <c r="AC1599" s="17"/>
      <c r="AD1599" s="17"/>
      <c r="AE1599" s="17"/>
      <c r="AF1599" s="17"/>
      <c r="AG1599" s="17"/>
      <c r="AH1599" s="17"/>
      <c r="AI1599" s="17"/>
      <c r="AJ1599" s="17"/>
      <c r="AK1599" s="17"/>
      <c r="AL1599" s="17"/>
      <c r="AM1599" s="17"/>
      <c r="AN1599" s="17"/>
      <c r="AO1599" s="17"/>
      <c r="AP1599" s="17"/>
      <c r="AQ1599" s="17"/>
      <c r="AR1599" s="17"/>
      <c r="AS1599" s="17"/>
      <c r="AT1599" s="17"/>
      <c r="AU1599" s="17"/>
      <c r="AV1599" s="17"/>
      <c r="AW1599" s="17"/>
      <c r="AX1599" s="17"/>
      <c r="AY1599" s="17"/>
      <c r="AZ1599" s="17"/>
      <c r="BA1599" s="17"/>
      <c r="BB1599" s="17"/>
    </row>
    <row r="1600" spans="1:54" x14ac:dyDescent="0.25">
      <c r="A1600" s="17"/>
      <c r="B1600" s="17"/>
      <c r="C1600" s="22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20"/>
      <c r="T1600" s="20"/>
      <c r="U1600" s="20"/>
      <c r="V1600" s="20"/>
      <c r="W1600" s="20"/>
      <c r="X1600" s="20"/>
      <c r="Y1600" s="20"/>
      <c r="Z1600" s="17"/>
      <c r="AA1600" s="21"/>
      <c r="AB1600" s="17"/>
      <c r="AC1600" s="17"/>
      <c r="AD1600" s="17"/>
      <c r="AE1600" s="17"/>
      <c r="AF1600" s="17"/>
      <c r="AG1600" s="17"/>
      <c r="AH1600" s="17"/>
      <c r="AI1600" s="17"/>
      <c r="AJ1600" s="17"/>
      <c r="AK1600" s="17"/>
      <c r="AL1600" s="17"/>
      <c r="AM1600" s="17"/>
      <c r="AN1600" s="17"/>
      <c r="AO1600" s="17"/>
      <c r="AP1600" s="17"/>
      <c r="AQ1600" s="17"/>
      <c r="AR1600" s="17"/>
      <c r="AS1600" s="17"/>
      <c r="AT1600" s="17"/>
      <c r="AU1600" s="17"/>
      <c r="AV1600" s="17"/>
      <c r="AW1600" s="17"/>
      <c r="AX1600" s="17"/>
      <c r="AY1600" s="17"/>
      <c r="AZ1600" s="17"/>
      <c r="BA1600" s="17"/>
      <c r="BB1600" s="17"/>
    </row>
    <row r="1601" spans="1:54" x14ac:dyDescent="0.25">
      <c r="A1601" s="17"/>
      <c r="B1601" s="17"/>
      <c r="C1601" s="22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20"/>
      <c r="T1601" s="20"/>
      <c r="U1601" s="20"/>
      <c r="V1601" s="20"/>
      <c r="W1601" s="20"/>
      <c r="X1601" s="20"/>
      <c r="Y1601" s="20"/>
      <c r="Z1601" s="17"/>
      <c r="AA1601" s="21"/>
      <c r="AB1601" s="17"/>
      <c r="AC1601" s="17"/>
      <c r="AD1601" s="17"/>
      <c r="AE1601" s="17"/>
      <c r="AF1601" s="17"/>
      <c r="AG1601" s="17"/>
      <c r="AH1601" s="17"/>
      <c r="AI1601" s="17"/>
      <c r="AJ1601" s="17"/>
      <c r="AK1601" s="17"/>
      <c r="AL1601" s="17"/>
      <c r="AM1601" s="17"/>
      <c r="AN1601" s="17"/>
      <c r="AO1601" s="17"/>
      <c r="AP1601" s="17"/>
      <c r="AQ1601" s="17"/>
      <c r="AR1601" s="17"/>
      <c r="AS1601" s="17"/>
      <c r="AT1601" s="17"/>
      <c r="AU1601" s="17"/>
      <c r="AV1601" s="17"/>
      <c r="AW1601" s="17"/>
      <c r="AX1601" s="17"/>
      <c r="AY1601" s="17"/>
      <c r="AZ1601" s="17"/>
      <c r="BA1601" s="17"/>
      <c r="BB1601" s="17"/>
    </row>
    <row r="1602" spans="1:54" x14ac:dyDescent="0.25">
      <c r="A1602" s="17"/>
      <c r="B1602" s="17"/>
      <c r="C1602" s="22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20"/>
      <c r="T1602" s="20"/>
      <c r="U1602" s="20"/>
      <c r="V1602" s="20"/>
      <c r="W1602" s="20"/>
      <c r="X1602" s="20"/>
      <c r="Y1602" s="20"/>
      <c r="Z1602" s="17"/>
      <c r="AA1602" s="21"/>
      <c r="AB1602" s="17"/>
      <c r="AC1602" s="17"/>
      <c r="AD1602" s="17"/>
      <c r="AE1602" s="17"/>
      <c r="AF1602" s="17"/>
      <c r="AG1602" s="17"/>
      <c r="AH1602" s="17"/>
      <c r="AI1602" s="17"/>
      <c r="AJ1602" s="17"/>
      <c r="AK1602" s="17"/>
      <c r="AL1602" s="17"/>
      <c r="AM1602" s="17"/>
      <c r="AN1602" s="17"/>
      <c r="AO1602" s="17"/>
      <c r="AP1602" s="17"/>
      <c r="AQ1602" s="17"/>
      <c r="AR1602" s="17"/>
      <c r="AS1602" s="17"/>
      <c r="AT1602" s="17"/>
      <c r="AU1602" s="17"/>
      <c r="AV1602" s="17"/>
      <c r="AW1602" s="17"/>
      <c r="AX1602" s="17"/>
      <c r="AY1602" s="17"/>
      <c r="AZ1602" s="17"/>
      <c r="BA1602" s="17"/>
      <c r="BB1602" s="17"/>
    </row>
    <row r="1603" spans="1:54" x14ac:dyDescent="0.25">
      <c r="A1603" s="17"/>
      <c r="B1603" s="17"/>
      <c r="C1603" s="22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20"/>
      <c r="T1603" s="20"/>
      <c r="U1603" s="20"/>
      <c r="V1603" s="20"/>
      <c r="W1603" s="20"/>
      <c r="X1603" s="20"/>
      <c r="Y1603" s="20"/>
      <c r="Z1603" s="17"/>
      <c r="AA1603" s="21"/>
      <c r="AB1603" s="17"/>
      <c r="AC1603" s="17"/>
      <c r="AD1603" s="17"/>
      <c r="AE1603" s="17"/>
      <c r="AF1603" s="17"/>
      <c r="AG1603" s="17"/>
      <c r="AH1603" s="17"/>
      <c r="AI1603" s="17"/>
      <c r="AJ1603" s="17"/>
      <c r="AK1603" s="17"/>
      <c r="AL1603" s="17"/>
      <c r="AM1603" s="17"/>
      <c r="AN1603" s="17"/>
      <c r="AO1603" s="17"/>
      <c r="AP1603" s="17"/>
      <c r="AQ1603" s="17"/>
      <c r="AR1603" s="17"/>
      <c r="AS1603" s="17"/>
      <c r="AT1603" s="17"/>
      <c r="AU1603" s="17"/>
      <c r="AV1603" s="17"/>
      <c r="AW1603" s="17"/>
      <c r="AX1603" s="17"/>
      <c r="AY1603" s="17"/>
      <c r="AZ1603" s="17"/>
      <c r="BA1603" s="17"/>
      <c r="BB1603" s="17"/>
    </row>
    <row r="1604" spans="1:54" x14ac:dyDescent="0.25">
      <c r="A1604" s="17"/>
      <c r="B1604" s="17"/>
      <c r="C1604" s="22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20"/>
      <c r="T1604" s="20"/>
      <c r="U1604" s="20"/>
      <c r="V1604" s="20"/>
      <c r="W1604" s="20"/>
      <c r="X1604" s="20"/>
      <c r="Y1604" s="20"/>
      <c r="Z1604" s="17"/>
      <c r="AA1604" s="21"/>
      <c r="AB1604" s="17"/>
      <c r="AC1604" s="17"/>
      <c r="AD1604" s="17"/>
      <c r="AE1604" s="17"/>
      <c r="AF1604" s="17"/>
      <c r="AG1604" s="17"/>
      <c r="AH1604" s="17"/>
      <c r="AI1604" s="17"/>
      <c r="AJ1604" s="17"/>
      <c r="AK1604" s="17"/>
      <c r="AL1604" s="17"/>
      <c r="AM1604" s="17"/>
      <c r="AN1604" s="17"/>
      <c r="AO1604" s="17"/>
      <c r="AP1604" s="17"/>
      <c r="AQ1604" s="17"/>
      <c r="AR1604" s="17"/>
      <c r="AS1604" s="17"/>
      <c r="AT1604" s="17"/>
      <c r="AU1604" s="17"/>
      <c r="AV1604" s="17"/>
      <c r="AW1604" s="17"/>
      <c r="AX1604" s="17"/>
      <c r="AY1604" s="17"/>
      <c r="AZ1604" s="17"/>
      <c r="BA1604" s="17"/>
      <c r="BB1604" s="17"/>
    </row>
    <row r="1605" spans="1:54" x14ac:dyDescent="0.25">
      <c r="A1605" s="17"/>
      <c r="B1605" s="17"/>
      <c r="C1605" s="22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20"/>
      <c r="T1605" s="20"/>
      <c r="U1605" s="20"/>
      <c r="V1605" s="20"/>
      <c r="W1605" s="20"/>
      <c r="X1605" s="20"/>
      <c r="Y1605" s="20"/>
      <c r="Z1605" s="17"/>
      <c r="AA1605" s="21"/>
      <c r="AB1605" s="17"/>
      <c r="AC1605" s="17"/>
      <c r="AD1605" s="17"/>
      <c r="AE1605" s="17"/>
      <c r="AF1605" s="17"/>
      <c r="AG1605" s="17"/>
      <c r="AH1605" s="17"/>
      <c r="AI1605" s="17"/>
      <c r="AJ1605" s="17"/>
      <c r="AK1605" s="17"/>
      <c r="AL1605" s="17"/>
      <c r="AM1605" s="17"/>
      <c r="AN1605" s="17"/>
      <c r="AO1605" s="17"/>
      <c r="AP1605" s="17"/>
      <c r="AQ1605" s="17"/>
      <c r="AR1605" s="17"/>
      <c r="AS1605" s="17"/>
      <c r="AT1605" s="17"/>
      <c r="AU1605" s="17"/>
      <c r="AV1605" s="17"/>
      <c r="AW1605" s="17"/>
      <c r="AX1605" s="17"/>
      <c r="AY1605" s="17"/>
      <c r="AZ1605" s="17"/>
      <c r="BA1605" s="17"/>
      <c r="BB1605" s="17"/>
    </row>
    <row r="1606" spans="1:54" x14ac:dyDescent="0.25">
      <c r="A1606" s="17"/>
      <c r="B1606" s="17"/>
      <c r="C1606" s="22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20"/>
      <c r="T1606" s="20"/>
      <c r="U1606" s="20"/>
      <c r="V1606" s="20"/>
      <c r="W1606" s="20"/>
      <c r="X1606" s="20"/>
      <c r="Y1606" s="20"/>
      <c r="Z1606" s="17"/>
      <c r="AA1606" s="21"/>
      <c r="AB1606" s="17"/>
      <c r="AC1606" s="17"/>
      <c r="AD1606" s="17"/>
      <c r="AE1606" s="17"/>
      <c r="AF1606" s="17"/>
      <c r="AG1606" s="17"/>
      <c r="AH1606" s="17"/>
      <c r="AI1606" s="17"/>
      <c r="AJ1606" s="17"/>
      <c r="AK1606" s="17"/>
      <c r="AL1606" s="17"/>
      <c r="AM1606" s="17"/>
      <c r="AN1606" s="17"/>
      <c r="AO1606" s="17"/>
      <c r="AP1606" s="17"/>
      <c r="AQ1606" s="17"/>
      <c r="AR1606" s="17"/>
      <c r="AS1606" s="17"/>
      <c r="AT1606" s="17"/>
      <c r="AU1606" s="17"/>
      <c r="AV1606" s="17"/>
      <c r="AW1606" s="17"/>
      <c r="AX1606" s="17"/>
      <c r="AY1606" s="17"/>
      <c r="AZ1606" s="17"/>
      <c r="BA1606" s="17"/>
      <c r="BB1606" s="17"/>
    </row>
    <row r="1607" spans="1:54" x14ac:dyDescent="0.25">
      <c r="A1607" s="17"/>
      <c r="B1607" s="17"/>
      <c r="C1607" s="22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20"/>
      <c r="T1607" s="20"/>
      <c r="U1607" s="20"/>
      <c r="V1607" s="20"/>
      <c r="W1607" s="20"/>
      <c r="X1607" s="20"/>
      <c r="Y1607" s="20"/>
      <c r="Z1607" s="17"/>
      <c r="AA1607" s="21"/>
      <c r="AB1607" s="17"/>
      <c r="AC1607" s="17"/>
      <c r="AD1607" s="17"/>
      <c r="AE1607" s="17"/>
      <c r="AF1607" s="17"/>
      <c r="AG1607" s="17"/>
      <c r="AH1607" s="17"/>
      <c r="AI1607" s="17"/>
      <c r="AJ1607" s="17"/>
      <c r="AK1607" s="17"/>
      <c r="AL1607" s="17"/>
      <c r="AM1607" s="17"/>
      <c r="AN1607" s="17"/>
      <c r="AO1607" s="17"/>
      <c r="AP1607" s="17"/>
      <c r="AQ1607" s="17"/>
      <c r="AR1607" s="17"/>
      <c r="AS1607" s="17"/>
      <c r="AT1607" s="17"/>
      <c r="AU1607" s="17"/>
      <c r="AV1607" s="17"/>
      <c r="AW1607" s="17"/>
      <c r="AX1607" s="17"/>
      <c r="AY1607" s="17"/>
      <c r="AZ1607" s="17"/>
      <c r="BA1607" s="17"/>
      <c r="BB1607" s="17"/>
    </row>
    <row r="1608" spans="1:54" x14ac:dyDescent="0.25">
      <c r="A1608" s="17"/>
      <c r="B1608" s="17"/>
      <c r="C1608" s="22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20"/>
      <c r="T1608" s="20"/>
      <c r="U1608" s="20"/>
      <c r="V1608" s="20"/>
      <c r="W1608" s="20"/>
      <c r="X1608" s="20"/>
      <c r="Y1608" s="20"/>
      <c r="Z1608" s="17"/>
      <c r="AA1608" s="21"/>
      <c r="AB1608" s="17"/>
      <c r="AC1608" s="17"/>
      <c r="AD1608" s="17"/>
      <c r="AE1608" s="17"/>
      <c r="AF1608" s="17"/>
      <c r="AG1608" s="17"/>
      <c r="AH1608" s="17"/>
      <c r="AI1608" s="17"/>
      <c r="AJ1608" s="17"/>
      <c r="AK1608" s="17"/>
      <c r="AL1608" s="17"/>
      <c r="AM1608" s="17"/>
      <c r="AN1608" s="17"/>
      <c r="AO1608" s="17"/>
      <c r="AP1608" s="17"/>
      <c r="AQ1608" s="17"/>
      <c r="AR1608" s="17"/>
      <c r="AS1608" s="17"/>
      <c r="AT1608" s="17"/>
      <c r="AU1608" s="17"/>
      <c r="AV1608" s="17"/>
      <c r="AW1608" s="17"/>
      <c r="AX1608" s="17"/>
      <c r="AY1608" s="17"/>
      <c r="AZ1608" s="17"/>
      <c r="BA1608" s="17"/>
      <c r="BB1608" s="17"/>
    </row>
    <row r="1609" spans="1:54" x14ac:dyDescent="0.25">
      <c r="A1609" s="17"/>
      <c r="B1609" s="17"/>
      <c r="C1609" s="22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20"/>
      <c r="T1609" s="20"/>
      <c r="U1609" s="20"/>
      <c r="V1609" s="20"/>
      <c r="W1609" s="20"/>
      <c r="X1609" s="20"/>
      <c r="Y1609" s="20"/>
      <c r="Z1609" s="17"/>
      <c r="AA1609" s="21"/>
      <c r="AB1609" s="17"/>
      <c r="AC1609" s="17"/>
      <c r="AD1609" s="17"/>
      <c r="AE1609" s="17"/>
      <c r="AF1609" s="17"/>
      <c r="AG1609" s="17"/>
      <c r="AH1609" s="17"/>
      <c r="AI1609" s="17"/>
      <c r="AJ1609" s="17"/>
      <c r="AK1609" s="17"/>
      <c r="AL1609" s="17"/>
      <c r="AM1609" s="17"/>
      <c r="AN1609" s="17"/>
      <c r="AO1609" s="17"/>
      <c r="AP1609" s="17"/>
      <c r="AQ1609" s="17"/>
      <c r="AR1609" s="17"/>
      <c r="AS1609" s="17"/>
      <c r="AT1609" s="17"/>
      <c r="AU1609" s="17"/>
      <c r="AV1609" s="17"/>
      <c r="AW1609" s="17"/>
      <c r="AX1609" s="17"/>
      <c r="AY1609" s="17"/>
      <c r="AZ1609" s="17"/>
      <c r="BA1609" s="17"/>
      <c r="BB1609" s="17"/>
    </row>
    <row r="1610" spans="1:54" x14ac:dyDescent="0.25">
      <c r="A1610" s="17"/>
      <c r="B1610" s="17"/>
      <c r="C1610" s="22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20"/>
      <c r="T1610" s="20"/>
      <c r="U1610" s="20"/>
      <c r="V1610" s="20"/>
      <c r="W1610" s="20"/>
      <c r="X1610" s="20"/>
      <c r="Y1610" s="20"/>
      <c r="Z1610" s="17"/>
      <c r="AA1610" s="21"/>
      <c r="AB1610" s="17"/>
      <c r="AC1610" s="17"/>
      <c r="AD1610" s="17"/>
      <c r="AE1610" s="17"/>
      <c r="AF1610" s="17"/>
      <c r="AG1610" s="17"/>
      <c r="AH1610" s="17"/>
      <c r="AI1610" s="17"/>
      <c r="AJ1610" s="17"/>
      <c r="AK1610" s="17"/>
      <c r="AL1610" s="17"/>
      <c r="AM1610" s="17"/>
      <c r="AN1610" s="17"/>
      <c r="AO1610" s="17"/>
      <c r="AP1610" s="17"/>
      <c r="AQ1610" s="17"/>
      <c r="AR1610" s="17"/>
      <c r="AS1610" s="17"/>
      <c r="AT1610" s="17"/>
      <c r="AU1610" s="17"/>
      <c r="AV1610" s="17"/>
      <c r="AW1610" s="17"/>
      <c r="AX1610" s="17"/>
      <c r="AY1610" s="17"/>
      <c r="AZ1610" s="17"/>
      <c r="BA1610" s="17"/>
      <c r="BB1610" s="17"/>
    </row>
    <row r="1611" spans="1:54" x14ac:dyDescent="0.25">
      <c r="A1611" s="17"/>
      <c r="B1611" s="17"/>
      <c r="C1611" s="22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20"/>
      <c r="T1611" s="20"/>
      <c r="U1611" s="20"/>
      <c r="V1611" s="20"/>
      <c r="W1611" s="20"/>
      <c r="X1611" s="20"/>
      <c r="Y1611" s="20"/>
      <c r="Z1611" s="17"/>
      <c r="AA1611" s="21"/>
      <c r="AB1611" s="17"/>
      <c r="AC1611" s="17"/>
      <c r="AD1611" s="17"/>
      <c r="AE1611" s="17"/>
      <c r="AF1611" s="17"/>
      <c r="AG1611" s="17"/>
      <c r="AH1611" s="17"/>
      <c r="AI1611" s="17"/>
      <c r="AJ1611" s="17"/>
      <c r="AK1611" s="17"/>
      <c r="AL1611" s="17"/>
      <c r="AM1611" s="17"/>
      <c r="AN1611" s="17"/>
      <c r="AO1611" s="17"/>
      <c r="AP1611" s="17"/>
      <c r="AQ1611" s="17"/>
      <c r="AR1611" s="17"/>
      <c r="AS1611" s="17"/>
      <c r="AT1611" s="17"/>
      <c r="AU1611" s="17"/>
      <c r="AV1611" s="17"/>
      <c r="AW1611" s="17"/>
      <c r="AX1611" s="17"/>
      <c r="AY1611" s="17"/>
      <c r="AZ1611" s="17"/>
      <c r="BA1611" s="17"/>
      <c r="BB1611" s="17"/>
    </row>
    <row r="1612" spans="1:54" x14ac:dyDescent="0.25">
      <c r="A1612" s="17"/>
      <c r="B1612" s="17"/>
      <c r="C1612" s="22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20"/>
      <c r="T1612" s="20"/>
      <c r="U1612" s="20"/>
      <c r="V1612" s="20"/>
      <c r="W1612" s="20"/>
      <c r="X1612" s="20"/>
      <c r="Y1612" s="20"/>
      <c r="Z1612" s="17"/>
      <c r="AA1612" s="21"/>
      <c r="AB1612" s="17"/>
      <c r="AC1612" s="17"/>
      <c r="AD1612" s="17"/>
      <c r="AE1612" s="17"/>
      <c r="AF1612" s="17"/>
      <c r="AG1612" s="17"/>
      <c r="AH1612" s="17"/>
      <c r="AI1612" s="17"/>
      <c r="AJ1612" s="17"/>
      <c r="AK1612" s="17"/>
      <c r="AL1612" s="17"/>
      <c r="AM1612" s="17"/>
      <c r="AN1612" s="17"/>
      <c r="AO1612" s="17"/>
      <c r="AP1612" s="17"/>
      <c r="AQ1612" s="17"/>
      <c r="AR1612" s="17"/>
      <c r="AS1612" s="17"/>
      <c r="AT1612" s="17"/>
      <c r="AU1612" s="17"/>
      <c r="AV1612" s="17"/>
      <c r="AW1612" s="17"/>
      <c r="AX1612" s="17"/>
      <c r="AY1612" s="17"/>
      <c r="AZ1612" s="17"/>
      <c r="BA1612" s="17"/>
      <c r="BB1612" s="17"/>
    </row>
    <row r="1613" spans="1:54" x14ac:dyDescent="0.25">
      <c r="A1613" s="17"/>
      <c r="B1613" s="17"/>
      <c r="C1613" s="22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20"/>
      <c r="T1613" s="20"/>
      <c r="U1613" s="20"/>
      <c r="V1613" s="20"/>
      <c r="W1613" s="20"/>
      <c r="X1613" s="20"/>
      <c r="Y1613" s="20"/>
      <c r="Z1613" s="17"/>
      <c r="AA1613" s="21"/>
      <c r="AB1613" s="17"/>
      <c r="AC1613" s="17"/>
      <c r="AD1613" s="17"/>
      <c r="AE1613" s="17"/>
      <c r="AF1613" s="17"/>
      <c r="AG1613" s="17"/>
      <c r="AH1613" s="17"/>
      <c r="AI1613" s="17"/>
      <c r="AJ1613" s="17"/>
      <c r="AK1613" s="17"/>
      <c r="AL1613" s="17"/>
      <c r="AM1613" s="17"/>
      <c r="AN1613" s="17"/>
      <c r="AO1613" s="17"/>
      <c r="AP1613" s="17"/>
      <c r="AQ1613" s="17"/>
      <c r="AR1613" s="17"/>
      <c r="AS1613" s="17"/>
      <c r="AT1613" s="17"/>
      <c r="AU1613" s="17"/>
      <c r="AV1613" s="17"/>
      <c r="AW1613" s="17"/>
      <c r="AX1613" s="17"/>
      <c r="AY1613" s="17"/>
      <c r="AZ1613" s="17"/>
      <c r="BA1613" s="17"/>
      <c r="BB1613" s="17"/>
    </row>
    <row r="1614" spans="1:54" x14ac:dyDescent="0.25">
      <c r="A1614" s="17"/>
      <c r="B1614" s="17"/>
      <c r="C1614" s="22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20"/>
      <c r="T1614" s="20"/>
      <c r="U1614" s="20"/>
      <c r="V1614" s="20"/>
      <c r="W1614" s="20"/>
      <c r="X1614" s="20"/>
      <c r="Y1614" s="20"/>
      <c r="Z1614" s="17"/>
      <c r="AA1614" s="21"/>
      <c r="AB1614" s="17"/>
      <c r="AC1614" s="17"/>
      <c r="AD1614" s="17"/>
      <c r="AE1614" s="17"/>
      <c r="AF1614" s="17"/>
      <c r="AG1614" s="17"/>
      <c r="AH1614" s="17"/>
      <c r="AI1614" s="17"/>
      <c r="AJ1614" s="17"/>
      <c r="AK1614" s="17"/>
      <c r="AL1614" s="17"/>
      <c r="AM1614" s="17"/>
      <c r="AN1614" s="17"/>
      <c r="AO1614" s="17"/>
      <c r="AP1614" s="17"/>
      <c r="AQ1614" s="17"/>
      <c r="AR1614" s="17"/>
      <c r="AS1614" s="17"/>
      <c r="AT1614" s="17"/>
      <c r="AU1614" s="17"/>
      <c r="AV1614" s="17"/>
      <c r="AW1614" s="17"/>
      <c r="AX1614" s="17"/>
      <c r="AY1614" s="17"/>
      <c r="AZ1614" s="17"/>
      <c r="BA1614" s="17"/>
      <c r="BB1614" s="17"/>
    </row>
    <row r="1615" spans="1:54" x14ac:dyDescent="0.25">
      <c r="A1615" s="17"/>
      <c r="B1615" s="17"/>
      <c r="C1615" s="22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20"/>
      <c r="T1615" s="20"/>
      <c r="U1615" s="20"/>
      <c r="V1615" s="20"/>
      <c r="W1615" s="20"/>
      <c r="X1615" s="20"/>
      <c r="Y1615" s="20"/>
      <c r="Z1615" s="17"/>
      <c r="AA1615" s="21"/>
      <c r="AB1615" s="17"/>
      <c r="AC1615" s="17"/>
      <c r="AD1615" s="17"/>
      <c r="AE1615" s="17"/>
      <c r="AF1615" s="17"/>
      <c r="AG1615" s="17"/>
      <c r="AH1615" s="17"/>
      <c r="AI1615" s="17"/>
      <c r="AJ1615" s="17"/>
      <c r="AK1615" s="17"/>
      <c r="AL1615" s="17"/>
      <c r="AM1615" s="17"/>
      <c r="AN1615" s="17"/>
      <c r="AO1615" s="17"/>
      <c r="AP1615" s="17"/>
      <c r="AQ1615" s="17"/>
      <c r="AR1615" s="17"/>
      <c r="AS1615" s="17"/>
      <c r="AT1615" s="17"/>
      <c r="AU1615" s="17"/>
      <c r="AV1615" s="17"/>
      <c r="AW1615" s="17"/>
      <c r="AX1615" s="17"/>
      <c r="AY1615" s="17"/>
      <c r="AZ1615" s="17"/>
      <c r="BA1615" s="17"/>
      <c r="BB1615" s="17"/>
    </row>
    <row r="1616" spans="1:54" x14ac:dyDescent="0.25">
      <c r="A1616" s="17"/>
      <c r="B1616" s="17"/>
      <c r="C1616" s="22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20"/>
      <c r="T1616" s="20"/>
      <c r="U1616" s="20"/>
      <c r="V1616" s="20"/>
      <c r="W1616" s="20"/>
      <c r="X1616" s="20"/>
      <c r="Y1616" s="20"/>
      <c r="Z1616" s="17"/>
      <c r="AA1616" s="21"/>
      <c r="AB1616" s="17"/>
      <c r="AC1616" s="17"/>
      <c r="AD1616" s="17"/>
      <c r="AE1616" s="17"/>
      <c r="AF1616" s="17"/>
      <c r="AG1616" s="17"/>
      <c r="AH1616" s="17"/>
      <c r="AI1616" s="17"/>
      <c r="AJ1616" s="17"/>
      <c r="AK1616" s="17"/>
      <c r="AL1616" s="17"/>
      <c r="AM1616" s="17"/>
      <c r="AN1616" s="17"/>
      <c r="AO1616" s="17"/>
      <c r="AP1616" s="17"/>
      <c r="AQ1616" s="17"/>
      <c r="AR1616" s="17"/>
      <c r="AS1616" s="17"/>
      <c r="AT1616" s="17"/>
      <c r="AU1616" s="17"/>
      <c r="AV1616" s="17"/>
      <c r="AW1616" s="17"/>
      <c r="AX1616" s="17"/>
      <c r="AY1616" s="17"/>
      <c r="AZ1616" s="17"/>
      <c r="BA1616" s="17"/>
      <c r="BB1616" s="17"/>
    </row>
    <row r="1617" spans="1:54" x14ac:dyDescent="0.25">
      <c r="A1617" s="17"/>
      <c r="B1617" s="17"/>
      <c r="C1617" s="22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20"/>
      <c r="T1617" s="20"/>
      <c r="U1617" s="20"/>
      <c r="V1617" s="20"/>
      <c r="W1617" s="20"/>
      <c r="X1617" s="20"/>
      <c r="Y1617" s="20"/>
      <c r="Z1617" s="17"/>
      <c r="AA1617" s="21"/>
      <c r="AB1617" s="17"/>
      <c r="AC1617" s="17"/>
      <c r="AD1617" s="17"/>
      <c r="AE1617" s="17"/>
      <c r="AF1617" s="17"/>
      <c r="AG1617" s="17"/>
      <c r="AH1617" s="17"/>
      <c r="AI1617" s="17"/>
      <c r="AJ1617" s="17"/>
      <c r="AK1617" s="17"/>
      <c r="AL1617" s="17"/>
      <c r="AM1617" s="17"/>
      <c r="AN1617" s="17"/>
      <c r="AO1617" s="17"/>
      <c r="AP1617" s="17"/>
      <c r="AQ1617" s="17"/>
      <c r="AR1617" s="17"/>
      <c r="AS1617" s="17"/>
      <c r="AT1617" s="17"/>
      <c r="AU1617" s="17"/>
      <c r="AV1617" s="17"/>
      <c r="AW1617" s="17"/>
      <c r="AX1617" s="17"/>
      <c r="AY1617" s="17"/>
      <c r="AZ1617" s="17"/>
      <c r="BA1617" s="17"/>
      <c r="BB1617" s="17"/>
    </row>
    <row r="1618" spans="1:54" x14ac:dyDescent="0.25">
      <c r="A1618" s="17"/>
      <c r="B1618" s="17"/>
      <c r="C1618" s="22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20"/>
      <c r="T1618" s="20"/>
      <c r="U1618" s="20"/>
      <c r="V1618" s="20"/>
      <c r="W1618" s="20"/>
      <c r="X1618" s="20"/>
      <c r="Y1618" s="20"/>
      <c r="Z1618" s="17"/>
      <c r="AA1618" s="21"/>
      <c r="AB1618" s="17"/>
      <c r="AC1618" s="17"/>
      <c r="AD1618" s="17"/>
      <c r="AE1618" s="17"/>
      <c r="AF1618" s="17"/>
      <c r="AG1618" s="17"/>
      <c r="AH1618" s="17"/>
      <c r="AI1618" s="17"/>
      <c r="AJ1618" s="17"/>
      <c r="AK1618" s="17"/>
      <c r="AL1618" s="17"/>
      <c r="AM1618" s="17"/>
      <c r="AN1618" s="17"/>
      <c r="AO1618" s="17"/>
      <c r="AP1618" s="17"/>
      <c r="AQ1618" s="17"/>
      <c r="AR1618" s="17"/>
      <c r="AS1618" s="17"/>
      <c r="AT1618" s="17"/>
      <c r="AU1618" s="17"/>
      <c r="AV1618" s="17"/>
      <c r="AW1618" s="17"/>
      <c r="AX1618" s="17"/>
      <c r="AY1618" s="17"/>
      <c r="AZ1618" s="17"/>
      <c r="BA1618" s="17"/>
      <c r="BB1618" s="17"/>
    </row>
    <row r="1619" spans="1:54" x14ac:dyDescent="0.25">
      <c r="A1619" s="17"/>
      <c r="B1619" s="17"/>
      <c r="C1619" s="22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20"/>
      <c r="T1619" s="20"/>
      <c r="U1619" s="20"/>
      <c r="V1619" s="20"/>
      <c r="W1619" s="20"/>
      <c r="X1619" s="20"/>
      <c r="Y1619" s="20"/>
      <c r="Z1619" s="17"/>
      <c r="AA1619" s="21"/>
      <c r="AB1619" s="17"/>
      <c r="AC1619" s="17"/>
      <c r="AD1619" s="17"/>
      <c r="AE1619" s="17"/>
      <c r="AF1619" s="17"/>
      <c r="AG1619" s="17"/>
      <c r="AH1619" s="17"/>
      <c r="AI1619" s="17"/>
      <c r="AJ1619" s="17"/>
      <c r="AK1619" s="17"/>
      <c r="AL1619" s="17"/>
      <c r="AM1619" s="17"/>
      <c r="AN1619" s="17"/>
      <c r="AO1619" s="17"/>
      <c r="AP1619" s="17"/>
      <c r="AQ1619" s="17"/>
      <c r="AR1619" s="17"/>
      <c r="AS1619" s="17"/>
      <c r="AT1619" s="17"/>
      <c r="AU1619" s="17"/>
      <c r="AV1619" s="17"/>
      <c r="AW1619" s="17"/>
      <c r="AX1619" s="17"/>
      <c r="AY1619" s="17"/>
      <c r="AZ1619" s="17"/>
      <c r="BA1619" s="17"/>
      <c r="BB1619" s="17"/>
    </row>
    <row r="1620" spans="1:54" x14ac:dyDescent="0.25">
      <c r="A1620" s="17"/>
      <c r="B1620" s="17"/>
      <c r="C1620" s="22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20"/>
      <c r="T1620" s="20"/>
      <c r="U1620" s="20"/>
      <c r="V1620" s="20"/>
      <c r="W1620" s="20"/>
      <c r="X1620" s="20"/>
      <c r="Y1620" s="20"/>
      <c r="Z1620" s="17"/>
      <c r="AA1620" s="21"/>
      <c r="AB1620" s="17"/>
      <c r="AC1620" s="17"/>
      <c r="AD1620" s="17"/>
      <c r="AE1620" s="17"/>
      <c r="AF1620" s="17"/>
      <c r="AG1620" s="17"/>
      <c r="AH1620" s="17"/>
      <c r="AI1620" s="17"/>
      <c r="AJ1620" s="17"/>
      <c r="AK1620" s="17"/>
      <c r="AL1620" s="17"/>
      <c r="AM1620" s="17"/>
      <c r="AN1620" s="17"/>
      <c r="AO1620" s="17"/>
      <c r="AP1620" s="17"/>
      <c r="AQ1620" s="17"/>
      <c r="AR1620" s="17"/>
      <c r="AS1620" s="17"/>
      <c r="AT1620" s="17"/>
      <c r="AU1620" s="17"/>
      <c r="AV1620" s="17"/>
      <c r="AW1620" s="17"/>
      <c r="AX1620" s="17"/>
      <c r="AY1620" s="17"/>
      <c r="AZ1620" s="17"/>
      <c r="BA1620" s="17"/>
      <c r="BB1620" s="17"/>
    </row>
    <row r="1621" spans="1:54" x14ac:dyDescent="0.25">
      <c r="A1621" s="17"/>
      <c r="B1621" s="17"/>
      <c r="C1621" s="22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20"/>
      <c r="T1621" s="20"/>
      <c r="U1621" s="20"/>
      <c r="V1621" s="20"/>
      <c r="W1621" s="20"/>
      <c r="X1621" s="20"/>
      <c r="Y1621" s="20"/>
      <c r="Z1621" s="17"/>
      <c r="AA1621" s="21"/>
      <c r="AB1621" s="17"/>
      <c r="AC1621" s="17"/>
      <c r="AD1621" s="17"/>
      <c r="AE1621" s="17"/>
      <c r="AF1621" s="17"/>
      <c r="AG1621" s="17"/>
      <c r="AH1621" s="17"/>
      <c r="AI1621" s="17"/>
      <c r="AJ1621" s="17"/>
      <c r="AK1621" s="17"/>
      <c r="AL1621" s="17"/>
      <c r="AM1621" s="17"/>
      <c r="AN1621" s="17"/>
      <c r="AO1621" s="17"/>
      <c r="AP1621" s="17"/>
      <c r="AQ1621" s="17"/>
      <c r="AR1621" s="17"/>
      <c r="AS1621" s="17"/>
      <c r="AT1621" s="17"/>
      <c r="AU1621" s="17"/>
      <c r="AV1621" s="17"/>
      <c r="AW1621" s="17"/>
      <c r="AX1621" s="17"/>
      <c r="AY1621" s="17"/>
      <c r="AZ1621" s="17"/>
      <c r="BA1621" s="17"/>
      <c r="BB1621" s="17"/>
    </row>
    <row r="1622" spans="1:54" x14ac:dyDescent="0.25">
      <c r="A1622" s="17"/>
      <c r="B1622" s="17"/>
      <c r="C1622" s="22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20"/>
      <c r="T1622" s="20"/>
      <c r="U1622" s="20"/>
      <c r="V1622" s="20"/>
      <c r="W1622" s="20"/>
      <c r="X1622" s="20"/>
      <c r="Y1622" s="20"/>
      <c r="Z1622" s="17"/>
      <c r="AA1622" s="21"/>
      <c r="AB1622" s="17"/>
      <c r="AC1622" s="17"/>
      <c r="AD1622" s="17"/>
      <c r="AE1622" s="17"/>
      <c r="AF1622" s="17"/>
      <c r="AG1622" s="17"/>
      <c r="AH1622" s="17"/>
      <c r="AI1622" s="17"/>
      <c r="AJ1622" s="17"/>
      <c r="AK1622" s="17"/>
      <c r="AL1622" s="17"/>
      <c r="AM1622" s="17"/>
      <c r="AN1622" s="17"/>
      <c r="AO1622" s="17"/>
      <c r="AP1622" s="17"/>
      <c r="AQ1622" s="17"/>
      <c r="AR1622" s="17"/>
      <c r="AS1622" s="17"/>
      <c r="AT1622" s="17"/>
      <c r="AU1622" s="17"/>
      <c r="AV1622" s="17"/>
      <c r="AW1622" s="17"/>
      <c r="AX1622" s="17"/>
      <c r="AY1622" s="17"/>
      <c r="AZ1622" s="17"/>
      <c r="BA1622" s="17"/>
      <c r="BB1622" s="17"/>
    </row>
    <row r="1623" spans="1:54" x14ac:dyDescent="0.25">
      <c r="A1623" s="17"/>
      <c r="B1623" s="17"/>
      <c r="C1623" s="22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20"/>
      <c r="T1623" s="20"/>
      <c r="U1623" s="20"/>
      <c r="V1623" s="20"/>
      <c r="W1623" s="20"/>
      <c r="X1623" s="20"/>
      <c r="Y1623" s="20"/>
      <c r="Z1623" s="17"/>
      <c r="AA1623" s="21"/>
      <c r="AB1623" s="17"/>
      <c r="AC1623" s="17"/>
      <c r="AD1623" s="17"/>
      <c r="AE1623" s="17"/>
      <c r="AF1623" s="17"/>
      <c r="AG1623" s="17"/>
      <c r="AH1623" s="17"/>
      <c r="AI1623" s="17"/>
      <c r="AJ1623" s="17"/>
      <c r="AK1623" s="17"/>
      <c r="AL1623" s="17"/>
      <c r="AM1623" s="17"/>
      <c r="AN1623" s="17"/>
      <c r="AO1623" s="17"/>
      <c r="AP1623" s="17"/>
      <c r="AQ1623" s="17"/>
      <c r="AR1623" s="17"/>
      <c r="AS1623" s="17"/>
      <c r="AT1623" s="17"/>
      <c r="AU1623" s="17"/>
      <c r="AV1623" s="17"/>
      <c r="AW1623" s="17"/>
      <c r="AX1623" s="17"/>
      <c r="AY1623" s="17"/>
      <c r="AZ1623" s="17"/>
      <c r="BA1623" s="17"/>
      <c r="BB1623" s="17"/>
    </row>
    <row r="1624" spans="1:54" x14ac:dyDescent="0.25">
      <c r="A1624" s="17"/>
      <c r="B1624" s="17"/>
      <c r="C1624" s="22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20"/>
      <c r="T1624" s="20"/>
      <c r="U1624" s="20"/>
      <c r="V1624" s="20"/>
      <c r="W1624" s="20"/>
      <c r="X1624" s="20"/>
      <c r="Y1624" s="20"/>
      <c r="Z1624" s="17"/>
      <c r="AA1624" s="21"/>
      <c r="AB1624" s="17"/>
      <c r="AC1624" s="17"/>
      <c r="AD1624" s="17"/>
      <c r="AE1624" s="17"/>
      <c r="AF1624" s="17"/>
      <c r="AG1624" s="17"/>
      <c r="AH1624" s="17"/>
      <c r="AI1624" s="17"/>
      <c r="AJ1624" s="17"/>
      <c r="AK1624" s="17"/>
      <c r="AL1624" s="17"/>
      <c r="AM1624" s="17"/>
      <c r="AN1624" s="17"/>
      <c r="AO1624" s="17"/>
      <c r="AP1624" s="17"/>
      <c r="AQ1624" s="17"/>
      <c r="AR1624" s="17"/>
      <c r="AS1624" s="17"/>
      <c r="AT1624" s="17"/>
      <c r="AU1624" s="17"/>
      <c r="AV1624" s="17"/>
      <c r="AW1624" s="17"/>
      <c r="AX1624" s="17"/>
      <c r="AY1624" s="17"/>
      <c r="AZ1624" s="17"/>
      <c r="BA1624" s="17"/>
      <c r="BB1624" s="17"/>
    </row>
    <row r="1625" spans="1:54" x14ac:dyDescent="0.25">
      <c r="A1625" s="17"/>
      <c r="B1625" s="17"/>
      <c r="C1625" s="22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20"/>
      <c r="T1625" s="20"/>
      <c r="U1625" s="20"/>
      <c r="V1625" s="20"/>
      <c r="W1625" s="20"/>
      <c r="X1625" s="20"/>
      <c r="Y1625" s="20"/>
      <c r="Z1625" s="17"/>
      <c r="AA1625" s="21"/>
      <c r="AB1625" s="17"/>
      <c r="AC1625" s="17"/>
      <c r="AD1625" s="17"/>
      <c r="AE1625" s="17"/>
      <c r="AF1625" s="17"/>
      <c r="AG1625" s="17"/>
      <c r="AH1625" s="17"/>
      <c r="AI1625" s="17"/>
      <c r="AJ1625" s="17"/>
      <c r="AK1625" s="17"/>
      <c r="AL1625" s="17"/>
      <c r="AM1625" s="17"/>
      <c r="AN1625" s="17"/>
      <c r="AO1625" s="17"/>
      <c r="AP1625" s="17"/>
      <c r="AQ1625" s="17"/>
      <c r="AR1625" s="17"/>
      <c r="AS1625" s="17"/>
      <c r="AT1625" s="17"/>
      <c r="AU1625" s="17"/>
      <c r="AV1625" s="17"/>
      <c r="AW1625" s="17"/>
      <c r="AX1625" s="17"/>
      <c r="AY1625" s="17"/>
      <c r="AZ1625" s="17"/>
      <c r="BA1625" s="17"/>
      <c r="BB1625" s="17"/>
    </row>
    <row r="1626" spans="1:54" x14ac:dyDescent="0.25">
      <c r="A1626" s="17"/>
      <c r="B1626" s="17"/>
      <c r="C1626" s="22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20"/>
      <c r="T1626" s="20"/>
      <c r="U1626" s="20"/>
      <c r="V1626" s="20"/>
      <c r="W1626" s="20"/>
      <c r="X1626" s="20"/>
      <c r="Y1626" s="20"/>
      <c r="Z1626" s="17"/>
      <c r="AA1626" s="21"/>
      <c r="AB1626" s="17"/>
      <c r="AC1626" s="17"/>
      <c r="AD1626" s="17"/>
      <c r="AE1626" s="17"/>
      <c r="AF1626" s="17"/>
      <c r="AG1626" s="17"/>
      <c r="AH1626" s="17"/>
      <c r="AI1626" s="17"/>
      <c r="AJ1626" s="17"/>
      <c r="AK1626" s="17"/>
      <c r="AL1626" s="17"/>
      <c r="AM1626" s="17"/>
      <c r="AN1626" s="17"/>
      <c r="AO1626" s="17"/>
      <c r="AP1626" s="17"/>
      <c r="AQ1626" s="17"/>
      <c r="AR1626" s="17"/>
      <c r="AS1626" s="17"/>
      <c r="AT1626" s="17"/>
      <c r="AU1626" s="17"/>
      <c r="AV1626" s="17"/>
      <c r="AW1626" s="17"/>
      <c r="AX1626" s="17"/>
      <c r="AY1626" s="17"/>
      <c r="AZ1626" s="17"/>
      <c r="BA1626" s="17"/>
      <c r="BB1626" s="17"/>
    </row>
    <row r="1627" spans="1:54" x14ac:dyDescent="0.25">
      <c r="A1627" s="17"/>
      <c r="B1627" s="17"/>
      <c r="C1627" s="22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20"/>
      <c r="T1627" s="20"/>
      <c r="U1627" s="20"/>
      <c r="V1627" s="20"/>
      <c r="W1627" s="20"/>
      <c r="X1627" s="20"/>
      <c r="Y1627" s="20"/>
      <c r="Z1627" s="17"/>
      <c r="AA1627" s="21"/>
      <c r="AB1627" s="17"/>
      <c r="AC1627" s="17"/>
      <c r="AD1627" s="17"/>
      <c r="AE1627" s="17"/>
      <c r="AF1627" s="17"/>
      <c r="AG1627" s="17"/>
      <c r="AH1627" s="17"/>
      <c r="AI1627" s="17"/>
      <c r="AJ1627" s="17"/>
      <c r="AK1627" s="17"/>
      <c r="AL1627" s="17"/>
      <c r="AM1627" s="17"/>
      <c r="AN1627" s="17"/>
      <c r="AO1627" s="17"/>
      <c r="AP1627" s="17"/>
      <c r="AQ1627" s="17"/>
      <c r="AR1627" s="17"/>
      <c r="AS1627" s="17"/>
      <c r="AT1627" s="17"/>
      <c r="AU1627" s="17"/>
      <c r="AV1627" s="17"/>
      <c r="AW1627" s="17"/>
      <c r="AX1627" s="17"/>
      <c r="AY1627" s="17"/>
      <c r="AZ1627" s="17"/>
      <c r="BA1627" s="17"/>
      <c r="BB1627" s="17"/>
    </row>
    <row r="1628" spans="1:54" x14ac:dyDescent="0.25">
      <c r="A1628" s="17"/>
      <c r="B1628" s="17"/>
      <c r="C1628" s="22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20"/>
      <c r="T1628" s="20"/>
      <c r="U1628" s="20"/>
      <c r="V1628" s="20"/>
      <c r="W1628" s="20"/>
      <c r="X1628" s="20"/>
      <c r="Y1628" s="20"/>
      <c r="Z1628" s="17"/>
      <c r="AA1628" s="21"/>
      <c r="AB1628" s="17"/>
      <c r="AC1628" s="17"/>
      <c r="AD1628" s="17"/>
      <c r="AE1628" s="17"/>
      <c r="AF1628" s="17"/>
      <c r="AG1628" s="17"/>
      <c r="AH1628" s="17"/>
      <c r="AI1628" s="17"/>
      <c r="AJ1628" s="17"/>
      <c r="AK1628" s="17"/>
      <c r="AL1628" s="17"/>
      <c r="AM1628" s="17"/>
      <c r="AN1628" s="17"/>
      <c r="AO1628" s="17"/>
      <c r="AP1628" s="17"/>
      <c r="AQ1628" s="17"/>
      <c r="AR1628" s="17"/>
      <c r="AS1628" s="17"/>
      <c r="AT1628" s="17"/>
      <c r="AU1628" s="17"/>
      <c r="AV1628" s="17"/>
      <c r="AW1628" s="17"/>
      <c r="AX1628" s="17"/>
      <c r="AY1628" s="17"/>
      <c r="AZ1628" s="17"/>
      <c r="BA1628" s="17"/>
      <c r="BB1628" s="17"/>
    </row>
    <row r="1629" spans="1:54" x14ac:dyDescent="0.25">
      <c r="A1629" s="17"/>
      <c r="B1629" s="17"/>
      <c r="C1629" s="22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20"/>
      <c r="T1629" s="20"/>
      <c r="U1629" s="20"/>
      <c r="V1629" s="20"/>
      <c r="W1629" s="20"/>
      <c r="X1629" s="20"/>
      <c r="Y1629" s="20"/>
      <c r="Z1629" s="17"/>
      <c r="AA1629" s="21"/>
      <c r="AB1629" s="17"/>
      <c r="AC1629" s="17"/>
      <c r="AD1629" s="17"/>
      <c r="AE1629" s="17"/>
      <c r="AF1629" s="17"/>
      <c r="AG1629" s="17"/>
      <c r="AH1629" s="17"/>
      <c r="AI1629" s="17"/>
      <c r="AJ1629" s="17"/>
      <c r="AK1629" s="17"/>
      <c r="AL1629" s="17"/>
      <c r="AM1629" s="17"/>
      <c r="AN1629" s="17"/>
      <c r="AO1629" s="17"/>
      <c r="AP1629" s="17"/>
      <c r="AQ1629" s="17"/>
      <c r="AR1629" s="17"/>
      <c r="AS1629" s="17"/>
      <c r="AT1629" s="17"/>
      <c r="AU1629" s="17"/>
      <c r="AV1629" s="17"/>
      <c r="AW1629" s="17"/>
      <c r="AX1629" s="17"/>
      <c r="AY1629" s="17"/>
      <c r="AZ1629" s="17"/>
      <c r="BA1629" s="17"/>
      <c r="BB1629" s="17"/>
    </row>
    <row r="1630" spans="1:54" x14ac:dyDescent="0.25">
      <c r="A1630" s="17"/>
      <c r="B1630" s="17"/>
      <c r="C1630" s="22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20"/>
      <c r="T1630" s="20"/>
      <c r="U1630" s="20"/>
      <c r="V1630" s="20"/>
      <c r="W1630" s="20"/>
      <c r="X1630" s="20"/>
      <c r="Y1630" s="20"/>
      <c r="Z1630" s="17"/>
      <c r="AA1630" s="21"/>
      <c r="AB1630" s="17"/>
      <c r="AC1630" s="17"/>
      <c r="AD1630" s="17"/>
      <c r="AE1630" s="17"/>
      <c r="AF1630" s="17"/>
      <c r="AG1630" s="17"/>
      <c r="AH1630" s="17"/>
      <c r="AI1630" s="17"/>
      <c r="AJ1630" s="17"/>
      <c r="AK1630" s="17"/>
      <c r="AL1630" s="17"/>
      <c r="AM1630" s="17"/>
      <c r="AN1630" s="17"/>
      <c r="AO1630" s="17"/>
      <c r="AP1630" s="17"/>
      <c r="AQ1630" s="17"/>
      <c r="AR1630" s="17"/>
      <c r="AS1630" s="17"/>
      <c r="AT1630" s="17"/>
      <c r="AU1630" s="17"/>
      <c r="AV1630" s="17"/>
      <c r="AW1630" s="17"/>
      <c r="AX1630" s="17"/>
      <c r="AY1630" s="17"/>
      <c r="AZ1630" s="17"/>
      <c r="BA1630" s="17"/>
      <c r="BB1630" s="17"/>
    </row>
    <row r="1631" spans="1:54" x14ac:dyDescent="0.25">
      <c r="A1631" s="17"/>
      <c r="B1631" s="17"/>
      <c r="C1631" s="22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20"/>
      <c r="T1631" s="20"/>
      <c r="U1631" s="20"/>
      <c r="V1631" s="20"/>
      <c r="W1631" s="20"/>
      <c r="X1631" s="20"/>
      <c r="Y1631" s="20"/>
      <c r="Z1631" s="17"/>
      <c r="AA1631" s="21"/>
      <c r="AB1631" s="17"/>
      <c r="AC1631" s="17"/>
      <c r="AD1631" s="17"/>
      <c r="AE1631" s="17"/>
      <c r="AF1631" s="17"/>
      <c r="AG1631" s="17"/>
      <c r="AH1631" s="17"/>
      <c r="AI1631" s="17"/>
      <c r="AJ1631" s="17"/>
      <c r="AK1631" s="17"/>
      <c r="AL1631" s="17"/>
      <c r="AM1631" s="17"/>
      <c r="AN1631" s="17"/>
      <c r="AO1631" s="17"/>
      <c r="AP1631" s="17"/>
      <c r="AQ1631" s="17"/>
      <c r="AR1631" s="17"/>
      <c r="AS1631" s="17"/>
      <c r="AT1631" s="17"/>
      <c r="AU1631" s="17"/>
      <c r="AV1631" s="17"/>
      <c r="AW1631" s="17"/>
      <c r="AX1631" s="17"/>
      <c r="AY1631" s="17"/>
      <c r="AZ1631" s="17"/>
      <c r="BA1631" s="17"/>
      <c r="BB1631" s="17"/>
    </row>
    <row r="1632" spans="1:54" x14ac:dyDescent="0.25">
      <c r="A1632" s="17"/>
      <c r="B1632" s="17"/>
      <c r="C1632" s="22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20"/>
      <c r="T1632" s="20"/>
      <c r="U1632" s="20"/>
      <c r="V1632" s="20"/>
      <c r="W1632" s="20"/>
      <c r="X1632" s="20"/>
      <c r="Y1632" s="20"/>
      <c r="Z1632" s="17"/>
      <c r="AA1632" s="21"/>
      <c r="AB1632" s="17"/>
      <c r="AC1632" s="17"/>
      <c r="AD1632" s="17"/>
      <c r="AE1632" s="17"/>
      <c r="AF1632" s="17"/>
      <c r="AG1632" s="17"/>
      <c r="AH1632" s="17"/>
      <c r="AI1632" s="17"/>
      <c r="AJ1632" s="17"/>
      <c r="AK1632" s="17"/>
      <c r="AL1632" s="17"/>
      <c r="AM1632" s="17"/>
      <c r="AN1632" s="17"/>
      <c r="AO1632" s="17"/>
      <c r="AP1632" s="17"/>
      <c r="AQ1632" s="17"/>
      <c r="AR1632" s="17"/>
      <c r="AS1632" s="17"/>
      <c r="AT1632" s="17"/>
      <c r="AU1632" s="17"/>
      <c r="AV1632" s="17"/>
      <c r="AW1632" s="17"/>
      <c r="AX1632" s="17"/>
      <c r="AY1632" s="17"/>
      <c r="AZ1632" s="17"/>
      <c r="BA1632" s="17"/>
      <c r="BB1632" s="17"/>
    </row>
    <row r="1633" spans="1:54" x14ac:dyDescent="0.25">
      <c r="A1633" s="17"/>
      <c r="B1633" s="17"/>
      <c r="C1633" s="22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20"/>
      <c r="T1633" s="20"/>
      <c r="U1633" s="20"/>
      <c r="V1633" s="20"/>
      <c r="W1633" s="20"/>
      <c r="X1633" s="20"/>
      <c r="Y1633" s="20"/>
      <c r="Z1633" s="17"/>
      <c r="AA1633" s="21"/>
      <c r="AB1633" s="17"/>
      <c r="AC1633" s="17"/>
      <c r="AD1633" s="17"/>
      <c r="AE1633" s="17"/>
      <c r="AF1633" s="17"/>
      <c r="AG1633" s="17"/>
      <c r="AH1633" s="17"/>
      <c r="AI1633" s="17"/>
      <c r="AJ1633" s="17"/>
      <c r="AK1633" s="17"/>
      <c r="AL1633" s="17"/>
      <c r="AM1633" s="17"/>
      <c r="AN1633" s="17"/>
      <c r="AO1633" s="17"/>
      <c r="AP1633" s="17"/>
      <c r="AQ1633" s="17"/>
      <c r="AR1633" s="17"/>
      <c r="AS1633" s="17"/>
      <c r="AT1633" s="17"/>
      <c r="AU1633" s="17"/>
      <c r="AV1633" s="17"/>
      <c r="AW1633" s="17"/>
      <c r="AX1633" s="17"/>
      <c r="AY1633" s="17"/>
      <c r="AZ1633" s="17"/>
      <c r="BA1633" s="17"/>
      <c r="BB1633" s="17"/>
    </row>
    <row r="1634" spans="1:54" x14ac:dyDescent="0.25">
      <c r="A1634" s="17"/>
      <c r="B1634" s="17"/>
      <c r="C1634" s="22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20"/>
      <c r="T1634" s="20"/>
      <c r="U1634" s="20"/>
      <c r="V1634" s="20"/>
      <c r="W1634" s="20"/>
      <c r="X1634" s="20"/>
      <c r="Y1634" s="20"/>
      <c r="Z1634" s="17"/>
      <c r="AA1634" s="21"/>
      <c r="AB1634" s="17"/>
      <c r="AC1634" s="17"/>
      <c r="AD1634" s="17"/>
      <c r="AE1634" s="17"/>
      <c r="AF1634" s="17"/>
      <c r="AG1634" s="17"/>
      <c r="AH1634" s="17"/>
      <c r="AI1634" s="17"/>
      <c r="AJ1634" s="17"/>
      <c r="AK1634" s="17"/>
      <c r="AL1634" s="17"/>
      <c r="AM1634" s="17"/>
      <c r="AN1634" s="17"/>
      <c r="AO1634" s="17"/>
      <c r="AP1634" s="17"/>
      <c r="AQ1634" s="17"/>
      <c r="AR1634" s="17"/>
      <c r="AS1634" s="17"/>
      <c r="AT1634" s="17"/>
      <c r="AU1634" s="17"/>
      <c r="AV1634" s="17"/>
      <c r="AW1634" s="17"/>
      <c r="AX1634" s="17"/>
      <c r="AY1634" s="17"/>
      <c r="AZ1634" s="17"/>
      <c r="BA1634" s="17"/>
      <c r="BB1634" s="17"/>
    </row>
    <row r="1635" spans="1:54" x14ac:dyDescent="0.25">
      <c r="A1635" s="17"/>
      <c r="B1635" s="17"/>
      <c r="C1635" s="22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20"/>
      <c r="T1635" s="20"/>
      <c r="U1635" s="20"/>
      <c r="V1635" s="20"/>
      <c r="W1635" s="20"/>
      <c r="X1635" s="20"/>
      <c r="Y1635" s="20"/>
      <c r="Z1635" s="17"/>
      <c r="AA1635" s="21"/>
      <c r="AB1635" s="17"/>
      <c r="AC1635" s="17"/>
      <c r="AD1635" s="17"/>
      <c r="AE1635" s="17"/>
      <c r="AF1635" s="17"/>
      <c r="AG1635" s="17"/>
      <c r="AH1635" s="17"/>
      <c r="AI1635" s="17"/>
      <c r="AJ1635" s="17"/>
      <c r="AK1635" s="17"/>
      <c r="AL1635" s="17"/>
      <c r="AM1635" s="17"/>
      <c r="AN1635" s="17"/>
      <c r="AO1635" s="17"/>
      <c r="AP1635" s="17"/>
      <c r="AQ1635" s="17"/>
      <c r="AR1635" s="17"/>
      <c r="AS1635" s="17"/>
      <c r="AT1635" s="17"/>
      <c r="AU1635" s="17"/>
      <c r="AV1635" s="17"/>
      <c r="AW1635" s="17"/>
      <c r="AX1635" s="17"/>
      <c r="AY1635" s="17"/>
      <c r="AZ1635" s="17"/>
      <c r="BA1635" s="17"/>
      <c r="BB1635" s="17"/>
    </row>
    <row r="1636" spans="1:54" x14ac:dyDescent="0.25">
      <c r="A1636" s="17"/>
      <c r="B1636" s="17"/>
      <c r="C1636" s="22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20"/>
      <c r="T1636" s="20"/>
      <c r="U1636" s="20"/>
      <c r="V1636" s="20"/>
      <c r="W1636" s="20"/>
      <c r="X1636" s="20"/>
      <c r="Y1636" s="20"/>
      <c r="Z1636" s="17"/>
      <c r="AA1636" s="21"/>
      <c r="AB1636" s="17"/>
      <c r="AC1636" s="17"/>
      <c r="AD1636" s="17"/>
      <c r="AE1636" s="17"/>
      <c r="AF1636" s="17"/>
      <c r="AG1636" s="17"/>
      <c r="AH1636" s="17"/>
      <c r="AI1636" s="17"/>
      <c r="AJ1636" s="17"/>
      <c r="AK1636" s="17"/>
      <c r="AL1636" s="17"/>
      <c r="AM1636" s="17"/>
      <c r="AN1636" s="17"/>
      <c r="AO1636" s="17"/>
      <c r="AP1636" s="17"/>
      <c r="AQ1636" s="17"/>
      <c r="AR1636" s="17"/>
      <c r="AS1636" s="17"/>
      <c r="AT1636" s="17"/>
      <c r="AU1636" s="17"/>
      <c r="AV1636" s="17"/>
      <c r="AW1636" s="17"/>
      <c r="AX1636" s="17"/>
      <c r="AY1636" s="17"/>
      <c r="AZ1636" s="17"/>
      <c r="BA1636" s="17"/>
      <c r="BB1636" s="17"/>
    </row>
    <row r="1637" spans="1:54" x14ac:dyDescent="0.25">
      <c r="A1637" s="17"/>
      <c r="B1637" s="17"/>
      <c r="C1637" s="22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20"/>
      <c r="T1637" s="20"/>
      <c r="U1637" s="20"/>
      <c r="V1637" s="20"/>
      <c r="W1637" s="20"/>
      <c r="X1637" s="20"/>
      <c r="Y1637" s="20"/>
      <c r="Z1637" s="17"/>
      <c r="AA1637" s="21"/>
      <c r="AB1637" s="17"/>
      <c r="AC1637" s="17"/>
      <c r="AD1637" s="17"/>
      <c r="AE1637" s="17"/>
      <c r="AF1637" s="17"/>
      <c r="AG1637" s="17"/>
      <c r="AH1637" s="17"/>
      <c r="AI1637" s="17"/>
      <c r="AJ1637" s="17"/>
      <c r="AK1637" s="17"/>
      <c r="AL1637" s="17"/>
      <c r="AM1637" s="17"/>
      <c r="AN1637" s="17"/>
      <c r="AO1637" s="17"/>
      <c r="AP1637" s="17"/>
      <c r="AQ1637" s="17"/>
      <c r="AR1637" s="17"/>
      <c r="AS1637" s="17"/>
      <c r="AT1637" s="17"/>
      <c r="AU1637" s="17"/>
      <c r="AV1637" s="17"/>
      <c r="AW1637" s="17"/>
      <c r="AX1637" s="17"/>
      <c r="AY1637" s="17"/>
      <c r="AZ1637" s="17"/>
      <c r="BA1637" s="17"/>
      <c r="BB1637" s="17"/>
    </row>
    <row r="1638" spans="1:54" x14ac:dyDescent="0.25">
      <c r="A1638" s="17"/>
      <c r="B1638" s="17"/>
      <c r="C1638" s="22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20"/>
      <c r="T1638" s="20"/>
      <c r="U1638" s="20"/>
      <c r="V1638" s="20"/>
      <c r="W1638" s="20"/>
      <c r="X1638" s="20"/>
      <c r="Y1638" s="20"/>
      <c r="Z1638" s="17"/>
      <c r="AA1638" s="21"/>
      <c r="AB1638" s="17"/>
      <c r="AC1638" s="17"/>
      <c r="AD1638" s="17"/>
      <c r="AE1638" s="17"/>
      <c r="AF1638" s="17"/>
      <c r="AG1638" s="17"/>
      <c r="AH1638" s="17"/>
      <c r="AI1638" s="17"/>
      <c r="AJ1638" s="17"/>
      <c r="AK1638" s="17"/>
      <c r="AL1638" s="17"/>
      <c r="AM1638" s="17"/>
      <c r="AN1638" s="17"/>
      <c r="AO1638" s="17"/>
      <c r="AP1638" s="17"/>
      <c r="AQ1638" s="17"/>
      <c r="AR1638" s="17"/>
      <c r="AS1638" s="17"/>
      <c r="AT1638" s="17"/>
      <c r="AU1638" s="17"/>
      <c r="AV1638" s="17"/>
      <c r="AW1638" s="17"/>
      <c r="AX1638" s="17"/>
      <c r="AY1638" s="17"/>
      <c r="AZ1638" s="17"/>
      <c r="BA1638" s="17"/>
      <c r="BB1638" s="17"/>
    </row>
    <row r="1639" spans="1:54" x14ac:dyDescent="0.25">
      <c r="A1639" s="17"/>
      <c r="B1639" s="17"/>
      <c r="C1639" s="22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20"/>
      <c r="T1639" s="20"/>
      <c r="U1639" s="20"/>
      <c r="V1639" s="20"/>
      <c r="W1639" s="20"/>
      <c r="X1639" s="20"/>
      <c r="Y1639" s="20"/>
      <c r="Z1639" s="17"/>
      <c r="AA1639" s="21"/>
      <c r="AB1639" s="17"/>
      <c r="AC1639" s="17"/>
      <c r="AD1639" s="17"/>
      <c r="AE1639" s="17"/>
      <c r="AF1639" s="17"/>
      <c r="AG1639" s="17"/>
      <c r="AH1639" s="17"/>
      <c r="AI1639" s="17"/>
      <c r="AJ1639" s="17"/>
      <c r="AK1639" s="17"/>
      <c r="AL1639" s="17"/>
      <c r="AM1639" s="17"/>
      <c r="AN1639" s="17"/>
      <c r="AO1639" s="17"/>
      <c r="AP1639" s="17"/>
      <c r="AQ1639" s="17"/>
      <c r="AR1639" s="17"/>
      <c r="AS1639" s="17"/>
      <c r="AT1639" s="17"/>
      <c r="AU1639" s="17"/>
      <c r="AV1639" s="17"/>
      <c r="AW1639" s="17"/>
      <c r="AX1639" s="17"/>
      <c r="AY1639" s="17"/>
      <c r="AZ1639" s="17"/>
      <c r="BA1639" s="17"/>
      <c r="BB1639" s="17"/>
    </row>
    <row r="1640" spans="1:54" x14ac:dyDescent="0.25">
      <c r="A1640" s="17"/>
      <c r="B1640" s="17"/>
      <c r="C1640" s="22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20"/>
      <c r="T1640" s="20"/>
      <c r="U1640" s="20"/>
      <c r="V1640" s="20"/>
      <c r="W1640" s="20"/>
      <c r="X1640" s="20"/>
      <c r="Y1640" s="20"/>
      <c r="Z1640" s="17"/>
      <c r="AA1640" s="21"/>
      <c r="AB1640" s="17"/>
      <c r="AC1640" s="17"/>
      <c r="AD1640" s="17"/>
      <c r="AE1640" s="17"/>
      <c r="AF1640" s="17"/>
      <c r="AG1640" s="17"/>
      <c r="AH1640" s="17"/>
      <c r="AI1640" s="17"/>
      <c r="AJ1640" s="17"/>
      <c r="AK1640" s="17"/>
      <c r="AL1640" s="17"/>
      <c r="AM1640" s="17"/>
      <c r="AN1640" s="17"/>
      <c r="AO1640" s="17"/>
      <c r="AP1640" s="17"/>
      <c r="AQ1640" s="17"/>
      <c r="AR1640" s="17"/>
      <c r="AS1640" s="17"/>
      <c r="AT1640" s="17"/>
      <c r="AU1640" s="17"/>
      <c r="AV1640" s="17"/>
      <c r="AW1640" s="17"/>
      <c r="AX1640" s="17"/>
      <c r="AY1640" s="17"/>
      <c r="AZ1640" s="17"/>
      <c r="BA1640" s="17"/>
      <c r="BB1640" s="17"/>
    </row>
    <row r="1641" spans="1:54" x14ac:dyDescent="0.25">
      <c r="A1641" s="17"/>
      <c r="B1641" s="17"/>
      <c r="C1641" s="22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20"/>
      <c r="T1641" s="20"/>
      <c r="U1641" s="20"/>
      <c r="V1641" s="20"/>
      <c r="W1641" s="20"/>
      <c r="X1641" s="20"/>
      <c r="Y1641" s="20"/>
      <c r="Z1641" s="17"/>
      <c r="AA1641" s="21"/>
      <c r="AB1641" s="17"/>
      <c r="AC1641" s="17"/>
      <c r="AD1641" s="17"/>
      <c r="AE1641" s="17"/>
      <c r="AF1641" s="17"/>
      <c r="AG1641" s="17"/>
      <c r="AH1641" s="17"/>
      <c r="AI1641" s="17"/>
      <c r="AJ1641" s="17"/>
      <c r="AK1641" s="17"/>
      <c r="AL1641" s="17"/>
      <c r="AM1641" s="17"/>
      <c r="AN1641" s="17"/>
      <c r="AO1641" s="17"/>
      <c r="AP1641" s="17"/>
      <c r="AQ1641" s="17"/>
      <c r="AR1641" s="17"/>
      <c r="AS1641" s="17"/>
      <c r="AT1641" s="17"/>
      <c r="AU1641" s="17"/>
      <c r="AV1641" s="17"/>
      <c r="AW1641" s="17"/>
      <c r="AX1641" s="17"/>
      <c r="AY1641" s="17"/>
      <c r="AZ1641" s="17"/>
      <c r="BA1641" s="17"/>
      <c r="BB1641" s="17"/>
    </row>
    <row r="1642" spans="1:54" x14ac:dyDescent="0.25">
      <c r="A1642" s="17"/>
      <c r="B1642" s="17"/>
      <c r="C1642" s="22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20"/>
      <c r="T1642" s="20"/>
      <c r="U1642" s="20"/>
      <c r="V1642" s="20"/>
      <c r="W1642" s="20"/>
      <c r="X1642" s="20"/>
      <c r="Y1642" s="20"/>
      <c r="Z1642" s="17"/>
      <c r="AA1642" s="21"/>
      <c r="AB1642" s="17"/>
      <c r="AC1642" s="17"/>
      <c r="AD1642" s="17"/>
      <c r="AE1642" s="17"/>
      <c r="AF1642" s="17"/>
      <c r="AG1642" s="17"/>
      <c r="AH1642" s="17"/>
      <c r="AI1642" s="17"/>
      <c r="AJ1642" s="17"/>
      <c r="AK1642" s="17"/>
      <c r="AL1642" s="17"/>
      <c r="AM1642" s="17"/>
      <c r="AN1642" s="17"/>
      <c r="AO1642" s="17"/>
      <c r="AP1642" s="17"/>
      <c r="AQ1642" s="17"/>
      <c r="AR1642" s="17"/>
      <c r="AS1642" s="17"/>
      <c r="AT1642" s="17"/>
      <c r="AU1642" s="17"/>
      <c r="AV1642" s="17"/>
      <c r="AW1642" s="17"/>
      <c r="AX1642" s="17"/>
      <c r="AY1642" s="17"/>
      <c r="AZ1642" s="17"/>
      <c r="BA1642" s="17"/>
      <c r="BB1642" s="17"/>
    </row>
    <row r="1643" spans="1:54" x14ac:dyDescent="0.25">
      <c r="A1643" s="17"/>
      <c r="B1643" s="17"/>
      <c r="C1643" s="22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20"/>
      <c r="T1643" s="20"/>
      <c r="U1643" s="20"/>
      <c r="V1643" s="20"/>
      <c r="W1643" s="20"/>
      <c r="X1643" s="20"/>
      <c r="Y1643" s="20"/>
      <c r="Z1643" s="17"/>
      <c r="AA1643" s="21"/>
      <c r="AB1643" s="17"/>
      <c r="AC1643" s="17"/>
      <c r="AD1643" s="17"/>
      <c r="AE1643" s="17"/>
      <c r="AF1643" s="17"/>
      <c r="AG1643" s="17"/>
      <c r="AH1643" s="17"/>
      <c r="AI1643" s="17"/>
      <c r="AJ1643" s="17"/>
      <c r="AK1643" s="17"/>
      <c r="AL1643" s="17"/>
      <c r="AM1643" s="17"/>
      <c r="AN1643" s="17"/>
      <c r="AO1643" s="17"/>
      <c r="AP1643" s="17"/>
      <c r="AQ1643" s="17"/>
      <c r="AR1643" s="17"/>
      <c r="AS1643" s="17"/>
      <c r="AT1643" s="17"/>
      <c r="AU1643" s="17"/>
      <c r="AV1643" s="17"/>
      <c r="AW1643" s="17"/>
      <c r="AX1643" s="17"/>
      <c r="AY1643" s="17"/>
      <c r="AZ1643" s="17"/>
      <c r="BA1643" s="17"/>
      <c r="BB1643" s="17"/>
    </row>
    <row r="1644" spans="1:54" x14ac:dyDescent="0.25">
      <c r="A1644" s="17"/>
      <c r="B1644" s="17"/>
      <c r="C1644" s="22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20"/>
      <c r="T1644" s="20"/>
      <c r="U1644" s="20"/>
      <c r="V1644" s="20"/>
      <c r="W1644" s="20"/>
      <c r="X1644" s="20"/>
      <c r="Y1644" s="20"/>
      <c r="Z1644" s="17"/>
      <c r="AA1644" s="21"/>
      <c r="AB1644" s="17"/>
      <c r="AC1644" s="17"/>
      <c r="AD1644" s="17"/>
      <c r="AE1644" s="17"/>
      <c r="AF1644" s="17"/>
      <c r="AG1644" s="17"/>
      <c r="AH1644" s="17"/>
      <c r="AI1644" s="17"/>
      <c r="AJ1644" s="17"/>
      <c r="AK1644" s="17"/>
      <c r="AL1644" s="17"/>
      <c r="AM1644" s="17"/>
      <c r="AN1644" s="17"/>
      <c r="AO1644" s="17"/>
      <c r="AP1644" s="17"/>
      <c r="AQ1644" s="17"/>
      <c r="AR1644" s="17"/>
      <c r="AS1644" s="17"/>
      <c r="AT1644" s="17"/>
      <c r="AU1644" s="17"/>
      <c r="AV1644" s="17"/>
      <c r="AW1644" s="17"/>
      <c r="AX1644" s="17"/>
      <c r="AY1644" s="17"/>
      <c r="AZ1644" s="17"/>
      <c r="BA1644" s="17"/>
      <c r="BB1644" s="17"/>
    </row>
    <row r="1645" spans="1:54" x14ac:dyDescent="0.25">
      <c r="A1645" s="17"/>
      <c r="B1645" s="17"/>
      <c r="C1645" s="22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20"/>
      <c r="T1645" s="20"/>
      <c r="U1645" s="20"/>
      <c r="V1645" s="20"/>
      <c r="W1645" s="20"/>
      <c r="X1645" s="20"/>
      <c r="Y1645" s="20"/>
      <c r="Z1645" s="17"/>
      <c r="AA1645" s="21"/>
      <c r="AB1645" s="17"/>
      <c r="AC1645" s="17"/>
      <c r="AD1645" s="17"/>
      <c r="AE1645" s="17"/>
      <c r="AF1645" s="17"/>
      <c r="AG1645" s="17"/>
      <c r="AH1645" s="17"/>
      <c r="AI1645" s="17"/>
      <c r="AJ1645" s="17"/>
      <c r="AK1645" s="17"/>
      <c r="AL1645" s="17"/>
      <c r="AM1645" s="17"/>
      <c r="AN1645" s="17"/>
      <c r="AO1645" s="17"/>
      <c r="AP1645" s="17"/>
      <c r="AQ1645" s="17"/>
      <c r="AR1645" s="17"/>
      <c r="AS1645" s="17"/>
      <c r="AT1645" s="17"/>
      <c r="AU1645" s="17"/>
      <c r="AV1645" s="17"/>
      <c r="AW1645" s="17"/>
      <c r="AX1645" s="17"/>
      <c r="AY1645" s="17"/>
      <c r="AZ1645" s="17"/>
      <c r="BA1645" s="17"/>
      <c r="BB1645" s="17"/>
    </row>
    <row r="1646" spans="1:54" x14ac:dyDescent="0.25">
      <c r="A1646" s="17"/>
      <c r="B1646" s="17"/>
      <c r="C1646" s="22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20"/>
      <c r="T1646" s="20"/>
      <c r="U1646" s="20"/>
      <c r="V1646" s="20"/>
      <c r="W1646" s="20"/>
      <c r="X1646" s="20"/>
      <c r="Y1646" s="20"/>
      <c r="Z1646" s="17"/>
      <c r="AA1646" s="21"/>
      <c r="AB1646" s="17"/>
      <c r="AC1646" s="17"/>
      <c r="AD1646" s="17"/>
      <c r="AE1646" s="17"/>
      <c r="AF1646" s="17"/>
      <c r="AG1646" s="17"/>
      <c r="AH1646" s="17"/>
      <c r="AI1646" s="17"/>
      <c r="AJ1646" s="17"/>
      <c r="AK1646" s="17"/>
      <c r="AL1646" s="17"/>
      <c r="AM1646" s="17"/>
      <c r="AN1646" s="17"/>
      <c r="AO1646" s="17"/>
      <c r="AP1646" s="17"/>
      <c r="AQ1646" s="17"/>
      <c r="AR1646" s="17"/>
      <c r="AS1646" s="17"/>
      <c r="AT1646" s="17"/>
      <c r="AU1646" s="17"/>
      <c r="AV1646" s="17"/>
      <c r="AW1646" s="17"/>
      <c r="AX1646" s="17"/>
      <c r="AY1646" s="17"/>
      <c r="AZ1646" s="17"/>
      <c r="BA1646" s="17"/>
      <c r="BB1646" s="17"/>
    </row>
    <row r="1647" spans="1:54" x14ac:dyDescent="0.25">
      <c r="A1647" s="17"/>
      <c r="B1647" s="17"/>
      <c r="C1647" s="22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20"/>
      <c r="T1647" s="20"/>
      <c r="U1647" s="20"/>
      <c r="V1647" s="20"/>
      <c r="W1647" s="20"/>
      <c r="X1647" s="20"/>
      <c r="Y1647" s="20"/>
      <c r="Z1647" s="17"/>
      <c r="AA1647" s="21"/>
      <c r="AB1647" s="17"/>
      <c r="AC1647" s="17"/>
      <c r="AD1647" s="17"/>
      <c r="AE1647" s="17"/>
      <c r="AF1647" s="17"/>
      <c r="AG1647" s="17"/>
      <c r="AH1647" s="17"/>
      <c r="AI1647" s="17"/>
      <c r="AJ1647" s="17"/>
      <c r="AK1647" s="17"/>
      <c r="AL1647" s="17"/>
      <c r="AM1647" s="17"/>
      <c r="AN1647" s="17"/>
      <c r="AO1647" s="17"/>
      <c r="AP1647" s="17"/>
      <c r="AQ1647" s="17"/>
      <c r="AR1647" s="17"/>
      <c r="AS1647" s="17"/>
      <c r="AT1647" s="17"/>
      <c r="AU1647" s="17"/>
      <c r="AV1647" s="17"/>
      <c r="AW1647" s="17"/>
      <c r="AX1647" s="17"/>
      <c r="AY1647" s="17"/>
      <c r="AZ1647" s="17"/>
      <c r="BA1647" s="17"/>
      <c r="BB1647" s="17"/>
    </row>
    <row r="1648" spans="1:54" x14ac:dyDescent="0.25">
      <c r="A1648" s="17"/>
      <c r="B1648" s="17"/>
      <c r="C1648" s="22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20"/>
      <c r="T1648" s="20"/>
      <c r="U1648" s="20"/>
      <c r="V1648" s="20"/>
      <c r="W1648" s="20"/>
      <c r="X1648" s="20"/>
      <c r="Y1648" s="20"/>
      <c r="Z1648" s="17"/>
      <c r="AA1648" s="21"/>
      <c r="AB1648" s="17"/>
      <c r="AC1648" s="17"/>
      <c r="AD1648" s="17"/>
      <c r="AE1648" s="17"/>
      <c r="AF1648" s="17"/>
      <c r="AG1648" s="17"/>
      <c r="AH1648" s="17"/>
      <c r="AI1648" s="17"/>
      <c r="AJ1648" s="17"/>
      <c r="AK1648" s="17"/>
      <c r="AL1648" s="17"/>
      <c r="AM1648" s="17"/>
      <c r="AN1648" s="17"/>
      <c r="AO1648" s="17"/>
      <c r="AP1648" s="17"/>
      <c r="AQ1648" s="17"/>
      <c r="AR1648" s="17"/>
      <c r="AS1648" s="17"/>
      <c r="AT1648" s="17"/>
      <c r="AU1648" s="17"/>
      <c r="AV1648" s="17"/>
      <c r="AW1648" s="17"/>
      <c r="AX1648" s="17"/>
      <c r="AY1648" s="17"/>
      <c r="AZ1648" s="17"/>
      <c r="BA1648" s="17"/>
      <c r="BB1648" s="17"/>
    </row>
    <row r="1649" spans="1:54" x14ac:dyDescent="0.25">
      <c r="A1649" s="17"/>
      <c r="B1649" s="17"/>
      <c r="C1649" s="22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20"/>
      <c r="T1649" s="20"/>
      <c r="U1649" s="20"/>
      <c r="V1649" s="20"/>
      <c r="W1649" s="20"/>
      <c r="X1649" s="20"/>
      <c r="Y1649" s="20"/>
      <c r="Z1649" s="17"/>
      <c r="AA1649" s="21"/>
      <c r="AB1649" s="17"/>
      <c r="AC1649" s="17"/>
      <c r="AD1649" s="17"/>
      <c r="AE1649" s="17"/>
      <c r="AF1649" s="17"/>
      <c r="AG1649" s="17"/>
      <c r="AH1649" s="17"/>
      <c r="AI1649" s="17"/>
      <c r="AJ1649" s="17"/>
      <c r="AK1649" s="17"/>
      <c r="AL1649" s="17"/>
      <c r="AM1649" s="17"/>
      <c r="AN1649" s="17"/>
      <c r="AO1649" s="17"/>
      <c r="AP1649" s="17"/>
      <c r="AQ1649" s="17"/>
      <c r="AR1649" s="17"/>
      <c r="AS1649" s="17"/>
      <c r="AT1649" s="17"/>
      <c r="AU1649" s="17"/>
      <c r="AV1649" s="17"/>
      <c r="AW1649" s="17"/>
      <c r="AX1649" s="17"/>
      <c r="AY1649" s="17"/>
      <c r="AZ1649" s="17"/>
      <c r="BA1649" s="17"/>
      <c r="BB1649" s="17"/>
    </row>
    <row r="1650" spans="1:54" x14ac:dyDescent="0.25">
      <c r="A1650" s="17"/>
      <c r="B1650" s="17"/>
      <c r="C1650" s="22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20"/>
      <c r="T1650" s="20"/>
      <c r="U1650" s="20"/>
      <c r="V1650" s="20"/>
      <c r="W1650" s="20"/>
      <c r="X1650" s="20"/>
      <c r="Y1650" s="20"/>
      <c r="Z1650" s="17"/>
      <c r="AA1650" s="21"/>
      <c r="AB1650" s="17"/>
      <c r="AC1650" s="17"/>
      <c r="AD1650" s="17"/>
      <c r="AE1650" s="17"/>
      <c r="AF1650" s="17"/>
      <c r="AG1650" s="17"/>
      <c r="AH1650" s="17"/>
      <c r="AI1650" s="17"/>
      <c r="AJ1650" s="17"/>
      <c r="AK1650" s="17"/>
      <c r="AL1650" s="17"/>
      <c r="AM1650" s="17"/>
      <c r="AN1650" s="17"/>
      <c r="AO1650" s="17"/>
      <c r="AP1650" s="17"/>
      <c r="AQ1650" s="17"/>
      <c r="AR1650" s="17"/>
      <c r="AS1650" s="17"/>
      <c r="AT1650" s="17"/>
      <c r="AU1650" s="17"/>
      <c r="AV1650" s="17"/>
      <c r="AW1650" s="17"/>
      <c r="AX1650" s="17"/>
      <c r="AY1650" s="17"/>
      <c r="AZ1650" s="17"/>
      <c r="BA1650" s="17"/>
      <c r="BB1650" s="17"/>
    </row>
    <row r="1651" spans="1:54" x14ac:dyDescent="0.25">
      <c r="A1651" s="17"/>
      <c r="B1651" s="17"/>
      <c r="C1651" s="22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20"/>
      <c r="T1651" s="20"/>
      <c r="U1651" s="20"/>
      <c r="V1651" s="20"/>
      <c r="W1651" s="20"/>
      <c r="X1651" s="20"/>
      <c r="Y1651" s="20"/>
      <c r="Z1651" s="17"/>
      <c r="AA1651" s="21"/>
      <c r="AB1651" s="17"/>
      <c r="AC1651" s="17"/>
      <c r="AD1651" s="17"/>
      <c r="AE1651" s="17"/>
      <c r="AF1651" s="17"/>
      <c r="AG1651" s="17"/>
      <c r="AH1651" s="17"/>
      <c r="AI1651" s="17"/>
      <c r="AJ1651" s="17"/>
      <c r="AK1651" s="17"/>
      <c r="AL1651" s="17"/>
      <c r="AM1651" s="17"/>
      <c r="AN1651" s="17"/>
      <c r="AO1651" s="17"/>
      <c r="AP1651" s="17"/>
      <c r="AQ1651" s="17"/>
      <c r="AR1651" s="17"/>
      <c r="AS1651" s="17"/>
      <c r="AT1651" s="17"/>
      <c r="AU1651" s="17"/>
      <c r="AV1651" s="17"/>
      <c r="AW1651" s="17"/>
      <c r="AX1651" s="17"/>
      <c r="AY1651" s="17"/>
      <c r="AZ1651" s="17"/>
      <c r="BA1651" s="17"/>
      <c r="BB1651" s="17"/>
    </row>
    <row r="1652" spans="1:54" x14ac:dyDescent="0.25">
      <c r="A1652" s="17"/>
      <c r="B1652" s="17"/>
      <c r="C1652" s="22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20"/>
      <c r="T1652" s="20"/>
      <c r="U1652" s="20"/>
      <c r="V1652" s="20"/>
      <c r="W1652" s="20"/>
      <c r="X1652" s="20"/>
      <c r="Y1652" s="20"/>
      <c r="Z1652" s="17"/>
      <c r="AA1652" s="21"/>
      <c r="AB1652" s="17"/>
      <c r="AC1652" s="17"/>
      <c r="AD1652" s="17"/>
      <c r="AE1652" s="17"/>
      <c r="AF1652" s="17"/>
      <c r="AG1652" s="17"/>
      <c r="AH1652" s="17"/>
      <c r="AI1652" s="17"/>
      <c r="AJ1652" s="17"/>
      <c r="AK1652" s="17"/>
      <c r="AL1652" s="17"/>
      <c r="AM1652" s="17"/>
      <c r="AN1652" s="17"/>
      <c r="AO1652" s="17"/>
      <c r="AP1652" s="17"/>
      <c r="AQ1652" s="17"/>
      <c r="AR1652" s="17"/>
      <c r="AS1652" s="17"/>
      <c r="AT1652" s="17"/>
      <c r="AU1652" s="17"/>
      <c r="AV1652" s="17"/>
      <c r="AW1652" s="17"/>
      <c r="AX1652" s="17"/>
      <c r="AY1652" s="17"/>
      <c r="AZ1652" s="17"/>
      <c r="BA1652" s="17"/>
      <c r="BB1652" s="17"/>
    </row>
    <row r="1653" spans="1:54" x14ac:dyDescent="0.25">
      <c r="A1653" s="17"/>
      <c r="B1653" s="17"/>
      <c r="C1653" s="22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20"/>
      <c r="T1653" s="20"/>
      <c r="U1653" s="20"/>
      <c r="V1653" s="20"/>
      <c r="W1653" s="20"/>
      <c r="X1653" s="20"/>
      <c r="Y1653" s="20"/>
      <c r="Z1653" s="17"/>
      <c r="AA1653" s="21"/>
      <c r="AB1653" s="17"/>
      <c r="AC1653" s="17"/>
      <c r="AD1653" s="17"/>
      <c r="AE1653" s="17"/>
      <c r="AF1653" s="17"/>
      <c r="AG1653" s="17"/>
      <c r="AH1653" s="17"/>
      <c r="AI1653" s="17"/>
      <c r="AJ1653" s="17"/>
      <c r="AK1653" s="17"/>
      <c r="AL1653" s="17"/>
      <c r="AM1653" s="17"/>
      <c r="AN1653" s="17"/>
      <c r="AO1653" s="17"/>
      <c r="AP1653" s="17"/>
      <c r="AQ1653" s="17"/>
      <c r="AR1653" s="17"/>
      <c r="AS1653" s="17"/>
      <c r="AT1653" s="17"/>
      <c r="AU1653" s="17"/>
      <c r="AV1653" s="17"/>
      <c r="AW1653" s="17"/>
      <c r="AX1653" s="17"/>
      <c r="AY1653" s="17"/>
      <c r="AZ1653" s="17"/>
      <c r="BA1653" s="17"/>
      <c r="BB1653" s="17"/>
    </row>
    <row r="1654" spans="1:54" x14ac:dyDescent="0.25">
      <c r="A1654" s="17"/>
      <c r="B1654" s="17"/>
      <c r="C1654" s="22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20"/>
      <c r="T1654" s="20"/>
      <c r="U1654" s="20"/>
      <c r="V1654" s="20"/>
      <c r="W1654" s="20"/>
      <c r="X1654" s="20"/>
      <c r="Y1654" s="20"/>
      <c r="Z1654" s="17"/>
      <c r="AA1654" s="21"/>
      <c r="AB1654" s="17"/>
      <c r="AC1654" s="17"/>
      <c r="AD1654" s="17"/>
      <c r="AE1654" s="17"/>
      <c r="AF1654" s="17"/>
      <c r="AG1654" s="17"/>
      <c r="AH1654" s="17"/>
      <c r="AI1654" s="17"/>
      <c r="AJ1654" s="17"/>
      <c r="AK1654" s="17"/>
      <c r="AL1654" s="17"/>
      <c r="AM1654" s="17"/>
      <c r="AN1654" s="17"/>
      <c r="AO1654" s="17"/>
      <c r="AP1654" s="17"/>
      <c r="AQ1654" s="17"/>
      <c r="AR1654" s="17"/>
      <c r="AS1654" s="17"/>
      <c r="AT1654" s="17"/>
      <c r="AU1654" s="17"/>
      <c r="AV1654" s="17"/>
      <c r="AW1654" s="17"/>
      <c r="AX1654" s="17"/>
      <c r="AY1654" s="17"/>
      <c r="AZ1654" s="17"/>
      <c r="BA1654" s="17"/>
      <c r="BB1654" s="17"/>
    </row>
    <row r="1655" spans="1:54" x14ac:dyDescent="0.25">
      <c r="A1655" s="17"/>
      <c r="B1655" s="17"/>
      <c r="C1655" s="22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20"/>
      <c r="T1655" s="20"/>
      <c r="U1655" s="20"/>
      <c r="V1655" s="20"/>
      <c r="W1655" s="20"/>
      <c r="X1655" s="20"/>
      <c r="Y1655" s="20"/>
      <c r="Z1655" s="17"/>
      <c r="AA1655" s="21"/>
      <c r="AB1655" s="17"/>
      <c r="AC1655" s="17"/>
      <c r="AD1655" s="17"/>
      <c r="AE1655" s="17"/>
      <c r="AF1655" s="17"/>
      <c r="AG1655" s="17"/>
      <c r="AH1655" s="17"/>
      <c r="AI1655" s="17"/>
      <c r="AJ1655" s="17"/>
      <c r="AK1655" s="17"/>
      <c r="AL1655" s="17"/>
      <c r="AM1655" s="17"/>
      <c r="AN1655" s="17"/>
      <c r="AO1655" s="17"/>
      <c r="AP1655" s="17"/>
      <c r="AQ1655" s="17"/>
      <c r="AR1655" s="17"/>
      <c r="AS1655" s="17"/>
      <c r="AT1655" s="17"/>
      <c r="AU1655" s="17"/>
      <c r="AV1655" s="17"/>
      <c r="AW1655" s="17"/>
      <c r="AX1655" s="17"/>
      <c r="AY1655" s="17"/>
      <c r="AZ1655" s="17"/>
      <c r="BA1655" s="17"/>
      <c r="BB1655" s="17"/>
    </row>
    <row r="1656" spans="1:54" x14ac:dyDescent="0.25">
      <c r="A1656" s="17"/>
      <c r="B1656" s="17"/>
      <c r="C1656" s="22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20"/>
      <c r="T1656" s="20"/>
      <c r="U1656" s="20"/>
      <c r="V1656" s="20"/>
      <c r="W1656" s="20"/>
      <c r="X1656" s="20"/>
      <c r="Y1656" s="20"/>
      <c r="Z1656" s="17"/>
      <c r="AA1656" s="21"/>
      <c r="AB1656" s="17"/>
      <c r="AC1656" s="17"/>
      <c r="AD1656" s="17"/>
      <c r="AE1656" s="17"/>
      <c r="AF1656" s="17"/>
      <c r="AG1656" s="17"/>
      <c r="AH1656" s="17"/>
      <c r="AI1656" s="17"/>
      <c r="AJ1656" s="17"/>
      <c r="AK1656" s="17"/>
      <c r="AL1656" s="17"/>
      <c r="AM1656" s="17"/>
      <c r="AN1656" s="17"/>
      <c r="AO1656" s="17"/>
      <c r="AP1656" s="17"/>
      <c r="AQ1656" s="17"/>
      <c r="AR1656" s="17"/>
      <c r="AS1656" s="17"/>
      <c r="AT1656" s="17"/>
      <c r="AU1656" s="17"/>
      <c r="AV1656" s="17"/>
      <c r="AW1656" s="17"/>
      <c r="AX1656" s="17"/>
      <c r="AY1656" s="17"/>
      <c r="AZ1656" s="17"/>
      <c r="BA1656" s="17"/>
      <c r="BB1656" s="17"/>
    </row>
    <row r="1657" spans="1:54" x14ac:dyDescent="0.25">
      <c r="A1657" s="17"/>
      <c r="B1657" s="17"/>
      <c r="C1657" s="22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20"/>
      <c r="T1657" s="20"/>
      <c r="U1657" s="20"/>
      <c r="V1657" s="20"/>
      <c r="W1657" s="20"/>
      <c r="X1657" s="20"/>
      <c r="Y1657" s="20"/>
      <c r="Z1657" s="17"/>
      <c r="AA1657" s="21"/>
      <c r="AB1657" s="17"/>
      <c r="AC1657" s="17"/>
      <c r="AD1657" s="17"/>
      <c r="AE1657" s="17"/>
      <c r="AF1657" s="17"/>
      <c r="AG1657" s="17"/>
      <c r="AH1657" s="17"/>
      <c r="AI1657" s="17"/>
      <c r="AJ1657" s="17"/>
      <c r="AK1657" s="17"/>
      <c r="AL1657" s="17"/>
      <c r="AM1657" s="17"/>
      <c r="AN1657" s="17"/>
      <c r="AO1657" s="17"/>
      <c r="AP1657" s="17"/>
      <c r="AQ1657" s="17"/>
      <c r="AR1657" s="17"/>
      <c r="AS1657" s="17"/>
      <c r="AT1657" s="17"/>
      <c r="AU1657" s="17"/>
      <c r="AV1657" s="17"/>
      <c r="AW1657" s="17"/>
      <c r="AX1657" s="17"/>
      <c r="AY1657" s="17"/>
      <c r="AZ1657" s="17"/>
      <c r="BA1657" s="17"/>
      <c r="BB1657" s="17"/>
    </row>
    <row r="1658" spans="1:54" x14ac:dyDescent="0.25">
      <c r="A1658" s="17"/>
      <c r="B1658" s="17"/>
      <c r="C1658" s="22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20"/>
      <c r="T1658" s="20"/>
      <c r="U1658" s="20"/>
      <c r="V1658" s="20"/>
      <c r="W1658" s="20"/>
      <c r="X1658" s="20"/>
      <c r="Y1658" s="20"/>
      <c r="Z1658" s="17"/>
      <c r="AA1658" s="21"/>
      <c r="AB1658" s="17"/>
      <c r="AC1658" s="17"/>
      <c r="AD1658" s="17"/>
      <c r="AE1658" s="17"/>
      <c r="AF1658" s="17"/>
      <c r="AG1658" s="17"/>
      <c r="AH1658" s="17"/>
      <c r="AI1658" s="17"/>
      <c r="AJ1658" s="17"/>
      <c r="AK1658" s="17"/>
      <c r="AL1658" s="17"/>
      <c r="AM1658" s="17"/>
      <c r="AN1658" s="17"/>
      <c r="AO1658" s="17"/>
      <c r="AP1658" s="17"/>
      <c r="AQ1658" s="17"/>
      <c r="AR1658" s="17"/>
      <c r="AS1658" s="17"/>
      <c r="AT1658" s="17"/>
      <c r="AU1658" s="17"/>
      <c r="AV1658" s="17"/>
      <c r="AW1658" s="17"/>
      <c r="AX1658" s="17"/>
      <c r="AY1658" s="17"/>
      <c r="AZ1658" s="17"/>
      <c r="BA1658" s="17"/>
      <c r="BB1658" s="17"/>
    </row>
    <row r="1659" spans="1:54" x14ac:dyDescent="0.25">
      <c r="A1659" s="17"/>
      <c r="B1659" s="17"/>
      <c r="C1659" s="22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20"/>
      <c r="T1659" s="20"/>
      <c r="U1659" s="20"/>
      <c r="V1659" s="20"/>
      <c r="W1659" s="20"/>
      <c r="X1659" s="20"/>
      <c r="Y1659" s="20"/>
      <c r="Z1659" s="17"/>
      <c r="AA1659" s="21"/>
      <c r="AB1659" s="17"/>
      <c r="AC1659" s="17"/>
      <c r="AD1659" s="17"/>
      <c r="AE1659" s="17"/>
      <c r="AF1659" s="17"/>
      <c r="AG1659" s="17"/>
      <c r="AH1659" s="17"/>
      <c r="AI1659" s="17"/>
      <c r="AJ1659" s="17"/>
      <c r="AK1659" s="17"/>
      <c r="AL1659" s="17"/>
      <c r="AM1659" s="17"/>
      <c r="AN1659" s="17"/>
      <c r="AO1659" s="17"/>
      <c r="AP1659" s="17"/>
      <c r="AQ1659" s="17"/>
      <c r="AR1659" s="17"/>
      <c r="AS1659" s="17"/>
      <c r="AT1659" s="17"/>
      <c r="AU1659" s="17"/>
      <c r="AV1659" s="17"/>
      <c r="AW1659" s="17"/>
      <c r="AX1659" s="17"/>
      <c r="AY1659" s="17"/>
      <c r="AZ1659" s="17"/>
      <c r="BA1659" s="17"/>
      <c r="BB1659" s="17"/>
    </row>
    <row r="1660" spans="1:54" x14ac:dyDescent="0.25">
      <c r="A1660" s="17"/>
      <c r="B1660" s="17"/>
      <c r="C1660" s="22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20"/>
      <c r="T1660" s="20"/>
      <c r="U1660" s="20"/>
      <c r="V1660" s="20"/>
      <c r="W1660" s="20"/>
      <c r="X1660" s="20"/>
      <c r="Y1660" s="20"/>
      <c r="Z1660" s="17"/>
      <c r="AA1660" s="21"/>
      <c r="AB1660" s="17"/>
      <c r="AC1660" s="17"/>
      <c r="AD1660" s="17"/>
      <c r="AE1660" s="17"/>
      <c r="AF1660" s="17"/>
      <c r="AG1660" s="17"/>
      <c r="AH1660" s="17"/>
      <c r="AI1660" s="17"/>
      <c r="AJ1660" s="17"/>
      <c r="AK1660" s="17"/>
      <c r="AL1660" s="17"/>
      <c r="AM1660" s="17"/>
      <c r="AN1660" s="17"/>
      <c r="AO1660" s="17"/>
      <c r="AP1660" s="17"/>
      <c r="AQ1660" s="17"/>
      <c r="AR1660" s="17"/>
      <c r="AS1660" s="17"/>
      <c r="AT1660" s="17"/>
      <c r="AU1660" s="17"/>
      <c r="AV1660" s="17"/>
      <c r="AW1660" s="17"/>
      <c r="AX1660" s="17"/>
      <c r="AY1660" s="17"/>
      <c r="AZ1660" s="17"/>
      <c r="BA1660" s="17"/>
      <c r="BB1660" s="17"/>
    </row>
    <row r="1661" spans="1:54" x14ac:dyDescent="0.25">
      <c r="A1661" s="17"/>
      <c r="B1661" s="17"/>
      <c r="C1661" s="22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20"/>
      <c r="T1661" s="20"/>
      <c r="U1661" s="20"/>
      <c r="V1661" s="20"/>
      <c r="W1661" s="20"/>
      <c r="X1661" s="20"/>
      <c r="Y1661" s="20"/>
      <c r="Z1661" s="17"/>
      <c r="AA1661" s="21"/>
      <c r="AB1661" s="17"/>
      <c r="AC1661" s="17"/>
      <c r="AD1661" s="17"/>
      <c r="AE1661" s="17"/>
      <c r="AF1661" s="17"/>
      <c r="AG1661" s="17"/>
      <c r="AH1661" s="17"/>
      <c r="AI1661" s="17"/>
      <c r="AJ1661" s="17"/>
      <c r="AK1661" s="17"/>
      <c r="AL1661" s="17"/>
      <c r="AM1661" s="17"/>
      <c r="AN1661" s="17"/>
      <c r="AO1661" s="17"/>
      <c r="AP1661" s="17"/>
      <c r="AQ1661" s="17"/>
      <c r="AR1661" s="17"/>
      <c r="AS1661" s="17"/>
      <c r="AT1661" s="17"/>
      <c r="AU1661" s="17"/>
      <c r="AV1661" s="17"/>
      <c r="AW1661" s="17"/>
      <c r="AX1661" s="17"/>
      <c r="AY1661" s="17"/>
      <c r="AZ1661" s="17"/>
      <c r="BA1661" s="17"/>
      <c r="BB1661" s="17"/>
    </row>
    <row r="1662" spans="1:54" x14ac:dyDescent="0.25">
      <c r="A1662" s="17"/>
      <c r="B1662" s="17"/>
      <c r="C1662" s="22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20"/>
      <c r="T1662" s="20"/>
      <c r="U1662" s="20"/>
      <c r="V1662" s="20"/>
      <c r="W1662" s="20"/>
      <c r="X1662" s="20"/>
      <c r="Y1662" s="20"/>
      <c r="Z1662" s="17"/>
      <c r="AA1662" s="21"/>
      <c r="AB1662" s="17"/>
      <c r="AC1662" s="17"/>
      <c r="AD1662" s="17"/>
      <c r="AE1662" s="17"/>
      <c r="AF1662" s="17"/>
      <c r="AG1662" s="17"/>
      <c r="AH1662" s="17"/>
      <c r="AI1662" s="17"/>
      <c r="AJ1662" s="17"/>
      <c r="AK1662" s="17"/>
      <c r="AL1662" s="17"/>
      <c r="AM1662" s="17"/>
      <c r="AN1662" s="17"/>
      <c r="AO1662" s="17"/>
      <c r="AP1662" s="17"/>
      <c r="AQ1662" s="17"/>
      <c r="AR1662" s="17"/>
      <c r="AS1662" s="17"/>
      <c r="AT1662" s="17"/>
      <c r="AU1662" s="17"/>
      <c r="AV1662" s="17"/>
      <c r="AW1662" s="17"/>
      <c r="AX1662" s="17"/>
      <c r="AY1662" s="17"/>
      <c r="AZ1662" s="17"/>
      <c r="BA1662" s="17"/>
      <c r="BB1662" s="17"/>
    </row>
    <row r="1663" spans="1:54" x14ac:dyDescent="0.25">
      <c r="A1663" s="17"/>
      <c r="B1663" s="17"/>
      <c r="C1663" s="22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20"/>
      <c r="T1663" s="20"/>
      <c r="U1663" s="20"/>
      <c r="V1663" s="20"/>
      <c r="W1663" s="20"/>
      <c r="X1663" s="20"/>
      <c r="Y1663" s="20"/>
      <c r="Z1663" s="17"/>
      <c r="AA1663" s="21"/>
      <c r="AB1663" s="17"/>
      <c r="AC1663" s="17"/>
      <c r="AD1663" s="17"/>
      <c r="AE1663" s="17"/>
      <c r="AF1663" s="17"/>
      <c r="AG1663" s="17"/>
      <c r="AH1663" s="17"/>
      <c r="AI1663" s="17"/>
      <c r="AJ1663" s="17"/>
      <c r="AK1663" s="17"/>
      <c r="AL1663" s="17"/>
      <c r="AM1663" s="17"/>
      <c r="AN1663" s="17"/>
      <c r="AO1663" s="17"/>
      <c r="AP1663" s="17"/>
      <c r="AQ1663" s="17"/>
      <c r="AR1663" s="17"/>
      <c r="AS1663" s="17"/>
      <c r="AT1663" s="17"/>
      <c r="AU1663" s="17"/>
      <c r="AV1663" s="17"/>
      <c r="AW1663" s="17"/>
      <c r="AX1663" s="17"/>
      <c r="AY1663" s="17"/>
      <c r="AZ1663" s="17"/>
      <c r="BA1663" s="17"/>
      <c r="BB1663" s="17"/>
    </row>
    <row r="1664" spans="1:54" x14ac:dyDescent="0.25">
      <c r="A1664" s="17"/>
      <c r="B1664" s="17"/>
      <c r="C1664" s="22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20"/>
      <c r="T1664" s="20"/>
      <c r="U1664" s="20"/>
      <c r="V1664" s="20"/>
      <c r="W1664" s="20"/>
      <c r="X1664" s="20"/>
      <c r="Y1664" s="20"/>
      <c r="Z1664" s="17"/>
      <c r="AA1664" s="21"/>
      <c r="AB1664" s="17"/>
      <c r="AC1664" s="17"/>
      <c r="AD1664" s="17"/>
      <c r="AE1664" s="17"/>
      <c r="AF1664" s="17"/>
      <c r="AG1664" s="17"/>
      <c r="AH1664" s="17"/>
      <c r="AI1664" s="17"/>
      <c r="AJ1664" s="17"/>
      <c r="AK1664" s="17"/>
      <c r="AL1664" s="17"/>
      <c r="AM1664" s="17"/>
      <c r="AN1664" s="17"/>
      <c r="AO1664" s="17"/>
      <c r="AP1664" s="17"/>
      <c r="AQ1664" s="17"/>
      <c r="AR1664" s="17"/>
      <c r="AS1664" s="17"/>
      <c r="AT1664" s="17"/>
      <c r="AU1664" s="17"/>
      <c r="AV1664" s="17"/>
      <c r="AW1664" s="17"/>
      <c r="AX1664" s="17"/>
      <c r="AY1664" s="17"/>
      <c r="AZ1664" s="17"/>
      <c r="BA1664" s="17"/>
      <c r="BB1664" s="17"/>
    </row>
    <row r="1665" spans="1:54" x14ac:dyDescent="0.25">
      <c r="A1665" s="17"/>
      <c r="B1665" s="17"/>
      <c r="C1665" s="22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20"/>
      <c r="T1665" s="20"/>
      <c r="U1665" s="20"/>
      <c r="V1665" s="20"/>
      <c r="W1665" s="20"/>
      <c r="X1665" s="20"/>
      <c r="Y1665" s="20"/>
      <c r="Z1665" s="17"/>
      <c r="AA1665" s="21"/>
      <c r="AB1665" s="17"/>
      <c r="AC1665" s="17"/>
      <c r="AD1665" s="17"/>
      <c r="AE1665" s="17"/>
      <c r="AF1665" s="17"/>
      <c r="AG1665" s="17"/>
      <c r="AH1665" s="17"/>
      <c r="AI1665" s="17"/>
      <c r="AJ1665" s="17"/>
      <c r="AK1665" s="17"/>
      <c r="AL1665" s="17"/>
      <c r="AM1665" s="17"/>
      <c r="AN1665" s="17"/>
      <c r="AO1665" s="17"/>
      <c r="AP1665" s="17"/>
      <c r="AQ1665" s="17"/>
      <c r="AR1665" s="17"/>
      <c r="AS1665" s="17"/>
      <c r="AT1665" s="17"/>
      <c r="AU1665" s="17"/>
      <c r="AV1665" s="17"/>
      <c r="AW1665" s="17"/>
      <c r="AX1665" s="17"/>
      <c r="AY1665" s="17"/>
      <c r="AZ1665" s="17"/>
      <c r="BA1665" s="17"/>
      <c r="BB1665" s="17"/>
    </row>
    <row r="1666" spans="1:54" x14ac:dyDescent="0.25">
      <c r="A1666" s="17"/>
      <c r="B1666" s="17"/>
      <c r="C1666" s="22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20"/>
      <c r="T1666" s="20"/>
      <c r="U1666" s="20"/>
      <c r="V1666" s="20"/>
      <c r="W1666" s="20"/>
      <c r="X1666" s="20"/>
      <c r="Y1666" s="20"/>
      <c r="Z1666" s="17"/>
      <c r="AA1666" s="21"/>
      <c r="AB1666" s="17"/>
      <c r="AC1666" s="17"/>
      <c r="AD1666" s="17"/>
      <c r="AE1666" s="17"/>
      <c r="AF1666" s="17"/>
      <c r="AG1666" s="17"/>
      <c r="AH1666" s="17"/>
      <c r="AI1666" s="17"/>
      <c r="AJ1666" s="17"/>
      <c r="AK1666" s="17"/>
      <c r="AL1666" s="17"/>
      <c r="AM1666" s="17"/>
      <c r="AN1666" s="17"/>
      <c r="AO1666" s="17"/>
      <c r="AP1666" s="17"/>
      <c r="AQ1666" s="17"/>
      <c r="AR1666" s="17"/>
      <c r="AS1666" s="17"/>
      <c r="AT1666" s="17"/>
      <c r="AU1666" s="17"/>
      <c r="AV1666" s="17"/>
      <c r="AW1666" s="17"/>
      <c r="AX1666" s="17"/>
      <c r="AY1666" s="17"/>
      <c r="AZ1666" s="17"/>
      <c r="BA1666" s="17"/>
      <c r="BB1666" s="17"/>
    </row>
    <row r="1667" spans="1:54" x14ac:dyDescent="0.25">
      <c r="A1667" s="17"/>
      <c r="B1667" s="17"/>
      <c r="C1667" s="22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20"/>
      <c r="T1667" s="20"/>
      <c r="U1667" s="20"/>
      <c r="V1667" s="20"/>
      <c r="W1667" s="20"/>
      <c r="X1667" s="20"/>
      <c r="Y1667" s="20"/>
      <c r="Z1667" s="17"/>
      <c r="AA1667" s="21"/>
      <c r="AB1667" s="17"/>
      <c r="AC1667" s="17"/>
      <c r="AD1667" s="17"/>
      <c r="AE1667" s="17"/>
      <c r="AF1667" s="17"/>
      <c r="AG1667" s="17"/>
      <c r="AH1667" s="17"/>
      <c r="AI1667" s="17"/>
      <c r="AJ1667" s="17"/>
      <c r="AK1667" s="17"/>
      <c r="AL1667" s="17"/>
      <c r="AM1667" s="17"/>
      <c r="AN1667" s="17"/>
      <c r="AO1667" s="17"/>
      <c r="AP1667" s="17"/>
      <c r="AQ1667" s="17"/>
      <c r="AR1667" s="17"/>
      <c r="AS1667" s="17"/>
      <c r="AT1667" s="17"/>
      <c r="AU1667" s="17"/>
      <c r="AV1667" s="17"/>
      <c r="AW1667" s="17"/>
      <c r="AX1667" s="17"/>
      <c r="AY1667" s="17"/>
      <c r="AZ1667" s="17"/>
      <c r="BA1667" s="17"/>
      <c r="BB1667" s="17"/>
    </row>
    <row r="1668" spans="1:54" x14ac:dyDescent="0.25">
      <c r="A1668" s="17"/>
      <c r="B1668" s="17"/>
      <c r="C1668" s="22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20"/>
      <c r="T1668" s="20"/>
      <c r="U1668" s="20"/>
      <c r="V1668" s="20"/>
      <c r="W1668" s="20"/>
      <c r="X1668" s="20"/>
      <c r="Y1668" s="20"/>
      <c r="Z1668" s="17"/>
      <c r="AA1668" s="21"/>
      <c r="AB1668" s="17"/>
      <c r="AC1668" s="17"/>
      <c r="AD1668" s="17"/>
      <c r="AE1668" s="17"/>
      <c r="AF1668" s="17"/>
      <c r="AG1668" s="17"/>
      <c r="AH1668" s="17"/>
      <c r="AI1668" s="17"/>
      <c r="AJ1668" s="17"/>
      <c r="AK1668" s="17"/>
      <c r="AL1668" s="17"/>
      <c r="AM1668" s="17"/>
      <c r="AN1668" s="17"/>
      <c r="AO1668" s="17"/>
      <c r="AP1668" s="17"/>
      <c r="AQ1668" s="17"/>
      <c r="AR1668" s="17"/>
      <c r="AS1668" s="17"/>
      <c r="AT1668" s="17"/>
      <c r="AU1668" s="17"/>
      <c r="AV1668" s="17"/>
      <c r="AW1668" s="17"/>
      <c r="AX1668" s="17"/>
      <c r="AY1668" s="17"/>
      <c r="AZ1668" s="17"/>
      <c r="BA1668" s="17"/>
      <c r="BB1668" s="17"/>
    </row>
    <row r="1669" spans="1:54" x14ac:dyDescent="0.25">
      <c r="A1669" s="17"/>
      <c r="B1669" s="17"/>
      <c r="C1669" s="22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20"/>
      <c r="T1669" s="20"/>
      <c r="U1669" s="20"/>
      <c r="V1669" s="20"/>
      <c r="W1669" s="20"/>
      <c r="X1669" s="20"/>
      <c r="Y1669" s="20"/>
      <c r="Z1669" s="17"/>
      <c r="AA1669" s="21"/>
      <c r="AB1669" s="17"/>
      <c r="AC1669" s="17"/>
      <c r="AD1669" s="17"/>
      <c r="AE1669" s="17"/>
      <c r="AF1669" s="17"/>
      <c r="AG1669" s="17"/>
      <c r="AH1669" s="17"/>
      <c r="AI1669" s="17"/>
      <c r="AJ1669" s="17"/>
      <c r="AK1669" s="17"/>
      <c r="AL1669" s="17"/>
      <c r="AM1669" s="17"/>
      <c r="AN1669" s="17"/>
      <c r="AO1669" s="17"/>
      <c r="AP1669" s="17"/>
      <c r="AQ1669" s="17"/>
      <c r="AR1669" s="17"/>
      <c r="AS1669" s="17"/>
      <c r="AT1669" s="17"/>
      <c r="AU1669" s="17"/>
      <c r="AV1669" s="17"/>
      <c r="AW1669" s="17"/>
      <c r="AX1669" s="17"/>
      <c r="AY1669" s="17"/>
      <c r="AZ1669" s="17"/>
      <c r="BA1669" s="17"/>
      <c r="BB1669" s="17"/>
    </row>
    <row r="1670" spans="1:54" x14ac:dyDescent="0.25">
      <c r="A1670" s="17"/>
      <c r="B1670" s="17"/>
      <c r="C1670" s="22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20"/>
      <c r="T1670" s="20"/>
      <c r="U1670" s="20"/>
      <c r="V1670" s="20"/>
      <c r="W1670" s="20"/>
      <c r="X1670" s="20"/>
      <c r="Y1670" s="20"/>
      <c r="Z1670" s="17"/>
      <c r="AA1670" s="21"/>
      <c r="AB1670" s="17"/>
      <c r="AC1670" s="17"/>
      <c r="AD1670" s="17"/>
      <c r="AE1670" s="17"/>
      <c r="AF1670" s="17"/>
      <c r="AG1670" s="17"/>
      <c r="AH1670" s="17"/>
      <c r="AI1670" s="17"/>
      <c r="AJ1670" s="17"/>
      <c r="AK1670" s="17"/>
      <c r="AL1670" s="17"/>
      <c r="AM1670" s="17"/>
      <c r="AN1670" s="17"/>
      <c r="AO1670" s="17"/>
      <c r="AP1670" s="17"/>
      <c r="AQ1670" s="17"/>
      <c r="AR1670" s="17"/>
      <c r="AS1670" s="17"/>
      <c r="AT1670" s="17"/>
      <c r="AU1670" s="17"/>
      <c r="AV1670" s="17"/>
      <c r="AW1670" s="17"/>
      <c r="AX1670" s="17"/>
      <c r="AY1670" s="17"/>
      <c r="AZ1670" s="17"/>
      <c r="BA1670" s="17"/>
      <c r="BB1670" s="17"/>
    </row>
    <row r="1671" spans="1:54" x14ac:dyDescent="0.25">
      <c r="A1671" s="17"/>
      <c r="B1671" s="17"/>
      <c r="C1671" s="22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20"/>
      <c r="T1671" s="20"/>
      <c r="U1671" s="20"/>
      <c r="V1671" s="20"/>
      <c r="W1671" s="20"/>
      <c r="X1671" s="20"/>
      <c r="Y1671" s="20"/>
      <c r="Z1671" s="17"/>
      <c r="AA1671" s="21"/>
      <c r="AB1671" s="17"/>
      <c r="AC1671" s="17"/>
      <c r="AD1671" s="17"/>
      <c r="AE1671" s="17"/>
      <c r="AF1671" s="17"/>
      <c r="AG1671" s="17"/>
      <c r="AH1671" s="17"/>
      <c r="AI1671" s="17"/>
      <c r="AJ1671" s="17"/>
      <c r="AK1671" s="17"/>
      <c r="AL1671" s="17"/>
      <c r="AM1671" s="17"/>
      <c r="AN1671" s="17"/>
      <c r="AO1671" s="17"/>
      <c r="AP1671" s="17"/>
      <c r="AQ1671" s="17"/>
      <c r="AR1671" s="17"/>
      <c r="AS1671" s="17"/>
      <c r="AT1671" s="17"/>
      <c r="AU1671" s="17"/>
      <c r="AV1671" s="17"/>
      <c r="AW1671" s="17"/>
      <c r="AX1671" s="17"/>
      <c r="AY1671" s="17"/>
      <c r="AZ1671" s="17"/>
      <c r="BA1671" s="17"/>
      <c r="BB1671" s="17"/>
    </row>
    <row r="1672" spans="1:54" x14ac:dyDescent="0.25">
      <c r="A1672" s="17"/>
      <c r="B1672" s="17"/>
      <c r="C1672" s="22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20"/>
      <c r="T1672" s="20"/>
      <c r="U1672" s="20"/>
      <c r="V1672" s="20"/>
      <c r="W1672" s="20"/>
      <c r="X1672" s="20"/>
      <c r="Y1672" s="20"/>
      <c r="Z1672" s="17"/>
      <c r="AA1672" s="21"/>
      <c r="AB1672" s="17"/>
      <c r="AC1672" s="17"/>
      <c r="AD1672" s="17"/>
      <c r="AE1672" s="17"/>
      <c r="AF1672" s="17"/>
      <c r="AG1672" s="17"/>
      <c r="AH1672" s="17"/>
      <c r="AI1672" s="17"/>
      <c r="AJ1672" s="17"/>
      <c r="AK1672" s="17"/>
      <c r="AL1672" s="17"/>
      <c r="AM1672" s="17"/>
      <c r="AN1672" s="17"/>
      <c r="AO1672" s="17"/>
      <c r="AP1672" s="17"/>
      <c r="AQ1672" s="17"/>
      <c r="AR1672" s="17"/>
      <c r="AS1672" s="17"/>
      <c r="AT1672" s="17"/>
      <c r="AU1672" s="17"/>
      <c r="AV1672" s="17"/>
      <c r="AW1672" s="17"/>
      <c r="AX1672" s="17"/>
      <c r="AY1672" s="17"/>
      <c r="AZ1672" s="17"/>
      <c r="BA1672" s="17"/>
      <c r="BB1672" s="17"/>
    </row>
    <row r="1673" spans="1:54" x14ac:dyDescent="0.25">
      <c r="A1673" s="17"/>
      <c r="B1673" s="17"/>
      <c r="C1673" s="22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20"/>
      <c r="T1673" s="20"/>
      <c r="U1673" s="20"/>
      <c r="V1673" s="20"/>
      <c r="W1673" s="20"/>
      <c r="X1673" s="20"/>
      <c r="Y1673" s="20"/>
      <c r="Z1673" s="17"/>
      <c r="AA1673" s="21"/>
      <c r="AB1673" s="17"/>
      <c r="AC1673" s="17"/>
      <c r="AD1673" s="17"/>
      <c r="AE1673" s="17"/>
      <c r="AF1673" s="17"/>
      <c r="AG1673" s="17"/>
      <c r="AH1673" s="17"/>
      <c r="AI1673" s="17"/>
      <c r="AJ1673" s="17"/>
      <c r="AK1673" s="17"/>
      <c r="AL1673" s="17"/>
      <c r="AM1673" s="17"/>
      <c r="AN1673" s="17"/>
      <c r="AO1673" s="17"/>
      <c r="AP1673" s="17"/>
      <c r="AQ1673" s="17"/>
      <c r="AR1673" s="17"/>
      <c r="AS1673" s="17"/>
      <c r="AT1673" s="17"/>
      <c r="AU1673" s="17"/>
      <c r="AV1673" s="17"/>
      <c r="AW1673" s="17"/>
      <c r="AX1673" s="17"/>
      <c r="AY1673" s="17"/>
      <c r="AZ1673" s="17"/>
      <c r="BA1673" s="17"/>
      <c r="BB1673" s="17"/>
    </row>
    <row r="1674" spans="1:54" x14ac:dyDescent="0.25">
      <c r="A1674" s="17"/>
      <c r="B1674" s="17"/>
      <c r="C1674" s="22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20"/>
      <c r="T1674" s="20"/>
      <c r="U1674" s="20"/>
      <c r="V1674" s="20"/>
      <c r="W1674" s="20"/>
      <c r="X1674" s="20"/>
      <c r="Y1674" s="20"/>
      <c r="Z1674" s="17"/>
      <c r="AA1674" s="21"/>
      <c r="AB1674" s="17"/>
      <c r="AC1674" s="17"/>
      <c r="AD1674" s="17"/>
      <c r="AE1674" s="17"/>
      <c r="AF1674" s="17"/>
      <c r="AG1674" s="17"/>
      <c r="AH1674" s="17"/>
      <c r="AI1674" s="17"/>
      <c r="AJ1674" s="17"/>
      <c r="AK1674" s="17"/>
      <c r="AL1674" s="17"/>
      <c r="AM1674" s="17"/>
      <c r="AN1674" s="17"/>
      <c r="AO1674" s="17"/>
      <c r="AP1674" s="17"/>
      <c r="AQ1674" s="17"/>
      <c r="AR1674" s="17"/>
      <c r="AS1674" s="17"/>
      <c r="AT1674" s="17"/>
      <c r="AU1674" s="17"/>
      <c r="AV1674" s="17"/>
      <c r="AW1674" s="17"/>
      <c r="AX1674" s="17"/>
      <c r="AY1674" s="17"/>
      <c r="AZ1674" s="17"/>
      <c r="BA1674" s="17"/>
      <c r="BB1674" s="17"/>
    </row>
    <row r="1675" spans="1:54" x14ac:dyDescent="0.25">
      <c r="A1675" s="17"/>
      <c r="B1675" s="17"/>
      <c r="C1675" s="22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20"/>
      <c r="T1675" s="20"/>
      <c r="U1675" s="20"/>
      <c r="V1675" s="20"/>
      <c r="W1675" s="20"/>
      <c r="X1675" s="20"/>
      <c r="Y1675" s="20"/>
      <c r="Z1675" s="17"/>
      <c r="AA1675" s="21"/>
      <c r="AB1675" s="17"/>
      <c r="AC1675" s="17"/>
      <c r="AD1675" s="17"/>
      <c r="AE1675" s="17"/>
      <c r="AF1675" s="17"/>
      <c r="AG1675" s="17"/>
      <c r="AH1675" s="17"/>
      <c r="AI1675" s="17"/>
      <c r="AJ1675" s="17"/>
      <c r="AK1675" s="17"/>
      <c r="AL1675" s="17"/>
      <c r="AM1675" s="17"/>
      <c r="AN1675" s="17"/>
      <c r="AO1675" s="17"/>
      <c r="AP1675" s="17"/>
      <c r="AQ1675" s="17"/>
      <c r="AR1675" s="17"/>
      <c r="AS1675" s="17"/>
      <c r="AT1675" s="17"/>
      <c r="AU1675" s="17"/>
      <c r="AV1675" s="17"/>
      <c r="AW1675" s="17"/>
      <c r="AX1675" s="17"/>
      <c r="AY1675" s="17"/>
      <c r="AZ1675" s="17"/>
      <c r="BA1675" s="17"/>
      <c r="BB1675" s="17"/>
    </row>
    <row r="1676" spans="1:54" x14ac:dyDescent="0.25">
      <c r="A1676" s="17"/>
      <c r="B1676" s="17"/>
      <c r="C1676" s="22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20"/>
      <c r="T1676" s="20"/>
      <c r="U1676" s="20"/>
      <c r="V1676" s="20"/>
      <c r="W1676" s="20"/>
      <c r="X1676" s="20"/>
      <c r="Y1676" s="20"/>
      <c r="Z1676" s="17"/>
      <c r="AA1676" s="21"/>
      <c r="AB1676" s="17"/>
      <c r="AC1676" s="17"/>
      <c r="AD1676" s="17"/>
      <c r="AE1676" s="17"/>
      <c r="AF1676" s="17"/>
      <c r="AG1676" s="17"/>
      <c r="AH1676" s="17"/>
      <c r="AI1676" s="17"/>
      <c r="AJ1676" s="17"/>
      <c r="AK1676" s="17"/>
      <c r="AL1676" s="17"/>
      <c r="AM1676" s="17"/>
      <c r="AN1676" s="17"/>
      <c r="AO1676" s="17"/>
      <c r="AP1676" s="17"/>
      <c r="AQ1676" s="17"/>
      <c r="AR1676" s="17"/>
      <c r="AS1676" s="17"/>
      <c r="AT1676" s="17"/>
      <c r="AU1676" s="17"/>
      <c r="AV1676" s="17"/>
      <c r="AW1676" s="17"/>
      <c r="AX1676" s="17"/>
      <c r="AY1676" s="17"/>
      <c r="AZ1676" s="17"/>
      <c r="BA1676" s="17"/>
      <c r="BB1676" s="17"/>
    </row>
    <row r="1677" spans="1:54" x14ac:dyDescent="0.25">
      <c r="A1677" s="17"/>
      <c r="B1677" s="17"/>
      <c r="C1677" s="22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20"/>
      <c r="T1677" s="20"/>
      <c r="U1677" s="20"/>
      <c r="V1677" s="20"/>
      <c r="W1677" s="20"/>
      <c r="X1677" s="20"/>
      <c r="Y1677" s="20"/>
      <c r="Z1677" s="17"/>
      <c r="AA1677" s="21"/>
      <c r="AB1677" s="17"/>
      <c r="AC1677" s="17"/>
      <c r="AD1677" s="17"/>
      <c r="AE1677" s="17"/>
      <c r="AF1677" s="17"/>
      <c r="AG1677" s="17"/>
      <c r="AH1677" s="17"/>
      <c r="AI1677" s="17"/>
      <c r="AJ1677" s="17"/>
      <c r="AK1677" s="17"/>
      <c r="AL1677" s="17"/>
      <c r="AM1677" s="17"/>
      <c r="AN1677" s="17"/>
      <c r="AO1677" s="17"/>
      <c r="AP1677" s="17"/>
      <c r="AQ1677" s="17"/>
      <c r="AR1677" s="17"/>
      <c r="AS1677" s="17"/>
      <c r="AT1677" s="17"/>
      <c r="AU1677" s="17"/>
      <c r="AV1677" s="17"/>
      <c r="AW1677" s="17"/>
      <c r="AX1677" s="17"/>
      <c r="AY1677" s="17"/>
      <c r="AZ1677" s="17"/>
      <c r="BA1677" s="17"/>
      <c r="BB1677" s="17"/>
    </row>
    <row r="1678" spans="1:54" x14ac:dyDescent="0.25">
      <c r="A1678" s="17"/>
      <c r="B1678" s="17"/>
      <c r="C1678" s="22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20"/>
      <c r="T1678" s="20"/>
      <c r="U1678" s="20"/>
      <c r="V1678" s="20"/>
      <c r="W1678" s="20"/>
      <c r="X1678" s="20"/>
      <c r="Y1678" s="20"/>
      <c r="Z1678" s="17"/>
      <c r="AA1678" s="21"/>
      <c r="AB1678" s="17"/>
      <c r="AC1678" s="17"/>
      <c r="AD1678" s="17"/>
      <c r="AE1678" s="17"/>
      <c r="AF1678" s="17"/>
      <c r="AG1678" s="17"/>
      <c r="AH1678" s="17"/>
      <c r="AI1678" s="17"/>
      <c r="AJ1678" s="17"/>
      <c r="AK1678" s="17"/>
      <c r="AL1678" s="17"/>
      <c r="AM1678" s="17"/>
      <c r="AN1678" s="17"/>
      <c r="AO1678" s="17"/>
      <c r="AP1678" s="17"/>
      <c r="AQ1678" s="17"/>
      <c r="AR1678" s="17"/>
      <c r="AS1678" s="17"/>
      <c r="AT1678" s="17"/>
      <c r="AU1678" s="17"/>
      <c r="AV1678" s="17"/>
      <c r="AW1678" s="17"/>
      <c r="AX1678" s="17"/>
      <c r="AY1678" s="17"/>
      <c r="AZ1678" s="17"/>
      <c r="BA1678" s="17"/>
      <c r="BB1678" s="17"/>
    </row>
    <row r="1679" spans="1:54" x14ac:dyDescent="0.25">
      <c r="A1679" s="17"/>
      <c r="B1679" s="17"/>
      <c r="C1679" s="22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20"/>
      <c r="T1679" s="20"/>
      <c r="U1679" s="20"/>
      <c r="V1679" s="20"/>
      <c r="W1679" s="20"/>
      <c r="X1679" s="20"/>
      <c r="Y1679" s="20"/>
      <c r="Z1679" s="17"/>
      <c r="AA1679" s="21"/>
      <c r="AB1679" s="17"/>
      <c r="AC1679" s="17"/>
      <c r="AD1679" s="17"/>
      <c r="AE1679" s="17"/>
      <c r="AF1679" s="17"/>
      <c r="AG1679" s="17"/>
      <c r="AH1679" s="17"/>
      <c r="AI1679" s="17"/>
      <c r="AJ1679" s="17"/>
      <c r="AK1679" s="17"/>
      <c r="AL1679" s="17"/>
      <c r="AM1679" s="17"/>
      <c r="AN1679" s="17"/>
      <c r="AO1679" s="17"/>
      <c r="AP1679" s="17"/>
      <c r="AQ1679" s="17"/>
      <c r="AR1679" s="17"/>
      <c r="AS1679" s="17"/>
      <c r="AT1679" s="17"/>
      <c r="AU1679" s="17"/>
      <c r="AV1679" s="17"/>
      <c r="AW1679" s="17"/>
      <c r="AX1679" s="17"/>
      <c r="AY1679" s="17"/>
      <c r="AZ1679" s="17"/>
      <c r="BA1679" s="17"/>
      <c r="BB1679" s="17"/>
    </row>
    <row r="1680" spans="1:54" x14ac:dyDescent="0.25">
      <c r="A1680" s="17"/>
      <c r="B1680" s="17"/>
      <c r="C1680" s="22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20"/>
      <c r="T1680" s="20"/>
      <c r="U1680" s="20"/>
      <c r="V1680" s="20"/>
      <c r="W1680" s="20"/>
      <c r="X1680" s="20"/>
      <c r="Y1680" s="20"/>
      <c r="Z1680" s="17"/>
      <c r="AA1680" s="21"/>
      <c r="AB1680" s="17"/>
      <c r="AC1680" s="17"/>
      <c r="AD1680" s="17"/>
      <c r="AE1680" s="17"/>
      <c r="AF1680" s="17"/>
      <c r="AG1680" s="17"/>
      <c r="AH1680" s="17"/>
      <c r="AI1680" s="17"/>
      <c r="AJ1680" s="17"/>
      <c r="AK1680" s="17"/>
      <c r="AL1680" s="17"/>
      <c r="AM1680" s="17"/>
      <c r="AN1680" s="17"/>
      <c r="AO1680" s="17"/>
      <c r="AP1680" s="17"/>
      <c r="AQ1680" s="17"/>
      <c r="AR1680" s="17"/>
      <c r="AS1680" s="17"/>
      <c r="AT1680" s="17"/>
      <c r="AU1680" s="17"/>
      <c r="AV1680" s="17"/>
      <c r="AW1680" s="17"/>
      <c r="AX1680" s="17"/>
      <c r="AY1680" s="17"/>
      <c r="AZ1680" s="17"/>
      <c r="BA1680" s="17"/>
      <c r="BB1680" s="17"/>
    </row>
    <row r="1681" spans="1:54" x14ac:dyDescent="0.25">
      <c r="A1681" s="17"/>
      <c r="B1681" s="17"/>
      <c r="C1681" s="22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20"/>
      <c r="T1681" s="20"/>
      <c r="U1681" s="20"/>
      <c r="V1681" s="20"/>
      <c r="W1681" s="20"/>
      <c r="X1681" s="20"/>
      <c r="Y1681" s="20"/>
      <c r="Z1681" s="17"/>
      <c r="AA1681" s="21"/>
      <c r="AB1681" s="17"/>
      <c r="AC1681" s="17"/>
      <c r="AD1681" s="17"/>
      <c r="AE1681" s="17"/>
      <c r="AF1681" s="17"/>
      <c r="AG1681" s="17"/>
      <c r="AH1681" s="17"/>
      <c r="AI1681" s="17"/>
      <c r="AJ1681" s="17"/>
      <c r="AK1681" s="17"/>
      <c r="AL1681" s="17"/>
      <c r="AM1681" s="17"/>
      <c r="AN1681" s="17"/>
      <c r="AO1681" s="17"/>
      <c r="AP1681" s="17"/>
      <c r="AQ1681" s="17"/>
      <c r="AR1681" s="17"/>
      <c r="AS1681" s="17"/>
      <c r="AT1681" s="17"/>
      <c r="AU1681" s="17"/>
      <c r="AV1681" s="17"/>
      <c r="AW1681" s="17"/>
      <c r="AX1681" s="17"/>
      <c r="AY1681" s="17"/>
      <c r="AZ1681" s="17"/>
      <c r="BA1681" s="17"/>
      <c r="BB1681" s="17"/>
    </row>
    <row r="1682" spans="1:54" x14ac:dyDescent="0.25">
      <c r="A1682" s="17"/>
      <c r="B1682" s="17"/>
      <c r="C1682" s="22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20"/>
      <c r="T1682" s="20"/>
      <c r="U1682" s="20"/>
      <c r="V1682" s="20"/>
      <c r="W1682" s="20"/>
      <c r="X1682" s="20"/>
      <c r="Y1682" s="20"/>
      <c r="Z1682" s="17"/>
      <c r="AA1682" s="21"/>
      <c r="AB1682" s="17"/>
      <c r="AC1682" s="17"/>
      <c r="AD1682" s="17"/>
      <c r="AE1682" s="17"/>
      <c r="AF1682" s="17"/>
      <c r="AG1682" s="17"/>
      <c r="AH1682" s="17"/>
      <c r="AI1682" s="17"/>
      <c r="AJ1682" s="17"/>
      <c r="AK1682" s="17"/>
      <c r="AL1682" s="17"/>
      <c r="AM1682" s="17"/>
      <c r="AN1682" s="17"/>
      <c r="AO1682" s="17"/>
      <c r="AP1682" s="17"/>
      <c r="AQ1682" s="17"/>
      <c r="AR1682" s="17"/>
      <c r="AS1682" s="17"/>
      <c r="AT1682" s="17"/>
      <c r="AU1682" s="17"/>
      <c r="AV1682" s="17"/>
      <c r="AW1682" s="17"/>
      <c r="AX1682" s="17"/>
      <c r="AY1682" s="17"/>
      <c r="AZ1682" s="17"/>
      <c r="BA1682" s="17"/>
      <c r="BB1682" s="17"/>
    </row>
    <row r="1683" spans="1:54" x14ac:dyDescent="0.25">
      <c r="A1683" s="17"/>
      <c r="B1683" s="17"/>
      <c r="C1683" s="22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20"/>
      <c r="T1683" s="20"/>
      <c r="U1683" s="20"/>
      <c r="V1683" s="20"/>
      <c r="W1683" s="20"/>
      <c r="X1683" s="20"/>
      <c r="Y1683" s="20"/>
      <c r="Z1683" s="17"/>
      <c r="AA1683" s="21"/>
      <c r="AB1683" s="17"/>
      <c r="AC1683" s="17"/>
      <c r="AD1683" s="17"/>
      <c r="AE1683" s="17"/>
      <c r="AF1683" s="17"/>
      <c r="AG1683" s="17"/>
      <c r="AH1683" s="17"/>
      <c r="AI1683" s="17"/>
      <c r="AJ1683" s="17"/>
      <c r="AK1683" s="17"/>
      <c r="AL1683" s="17"/>
      <c r="AM1683" s="17"/>
      <c r="AN1683" s="17"/>
      <c r="AO1683" s="17"/>
      <c r="AP1683" s="17"/>
      <c r="AQ1683" s="17"/>
      <c r="AR1683" s="17"/>
      <c r="AS1683" s="17"/>
      <c r="AT1683" s="17"/>
      <c r="AU1683" s="17"/>
      <c r="AV1683" s="17"/>
      <c r="AW1683" s="17"/>
      <c r="AX1683" s="17"/>
      <c r="AY1683" s="17"/>
      <c r="AZ1683" s="17"/>
      <c r="BA1683" s="17"/>
      <c r="BB1683" s="17"/>
    </row>
    <row r="1684" spans="1:54" x14ac:dyDescent="0.25">
      <c r="A1684" s="17"/>
      <c r="B1684" s="17"/>
      <c r="C1684" s="22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20"/>
      <c r="T1684" s="20"/>
      <c r="U1684" s="20"/>
      <c r="V1684" s="20"/>
      <c r="W1684" s="20"/>
      <c r="X1684" s="20"/>
      <c r="Y1684" s="20"/>
      <c r="Z1684" s="17"/>
      <c r="AA1684" s="21"/>
      <c r="AB1684" s="17"/>
      <c r="AC1684" s="17"/>
      <c r="AD1684" s="17"/>
      <c r="AE1684" s="17"/>
      <c r="AF1684" s="17"/>
      <c r="AG1684" s="17"/>
      <c r="AH1684" s="17"/>
      <c r="AI1684" s="17"/>
      <c r="AJ1684" s="17"/>
      <c r="AK1684" s="17"/>
      <c r="AL1684" s="17"/>
      <c r="AM1684" s="17"/>
      <c r="AN1684" s="17"/>
      <c r="AO1684" s="17"/>
      <c r="AP1684" s="17"/>
      <c r="AQ1684" s="17"/>
      <c r="AR1684" s="17"/>
      <c r="AS1684" s="17"/>
      <c r="AT1684" s="17"/>
      <c r="AU1684" s="17"/>
      <c r="AV1684" s="17"/>
      <c r="AW1684" s="17"/>
      <c r="AX1684" s="17"/>
      <c r="AY1684" s="17"/>
      <c r="AZ1684" s="17"/>
      <c r="BA1684" s="17"/>
      <c r="BB1684" s="17"/>
    </row>
    <row r="1685" spans="1:54" x14ac:dyDescent="0.25">
      <c r="A1685" s="17"/>
      <c r="B1685" s="17"/>
      <c r="C1685" s="22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20"/>
      <c r="T1685" s="20"/>
      <c r="U1685" s="20"/>
      <c r="V1685" s="20"/>
      <c r="W1685" s="20"/>
      <c r="X1685" s="20"/>
      <c r="Y1685" s="20"/>
      <c r="Z1685" s="17"/>
      <c r="AA1685" s="21"/>
      <c r="AB1685" s="17"/>
      <c r="AC1685" s="17"/>
      <c r="AD1685" s="17"/>
      <c r="AE1685" s="17"/>
      <c r="AF1685" s="17"/>
      <c r="AG1685" s="17"/>
      <c r="AH1685" s="17"/>
      <c r="AI1685" s="17"/>
      <c r="AJ1685" s="17"/>
      <c r="AK1685" s="17"/>
      <c r="AL1685" s="17"/>
      <c r="AM1685" s="17"/>
      <c r="AN1685" s="17"/>
      <c r="AO1685" s="17"/>
      <c r="AP1685" s="17"/>
      <c r="AQ1685" s="17"/>
      <c r="AR1685" s="17"/>
      <c r="AS1685" s="17"/>
      <c r="AT1685" s="17"/>
      <c r="AU1685" s="17"/>
      <c r="AV1685" s="17"/>
      <c r="AW1685" s="17"/>
      <c r="AX1685" s="17"/>
      <c r="AY1685" s="17"/>
      <c r="AZ1685" s="17"/>
      <c r="BA1685" s="17"/>
      <c r="BB1685" s="17"/>
    </row>
    <row r="1686" spans="1:54" x14ac:dyDescent="0.25">
      <c r="A1686" s="17"/>
      <c r="B1686" s="17"/>
      <c r="C1686" s="22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20"/>
      <c r="T1686" s="20"/>
      <c r="U1686" s="20"/>
      <c r="V1686" s="20"/>
      <c r="W1686" s="20"/>
      <c r="X1686" s="20"/>
      <c r="Y1686" s="20"/>
      <c r="Z1686" s="17"/>
      <c r="AA1686" s="21"/>
      <c r="AB1686" s="17"/>
      <c r="AC1686" s="17"/>
      <c r="AD1686" s="17"/>
      <c r="AE1686" s="17"/>
      <c r="AF1686" s="17"/>
      <c r="AG1686" s="17"/>
      <c r="AH1686" s="17"/>
      <c r="AI1686" s="17"/>
      <c r="AJ1686" s="17"/>
      <c r="AK1686" s="17"/>
      <c r="AL1686" s="17"/>
      <c r="AM1686" s="17"/>
      <c r="AN1686" s="17"/>
      <c r="AO1686" s="17"/>
      <c r="AP1686" s="17"/>
      <c r="AQ1686" s="17"/>
      <c r="AR1686" s="17"/>
      <c r="AS1686" s="17"/>
      <c r="AT1686" s="17"/>
      <c r="AU1686" s="17"/>
      <c r="AV1686" s="17"/>
      <c r="AW1686" s="17"/>
      <c r="AX1686" s="17"/>
      <c r="AY1686" s="17"/>
      <c r="AZ1686" s="17"/>
      <c r="BA1686" s="17"/>
      <c r="BB1686" s="17"/>
    </row>
    <row r="1687" spans="1:54" x14ac:dyDescent="0.25">
      <c r="A1687" s="17"/>
      <c r="B1687" s="17"/>
      <c r="C1687" s="22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20"/>
      <c r="T1687" s="20"/>
      <c r="U1687" s="20"/>
      <c r="V1687" s="20"/>
      <c r="W1687" s="20"/>
      <c r="X1687" s="20"/>
      <c r="Y1687" s="20"/>
      <c r="Z1687" s="17"/>
      <c r="AA1687" s="21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  <c r="AV1687" s="17"/>
      <c r="AW1687" s="17"/>
      <c r="AX1687" s="17"/>
      <c r="AY1687" s="17"/>
      <c r="AZ1687" s="17"/>
      <c r="BA1687" s="17"/>
      <c r="BB1687" s="17"/>
    </row>
    <row r="1688" spans="1:54" x14ac:dyDescent="0.25">
      <c r="A1688" s="17"/>
      <c r="B1688" s="17"/>
      <c r="C1688" s="22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20"/>
      <c r="T1688" s="20"/>
      <c r="U1688" s="20"/>
      <c r="V1688" s="20"/>
      <c r="W1688" s="20"/>
      <c r="X1688" s="20"/>
      <c r="Y1688" s="20"/>
      <c r="Z1688" s="17"/>
      <c r="AA1688" s="21"/>
      <c r="AB1688" s="17"/>
      <c r="AC1688" s="17"/>
      <c r="AD1688" s="17"/>
      <c r="AE1688" s="17"/>
      <c r="AF1688" s="17"/>
      <c r="AG1688" s="17"/>
      <c r="AH1688" s="17"/>
      <c r="AI1688" s="17"/>
      <c r="AJ1688" s="17"/>
      <c r="AK1688" s="17"/>
      <c r="AL1688" s="17"/>
      <c r="AM1688" s="17"/>
      <c r="AN1688" s="17"/>
      <c r="AO1688" s="17"/>
      <c r="AP1688" s="17"/>
      <c r="AQ1688" s="17"/>
      <c r="AR1688" s="17"/>
      <c r="AS1688" s="17"/>
      <c r="AT1688" s="17"/>
      <c r="AU1688" s="17"/>
      <c r="AV1688" s="17"/>
      <c r="AW1688" s="17"/>
      <c r="AX1688" s="17"/>
      <c r="AY1688" s="17"/>
      <c r="AZ1688" s="17"/>
      <c r="BA1688" s="17"/>
      <c r="BB1688" s="17"/>
    </row>
    <row r="1689" spans="1:54" x14ac:dyDescent="0.25">
      <c r="A1689" s="17"/>
      <c r="B1689" s="17"/>
      <c r="C1689" s="22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20"/>
      <c r="T1689" s="20"/>
      <c r="U1689" s="20"/>
      <c r="V1689" s="20"/>
      <c r="W1689" s="20"/>
      <c r="X1689" s="20"/>
      <c r="Y1689" s="20"/>
      <c r="Z1689" s="17"/>
      <c r="AA1689" s="21"/>
      <c r="AB1689" s="17"/>
      <c r="AC1689" s="17"/>
      <c r="AD1689" s="17"/>
      <c r="AE1689" s="17"/>
      <c r="AF1689" s="17"/>
      <c r="AG1689" s="17"/>
      <c r="AH1689" s="17"/>
      <c r="AI1689" s="17"/>
      <c r="AJ1689" s="17"/>
      <c r="AK1689" s="17"/>
      <c r="AL1689" s="17"/>
      <c r="AM1689" s="17"/>
      <c r="AN1689" s="17"/>
      <c r="AO1689" s="17"/>
      <c r="AP1689" s="17"/>
      <c r="AQ1689" s="17"/>
      <c r="AR1689" s="17"/>
      <c r="AS1689" s="17"/>
      <c r="AT1689" s="17"/>
      <c r="AU1689" s="17"/>
      <c r="AV1689" s="17"/>
      <c r="AW1689" s="17"/>
      <c r="AX1689" s="17"/>
      <c r="AY1689" s="17"/>
      <c r="AZ1689" s="17"/>
      <c r="BA1689" s="17"/>
      <c r="BB1689" s="17"/>
    </row>
    <row r="1690" spans="1:54" x14ac:dyDescent="0.25">
      <c r="A1690" s="17"/>
      <c r="B1690" s="17"/>
      <c r="C1690" s="22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20"/>
      <c r="T1690" s="20"/>
      <c r="U1690" s="20"/>
      <c r="V1690" s="20"/>
      <c r="W1690" s="20"/>
      <c r="X1690" s="20"/>
      <c r="Y1690" s="20"/>
      <c r="Z1690" s="17"/>
      <c r="AA1690" s="21"/>
      <c r="AB1690" s="17"/>
      <c r="AC1690" s="17"/>
      <c r="AD1690" s="17"/>
      <c r="AE1690" s="17"/>
      <c r="AF1690" s="17"/>
      <c r="AG1690" s="17"/>
      <c r="AH1690" s="17"/>
      <c r="AI1690" s="17"/>
      <c r="AJ1690" s="17"/>
      <c r="AK1690" s="17"/>
      <c r="AL1690" s="17"/>
      <c r="AM1690" s="17"/>
      <c r="AN1690" s="17"/>
      <c r="AO1690" s="17"/>
      <c r="AP1690" s="17"/>
      <c r="AQ1690" s="17"/>
      <c r="AR1690" s="17"/>
      <c r="AS1690" s="17"/>
      <c r="AT1690" s="17"/>
      <c r="AU1690" s="17"/>
      <c r="AV1690" s="17"/>
      <c r="AW1690" s="17"/>
      <c r="AX1690" s="17"/>
      <c r="AY1690" s="17"/>
      <c r="AZ1690" s="17"/>
      <c r="BA1690" s="17"/>
      <c r="BB1690" s="17"/>
    </row>
    <row r="1691" spans="1:54" x14ac:dyDescent="0.25">
      <c r="A1691" s="17"/>
      <c r="B1691" s="17"/>
      <c r="C1691" s="22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20"/>
      <c r="T1691" s="20"/>
      <c r="U1691" s="20"/>
      <c r="V1691" s="20"/>
      <c r="W1691" s="20"/>
      <c r="X1691" s="20"/>
      <c r="Y1691" s="20"/>
      <c r="Z1691" s="17"/>
      <c r="AA1691" s="21"/>
      <c r="AB1691" s="17"/>
      <c r="AC1691" s="17"/>
      <c r="AD1691" s="17"/>
      <c r="AE1691" s="17"/>
      <c r="AF1691" s="17"/>
      <c r="AG1691" s="17"/>
      <c r="AH1691" s="17"/>
      <c r="AI1691" s="17"/>
      <c r="AJ1691" s="17"/>
      <c r="AK1691" s="17"/>
      <c r="AL1691" s="17"/>
      <c r="AM1691" s="17"/>
      <c r="AN1691" s="17"/>
      <c r="AO1691" s="17"/>
      <c r="AP1691" s="17"/>
      <c r="AQ1691" s="17"/>
      <c r="AR1691" s="17"/>
      <c r="AS1691" s="17"/>
      <c r="AT1691" s="17"/>
      <c r="AU1691" s="17"/>
      <c r="AV1691" s="17"/>
      <c r="AW1691" s="17"/>
      <c r="AX1691" s="17"/>
      <c r="AY1691" s="17"/>
      <c r="AZ1691" s="17"/>
      <c r="BA1691" s="17"/>
      <c r="BB1691" s="17"/>
    </row>
    <row r="1692" spans="1:54" x14ac:dyDescent="0.25">
      <c r="A1692" s="17"/>
      <c r="B1692" s="17"/>
      <c r="C1692" s="22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20"/>
      <c r="T1692" s="20"/>
      <c r="U1692" s="20"/>
      <c r="V1692" s="20"/>
      <c r="W1692" s="20"/>
      <c r="X1692" s="20"/>
      <c r="Y1692" s="20"/>
      <c r="Z1692" s="17"/>
      <c r="AA1692" s="21"/>
      <c r="AB1692" s="17"/>
      <c r="AC1692" s="17"/>
      <c r="AD1692" s="17"/>
      <c r="AE1692" s="17"/>
      <c r="AF1692" s="17"/>
      <c r="AG1692" s="17"/>
      <c r="AH1692" s="17"/>
      <c r="AI1692" s="17"/>
      <c r="AJ1692" s="17"/>
      <c r="AK1692" s="17"/>
      <c r="AL1692" s="17"/>
      <c r="AM1692" s="17"/>
      <c r="AN1692" s="17"/>
      <c r="AO1692" s="17"/>
      <c r="AP1692" s="17"/>
      <c r="AQ1692" s="17"/>
      <c r="AR1692" s="17"/>
      <c r="AS1692" s="17"/>
      <c r="AT1692" s="17"/>
      <c r="AU1692" s="17"/>
      <c r="AV1692" s="17"/>
      <c r="AW1692" s="17"/>
      <c r="AX1692" s="17"/>
      <c r="AY1692" s="17"/>
      <c r="AZ1692" s="17"/>
      <c r="BA1692" s="17"/>
      <c r="BB1692" s="17"/>
    </row>
    <row r="1693" spans="1:54" x14ac:dyDescent="0.25">
      <c r="A1693" s="17"/>
      <c r="B1693" s="17"/>
      <c r="C1693" s="22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20"/>
      <c r="T1693" s="20"/>
      <c r="U1693" s="20"/>
      <c r="V1693" s="20"/>
      <c r="W1693" s="20"/>
      <c r="X1693" s="20"/>
      <c r="Y1693" s="20"/>
      <c r="Z1693" s="17"/>
      <c r="AA1693" s="21"/>
      <c r="AB1693" s="17"/>
      <c r="AC1693" s="17"/>
      <c r="AD1693" s="17"/>
      <c r="AE1693" s="17"/>
      <c r="AF1693" s="17"/>
      <c r="AG1693" s="17"/>
      <c r="AH1693" s="17"/>
      <c r="AI1693" s="17"/>
      <c r="AJ1693" s="17"/>
      <c r="AK1693" s="17"/>
      <c r="AL1693" s="17"/>
      <c r="AM1693" s="17"/>
      <c r="AN1693" s="17"/>
      <c r="AO1693" s="17"/>
      <c r="AP1693" s="17"/>
      <c r="AQ1693" s="17"/>
      <c r="AR1693" s="17"/>
      <c r="AS1693" s="17"/>
      <c r="AT1693" s="17"/>
      <c r="AU1693" s="17"/>
      <c r="AV1693" s="17"/>
      <c r="AW1693" s="17"/>
      <c r="AX1693" s="17"/>
      <c r="AY1693" s="17"/>
      <c r="AZ1693" s="17"/>
      <c r="BA1693" s="17"/>
      <c r="BB1693" s="17"/>
    </row>
    <row r="1694" spans="1:54" x14ac:dyDescent="0.25">
      <c r="A1694" s="17"/>
      <c r="B1694" s="17"/>
      <c r="C1694" s="22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20"/>
      <c r="T1694" s="20"/>
      <c r="U1694" s="20"/>
      <c r="V1694" s="20"/>
      <c r="W1694" s="20"/>
      <c r="X1694" s="20"/>
      <c r="Y1694" s="20"/>
      <c r="Z1694" s="17"/>
      <c r="AA1694" s="21"/>
      <c r="AB1694" s="17"/>
      <c r="AC1694" s="17"/>
      <c r="AD1694" s="17"/>
      <c r="AE1694" s="17"/>
      <c r="AF1694" s="17"/>
      <c r="AG1694" s="17"/>
      <c r="AH1694" s="17"/>
      <c r="AI1694" s="17"/>
      <c r="AJ1694" s="17"/>
      <c r="AK1694" s="17"/>
      <c r="AL1694" s="17"/>
      <c r="AM1694" s="17"/>
      <c r="AN1694" s="17"/>
      <c r="AO1694" s="17"/>
      <c r="AP1694" s="17"/>
      <c r="AQ1694" s="17"/>
      <c r="AR1694" s="17"/>
      <c r="AS1694" s="17"/>
      <c r="AT1694" s="17"/>
      <c r="AU1694" s="17"/>
      <c r="AV1694" s="17"/>
      <c r="AW1694" s="17"/>
      <c r="AX1694" s="17"/>
      <c r="AY1694" s="17"/>
      <c r="AZ1694" s="17"/>
      <c r="BA1694" s="17"/>
      <c r="BB1694" s="17"/>
    </row>
    <row r="1695" spans="1:54" x14ac:dyDescent="0.25">
      <c r="A1695" s="17"/>
      <c r="B1695" s="17"/>
      <c r="C1695" s="22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20"/>
      <c r="T1695" s="20"/>
      <c r="U1695" s="20"/>
      <c r="V1695" s="20"/>
      <c r="W1695" s="20"/>
      <c r="X1695" s="20"/>
      <c r="Y1695" s="20"/>
      <c r="Z1695" s="17"/>
      <c r="AA1695" s="21"/>
      <c r="AB1695" s="17"/>
      <c r="AC1695" s="17"/>
      <c r="AD1695" s="17"/>
      <c r="AE1695" s="17"/>
      <c r="AF1695" s="17"/>
      <c r="AG1695" s="17"/>
      <c r="AH1695" s="17"/>
      <c r="AI1695" s="17"/>
      <c r="AJ1695" s="17"/>
      <c r="AK1695" s="17"/>
      <c r="AL1695" s="17"/>
      <c r="AM1695" s="17"/>
      <c r="AN1695" s="17"/>
      <c r="AO1695" s="17"/>
      <c r="AP1695" s="17"/>
      <c r="AQ1695" s="17"/>
      <c r="AR1695" s="17"/>
      <c r="AS1695" s="17"/>
      <c r="AT1695" s="17"/>
      <c r="AU1695" s="17"/>
      <c r="AV1695" s="17"/>
      <c r="AW1695" s="17"/>
      <c r="AX1695" s="17"/>
      <c r="AY1695" s="17"/>
      <c r="AZ1695" s="17"/>
      <c r="BA1695" s="17"/>
      <c r="BB1695" s="17"/>
    </row>
    <row r="1696" spans="1:54" x14ac:dyDescent="0.25">
      <c r="A1696" s="17"/>
      <c r="B1696" s="17"/>
      <c r="C1696" s="22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20"/>
      <c r="T1696" s="20"/>
      <c r="U1696" s="20"/>
      <c r="V1696" s="20"/>
      <c r="W1696" s="20"/>
      <c r="X1696" s="20"/>
      <c r="Y1696" s="20"/>
      <c r="Z1696" s="17"/>
      <c r="AA1696" s="21"/>
      <c r="AB1696" s="17"/>
      <c r="AC1696" s="17"/>
      <c r="AD1696" s="17"/>
      <c r="AE1696" s="17"/>
      <c r="AF1696" s="17"/>
      <c r="AG1696" s="17"/>
      <c r="AH1696" s="17"/>
      <c r="AI1696" s="17"/>
      <c r="AJ1696" s="17"/>
      <c r="AK1696" s="17"/>
      <c r="AL1696" s="17"/>
      <c r="AM1696" s="17"/>
      <c r="AN1696" s="17"/>
      <c r="AO1696" s="17"/>
      <c r="AP1696" s="17"/>
      <c r="AQ1696" s="17"/>
      <c r="AR1696" s="17"/>
      <c r="AS1696" s="17"/>
      <c r="AT1696" s="17"/>
      <c r="AU1696" s="17"/>
      <c r="AV1696" s="17"/>
      <c r="AW1696" s="17"/>
      <c r="AX1696" s="17"/>
      <c r="AY1696" s="17"/>
      <c r="AZ1696" s="17"/>
      <c r="BA1696" s="17"/>
      <c r="BB1696" s="17"/>
    </row>
    <row r="1697" spans="1:54" x14ac:dyDescent="0.25">
      <c r="A1697" s="17"/>
      <c r="B1697" s="17"/>
      <c r="C1697" s="22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20"/>
      <c r="T1697" s="20"/>
      <c r="U1697" s="20"/>
      <c r="V1697" s="20"/>
      <c r="W1697" s="20"/>
      <c r="X1697" s="20"/>
      <c r="Y1697" s="20"/>
      <c r="Z1697" s="17"/>
      <c r="AA1697" s="21"/>
      <c r="AB1697" s="17"/>
      <c r="AC1697" s="17"/>
      <c r="AD1697" s="17"/>
      <c r="AE1697" s="17"/>
      <c r="AF1697" s="17"/>
      <c r="AG1697" s="17"/>
      <c r="AH1697" s="17"/>
      <c r="AI1697" s="17"/>
      <c r="AJ1697" s="17"/>
      <c r="AK1697" s="17"/>
      <c r="AL1697" s="17"/>
      <c r="AM1697" s="17"/>
      <c r="AN1697" s="17"/>
      <c r="AO1697" s="17"/>
      <c r="AP1697" s="17"/>
      <c r="AQ1697" s="17"/>
      <c r="AR1697" s="17"/>
      <c r="AS1697" s="17"/>
      <c r="AT1697" s="17"/>
      <c r="AU1697" s="17"/>
      <c r="AV1697" s="17"/>
      <c r="AW1697" s="17"/>
      <c r="AX1697" s="17"/>
      <c r="AY1697" s="17"/>
      <c r="AZ1697" s="17"/>
      <c r="BA1697" s="17"/>
      <c r="BB1697" s="17"/>
    </row>
    <row r="1698" spans="1:54" x14ac:dyDescent="0.25">
      <c r="A1698" s="17"/>
      <c r="B1698" s="17"/>
      <c r="C1698" s="22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20"/>
      <c r="T1698" s="20"/>
      <c r="U1698" s="20"/>
      <c r="V1698" s="20"/>
      <c r="W1698" s="20"/>
      <c r="X1698" s="20"/>
      <c r="Y1698" s="20"/>
      <c r="Z1698" s="17"/>
      <c r="AA1698" s="21"/>
      <c r="AB1698" s="17"/>
      <c r="AC1698" s="17"/>
      <c r="AD1698" s="17"/>
      <c r="AE1698" s="17"/>
      <c r="AF1698" s="17"/>
      <c r="AG1698" s="17"/>
      <c r="AH1698" s="17"/>
      <c r="AI1698" s="17"/>
      <c r="AJ1698" s="17"/>
      <c r="AK1698" s="17"/>
      <c r="AL1698" s="17"/>
      <c r="AM1698" s="17"/>
      <c r="AN1698" s="17"/>
      <c r="AO1698" s="17"/>
      <c r="AP1698" s="17"/>
      <c r="AQ1698" s="17"/>
      <c r="AR1698" s="17"/>
      <c r="AS1698" s="17"/>
      <c r="AT1698" s="17"/>
      <c r="AU1698" s="17"/>
      <c r="AV1698" s="17"/>
      <c r="AW1698" s="17"/>
      <c r="AX1698" s="17"/>
      <c r="AY1698" s="17"/>
      <c r="AZ1698" s="17"/>
      <c r="BA1698" s="17"/>
      <c r="BB1698" s="17"/>
    </row>
    <row r="1699" spans="1:54" x14ac:dyDescent="0.25">
      <c r="A1699" s="17"/>
      <c r="B1699" s="17"/>
      <c r="C1699" s="22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20"/>
      <c r="T1699" s="20"/>
      <c r="U1699" s="20"/>
      <c r="V1699" s="20"/>
      <c r="W1699" s="20"/>
      <c r="X1699" s="20"/>
      <c r="Y1699" s="20"/>
      <c r="Z1699" s="17"/>
      <c r="AA1699" s="21"/>
      <c r="AB1699" s="17"/>
      <c r="AC1699" s="17"/>
      <c r="AD1699" s="17"/>
      <c r="AE1699" s="17"/>
      <c r="AF1699" s="17"/>
      <c r="AG1699" s="17"/>
      <c r="AH1699" s="17"/>
      <c r="AI1699" s="17"/>
      <c r="AJ1699" s="17"/>
      <c r="AK1699" s="17"/>
      <c r="AL1699" s="17"/>
      <c r="AM1699" s="17"/>
      <c r="AN1699" s="17"/>
      <c r="AO1699" s="17"/>
      <c r="AP1699" s="17"/>
      <c r="AQ1699" s="17"/>
      <c r="AR1699" s="17"/>
      <c r="AS1699" s="17"/>
      <c r="AT1699" s="17"/>
      <c r="AU1699" s="17"/>
      <c r="AV1699" s="17"/>
      <c r="AW1699" s="17"/>
      <c r="AX1699" s="17"/>
      <c r="AY1699" s="17"/>
      <c r="AZ1699" s="17"/>
      <c r="BA1699" s="17"/>
      <c r="BB1699" s="17"/>
    </row>
    <row r="1700" spans="1:54" x14ac:dyDescent="0.25">
      <c r="A1700" s="17"/>
      <c r="B1700" s="17"/>
      <c r="C1700" s="22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20"/>
      <c r="T1700" s="20"/>
      <c r="U1700" s="20"/>
      <c r="V1700" s="20"/>
      <c r="W1700" s="20"/>
      <c r="X1700" s="20"/>
      <c r="Y1700" s="20"/>
      <c r="Z1700" s="17"/>
      <c r="AA1700" s="21"/>
      <c r="AB1700" s="17"/>
      <c r="AC1700" s="17"/>
      <c r="AD1700" s="17"/>
      <c r="AE1700" s="17"/>
      <c r="AF1700" s="17"/>
      <c r="AG1700" s="17"/>
      <c r="AH1700" s="17"/>
      <c r="AI1700" s="17"/>
      <c r="AJ1700" s="17"/>
      <c r="AK1700" s="17"/>
      <c r="AL1700" s="17"/>
      <c r="AM1700" s="17"/>
      <c r="AN1700" s="17"/>
      <c r="AO1700" s="17"/>
      <c r="AP1700" s="17"/>
      <c r="AQ1700" s="17"/>
      <c r="AR1700" s="17"/>
      <c r="AS1700" s="17"/>
      <c r="AT1700" s="17"/>
      <c r="AU1700" s="17"/>
      <c r="AV1700" s="17"/>
      <c r="AW1700" s="17"/>
      <c r="AX1700" s="17"/>
      <c r="AY1700" s="17"/>
      <c r="AZ1700" s="17"/>
      <c r="BA1700" s="17"/>
      <c r="BB1700" s="17"/>
    </row>
    <row r="1701" spans="1:54" x14ac:dyDescent="0.25">
      <c r="A1701" s="17"/>
      <c r="B1701" s="17"/>
      <c r="C1701" s="22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20"/>
      <c r="T1701" s="20"/>
      <c r="U1701" s="20"/>
      <c r="V1701" s="20"/>
      <c r="W1701" s="20"/>
      <c r="X1701" s="20"/>
      <c r="Y1701" s="20"/>
      <c r="Z1701" s="17"/>
      <c r="AA1701" s="21"/>
      <c r="AB1701" s="17"/>
      <c r="AC1701" s="17"/>
      <c r="AD1701" s="17"/>
      <c r="AE1701" s="17"/>
      <c r="AF1701" s="17"/>
      <c r="AG1701" s="17"/>
      <c r="AH1701" s="17"/>
      <c r="AI1701" s="17"/>
      <c r="AJ1701" s="17"/>
      <c r="AK1701" s="17"/>
      <c r="AL1701" s="17"/>
      <c r="AM1701" s="17"/>
      <c r="AN1701" s="17"/>
      <c r="AO1701" s="17"/>
      <c r="AP1701" s="17"/>
      <c r="AQ1701" s="17"/>
      <c r="AR1701" s="17"/>
      <c r="AS1701" s="17"/>
      <c r="AT1701" s="17"/>
      <c r="AU1701" s="17"/>
      <c r="AV1701" s="17"/>
      <c r="AW1701" s="17"/>
      <c r="AX1701" s="17"/>
      <c r="AY1701" s="17"/>
      <c r="AZ1701" s="17"/>
      <c r="BA1701" s="17"/>
      <c r="BB1701" s="17"/>
    </row>
    <row r="1702" spans="1:54" x14ac:dyDescent="0.25">
      <c r="A1702" s="17"/>
      <c r="B1702" s="17"/>
      <c r="C1702" s="22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20"/>
      <c r="T1702" s="20"/>
      <c r="U1702" s="20"/>
      <c r="V1702" s="20"/>
      <c r="W1702" s="20"/>
      <c r="X1702" s="20"/>
      <c r="Y1702" s="20"/>
      <c r="Z1702" s="17"/>
      <c r="AA1702" s="21"/>
      <c r="AB1702" s="17"/>
      <c r="AC1702" s="17"/>
      <c r="AD1702" s="17"/>
      <c r="AE1702" s="17"/>
      <c r="AF1702" s="17"/>
      <c r="AG1702" s="17"/>
      <c r="AH1702" s="17"/>
      <c r="AI1702" s="17"/>
      <c r="AJ1702" s="17"/>
      <c r="AK1702" s="17"/>
      <c r="AL1702" s="17"/>
      <c r="AM1702" s="17"/>
      <c r="AN1702" s="17"/>
      <c r="AO1702" s="17"/>
      <c r="AP1702" s="17"/>
      <c r="AQ1702" s="17"/>
      <c r="AR1702" s="17"/>
      <c r="AS1702" s="17"/>
      <c r="AT1702" s="17"/>
      <c r="AU1702" s="17"/>
      <c r="AV1702" s="17"/>
      <c r="AW1702" s="17"/>
      <c r="AX1702" s="17"/>
      <c r="AY1702" s="17"/>
      <c r="AZ1702" s="17"/>
      <c r="BA1702" s="17"/>
      <c r="BB1702" s="17"/>
    </row>
    <row r="1703" spans="1:54" x14ac:dyDescent="0.25">
      <c r="A1703" s="17"/>
      <c r="B1703" s="17"/>
      <c r="C1703" s="22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20"/>
      <c r="T1703" s="20"/>
      <c r="U1703" s="20"/>
      <c r="V1703" s="20"/>
      <c r="W1703" s="20"/>
      <c r="X1703" s="20"/>
      <c r="Y1703" s="20"/>
      <c r="Z1703" s="17"/>
      <c r="AA1703" s="21"/>
      <c r="AB1703" s="17"/>
      <c r="AC1703" s="17"/>
      <c r="AD1703" s="17"/>
      <c r="AE1703" s="17"/>
      <c r="AF1703" s="17"/>
      <c r="AG1703" s="17"/>
      <c r="AH1703" s="17"/>
      <c r="AI1703" s="17"/>
      <c r="AJ1703" s="17"/>
      <c r="AK1703" s="17"/>
      <c r="AL1703" s="17"/>
      <c r="AM1703" s="17"/>
      <c r="AN1703" s="17"/>
      <c r="AO1703" s="17"/>
      <c r="AP1703" s="17"/>
      <c r="AQ1703" s="17"/>
      <c r="AR1703" s="17"/>
      <c r="AS1703" s="17"/>
      <c r="AT1703" s="17"/>
      <c r="AU1703" s="17"/>
      <c r="AV1703" s="17"/>
      <c r="AW1703" s="17"/>
      <c r="AX1703" s="17"/>
      <c r="AY1703" s="17"/>
      <c r="AZ1703" s="17"/>
      <c r="BA1703" s="17"/>
      <c r="BB1703" s="17"/>
    </row>
    <row r="1704" spans="1:54" x14ac:dyDescent="0.25">
      <c r="A1704" s="17"/>
      <c r="B1704" s="17"/>
      <c r="C1704" s="22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20"/>
      <c r="T1704" s="20"/>
      <c r="U1704" s="20"/>
      <c r="V1704" s="20"/>
      <c r="W1704" s="20"/>
      <c r="X1704" s="20"/>
      <c r="Y1704" s="20"/>
      <c r="Z1704" s="17"/>
      <c r="AA1704" s="21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</row>
    <row r="1705" spans="1:54" x14ac:dyDescent="0.25">
      <c r="A1705" s="17"/>
      <c r="B1705" s="17"/>
      <c r="C1705" s="22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20"/>
      <c r="T1705" s="20"/>
      <c r="U1705" s="20"/>
      <c r="V1705" s="20"/>
      <c r="W1705" s="20"/>
      <c r="X1705" s="20"/>
      <c r="Y1705" s="20"/>
      <c r="Z1705" s="17"/>
      <c r="AA1705" s="21"/>
      <c r="AB1705" s="17"/>
      <c r="AC1705" s="17"/>
      <c r="AD1705" s="17"/>
      <c r="AE1705" s="17"/>
      <c r="AF1705" s="17"/>
      <c r="AG1705" s="17"/>
      <c r="AH1705" s="17"/>
      <c r="AI1705" s="17"/>
      <c r="AJ1705" s="17"/>
      <c r="AK1705" s="17"/>
      <c r="AL1705" s="17"/>
      <c r="AM1705" s="17"/>
      <c r="AN1705" s="17"/>
      <c r="AO1705" s="17"/>
      <c r="AP1705" s="17"/>
      <c r="AQ1705" s="17"/>
      <c r="AR1705" s="17"/>
      <c r="AS1705" s="17"/>
      <c r="AT1705" s="17"/>
      <c r="AU1705" s="17"/>
      <c r="AV1705" s="17"/>
      <c r="AW1705" s="17"/>
      <c r="AX1705" s="17"/>
      <c r="AY1705" s="17"/>
      <c r="AZ1705" s="17"/>
      <c r="BA1705" s="17"/>
      <c r="BB1705" s="17"/>
    </row>
    <row r="1706" spans="1:54" x14ac:dyDescent="0.25">
      <c r="A1706" s="17"/>
      <c r="B1706" s="17"/>
      <c r="C1706" s="22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20"/>
      <c r="T1706" s="20"/>
      <c r="U1706" s="20"/>
      <c r="V1706" s="20"/>
      <c r="W1706" s="20"/>
      <c r="X1706" s="20"/>
      <c r="Y1706" s="20"/>
      <c r="Z1706" s="17"/>
      <c r="AA1706" s="21"/>
      <c r="AB1706" s="17"/>
      <c r="AC1706" s="17"/>
      <c r="AD1706" s="17"/>
      <c r="AE1706" s="17"/>
      <c r="AF1706" s="17"/>
      <c r="AG1706" s="17"/>
      <c r="AH1706" s="17"/>
      <c r="AI1706" s="17"/>
      <c r="AJ1706" s="17"/>
      <c r="AK1706" s="17"/>
      <c r="AL1706" s="17"/>
      <c r="AM1706" s="17"/>
      <c r="AN1706" s="17"/>
      <c r="AO1706" s="17"/>
      <c r="AP1706" s="17"/>
      <c r="AQ1706" s="17"/>
      <c r="AR1706" s="17"/>
      <c r="AS1706" s="17"/>
      <c r="AT1706" s="17"/>
      <c r="AU1706" s="17"/>
      <c r="AV1706" s="17"/>
      <c r="AW1706" s="17"/>
      <c r="AX1706" s="17"/>
      <c r="AY1706" s="17"/>
      <c r="AZ1706" s="17"/>
      <c r="BA1706" s="17"/>
      <c r="BB1706" s="17"/>
    </row>
    <row r="1707" spans="1:54" x14ac:dyDescent="0.25">
      <c r="A1707" s="17"/>
      <c r="B1707" s="17"/>
      <c r="C1707" s="22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20"/>
      <c r="T1707" s="20"/>
      <c r="U1707" s="20"/>
      <c r="V1707" s="20"/>
      <c r="W1707" s="20"/>
      <c r="X1707" s="20"/>
      <c r="Y1707" s="20"/>
      <c r="Z1707" s="17"/>
      <c r="AA1707" s="21"/>
      <c r="AB1707" s="17"/>
      <c r="AC1707" s="17"/>
      <c r="AD1707" s="17"/>
      <c r="AE1707" s="17"/>
      <c r="AF1707" s="17"/>
      <c r="AG1707" s="17"/>
      <c r="AH1707" s="17"/>
      <c r="AI1707" s="17"/>
      <c r="AJ1707" s="17"/>
      <c r="AK1707" s="17"/>
      <c r="AL1707" s="17"/>
      <c r="AM1707" s="17"/>
      <c r="AN1707" s="17"/>
      <c r="AO1707" s="17"/>
      <c r="AP1707" s="17"/>
      <c r="AQ1707" s="17"/>
      <c r="AR1707" s="17"/>
      <c r="AS1707" s="17"/>
      <c r="AT1707" s="17"/>
      <c r="AU1707" s="17"/>
      <c r="AV1707" s="17"/>
      <c r="AW1707" s="17"/>
      <c r="AX1707" s="17"/>
      <c r="AY1707" s="17"/>
      <c r="AZ1707" s="17"/>
      <c r="BA1707" s="17"/>
      <c r="BB1707" s="17"/>
    </row>
    <row r="1708" spans="1:54" x14ac:dyDescent="0.25">
      <c r="A1708" s="17"/>
      <c r="B1708" s="17"/>
      <c r="C1708" s="22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20"/>
      <c r="T1708" s="20"/>
      <c r="U1708" s="20"/>
      <c r="V1708" s="20"/>
      <c r="W1708" s="20"/>
      <c r="X1708" s="20"/>
      <c r="Y1708" s="20"/>
      <c r="Z1708" s="17"/>
      <c r="AA1708" s="21"/>
      <c r="AB1708" s="17"/>
      <c r="AC1708" s="17"/>
      <c r="AD1708" s="17"/>
      <c r="AE1708" s="17"/>
      <c r="AF1708" s="17"/>
      <c r="AG1708" s="17"/>
      <c r="AH1708" s="17"/>
      <c r="AI1708" s="17"/>
      <c r="AJ1708" s="17"/>
      <c r="AK1708" s="17"/>
      <c r="AL1708" s="17"/>
      <c r="AM1708" s="17"/>
      <c r="AN1708" s="17"/>
      <c r="AO1708" s="17"/>
      <c r="AP1708" s="17"/>
      <c r="AQ1708" s="17"/>
      <c r="AR1708" s="17"/>
      <c r="AS1708" s="17"/>
      <c r="AT1708" s="17"/>
      <c r="AU1708" s="17"/>
      <c r="AV1708" s="17"/>
      <c r="AW1708" s="17"/>
      <c r="AX1708" s="17"/>
      <c r="AY1708" s="17"/>
      <c r="AZ1708" s="17"/>
      <c r="BA1708" s="17"/>
      <c r="BB1708" s="17"/>
    </row>
    <row r="1709" spans="1:54" x14ac:dyDescent="0.25">
      <c r="A1709" s="17"/>
      <c r="B1709" s="17"/>
      <c r="C1709" s="22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20"/>
      <c r="T1709" s="20"/>
      <c r="U1709" s="20"/>
      <c r="V1709" s="20"/>
      <c r="W1709" s="20"/>
      <c r="X1709" s="20"/>
      <c r="Y1709" s="20"/>
      <c r="Z1709" s="17"/>
      <c r="AA1709" s="21"/>
      <c r="AB1709" s="17"/>
      <c r="AC1709" s="17"/>
      <c r="AD1709" s="17"/>
      <c r="AE1709" s="17"/>
      <c r="AF1709" s="17"/>
      <c r="AG1709" s="17"/>
      <c r="AH1709" s="17"/>
      <c r="AI1709" s="17"/>
      <c r="AJ1709" s="17"/>
      <c r="AK1709" s="17"/>
      <c r="AL1709" s="17"/>
      <c r="AM1709" s="17"/>
      <c r="AN1709" s="17"/>
      <c r="AO1709" s="17"/>
      <c r="AP1709" s="17"/>
      <c r="AQ1709" s="17"/>
      <c r="AR1709" s="17"/>
      <c r="AS1709" s="17"/>
      <c r="AT1709" s="17"/>
      <c r="AU1709" s="17"/>
      <c r="AV1709" s="17"/>
      <c r="AW1709" s="17"/>
      <c r="AX1709" s="17"/>
      <c r="AY1709" s="17"/>
      <c r="AZ1709" s="17"/>
      <c r="BA1709" s="17"/>
      <c r="BB1709" s="17"/>
    </row>
    <row r="1710" spans="1:54" x14ac:dyDescent="0.25">
      <c r="A1710" s="17"/>
      <c r="B1710" s="17"/>
      <c r="C1710" s="22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20"/>
      <c r="T1710" s="20"/>
      <c r="U1710" s="20"/>
      <c r="V1710" s="20"/>
      <c r="W1710" s="20"/>
      <c r="X1710" s="20"/>
      <c r="Y1710" s="20"/>
      <c r="Z1710" s="17"/>
      <c r="AA1710" s="21"/>
      <c r="AB1710" s="17"/>
      <c r="AC1710" s="17"/>
      <c r="AD1710" s="17"/>
      <c r="AE1710" s="17"/>
      <c r="AF1710" s="17"/>
      <c r="AG1710" s="17"/>
      <c r="AH1710" s="17"/>
      <c r="AI1710" s="17"/>
      <c r="AJ1710" s="17"/>
      <c r="AK1710" s="17"/>
      <c r="AL1710" s="17"/>
      <c r="AM1710" s="17"/>
      <c r="AN1710" s="17"/>
      <c r="AO1710" s="17"/>
      <c r="AP1710" s="17"/>
      <c r="AQ1710" s="17"/>
      <c r="AR1710" s="17"/>
      <c r="AS1710" s="17"/>
      <c r="AT1710" s="17"/>
      <c r="AU1710" s="17"/>
      <c r="AV1710" s="17"/>
      <c r="AW1710" s="17"/>
      <c r="AX1710" s="17"/>
      <c r="AY1710" s="17"/>
      <c r="AZ1710" s="17"/>
      <c r="BA1710" s="17"/>
      <c r="BB1710" s="17"/>
    </row>
    <row r="1711" spans="1:54" x14ac:dyDescent="0.25">
      <c r="A1711" s="17"/>
      <c r="B1711" s="17"/>
      <c r="C1711" s="22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20"/>
      <c r="T1711" s="20"/>
      <c r="U1711" s="20"/>
      <c r="V1711" s="20"/>
      <c r="W1711" s="20"/>
      <c r="X1711" s="20"/>
      <c r="Y1711" s="20"/>
      <c r="Z1711" s="17"/>
      <c r="AA1711" s="21"/>
      <c r="AB1711" s="17"/>
      <c r="AC1711" s="17"/>
      <c r="AD1711" s="17"/>
      <c r="AE1711" s="17"/>
      <c r="AF1711" s="17"/>
      <c r="AG1711" s="17"/>
      <c r="AH1711" s="17"/>
      <c r="AI1711" s="17"/>
      <c r="AJ1711" s="17"/>
      <c r="AK1711" s="17"/>
      <c r="AL1711" s="17"/>
      <c r="AM1711" s="17"/>
      <c r="AN1711" s="17"/>
      <c r="AO1711" s="17"/>
      <c r="AP1711" s="17"/>
      <c r="AQ1711" s="17"/>
      <c r="AR1711" s="17"/>
      <c r="AS1711" s="17"/>
      <c r="AT1711" s="17"/>
      <c r="AU1711" s="17"/>
      <c r="AV1711" s="17"/>
      <c r="AW1711" s="17"/>
      <c r="AX1711" s="17"/>
      <c r="AY1711" s="17"/>
      <c r="AZ1711" s="17"/>
      <c r="BA1711" s="17"/>
      <c r="BB1711" s="17"/>
    </row>
    <row r="1712" spans="1:54" x14ac:dyDescent="0.25">
      <c r="A1712" s="17"/>
      <c r="B1712" s="17"/>
      <c r="C1712" s="22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20"/>
      <c r="T1712" s="20"/>
      <c r="U1712" s="20"/>
      <c r="V1712" s="20"/>
      <c r="W1712" s="20"/>
      <c r="X1712" s="20"/>
      <c r="Y1712" s="20"/>
      <c r="Z1712" s="17"/>
      <c r="AA1712" s="21"/>
      <c r="AB1712" s="17"/>
      <c r="AC1712" s="17"/>
      <c r="AD1712" s="17"/>
      <c r="AE1712" s="17"/>
      <c r="AF1712" s="17"/>
      <c r="AG1712" s="17"/>
      <c r="AH1712" s="17"/>
      <c r="AI1712" s="17"/>
      <c r="AJ1712" s="17"/>
      <c r="AK1712" s="17"/>
      <c r="AL1712" s="17"/>
      <c r="AM1712" s="17"/>
      <c r="AN1712" s="17"/>
      <c r="AO1712" s="17"/>
      <c r="AP1712" s="17"/>
      <c r="AQ1712" s="17"/>
      <c r="AR1712" s="17"/>
      <c r="AS1712" s="17"/>
      <c r="AT1712" s="17"/>
      <c r="AU1712" s="17"/>
      <c r="AV1712" s="17"/>
      <c r="AW1712" s="17"/>
      <c r="AX1712" s="17"/>
      <c r="AY1712" s="17"/>
      <c r="AZ1712" s="17"/>
      <c r="BA1712" s="17"/>
      <c r="BB1712" s="17"/>
    </row>
    <row r="1713" spans="1:54" x14ac:dyDescent="0.25">
      <c r="A1713" s="17"/>
      <c r="B1713" s="17"/>
      <c r="C1713" s="22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20"/>
      <c r="T1713" s="20"/>
      <c r="U1713" s="20"/>
      <c r="V1713" s="20"/>
      <c r="W1713" s="20"/>
      <c r="X1713" s="20"/>
      <c r="Y1713" s="20"/>
      <c r="Z1713" s="17"/>
      <c r="AA1713" s="21"/>
      <c r="AB1713" s="17"/>
      <c r="AC1713" s="17"/>
      <c r="AD1713" s="17"/>
      <c r="AE1713" s="17"/>
      <c r="AF1713" s="17"/>
      <c r="AG1713" s="17"/>
      <c r="AH1713" s="17"/>
      <c r="AI1713" s="17"/>
      <c r="AJ1713" s="17"/>
      <c r="AK1713" s="17"/>
      <c r="AL1713" s="17"/>
      <c r="AM1713" s="17"/>
      <c r="AN1713" s="17"/>
      <c r="AO1713" s="17"/>
      <c r="AP1713" s="17"/>
      <c r="AQ1713" s="17"/>
      <c r="AR1713" s="17"/>
      <c r="AS1713" s="17"/>
      <c r="AT1713" s="17"/>
      <c r="AU1713" s="17"/>
      <c r="AV1713" s="17"/>
      <c r="AW1713" s="17"/>
      <c r="AX1713" s="17"/>
      <c r="AY1713" s="17"/>
      <c r="AZ1713" s="17"/>
      <c r="BA1713" s="17"/>
      <c r="BB1713" s="17"/>
    </row>
    <row r="1714" spans="1:54" x14ac:dyDescent="0.25">
      <c r="A1714" s="17"/>
      <c r="B1714" s="17"/>
      <c r="C1714" s="22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20"/>
      <c r="T1714" s="20"/>
      <c r="U1714" s="20"/>
      <c r="V1714" s="20"/>
      <c r="W1714" s="20"/>
      <c r="X1714" s="20"/>
      <c r="Y1714" s="20"/>
      <c r="Z1714" s="17"/>
      <c r="AA1714" s="21"/>
      <c r="AB1714" s="17"/>
      <c r="AC1714" s="17"/>
      <c r="AD1714" s="17"/>
      <c r="AE1714" s="17"/>
      <c r="AF1714" s="17"/>
      <c r="AG1714" s="17"/>
      <c r="AH1714" s="17"/>
      <c r="AI1714" s="17"/>
      <c r="AJ1714" s="17"/>
      <c r="AK1714" s="17"/>
      <c r="AL1714" s="17"/>
      <c r="AM1714" s="17"/>
      <c r="AN1714" s="17"/>
      <c r="AO1714" s="17"/>
      <c r="AP1714" s="17"/>
      <c r="AQ1714" s="17"/>
      <c r="AR1714" s="17"/>
      <c r="AS1714" s="17"/>
      <c r="AT1714" s="17"/>
      <c r="AU1714" s="17"/>
      <c r="AV1714" s="17"/>
      <c r="AW1714" s="17"/>
      <c r="AX1714" s="17"/>
      <c r="AY1714" s="17"/>
      <c r="AZ1714" s="17"/>
      <c r="BA1714" s="17"/>
      <c r="BB1714" s="17"/>
    </row>
    <row r="1715" spans="1:54" x14ac:dyDescent="0.25">
      <c r="A1715" s="17"/>
      <c r="B1715" s="17"/>
      <c r="C1715" s="22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20"/>
      <c r="T1715" s="20"/>
      <c r="U1715" s="20"/>
      <c r="V1715" s="20"/>
      <c r="W1715" s="20"/>
      <c r="X1715" s="20"/>
      <c r="Y1715" s="20"/>
      <c r="Z1715" s="17"/>
      <c r="AA1715" s="21"/>
      <c r="AB1715" s="17"/>
      <c r="AC1715" s="17"/>
      <c r="AD1715" s="17"/>
      <c r="AE1715" s="17"/>
      <c r="AF1715" s="17"/>
      <c r="AG1715" s="17"/>
      <c r="AH1715" s="17"/>
      <c r="AI1715" s="17"/>
      <c r="AJ1715" s="17"/>
      <c r="AK1715" s="17"/>
      <c r="AL1715" s="17"/>
      <c r="AM1715" s="17"/>
      <c r="AN1715" s="17"/>
      <c r="AO1715" s="17"/>
      <c r="AP1715" s="17"/>
      <c r="AQ1715" s="17"/>
      <c r="AR1715" s="17"/>
      <c r="AS1715" s="17"/>
      <c r="AT1715" s="17"/>
      <c r="AU1715" s="17"/>
      <c r="AV1715" s="17"/>
      <c r="AW1715" s="17"/>
      <c r="AX1715" s="17"/>
      <c r="AY1715" s="17"/>
      <c r="AZ1715" s="17"/>
      <c r="BA1715" s="17"/>
      <c r="BB1715" s="17"/>
    </row>
    <row r="1716" spans="1:54" x14ac:dyDescent="0.25">
      <c r="A1716" s="17"/>
      <c r="B1716" s="17"/>
      <c r="C1716" s="22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20"/>
      <c r="T1716" s="20"/>
      <c r="U1716" s="20"/>
      <c r="V1716" s="20"/>
      <c r="W1716" s="20"/>
      <c r="X1716" s="20"/>
      <c r="Y1716" s="20"/>
      <c r="Z1716" s="17"/>
      <c r="AA1716" s="21"/>
      <c r="AB1716" s="17"/>
      <c r="AC1716" s="17"/>
      <c r="AD1716" s="17"/>
      <c r="AE1716" s="17"/>
      <c r="AF1716" s="17"/>
      <c r="AG1716" s="17"/>
      <c r="AH1716" s="17"/>
      <c r="AI1716" s="17"/>
      <c r="AJ1716" s="17"/>
      <c r="AK1716" s="17"/>
      <c r="AL1716" s="17"/>
      <c r="AM1716" s="17"/>
      <c r="AN1716" s="17"/>
      <c r="AO1716" s="17"/>
      <c r="AP1716" s="17"/>
      <c r="AQ1716" s="17"/>
      <c r="AR1716" s="17"/>
      <c r="AS1716" s="17"/>
      <c r="AT1716" s="17"/>
      <c r="AU1716" s="17"/>
      <c r="AV1716" s="17"/>
      <c r="AW1716" s="17"/>
      <c r="AX1716" s="17"/>
      <c r="AY1716" s="17"/>
      <c r="AZ1716" s="17"/>
      <c r="BA1716" s="17"/>
      <c r="BB1716" s="17"/>
    </row>
    <row r="1717" spans="1:54" x14ac:dyDescent="0.25">
      <c r="A1717" s="17"/>
      <c r="B1717" s="17"/>
      <c r="C1717" s="22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20"/>
      <c r="T1717" s="20"/>
      <c r="U1717" s="20"/>
      <c r="V1717" s="20"/>
      <c r="W1717" s="20"/>
      <c r="X1717" s="20"/>
      <c r="Y1717" s="20"/>
      <c r="Z1717" s="17"/>
      <c r="AA1717" s="21"/>
      <c r="AB1717" s="17"/>
      <c r="AC1717" s="17"/>
      <c r="AD1717" s="17"/>
      <c r="AE1717" s="17"/>
      <c r="AF1717" s="17"/>
      <c r="AG1717" s="17"/>
      <c r="AH1717" s="17"/>
      <c r="AI1717" s="17"/>
      <c r="AJ1717" s="17"/>
      <c r="AK1717" s="17"/>
      <c r="AL1717" s="17"/>
      <c r="AM1717" s="17"/>
      <c r="AN1717" s="17"/>
      <c r="AO1717" s="17"/>
      <c r="AP1717" s="17"/>
      <c r="AQ1717" s="17"/>
      <c r="AR1717" s="17"/>
      <c r="AS1717" s="17"/>
      <c r="AT1717" s="17"/>
      <c r="AU1717" s="17"/>
      <c r="AV1717" s="17"/>
      <c r="AW1717" s="17"/>
      <c r="AX1717" s="17"/>
      <c r="AY1717" s="17"/>
      <c r="AZ1717" s="17"/>
      <c r="BA1717" s="17"/>
      <c r="BB1717" s="17"/>
    </row>
    <row r="1718" spans="1:54" x14ac:dyDescent="0.25">
      <c r="A1718" s="17"/>
      <c r="B1718" s="17"/>
      <c r="C1718" s="22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20"/>
      <c r="T1718" s="20"/>
      <c r="U1718" s="20"/>
      <c r="V1718" s="20"/>
      <c r="W1718" s="20"/>
      <c r="X1718" s="20"/>
      <c r="Y1718" s="20"/>
      <c r="Z1718" s="17"/>
      <c r="AA1718" s="21"/>
      <c r="AB1718" s="17"/>
      <c r="AC1718" s="17"/>
      <c r="AD1718" s="17"/>
      <c r="AE1718" s="17"/>
      <c r="AF1718" s="17"/>
      <c r="AG1718" s="17"/>
      <c r="AH1718" s="17"/>
      <c r="AI1718" s="17"/>
      <c r="AJ1718" s="17"/>
      <c r="AK1718" s="17"/>
      <c r="AL1718" s="17"/>
      <c r="AM1718" s="17"/>
      <c r="AN1718" s="17"/>
      <c r="AO1718" s="17"/>
      <c r="AP1718" s="17"/>
      <c r="AQ1718" s="17"/>
      <c r="AR1718" s="17"/>
      <c r="AS1718" s="17"/>
      <c r="AT1718" s="17"/>
      <c r="AU1718" s="17"/>
      <c r="AV1718" s="17"/>
      <c r="AW1718" s="17"/>
      <c r="AX1718" s="17"/>
      <c r="AY1718" s="17"/>
      <c r="AZ1718" s="17"/>
      <c r="BA1718" s="17"/>
      <c r="BB1718" s="17"/>
    </row>
    <row r="1719" spans="1:54" x14ac:dyDescent="0.25">
      <c r="A1719" s="17"/>
      <c r="B1719" s="17"/>
      <c r="C1719" s="22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20"/>
      <c r="T1719" s="20"/>
      <c r="U1719" s="20"/>
      <c r="V1719" s="20"/>
      <c r="W1719" s="20"/>
      <c r="X1719" s="20"/>
      <c r="Y1719" s="20"/>
      <c r="Z1719" s="17"/>
      <c r="AA1719" s="21"/>
      <c r="AB1719" s="17"/>
      <c r="AC1719" s="17"/>
      <c r="AD1719" s="17"/>
      <c r="AE1719" s="17"/>
      <c r="AF1719" s="17"/>
      <c r="AG1719" s="17"/>
      <c r="AH1719" s="17"/>
      <c r="AI1719" s="17"/>
      <c r="AJ1719" s="17"/>
      <c r="AK1719" s="17"/>
      <c r="AL1719" s="17"/>
      <c r="AM1719" s="17"/>
      <c r="AN1719" s="17"/>
      <c r="AO1719" s="17"/>
      <c r="AP1719" s="17"/>
      <c r="AQ1719" s="17"/>
      <c r="AR1719" s="17"/>
      <c r="AS1719" s="17"/>
      <c r="AT1719" s="17"/>
      <c r="AU1719" s="17"/>
      <c r="AV1719" s="17"/>
      <c r="AW1719" s="17"/>
      <c r="AX1719" s="17"/>
      <c r="AY1719" s="17"/>
      <c r="AZ1719" s="17"/>
      <c r="BA1719" s="17"/>
      <c r="BB1719" s="17"/>
    </row>
    <row r="1720" spans="1:54" x14ac:dyDescent="0.25">
      <c r="A1720" s="17"/>
      <c r="B1720" s="17"/>
      <c r="C1720" s="22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20"/>
      <c r="T1720" s="20"/>
      <c r="U1720" s="20"/>
      <c r="V1720" s="20"/>
      <c r="W1720" s="20"/>
      <c r="X1720" s="20"/>
      <c r="Y1720" s="20"/>
      <c r="Z1720" s="17"/>
      <c r="AA1720" s="21"/>
      <c r="AB1720" s="17"/>
      <c r="AC1720" s="17"/>
      <c r="AD1720" s="17"/>
      <c r="AE1720" s="17"/>
      <c r="AF1720" s="17"/>
      <c r="AG1720" s="17"/>
      <c r="AH1720" s="17"/>
      <c r="AI1720" s="17"/>
      <c r="AJ1720" s="17"/>
      <c r="AK1720" s="17"/>
      <c r="AL1720" s="17"/>
      <c r="AM1720" s="17"/>
      <c r="AN1720" s="17"/>
      <c r="AO1720" s="17"/>
      <c r="AP1720" s="17"/>
      <c r="AQ1720" s="17"/>
      <c r="AR1720" s="17"/>
      <c r="AS1720" s="17"/>
      <c r="AT1720" s="17"/>
      <c r="AU1720" s="17"/>
      <c r="AV1720" s="17"/>
      <c r="AW1720" s="17"/>
      <c r="AX1720" s="17"/>
      <c r="AY1720" s="17"/>
      <c r="AZ1720" s="17"/>
      <c r="BA1720" s="17"/>
      <c r="BB1720" s="17"/>
    </row>
    <row r="1721" spans="1:54" x14ac:dyDescent="0.25">
      <c r="A1721" s="17"/>
      <c r="B1721" s="17"/>
      <c r="C1721" s="22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20"/>
      <c r="T1721" s="20"/>
      <c r="U1721" s="20"/>
      <c r="V1721" s="20"/>
      <c r="W1721" s="20"/>
      <c r="X1721" s="20"/>
      <c r="Y1721" s="20"/>
      <c r="Z1721" s="17"/>
      <c r="AA1721" s="21"/>
      <c r="AB1721" s="17"/>
      <c r="AC1721" s="17"/>
      <c r="AD1721" s="17"/>
      <c r="AE1721" s="17"/>
      <c r="AF1721" s="17"/>
      <c r="AG1721" s="17"/>
      <c r="AH1721" s="17"/>
      <c r="AI1721" s="17"/>
      <c r="AJ1721" s="17"/>
      <c r="AK1721" s="17"/>
      <c r="AL1721" s="17"/>
      <c r="AM1721" s="17"/>
      <c r="AN1721" s="17"/>
      <c r="AO1721" s="17"/>
      <c r="AP1721" s="17"/>
      <c r="AQ1721" s="17"/>
      <c r="AR1721" s="17"/>
      <c r="AS1721" s="17"/>
      <c r="AT1721" s="17"/>
      <c r="AU1721" s="17"/>
      <c r="AV1721" s="17"/>
      <c r="AW1721" s="17"/>
      <c r="AX1721" s="17"/>
      <c r="AY1721" s="17"/>
      <c r="AZ1721" s="17"/>
      <c r="BA1721" s="17"/>
      <c r="BB1721" s="17"/>
    </row>
    <row r="1722" spans="1:54" x14ac:dyDescent="0.25">
      <c r="A1722" s="17"/>
      <c r="B1722" s="17"/>
      <c r="C1722" s="22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20"/>
      <c r="T1722" s="20"/>
      <c r="U1722" s="20"/>
      <c r="V1722" s="20"/>
      <c r="W1722" s="20"/>
      <c r="X1722" s="20"/>
      <c r="Y1722" s="20"/>
      <c r="Z1722" s="17"/>
      <c r="AA1722" s="21"/>
      <c r="AB1722" s="17"/>
      <c r="AC1722" s="17"/>
      <c r="AD1722" s="17"/>
      <c r="AE1722" s="17"/>
      <c r="AF1722" s="17"/>
      <c r="AG1722" s="17"/>
      <c r="AH1722" s="17"/>
      <c r="AI1722" s="17"/>
      <c r="AJ1722" s="17"/>
      <c r="AK1722" s="17"/>
      <c r="AL1722" s="17"/>
      <c r="AM1722" s="17"/>
      <c r="AN1722" s="17"/>
      <c r="AO1722" s="17"/>
      <c r="AP1722" s="17"/>
      <c r="AQ1722" s="17"/>
      <c r="AR1722" s="17"/>
      <c r="AS1722" s="17"/>
      <c r="AT1722" s="17"/>
      <c r="AU1722" s="17"/>
      <c r="AV1722" s="17"/>
      <c r="AW1722" s="17"/>
      <c r="AX1722" s="17"/>
      <c r="AY1722" s="17"/>
      <c r="AZ1722" s="17"/>
      <c r="BA1722" s="17"/>
      <c r="BB1722" s="17"/>
    </row>
    <row r="1723" spans="1:54" x14ac:dyDescent="0.25">
      <c r="A1723" s="17"/>
      <c r="B1723" s="17"/>
      <c r="C1723" s="22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20"/>
      <c r="T1723" s="20"/>
      <c r="U1723" s="20"/>
      <c r="V1723" s="20"/>
      <c r="W1723" s="20"/>
      <c r="X1723" s="20"/>
      <c r="Y1723" s="20"/>
      <c r="Z1723" s="17"/>
      <c r="AA1723" s="21"/>
      <c r="AB1723" s="17"/>
      <c r="AC1723" s="17"/>
      <c r="AD1723" s="17"/>
      <c r="AE1723" s="17"/>
      <c r="AF1723" s="17"/>
      <c r="AG1723" s="17"/>
      <c r="AH1723" s="17"/>
      <c r="AI1723" s="17"/>
      <c r="AJ1723" s="17"/>
      <c r="AK1723" s="17"/>
      <c r="AL1723" s="17"/>
      <c r="AM1723" s="17"/>
      <c r="AN1723" s="17"/>
      <c r="AO1723" s="17"/>
      <c r="AP1723" s="17"/>
      <c r="AQ1723" s="17"/>
      <c r="AR1723" s="17"/>
      <c r="AS1723" s="17"/>
      <c r="AT1723" s="17"/>
      <c r="AU1723" s="17"/>
      <c r="AV1723" s="17"/>
      <c r="AW1723" s="17"/>
      <c r="AX1723" s="17"/>
      <c r="AY1723" s="17"/>
      <c r="AZ1723" s="17"/>
      <c r="BA1723" s="17"/>
      <c r="BB1723" s="17"/>
    </row>
    <row r="1724" spans="1:54" x14ac:dyDescent="0.25">
      <c r="A1724" s="17"/>
      <c r="B1724" s="17"/>
      <c r="C1724" s="22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20"/>
      <c r="T1724" s="20"/>
      <c r="U1724" s="20"/>
      <c r="V1724" s="20"/>
      <c r="W1724" s="20"/>
      <c r="X1724" s="20"/>
      <c r="Y1724" s="20"/>
      <c r="Z1724" s="17"/>
      <c r="AA1724" s="21"/>
      <c r="AB1724" s="17"/>
      <c r="AC1724" s="17"/>
      <c r="AD1724" s="17"/>
      <c r="AE1724" s="17"/>
      <c r="AF1724" s="17"/>
      <c r="AG1724" s="17"/>
      <c r="AH1724" s="17"/>
      <c r="AI1724" s="17"/>
      <c r="AJ1724" s="17"/>
      <c r="AK1724" s="17"/>
      <c r="AL1724" s="17"/>
      <c r="AM1724" s="17"/>
      <c r="AN1724" s="17"/>
      <c r="AO1724" s="17"/>
      <c r="AP1724" s="17"/>
      <c r="AQ1724" s="17"/>
      <c r="AR1724" s="17"/>
      <c r="AS1724" s="17"/>
      <c r="AT1724" s="17"/>
      <c r="AU1724" s="17"/>
      <c r="AV1724" s="17"/>
      <c r="AW1724" s="17"/>
      <c r="AX1724" s="17"/>
      <c r="AY1724" s="17"/>
      <c r="AZ1724" s="17"/>
      <c r="BA1724" s="17"/>
      <c r="BB1724" s="17"/>
    </row>
    <row r="1725" spans="1:54" x14ac:dyDescent="0.25">
      <c r="A1725" s="17"/>
      <c r="B1725" s="17"/>
      <c r="C1725" s="22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20"/>
      <c r="T1725" s="20"/>
      <c r="U1725" s="20"/>
      <c r="V1725" s="20"/>
      <c r="W1725" s="20"/>
      <c r="X1725" s="20"/>
      <c r="Y1725" s="20"/>
      <c r="Z1725" s="17"/>
      <c r="AA1725" s="21"/>
      <c r="AB1725" s="17"/>
      <c r="AC1725" s="17"/>
      <c r="AD1725" s="17"/>
      <c r="AE1725" s="17"/>
      <c r="AF1725" s="17"/>
      <c r="AG1725" s="17"/>
      <c r="AH1725" s="17"/>
      <c r="AI1725" s="17"/>
      <c r="AJ1725" s="17"/>
      <c r="AK1725" s="17"/>
      <c r="AL1725" s="17"/>
      <c r="AM1725" s="17"/>
      <c r="AN1725" s="17"/>
      <c r="AO1725" s="17"/>
      <c r="AP1725" s="17"/>
      <c r="AQ1725" s="17"/>
      <c r="AR1725" s="17"/>
      <c r="AS1725" s="17"/>
      <c r="AT1725" s="17"/>
      <c r="AU1725" s="17"/>
      <c r="AV1725" s="17"/>
      <c r="AW1725" s="17"/>
      <c r="AX1725" s="17"/>
      <c r="AY1725" s="17"/>
      <c r="AZ1725" s="17"/>
      <c r="BA1725" s="17"/>
      <c r="BB1725" s="17"/>
    </row>
    <row r="1726" spans="1:54" x14ac:dyDescent="0.25">
      <c r="A1726" s="17"/>
      <c r="B1726" s="17"/>
      <c r="C1726" s="22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20"/>
      <c r="T1726" s="20"/>
      <c r="U1726" s="20"/>
      <c r="V1726" s="20"/>
      <c r="W1726" s="20"/>
      <c r="X1726" s="20"/>
      <c r="Y1726" s="20"/>
      <c r="Z1726" s="17"/>
      <c r="AA1726" s="21"/>
      <c r="AB1726" s="17"/>
      <c r="AC1726" s="17"/>
      <c r="AD1726" s="17"/>
      <c r="AE1726" s="17"/>
      <c r="AF1726" s="17"/>
      <c r="AG1726" s="17"/>
      <c r="AH1726" s="17"/>
      <c r="AI1726" s="17"/>
      <c r="AJ1726" s="17"/>
      <c r="AK1726" s="17"/>
      <c r="AL1726" s="17"/>
      <c r="AM1726" s="17"/>
      <c r="AN1726" s="17"/>
      <c r="AO1726" s="17"/>
      <c r="AP1726" s="17"/>
      <c r="AQ1726" s="17"/>
      <c r="AR1726" s="17"/>
      <c r="AS1726" s="17"/>
      <c r="AT1726" s="17"/>
      <c r="AU1726" s="17"/>
      <c r="AV1726" s="17"/>
      <c r="AW1726" s="17"/>
      <c r="AX1726" s="17"/>
      <c r="AY1726" s="17"/>
      <c r="AZ1726" s="17"/>
      <c r="BA1726" s="17"/>
      <c r="BB1726" s="17"/>
    </row>
    <row r="1727" spans="1:54" x14ac:dyDescent="0.25">
      <c r="A1727" s="17"/>
      <c r="B1727" s="17"/>
      <c r="C1727" s="22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20"/>
      <c r="T1727" s="20"/>
      <c r="U1727" s="20"/>
      <c r="V1727" s="20"/>
      <c r="W1727" s="20"/>
      <c r="X1727" s="20"/>
      <c r="Y1727" s="20"/>
      <c r="Z1727" s="17"/>
      <c r="AA1727" s="21"/>
      <c r="AB1727" s="17"/>
      <c r="AC1727" s="17"/>
      <c r="AD1727" s="17"/>
      <c r="AE1727" s="17"/>
      <c r="AF1727" s="17"/>
      <c r="AG1727" s="17"/>
      <c r="AH1727" s="17"/>
      <c r="AI1727" s="17"/>
      <c r="AJ1727" s="17"/>
      <c r="AK1727" s="17"/>
      <c r="AL1727" s="17"/>
      <c r="AM1727" s="17"/>
      <c r="AN1727" s="17"/>
      <c r="AO1727" s="17"/>
      <c r="AP1727" s="17"/>
      <c r="AQ1727" s="17"/>
      <c r="AR1727" s="17"/>
      <c r="AS1727" s="17"/>
      <c r="AT1727" s="17"/>
      <c r="AU1727" s="17"/>
      <c r="AV1727" s="17"/>
      <c r="AW1727" s="17"/>
      <c r="AX1727" s="17"/>
      <c r="AY1727" s="17"/>
      <c r="AZ1727" s="17"/>
      <c r="BA1727" s="17"/>
      <c r="BB1727" s="17"/>
    </row>
    <row r="1728" spans="1:54" x14ac:dyDescent="0.25">
      <c r="A1728" s="17"/>
      <c r="B1728" s="17"/>
      <c r="C1728" s="22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20"/>
      <c r="T1728" s="20"/>
      <c r="U1728" s="20"/>
      <c r="V1728" s="20"/>
      <c r="W1728" s="20"/>
      <c r="X1728" s="20"/>
      <c r="Y1728" s="20"/>
      <c r="Z1728" s="17"/>
      <c r="AA1728" s="21"/>
      <c r="AB1728" s="17"/>
      <c r="AC1728" s="17"/>
      <c r="AD1728" s="17"/>
      <c r="AE1728" s="17"/>
      <c r="AF1728" s="17"/>
      <c r="AG1728" s="17"/>
      <c r="AH1728" s="17"/>
      <c r="AI1728" s="17"/>
      <c r="AJ1728" s="17"/>
      <c r="AK1728" s="17"/>
      <c r="AL1728" s="17"/>
      <c r="AM1728" s="17"/>
      <c r="AN1728" s="17"/>
      <c r="AO1728" s="17"/>
      <c r="AP1728" s="17"/>
      <c r="AQ1728" s="17"/>
      <c r="AR1728" s="17"/>
      <c r="AS1728" s="17"/>
      <c r="AT1728" s="17"/>
      <c r="AU1728" s="17"/>
      <c r="AV1728" s="17"/>
      <c r="AW1728" s="17"/>
      <c r="AX1728" s="17"/>
      <c r="AY1728" s="17"/>
      <c r="AZ1728" s="17"/>
      <c r="BA1728" s="17"/>
      <c r="BB1728" s="17"/>
    </row>
    <row r="1729" spans="1:54" x14ac:dyDescent="0.25">
      <c r="A1729" s="17"/>
      <c r="B1729" s="17"/>
      <c r="C1729" s="22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20"/>
      <c r="T1729" s="20"/>
      <c r="U1729" s="20"/>
      <c r="V1729" s="20"/>
      <c r="W1729" s="20"/>
      <c r="X1729" s="20"/>
      <c r="Y1729" s="20"/>
      <c r="Z1729" s="17"/>
      <c r="AA1729" s="21"/>
      <c r="AB1729" s="17"/>
      <c r="AC1729" s="17"/>
      <c r="AD1729" s="17"/>
      <c r="AE1729" s="17"/>
      <c r="AF1729" s="17"/>
      <c r="AG1729" s="17"/>
      <c r="AH1729" s="17"/>
      <c r="AI1729" s="17"/>
      <c r="AJ1729" s="17"/>
      <c r="AK1729" s="17"/>
      <c r="AL1729" s="17"/>
      <c r="AM1729" s="17"/>
      <c r="AN1729" s="17"/>
      <c r="AO1729" s="17"/>
      <c r="AP1729" s="17"/>
      <c r="AQ1729" s="17"/>
      <c r="AR1729" s="17"/>
      <c r="AS1729" s="17"/>
      <c r="AT1729" s="17"/>
      <c r="AU1729" s="17"/>
      <c r="AV1729" s="17"/>
      <c r="AW1729" s="17"/>
      <c r="AX1729" s="17"/>
      <c r="AY1729" s="17"/>
      <c r="AZ1729" s="17"/>
      <c r="BA1729" s="17"/>
      <c r="BB1729" s="17"/>
    </row>
    <row r="1730" spans="1:54" x14ac:dyDescent="0.25">
      <c r="A1730" s="17"/>
      <c r="B1730" s="17"/>
      <c r="C1730" s="22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20"/>
      <c r="T1730" s="20"/>
      <c r="U1730" s="20"/>
      <c r="V1730" s="20"/>
      <c r="W1730" s="20"/>
      <c r="X1730" s="20"/>
      <c r="Y1730" s="20"/>
      <c r="Z1730" s="17"/>
      <c r="AA1730" s="21"/>
      <c r="AB1730" s="17"/>
      <c r="AC1730" s="17"/>
      <c r="AD1730" s="17"/>
      <c r="AE1730" s="17"/>
      <c r="AF1730" s="17"/>
      <c r="AG1730" s="17"/>
      <c r="AH1730" s="17"/>
      <c r="AI1730" s="17"/>
      <c r="AJ1730" s="17"/>
      <c r="AK1730" s="17"/>
      <c r="AL1730" s="17"/>
      <c r="AM1730" s="17"/>
      <c r="AN1730" s="17"/>
      <c r="AO1730" s="17"/>
      <c r="AP1730" s="17"/>
      <c r="AQ1730" s="17"/>
      <c r="AR1730" s="17"/>
      <c r="AS1730" s="17"/>
      <c r="AT1730" s="17"/>
      <c r="AU1730" s="17"/>
      <c r="AV1730" s="17"/>
      <c r="AW1730" s="17"/>
      <c r="AX1730" s="17"/>
      <c r="AY1730" s="17"/>
      <c r="AZ1730" s="17"/>
      <c r="BA1730" s="17"/>
      <c r="BB1730" s="17"/>
    </row>
    <row r="1731" spans="1:54" x14ac:dyDescent="0.25">
      <c r="A1731" s="17"/>
      <c r="B1731" s="17"/>
      <c r="C1731" s="22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20"/>
      <c r="T1731" s="20"/>
      <c r="U1731" s="20"/>
      <c r="V1731" s="20"/>
      <c r="W1731" s="20"/>
      <c r="X1731" s="20"/>
      <c r="Y1731" s="20"/>
      <c r="Z1731" s="17"/>
      <c r="AA1731" s="21"/>
      <c r="AB1731" s="17"/>
      <c r="AC1731" s="17"/>
      <c r="AD1731" s="17"/>
      <c r="AE1731" s="17"/>
      <c r="AF1731" s="17"/>
      <c r="AG1731" s="17"/>
      <c r="AH1731" s="17"/>
      <c r="AI1731" s="17"/>
      <c r="AJ1731" s="17"/>
      <c r="AK1731" s="17"/>
      <c r="AL1731" s="17"/>
      <c r="AM1731" s="17"/>
      <c r="AN1731" s="17"/>
      <c r="AO1731" s="17"/>
      <c r="AP1731" s="17"/>
      <c r="AQ1731" s="17"/>
      <c r="AR1731" s="17"/>
      <c r="AS1731" s="17"/>
      <c r="AT1731" s="17"/>
      <c r="AU1731" s="17"/>
      <c r="AV1731" s="17"/>
      <c r="AW1731" s="17"/>
      <c r="AX1731" s="17"/>
      <c r="AY1731" s="17"/>
      <c r="AZ1731" s="17"/>
      <c r="BA1731" s="17"/>
      <c r="BB1731" s="17"/>
    </row>
    <row r="1732" spans="1:54" x14ac:dyDescent="0.25">
      <c r="A1732" s="17"/>
      <c r="B1732" s="17"/>
      <c r="C1732" s="22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20"/>
      <c r="T1732" s="20"/>
      <c r="U1732" s="20"/>
      <c r="V1732" s="20"/>
      <c r="W1732" s="20"/>
      <c r="X1732" s="20"/>
      <c r="Y1732" s="20"/>
      <c r="Z1732" s="17"/>
      <c r="AA1732" s="21"/>
      <c r="AB1732" s="17"/>
      <c r="AC1732" s="17"/>
      <c r="AD1732" s="17"/>
      <c r="AE1732" s="17"/>
      <c r="AF1732" s="17"/>
      <c r="AG1732" s="17"/>
      <c r="AH1732" s="17"/>
      <c r="AI1732" s="17"/>
      <c r="AJ1732" s="17"/>
      <c r="AK1732" s="17"/>
      <c r="AL1732" s="17"/>
      <c r="AM1732" s="17"/>
      <c r="AN1732" s="17"/>
      <c r="AO1732" s="17"/>
      <c r="AP1732" s="17"/>
      <c r="AQ1732" s="17"/>
      <c r="AR1732" s="17"/>
      <c r="AS1732" s="17"/>
      <c r="AT1732" s="17"/>
      <c r="AU1732" s="17"/>
      <c r="AV1732" s="17"/>
      <c r="AW1732" s="17"/>
      <c r="AX1732" s="17"/>
      <c r="AY1732" s="17"/>
      <c r="AZ1732" s="17"/>
      <c r="BA1732" s="17"/>
      <c r="BB1732" s="17"/>
    </row>
    <row r="1733" spans="1:54" x14ac:dyDescent="0.25">
      <c r="A1733" s="17"/>
      <c r="B1733" s="17"/>
      <c r="C1733" s="22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20"/>
      <c r="T1733" s="20"/>
      <c r="U1733" s="20"/>
      <c r="V1733" s="20"/>
      <c r="W1733" s="20"/>
      <c r="X1733" s="20"/>
      <c r="Y1733" s="20"/>
      <c r="Z1733" s="17"/>
      <c r="AA1733" s="21"/>
      <c r="AB1733" s="17"/>
      <c r="AC1733" s="17"/>
      <c r="AD1733" s="17"/>
      <c r="AE1733" s="17"/>
      <c r="AF1733" s="17"/>
      <c r="AG1733" s="17"/>
      <c r="AH1733" s="17"/>
      <c r="AI1733" s="17"/>
      <c r="AJ1733" s="17"/>
      <c r="AK1733" s="17"/>
      <c r="AL1733" s="17"/>
      <c r="AM1733" s="17"/>
      <c r="AN1733" s="17"/>
      <c r="AO1733" s="17"/>
      <c r="AP1733" s="17"/>
      <c r="AQ1733" s="17"/>
      <c r="AR1733" s="17"/>
      <c r="AS1733" s="17"/>
      <c r="AT1733" s="17"/>
      <c r="AU1733" s="17"/>
      <c r="AV1733" s="17"/>
      <c r="AW1733" s="17"/>
      <c r="AX1733" s="17"/>
      <c r="AY1733" s="17"/>
      <c r="AZ1733" s="17"/>
      <c r="BA1733" s="17"/>
      <c r="BB1733" s="17"/>
    </row>
    <row r="1734" spans="1:54" x14ac:dyDescent="0.25">
      <c r="A1734" s="17"/>
      <c r="B1734" s="17"/>
      <c r="C1734" s="22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20"/>
      <c r="T1734" s="20"/>
      <c r="U1734" s="20"/>
      <c r="V1734" s="20"/>
      <c r="W1734" s="20"/>
      <c r="X1734" s="20"/>
      <c r="Y1734" s="20"/>
      <c r="Z1734" s="17"/>
      <c r="AA1734" s="21"/>
      <c r="AB1734" s="17"/>
      <c r="AC1734" s="17"/>
      <c r="AD1734" s="17"/>
      <c r="AE1734" s="17"/>
      <c r="AF1734" s="17"/>
      <c r="AG1734" s="17"/>
      <c r="AH1734" s="17"/>
      <c r="AI1734" s="17"/>
      <c r="AJ1734" s="17"/>
      <c r="AK1734" s="17"/>
      <c r="AL1734" s="17"/>
      <c r="AM1734" s="17"/>
      <c r="AN1734" s="17"/>
      <c r="AO1734" s="17"/>
      <c r="AP1734" s="17"/>
      <c r="AQ1734" s="17"/>
      <c r="AR1734" s="17"/>
      <c r="AS1734" s="17"/>
      <c r="AT1734" s="17"/>
      <c r="AU1734" s="17"/>
      <c r="AV1734" s="17"/>
      <c r="AW1734" s="17"/>
      <c r="AX1734" s="17"/>
      <c r="AY1734" s="17"/>
      <c r="AZ1734" s="17"/>
      <c r="BA1734" s="17"/>
      <c r="BB1734" s="17"/>
    </row>
    <row r="1735" spans="1:54" x14ac:dyDescent="0.25">
      <c r="A1735" s="17"/>
      <c r="B1735" s="17"/>
      <c r="C1735" s="22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20"/>
      <c r="T1735" s="20"/>
      <c r="U1735" s="20"/>
      <c r="V1735" s="20"/>
      <c r="W1735" s="20"/>
      <c r="X1735" s="20"/>
      <c r="Y1735" s="20"/>
      <c r="Z1735" s="17"/>
      <c r="AA1735" s="21"/>
      <c r="AB1735" s="17"/>
      <c r="AC1735" s="17"/>
      <c r="AD1735" s="17"/>
      <c r="AE1735" s="17"/>
      <c r="AF1735" s="17"/>
      <c r="AG1735" s="17"/>
      <c r="AH1735" s="17"/>
      <c r="AI1735" s="17"/>
      <c r="AJ1735" s="17"/>
      <c r="AK1735" s="17"/>
      <c r="AL1735" s="17"/>
      <c r="AM1735" s="17"/>
      <c r="AN1735" s="17"/>
      <c r="AO1735" s="17"/>
      <c r="AP1735" s="17"/>
      <c r="AQ1735" s="17"/>
      <c r="AR1735" s="17"/>
      <c r="AS1735" s="17"/>
      <c r="AT1735" s="17"/>
      <c r="AU1735" s="17"/>
      <c r="AV1735" s="17"/>
      <c r="AW1735" s="17"/>
      <c r="AX1735" s="17"/>
      <c r="AY1735" s="17"/>
      <c r="AZ1735" s="17"/>
      <c r="BA1735" s="17"/>
      <c r="BB1735" s="17"/>
    </row>
    <row r="1736" spans="1:54" x14ac:dyDescent="0.25">
      <c r="A1736" s="17"/>
      <c r="B1736" s="17"/>
      <c r="C1736" s="22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20"/>
      <c r="T1736" s="20"/>
      <c r="U1736" s="20"/>
      <c r="V1736" s="20"/>
      <c r="W1736" s="20"/>
      <c r="X1736" s="20"/>
      <c r="Y1736" s="20"/>
      <c r="Z1736" s="17"/>
      <c r="AA1736" s="21"/>
      <c r="AB1736" s="17"/>
      <c r="AC1736" s="17"/>
      <c r="AD1736" s="17"/>
      <c r="AE1736" s="17"/>
      <c r="AF1736" s="17"/>
      <c r="AG1736" s="17"/>
      <c r="AH1736" s="17"/>
      <c r="AI1736" s="17"/>
      <c r="AJ1736" s="17"/>
      <c r="AK1736" s="17"/>
      <c r="AL1736" s="17"/>
      <c r="AM1736" s="17"/>
      <c r="AN1736" s="17"/>
      <c r="AO1736" s="17"/>
      <c r="AP1736" s="17"/>
      <c r="AQ1736" s="17"/>
      <c r="AR1736" s="17"/>
      <c r="AS1736" s="17"/>
      <c r="AT1736" s="17"/>
      <c r="AU1736" s="17"/>
      <c r="AV1736" s="17"/>
      <c r="AW1736" s="17"/>
      <c r="AX1736" s="17"/>
      <c r="AY1736" s="17"/>
      <c r="AZ1736" s="17"/>
      <c r="BA1736" s="17"/>
      <c r="BB1736" s="17"/>
    </row>
    <row r="1737" spans="1:54" x14ac:dyDescent="0.25">
      <c r="A1737" s="17"/>
      <c r="B1737" s="17"/>
      <c r="C1737" s="22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20"/>
      <c r="T1737" s="20"/>
      <c r="U1737" s="20"/>
      <c r="V1737" s="20"/>
      <c r="W1737" s="20"/>
      <c r="X1737" s="20"/>
      <c r="Y1737" s="20"/>
      <c r="Z1737" s="17"/>
      <c r="AA1737" s="21"/>
      <c r="AB1737" s="17"/>
      <c r="AC1737" s="17"/>
      <c r="AD1737" s="17"/>
      <c r="AE1737" s="17"/>
      <c r="AF1737" s="17"/>
      <c r="AG1737" s="17"/>
      <c r="AH1737" s="17"/>
      <c r="AI1737" s="17"/>
      <c r="AJ1737" s="17"/>
      <c r="AK1737" s="17"/>
      <c r="AL1737" s="17"/>
      <c r="AM1737" s="17"/>
      <c r="AN1737" s="17"/>
      <c r="AO1737" s="17"/>
      <c r="AP1737" s="17"/>
      <c r="AQ1737" s="17"/>
      <c r="AR1737" s="17"/>
      <c r="AS1737" s="17"/>
      <c r="AT1737" s="17"/>
      <c r="AU1737" s="17"/>
      <c r="AV1737" s="17"/>
      <c r="AW1737" s="17"/>
      <c r="AX1737" s="17"/>
      <c r="AY1737" s="17"/>
      <c r="AZ1737" s="17"/>
      <c r="BA1737" s="17"/>
      <c r="BB1737" s="17"/>
    </row>
    <row r="1738" spans="1:54" x14ac:dyDescent="0.25">
      <c r="A1738" s="17"/>
      <c r="B1738" s="17"/>
      <c r="C1738" s="22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20"/>
      <c r="T1738" s="20"/>
      <c r="U1738" s="20"/>
      <c r="V1738" s="20"/>
      <c r="W1738" s="20"/>
      <c r="X1738" s="20"/>
      <c r="Y1738" s="20"/>
      <c r="Z1738" s="17"/>
      <c r="AA1738" s="21"/>
      <c r="AB1738" s="17"/>
      <c r="AC1738" s="17"/>
      <c r="AD1738" s="17"/>
      <c r="AE1738" s="17"/>
      <c r="AF1738" s="17"/>
      <c r="AG1738" s="17"/>
      <c r="AH1738" s="17"/>
      <c r="AI1738" s="17"/>
      <c r="AJ1738" s="17"/>
      <c r="AK1738" s="17"/>
      <c r="AL1738" s="17"/>
      <c r="AM1738" s="17"/>
      <c r="AN1738" s="17"/>
      <c r="AO1738" s="17"/>
      <c r="AP1738" s="17"/>
      <c r="AQ1738" s="17"/>
      <c r="AR1738" s="17"/>
      <c r="AS1738" s="17"/>
      <c r="AT1738" s="17"/>
      <c r="AU1738" s="17"/>
      <c r="AV1738" s="17"/>
      <c r="AW1738" s="17"/>
      <c r="AX1738" s="17"/>
      <c r="AY1738" s="17"/>
      <c r="AZ1738" s="17"/>
      <c r="BA1738" s="17"/>
      <c r="BB1738" s="17"/>
    </row>
    <row r="1739" spans="1:54" x14ac:dyDescent="0.25">
      <c r="A1739" s="17"/>
      <c r="B1739" s="17"/>
      <c r="C1739" s="22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20"/>
      <c r="T1739" s="20"/>
      <c r="U1739" s="20"/>
      <c r="V1739" s="20"/>
      <c r="W1739" s="20"/>
      <c r="X1739" s="20"/>
      <c r="Y1739" s="20"/>
      <c r="Z1739" s="17"/>
      <c r="AA1739" s="21"/>
      <c r="AB1739" s="17"/>
      <c r="AC1739" s="17"/>
      <c r="AD1739" s="17"/>
      <c r="AE1739" s="17"/>
      <c r="AF1739" s="17"/>
      <c r="AG1739" s="17"/>
      <c r="AH1739" s="17"/>
      <c r="AI1739" s="17"/>
      <c r="AJ1739" s="17"/>
      <c r="AK1739" s="17"/>
      <c r="AL1739" s="17"/>
      <c r="AM1739" s="17"/>
      <c r="AN1739" s="17"/>
      <c r="AO1739" s="17"/>
      <c r="AP1739" s="17"/>
      <c r="AQ1739" s="17"/>
      <c r="AR1739" s="17"/>
      <c r="AS1739" s="17"/>
      <c r="AT1739" s="17"/>
      <c r="AU1739" s="17"/>
      <c r="AV1739" s="17"/>
      <c r="AW1739" s="17"/>
      <c r="AX1739" s="17"/>
      <c r="AY1739" s="17"/>
      <c r="AZ1739" s="17"/>
      <c r="BA1739" s="17"/>
      <c r="BB1739" s="17"/>
    </row>
    <row r="1740" spans="1:54" x14ac:dyDescent="0.25">
      <c r="A1740" s="17"/>
      <c r="B1740" s="17"/>
      <c r="C1740" s="22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20"/>
      <c r="T1740" s="20"/>
      <c r="U1740" s="20"/>
      <c r="V1740" s="20"/>
      <c r="W1740" s="20"/>
      <c r="X1740" s="20"/>
      <c r="Y1740" s="20"/>
      <c r="Z1740" s="17"/>
      <c r="AA1740" s="21"/>
      <c r="AB1740" s="17"/>
      <c r="AC1740" s="17"/>
      <c r="AD1740" s="17"/>
      <c r="AE1740" s="17"/>
      <c r="AF1740" s="17"/>
      <c r="AG1740" s="17"/>
      <c r="AH1740" s="17"/>
      <c r="AI1740" s="17"/>
      <c r="AJ1740" s="17"/>
      <c r="AK1740" s="17"/>
      <c r="AL1740" s="17"/>
      <c r="AM1740" s="17"/>
      <c r="AN1740" s="17"/>
      <c r="AO1740" s="17"/>
      <c r="AP1740" s="17"/>
      <c r="AQ1740" s="17"/>
      <c r="AR1740" s="17"/>
      <c r="AS1740" s="17"/>
      <c r="AT1740" s="17"/>
      <c r="AU1740" s="17"/>
      <c r="AV1740" s="17"/>
      <c r="AW1740" s="17"/>
      <c r="AX1740" s="17"/>
      <c r="AY1740" s="17"/>
      <c r="AZ1740" s="17"/>
      <c r="BA1740" s="17"/>
      <c r="BB1740" s="17"/>
    </row>
    <row r="1741" spans="1:54" x14ac:dyDescent="0.25">
      <c r="A1741" s="17"/>
      <c r="B1741" s="17"/>
      <c r="C1741" s="22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20"/>
      <c r="T1741" s="20"/>
      <c r="U1741" s="20"/>
      <c r="V1741" s="20"/>
      <c r="W1741" s="20"/>
      <c r="X1741" s="20"/>
      <c r="Y1741" s="20"/>
      <c r="Z1741" s="17"/>
      <c r="AA1741" s="21"/>
      <c r="AB1741" s="17"/>
      <c r="AC1741" s="17"/>
      <c r="AD1741" s="17"/>
      <c r="AE1741" s="17"/>
      <c r="AF1741" s="17"/>
      <c r="AG1741" s="17"/>
      <c r="AH1741" s="17"/>
      <c r="AI1741" s="17"/>
      <c r="AJ1741" s="17"/>
      <c r="AK1741" s="17"/>
      <c r="AL1741" s="17"/>
      <c r="AM1741" s="17"/>
      <c r="AN1741" s="17"/>
      <c r="AO1741" s="17"/>
      <c r="AP1741" s="17"/>
      <c r="AQ1741" s="17"/>
      <c r="AR1741" s="17"/>
      <c r="AS1741" s="17"/>
      <c r="AT1741" s="17"/>
      <c r="AU1741" s="17"/>
      <c r="AV1741" s="17"/>
      <c r="AW1741" s="17"/>
      <c r="AX1741" s="17"/>
      <c r="AY1741" s="17"/>
      <c r="AZ1741" s="17"/>
      <c r="BA1741" s="17"/>
      <c r="BB1741" s="17"/>
    </row>
    <row r="1742" spans="1:54" x14ac:dyDescent="0.25">
      <c r="A1742" s="17"/>
      <c r="B1742" s="17"/>
      <c r="C1742" s="22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20"/>
      <c r="T1742" s="20"/>
      <c r="U1742" s="20"/>
      <c r="V1742" s="20"/>
      <c r="W1742" s="20"/>
      <c r="X1742" s="20"/>
      <c r="Y1742" s="20"/>
      <c r="Z1742" s="17"/>
      <c r="AA1742" s="21"/>
      <c r="AB1742" s="17"/>
      <c r="AC1742" s="17"/>
      <c r="AD1742" s="17"/>
      <c r="AE1742" s="17"/>
      <c r="AF1742" s="17"/>
      <c r="AG1742" s="17"/>
      <c r="AH1742" s="17"/>
      <c r="AI1742" s="17"/>
      <c r="AJ1742" s="17"/>
      <c r="AK1742" s="17"/>
      <c r="AL1742" s="17"/>
      <c r="AM1742" s="17"/>
      <c r="AN1742" s="17"/>
      <c r="AO1742" s="17"/>
      <c r="AP1742" s="17"/>
      <c r="AQ1742" s="17"/>
      <c r="AR1742" s="17"/>
      <c r="AS1742" s="17"/>
      <c r="AT1742" s="17"/>
      <c r="AU1742" s="17"/>
      <c r="AV1742" s="17"/>
      <c r="AW1742" s="17"/>
      <c r="AX1742" s="17"/>
      <c r="AY1742" s="17"/>
      <c r="AZ1742" s="17"/>
      <c r="BA1742" s="17"/>
      <c r="BB1742" s="17"/>
    </row>
    <row r="1743" spans="1:54" x14ac:dyDescent="0.25">
      <c r="A1743" s="17"/>
      <c r="B1743" s="17"/>
      <c r="C1743" s="22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20"/>
      <c r="T1743" s="20"/>
      <c r="U1743" s="20"/>
      <c r="V1743" s="20"/>
      <c r="W1743" s="20"/>
      <c r="X1743" s="20"/>
      <c r="Y1743" s="20"/>
      <c r="Z1743" s="17"/>
      <c r="AA1743" s="21"/>
      <c r="AB1743" s="17"/>
      <c r="AC1743" s="17"/>
      <c r="AD1743" s="17"/>
      <c r="AE1743" s="17"/>
      <c r="AF1743" s="17"/>
      <c r="AG1743" s="17"/>
      <c r="AH1743" s="17"/>
      <c r="AI1743" s="17"/>
      <c r="AJ1743" s="17"/>
      <c r="AK1743" s="17"/>
      <c r="AL1743" s="17"/>
      <c r="AM1743" s="17"/>
      <c r="AN1743" s="17"/>
      <c r="AO1743" s="17"/>
      <c r="AP1743" s="17"/>
      <c r="AQ1743" s="17"/>
      <c r="AR1743" s="17"/>
      <c r="AS1743" s="17"/>
      <c r="AT1743" s="17"/>
      <c r="AU1743" s="17"/>
      <c r="AV1743" s="17"/>
      <c r="AW1743" s="17"/>
      <c r="AX1743" s="17"/>
      <c r="AY1743" s="17"/>
      <c r="AZ1743" s="17"/>
      <c r="BA1743" s="17"/>
      <c r="BB1743" s="17"/>
    </row>
    <row r="1744" spans="1:54" x14ac:dyDescent="0.25">
      <c r="A1744" s="17"/>
      <c r="B1744" s="17"/>
      <c r="C1744" s="22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20"/>
      <c r="T1744" s="20"/>
      <c r="U1744" s="20"/>
      <c r="V1744" s="20"/>
      <c r="W1744" s="20"/>
      <c r="X1744" s="20"/>
      <c r="Y1744" s="20"/>
      <c r="Z1744" s="17"/>
      <c r="AA1744" s="21"/>
      <c r="AB1744" s="17"/>
      <c r="AC1744" s="17"/>
      <c r="AD1744" s="17"/>
      <c r="AE1744" s="17"/>
      <c r="AF1744" s="17"/>
      <c r="AG1744" s="17"/>
      <c r="AH1744" s="17"/>
      <c r="AI1744" s="17"/>
      <c r="AJ1744" s="17"/>
      <c r="AK1744" s="17"/>
      <c r="AL1744" s="17"/>
      <c r="AM1744" s="17"/>
      <c r="AN1744" s="17"/>
      <c r="AO1744" s="17"/>
      <c r="AP1744" s="17"/>
      <c r="AQ1744" s="17"/>
      <c r="AR1744" s="17"/>
      <c r="AS1744" s="17"/>
      <c r="AT1744" s="17"/>
      <c r="AU1744" s="17"/>
      <c r="AV1744" s="17"/>
      <c r="AW1744" s="17"/>
      <c r="AX1744" s="17"/>
      <c r="AY1744" s="17"/>
      <c r="AZ1744" s="17"/>
      <c r="BA1744" s="17"/>
      <c r="BB1744" s="17"/>
    </row>
    <row r="1745" spans="1:54" x14ac:dyDescent="0.25">
      <c r="A1745" s="17"/>
      <c r="B1745" s="17"/>
      <c r="C1745" s="22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20"/>
      <c r="T1745" s="20"/>
      <c r="U1745" s="20"/>
      <c r="V1745" s="20"/>
      <c r="W1745" s="20"/>
      <c r="X1745" s="20"/>
      <c r="Y1745" s="20"/>
      <c r="Z1745" s="17"/>
      <c r="AA1745" s="21"/>
      <c r="AB1745" s="17"/>
      <c r="AC1745" s="17"/>
      <c r="AD1745" s="17"/>
      <c r="AE1745" s="17"/>
      <c r="AF1745" s="17"/>
      <c r="AG1745" s="17"/>
      <c r="AH1745" s="17"/>
      <c r="AI1745" s="17"/>
      <c r="AJ1745" s="17"/>
      <c r="AK1745" s="17"/>
      <c r="AL1745" s="17"/>
      <c r="AM1745" s="17"/>
      <c r="AN1745" s="17"/>
      <c r="AO1745" s="17"/>
      <c r="AP1745" s="17"/>
      <c r="AQ1745" s="17"/>
      <c r="AR1745" s="17"/>
      <c r="AS1745" s="17"/>
      <c r="AT1745" s="17"/>
      <c r="AU1745" s="17"/>
      <c r="AV1745" s="17"/>
      <c r="AW1745" s="17"/>
      <c r="AX1745" s="17"/>
      <c r="AY1745" s="17"/>
      <c r="AZ1745" s="17"/>
      <c r="BA1745" s="17"/>
      <c r="BB1745" s="17"/>
    </row>
    <row r="1746" spans="1:54" x14ac:dyDescent="0.25">
      <c r="A1746" s="17"/>
      <c r="B1746" s="17"/>
      <c r="C1746" s="22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20"/>
      <c r="T1746" s="20"/>
      <c r="U1746" s="20"/>
      <c r="V1746" s="20"/>
      <c r="W1746" s="20"/>
      <c r="X1746" s="20"/>
      <c r="Y1746" s="20"/>
      <c r="Z1746" s="17"/>
      <c r="AA1746" s="21"/>
      <c r="AB1746" s="17"/>
      <c r="AC1746" s="17"/>
      <c r="AD1746" s="17"/>
      <c r="AE1746" s="17"/>
      <c r="AF1746" s="17"/>
      <c r="AG1746" s="17"/>
      <c r="AH1746" s="17"/>
      <c r="AI1746" s="17"/>
      <c r="AJ1746" s="17"/>
      <c r="AK1746" s="17"/>
      <c r="AL1746" s="17"/>
      <c r="AM1746" s="17"/>
      <c r="AN1746" s="17"/>
      <c r="AO1746" s="17"/>
      <c r="AP1746" s="17"/>
      <c r="AQ1746" s="17"/>
      <c r="AR1746" s="17"/>
      <c r="AS1746" s="17"/>
      <c r="AT1746" s="17"/>
      <c r="AU1746" s="17"/>
      <c r="AV1746" s="17"/>
      <c r="AW1746" s="17"/>
      <c r="AX1746" s="17"/>
      <c r="AY1746" s="17"/>
      <c r="AZ1746" s="17"/>
      <c r="BA1746" s="17"/>
      <c r="BB1746" s="17"/>
    </row>
    <row r="1747" spans="1:54" x14ac:dyDescent="0.25">
      <c r="A1747" s="17"/>
      <c r="B1747" s="17"/>
      <c r="C1747" s="22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20"/>
      <c r="T1747" s="20"/>
      <c r="U1747" s="20"/>
      <c r="V1747" s="20"/>
      <c r="W1747" s="20"/>
      <c r="X1747" s="20"/>
      <c r="Y1747" s="20"/>
      <c r="Z1747" s="17"/>
      <c r="AA1747" s="21"/>
      <c r="AB1747" s="17"/>
      <c r="AC1747" s="17"/>
      <c r="AD1747" s="17"/>
      <c r="AE1747" s="17"/>
      <c r="AF1747" s="17"/>
      <c r="AG1747" s="17"/>
      <c r="AH1747" s="17"/>
      <c r="AI1747" s="17"/>
      <c r="AJ1747" s="17"/>
      <c r="AK1747" s="17"/>
      <c r="AL1747" s="17"/>
      <c r="AM1747" s="17"/>
      <c r="AN1747" s="17"/>
      <c r="AO1747" s="17"/>
      <c r="AP1747" s="17"/>
      <c r="AQ1747" s="17"/>
      <c r="AR1747" s="17"/>
      <c r="AS1747" s="17"/>
      <c r="AT1747" s="17"/>
      <c r="AU1747" s="17"/>
      <c r="AV1747" s="17"/>
      <c r="AW1747" s="17"/>
      <c r="AX1747" s="17"/>
      <c r="AY1747" s="17"/>
      <c r="AZ1747" s="17"/>
      <c r="BA1747" s="17"/>
      <c r="BB1747" s="17"/>
    </row>
    <row r="1748" spans="1:54" x14ac:dyDescent="0.25">
      <c r="A1748" s="17"/>
      <c r="B1748" s="17"/>
      <c r="C1748" s="22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20"/>
      <c r="T1748" s="20"/>
      <c r="U1748" s="20"/>
      <c r="V1748" s="20"/>
      <c r="W1748" s="20"/>
      <c r="X1748" s="20"/>
      <c r="Y1748" s="20"/>
      <c r="Z1748" s="17"/>
      <c r="AA1748" s="21"/>
      <c r="AB1748" s="17"/>
      <c r="AC1748" s="17"/>
      <c r="AD1748" s="17"/>
      <c r="AE1748" s="17"/>
      <c r="AF1748" s="17"/>
      <c r="AG1748" s="17"/>
      <c r="AH1748" s="17"/>
      <c r="AI1748" s="17"/>
      <c r="AJ1748" s="17"/>
      <c r="AK1748" s="17"/>
      <c r="AL1748" s="17"/>
      <c r="AM1748" s="17"/>
      <c r="AN1748" s="17"/>
      <c r="AO1748" s="17"/>
      <c r="AP1748" s="17"/>
      <c r="AQ1748" s="17"/>
      <c r="AR1748" s="17"/>
      <c r="AS1748" s="17"/>
      <c r="AT1748" s="17"/>
      <c r="AU1748" s="17"/>
      <c r="AV1748" s="17"/>
      <c r="AW1748" s="17"/>
      <c r="AX1748" s="17"/>
      <c r="AY1748" s="17"/>
      <c r="AZ1748" s="17"/>
      <c r="BA1748" s="17"/>
      <c r="BB1748" s="17"/>
    </row>
    <row r="1749" spans="1:54" x14ac:dyDescent="0.25">
      <c r="A1749" s="17"/>
      <c r="B1749" s="17"/>
      <c r="C1749" s="22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20"/>
      <c r="T1749" s="20"/>
      <c r="U1749" s="20"/>
      <c r="V1749" s="20"/>
      <c r="W1749" s="20"/>
      <c r="X1749" s="20"/>
      <c r="Y1749" s="20"/>
      <c r="Z1749" s="17"/>
      <c r="AA1749" s="21"/>
      <c r="AB1749" s="17"/>
      <c r="AC1749" s="17"/>
      <c r="AD1749" s="17"/>
      <c r="AE1749" s="17"/>
      <c r="AF1749" s="17"/>
      <c r="AG1749" s="17"/>
      <c r="AH1749" s="17"/>
      <c r="AI1749" s="17"/>
      <c r="AJ1749" s="17"/>
      <c r="AK1749" s="17"/>
      <c r="AL1749" s="17"/>
      <c r="AM1749" s="17"/>
      <c r="AN1749" s="17"/>
      <c r="AO1749" s="17"/>
      <c r="AP1749" s="17"/>
      <c r="AQ1749" s="17"/>
      <c r="AR1749" s="17"/>
      <c r="AS1749" s="17"/>
      <c r="AT1749" s="17"/>
      <c r="AU1749" s="17"/>
      <c r="AV1749" s="17"/>
      <c r="AW1749" s="17"/>
      <c r="AX1749" s="17"/>
      <c r="AY1749" s="17"/>
      <c r="AZ1749" s="17"/>
      <c r="BA1749" s="17"/>
      <c r="BB1749" s="17"/>
    </row>
    <row r="1750" spans="1:54" x14ac:dyDescent="0.25">
      <c r="A1750" s="17"/>
      <c r="B1750" s="17"/>
      <c r="C1750" s="22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20"/>
      <c r="T1750" s="20"/>
      <c r="U1750" s="20"/>
      <c r="V1750" s="20"/>
      <c r="W1750" s="20"/>
      <c r="X1750" s="20"/>
      <c r="Y1750" s="20"/>
      <c r="Z1750" s="17"/>
      <c r="AA1750" s="21"/>
      <c r="AB1750" s="17"/>
      <c r="AC1750" s="17"/>
      <c r="AD1750" s="17"/>
      <c r="AE1750" s="17"/>
      <c r="AF1750" s="17"/>
      <c r="AG1750" s="17"/>
      <c r="AH1750" s="17"/>
      <c r="AI1750" s="17"/>
      <c r="AJ1750" s="17"/>
      <c r="AK1750" s="17"/>
      <c r="AL1750" s="17"/>
      <c r="AM1750" s="17"/>
      <c r="AN1750" s="17"/>
      <c r="AO1750" s="17"/>
      <c r="AP1750" s="17"/>
      <c r="AQ1750" s="17"/>
      <c r="AR1750" s="17"/>
      <c r="AS1750" s="17"/>
      <c r="AT1750" s="17"/>
      <c r="AU1750" s="17"/>
      <c r="AV1750" s="17"/>
      <c r="AW1750" s="17"/>
      <c r="AX1750" s="17"/>
      <c r="AY1750" s="17"/>
      <c r="AZ1750" s="17"/>
      <c r="BA1750" s="17"/>
      <c r="BB1750" s="17"/>
    </row>
    <row r="1751" spans="1:54" x14ac:dyDescent="0.25">
      <c r="A1751" s="17"/>
      <c r="B1751" s="17"/>
      <c r="C1751" s="22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20"/>
      <c r="T1751" s="20"/>
      <c r="U1751" s="20"/>
      <c r="V1751" s="20"/>
      <c r="W1751" s="20"/>
      <c r="X1751" s="20"/>
      <c r="Y1751" s="20"/>
      <c r="Z1751" s="17"/>
      <c r="AA1751" s="21"/>
      <c r="AB1751" s="17"/>
      <c r="AC1751" s="17"/>
      <c r="AD1751" s="17"/>
      <c r="AE1751" s="17"/>
      <c r="AF1751" s="17"/>
      <c r="AG1751" s="17"/>
      <c r="AH1751" s="17"/>
      <c r="AI1751" s="17"/>
      <c r="AJ1751" s="17"/>
      <c r="AK1751" s="17"/>
      <c r="AL1751" s="17"/>
      <c r="AM1751" s="17"/>
      <c r="AN1751" s="17"/>
      <c r="AO1751" s="17"/>
      <c r="AP1751" s="17"/>
      <c r="AQ1751" s="17"/>
      <c r="AR1751" s="17"/>
      <c r="AS1751" s="17"/>
      <c r="AT1751" s="17"/>
      <c r="AU1751" s="17"/>
      <c r="AV1751" s="17"/>
      <c r="AW1751" s="17"/>
      <c r="AX1751" s="17"/>
      <c r="AY1751" s="17"/>
      <c r="AZ1751" s="17"/>
      <c r="BA1751" s="17"/>
      <c r="BB1751" s="17"/>
    </row>
    <row r="1752" spans="1:54" x14ac:dyDescent="0.25">
      <c r="A1752" s="17"/>
      <c r="B1752" s="17"/>
      <c r="C1752" s="22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20"/>
      <c r="T1752" s="20"/>
      <c r="U1752" s="20"/>
      <c r="V1752" s="20"/>
      <c r="W1752" s="20"/>
      <c r="X1752" s="20"/>
      <c r="Y1752" s="20"/>
      <c r="Z1752" s="17"/>
      <c r="AA1752" s="21"/>
      <c r="AB1752" s="17"/>
      <c r="AC1752" s="17"/>
      <c r="AD1752" s="17"/>
      <c r="AE1752" s="17"/>
      <c r="AF1752" s="17"/>
      <c r="AG1752" s="17"/>
      <c r="AH1752" s="17"/>
      <c r="AI1752" s="17"/>
      <c r="AJ1752" s="17"/>
      <c r="AK1752" s="17"/>
      <c r="AL1752" s="17"/>
      <c r="AM1752" s="17"/>
      <c r="AN1752" s="17"/>
      <c r="AO1752" s="17"/>
      <c r="AP1752" s="17"/>
      <c r="AQ1752" s="17"/>
      <c r="AR1752" s="17"/>
      <c r="AS1752" s="17"/>
      <c r="AT1752" s="17"/>
      <c r="AU1752" s="17"/>
      <c r="AV1752" s="17"/>
      <c r="AW1752" s="17"/>
      <c r="AX1752" s="17"/>
      <c r="AY1752" s="17"/>
      <c r="AZ1752" s="17"/>
      <c r="BA1752" s="17"/>
      <c r="BB1752" s="17"/>
    </row>
    <row r="1753" spans="1:54" x14ac:dyDescent="0.25">
      <c r="A1753" s="17"/>
      <c r="B1753" s="17"/>
      <c r="C1753" s="22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20"/>
      <c r="T1753" s="20"/>
      <c r="U1753" s="20"/>
      <c r="V1753" s="20"/>
      <c r="W1753" s="20"/>
      <c r="X1753" s="20"/>
      <c r="Y1753" s="20"/>
      <c r="Z1753" s="17"/>
      <c r="AA1753" s="21"/>
      <c r="AB1753" s="17"/>
      <c r="AC1753" s="17"/>
      <c r="AD1753" s="17"/>
      <c r="AE1753" s="17"/>
      <c r="AF1753" s="17"/>
      <c r="AG1753" s="17"/>
      <c r="AH1753" s="17"/>
      <c r="AI1753" s="17"/>
      <c r="AJ1753" s="17"/>
      <c r="AK1753" s="17"/>
      <c r="AL1753" s="17"/>
      <c r="AM1753" s="17"/>
      <c r="AN1753" s="17"/>
      <c r="AO1753" s="17"/>
      <c r="AP1753" s="17"/>
      <c r="AQ1753" s="17"/>
      <c r="AR1753" s="17"/>
      <c r="AS1753" s="17"/>
      <c r="AT1753" s="17"/>
      <c r="AU1753" s="17"/>
      <c r="AV1753" s="17"/>
      <c r="AW1753" s="17"/>
      <c r="AX1753" s="17"/>
      <c r="AY1753" s="17"/>
      <c r="AZ1753" s="17"/>
      <c r="BA1753" s="17"/>
      <c r="BB1753" s="17"/>
    </row>
    <row r="1754" spans="1:54" x14ac:dyDescent="0.25">
      <c r="A1754" s="17"/>
      <c r="B1754" s="17"/>
      <c r="C1754" s="22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20"/>
      <c r="T1754" s="20"/>
      <c r="U1754" s="20"/>
      <c r="V1754" s="20"/>
      <c r="W1754" s="20"/>
      <c r="X1754" s="20"/>
      <c r="Y1754" s="20"/>
      <c r="Z1754" s="17"/>
      <c r="AA1754" s="21"/>
      <c r="AB1754" s="17"/>
      <c r="AC1754" s="17"/>
      <c r="AD1754" s="17"/>
      <c r="AE1754" s="17"/>
      <c r="AF1754" s="17"/>
      <c r="AG1754" s="17"/>
      <c r="AH1754" s="17"/>
      <c r="AI1754" s="17"/>
      <c r="AJ1754" s="17"/>
      <c r="AK1754" s="17"/>
      <c r="AL1754" s="17"/>
      <c r="AM1754" s="17"/>
      <c r="AN1754" s="17"/>
      <c r="AO1754" s="17"/>
      <c r="AP1754" s="17"/>
      <c r="AQ1754" s="17"/>
      <c r="AR1754" s="17"/>
      <c r="AS1754" s="17"/>
      <c r="AT1754" s="17"/>
      <c r="AU1754" s="17"/>
      <c r="AV1754" s="17"/>
      <c r="AW1754" s="17"/>
      <c r="AX1754" s="17"/>
      <c r="AY1754" s="17"/>
      <c r="AZ1754" s="17"/>
      <c r="BA1754" s="17"/>
      <c r="BB1754" s="17"/>
    </row>
    <row r="1755" spans="1:54" x14ac:dyDescent="0.25">
      <c r="A1755" s="17"/>
      <c r="B1755" s="17"/>
      <c r="C1755" s="22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20"/>
      <c r="T1755" s="20"/>
      <c r="U1755" s="20"/>
      <c r="V1755" s="20"/>
      <c r="W1755" s="20"/>
      <c r="X1755" s="20"/>
      <c r="Y1755" s="20"/>
      <c r="Z1755" s="17"/>
      <c r="AA1755" s="21"/>
      <c r="AB1755" s="17"/>
      <c r="AC1755" s="17"/>
      <c r="AD1755" s="17"/>
      <c r="AE1755" s="17"/>
      <c r="AF1755" s="17"/>
      <c r="AG1755" s="17"/>
      <c r="AH1755" s="17"/>
      <c r="AI1755" s="17"/>
      <c r="AJ1755" s="17"/>
      <c r="AK1755" s="17"/>
      <c r="AL1755" s="17"/>
      <c r="AM1755" s="17"/>
      <c r="AN1755" s="17"/>
      <c r="AO1755" s="17"/>
      <c r="AP1755" s="17"/>
      <c r="AQ1755" s="17"/>
      <c r="AR1755" s="17"/>
      <c r="AS1755" s="17"/>
      <c r="AT1755" s="17"/>
      <c r="AU1755" s="17"/>
      <c r="AV1755" s="17"/>
      <c r="AW1755" s="17"/>
      <c r="AX1755" s="17"/>
      <c r="AY1755" s="17"/>
      <c r="AZ1755" s="17"/>
      <c r="BA1755" s="17"/>
      <c r="BB1755" s="17"/>
    </row>
    <row r="1756" spans="1:54" x14ac:dyDescent="0.25">
      <c r="A1756" s="17"/>
      <c r="B1756" s="17"/>
      <c r="C1756" s="22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20"/>
      <c r="T1756" s="20"/>
      <c r="U1756" s="20"/>
      <c r="V1756" s="20"/>
      <c r="W1756" s="20"/>
      <c r="X1756" s="20"/>
      <c r="Y1756" s="20"/>
      <c r="Z1756" s="17"/>
      <c r="AA1756" s="21"/>
      <c r="AB1756" s="17"/>
      <c r="AC1756" s="17"/>
      <c r="AD1756" s="17"/>
      <c r="AE1756" s="17"/>
      <c r="AF1756" s="17"/>
      <c r="AG1756" s="17"/>
      <c r="AH1756" s="17"/>
      <c r="AI1756" s="17"/>
      <c r="AJ1756" s="17"/>
      <c r="AK1756" s="17"/>
      <c r="AL1756" s="17"/>
      <c r="AM1756" s="17"/>
      <c r="AN1756" s="17"/>
      <c r="AO1756" s="17"/>
      <c r="AP1756" s="17"/>
      <c r="AQ1756" s="17"/>
      <c r="AR1756" s="17"/>
      <c r="AS1756" s="17"/>
      <c r="AT1756" s="17"/>
      <c r="AU1756" s="17"/>
      <c r="AV1756" s="17"/>
      <c r="AW1756" s="17"/>
      <c r="AX1756" s="17"/>
      <c r="AY1756" s="17"/>
      <c r="AZ1756" s="17"/>
      <c r="BA1756" s="17"/>
      <c r="BB1756" s="17"/>
    </row>
    <row r="1757" spans="1:54" x14ac:dyDescent="0.25">
      <c r="A1757" s="17"/>
      <c r="B1757" s="17"/>
      <c r="C1757" s="22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20"/>
      <c r="T1757" s="20"/>
      <c r="U1757" s="20"/>
      <c r="V1757" s="20"/>
      <c r="W1757" s="20"/>
      <c r="X1757" s="20"/>
      <c r="Y1757" s="20"/>
      <c r="Z1757" s="17"/>
      <c r="AA1757" s="21"/>
      <c r="AB1757" s="17"/>
      <c r="AC1757" s="17"/>
      <c r="AD1757" s="17"/>
      <c r="AE1757" s="17"/>
      <c r="AF1757" s="17"/>
      <c r="AG1757" s="17"/>
      <c r="AH1757" s="17"/>
      <c r="AI1757" s="17"/>
      <c r="AJ1757" s="17"/>
      <c r="AK1757" s="17"/>
      <c r="AL1757" s="17"/>
      <c r="AM1757" s="17"/>
      <c r="AN1757" s="17"/>
      <c r="AO1757" s="17"/>
      <c r="AP1757" s="17"/>
      <c r="AQ1757" s="17"/>
      <c r="AR1757" s="17"/>
      <c r="AS1757" s="17"/>
      <c r="AT1757" s="17"/>
      <c r="AU1757" s="17"/>
      <c r="AV1757" s="17"/>
      <c r="AW1757" s="17"/>
      <c r="AX1757" s="17"/>
      <c r="AY1757" s="17"/>
      <c r="AZ1757" s="17"/>
      <c r="BA1757" s="17"/>
      <c r="BB1757" s="17"/>
    </row>
    <row r="1758" spans="1:54" x14ac:dyDescent="0.25">
      <c r="A1758" s="17"/>
      <c r="B1758" s="17"/>
      <c r="C1758" s="22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20"/>
      <c r="T1758" s="20"/>
      <c r="U1758" s="20"/>
      <c r="V1758" s="20"/>
      <c r="W1758" s="20"/>
      <c r="X1758" s="20"/>
      <c r="Y1758" s="20"/>
      <c r="Z1758" s="17"/>
      <c r="AA1758" s="21"/>
      <c r="AB1758" s="17"/>
      <c r="AC1758" s="17"/>
      <c r="AD1758" s="17"/>
      <c r="AE1758" s="17"/>
      <c r="AF1758" s="17"/>
      <c r="AG1758" s="17"/>
      <c r="AH1758" s="17"/>
      <c r="AI1758" s="17"/>
      <c r="AJ1758" s="17"/>
      <c r="AK1758" s="17"/>
      <c r="AL1758" s="17"/>
      <c r="AM1758" s="17"/>
      <c r="AN1758" s="17"/>
      <c r="AO1758" s="17"/>
      <c r="AP1758" s="17"/>
      <c r="AQ1758" s="17"/>
      <c r="AR1758" s="17"/>
      <c r="AS1758" s="17"/>
      <c r="AT1758" s="17"/>
      <c r="AU1758" s="17"/>
      <c r="AV1758" s="17"/>
      <c r="AW1758" s="17"/>
      <c r="AX1758" s="17"/>
      <c r="AY1758" s="17"/>
      <c r="AZ1758" s="17"/>
      <c r="BA1758" s="17"/>
      <c r="BB1758" s="17"/>
    </row>
    <row r="1759" spans="1:54" x14ac:dyDescent="0.25">
      <c r="A1759" s="17"/>
      <c r="B1759" s="17"/>
      <c r="C1759" s="22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20"/>
      <c r="T1759" s="20"/>
      <c r="U1759" s="20"/>
      <c r="V1759" s="20"/>
      <c r="W1759" s="20"/>
      <c r="X1759" s="20"/>
      <c r="Y1759" s="20"/>
      <c r="Z1759" s="17"/>
      <c r="AA1759" s="21"/>
      <c r="AB1759" s="17"/>
      <c r="AC1759" s="17"/>
      <c r="AD1759" s="17"/>
      <c r="AE1759" s="17"/>
      <c r="AF1759" s="17"/>
      <c r="AG1759" s="17"/>
      <c r="AH1759" s="17"/>
      <c r="AI1759" s="17"/>
      <c r="AJ1759" s="17"/>
      <c r="AK1759" s="17"/>
      <c r="AL1759" s="17"/>
      <c r="AM1759" s="17"/>
      <c r="AN1759" s="17"/>
      <c r="AO1759" s="17"/>
      <c r="AP1759" s="17"/>
      <c r="AQ1759" s="17"/>
      <c r="AR1759" s="17"/>
      <c r="AS1759" s="17"/>
      <c r="AT1759" s="17"/>
      <c r="AU1759" s="17"/>
      <c r="AV1759" s="17"/>
      <c r="AW1759" s="17"/>
      <c r="AX1759" s="17"/>
      <c r="AY1759" s="17"/>
      <c r="AZ1759" s="17"/>
      <c r="BA1759" s="17"/>
      <c r="BB1759" s="17"/>
    </row>
    <row r="1760" spans="1:54" x14ac:dyDescent="0.25">
      <c r="A1760" s="17"/>
      <c r="B1760" s="17"/>
      <c r="C1760" s="22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20"/>
      <c r="T1760" s="20"/>
      <c r="U1760" s="20"/>
      <c r="V1760" s="20"/>
      <c r="W1760" s="20"/>
      <c r="X1760" s="20"/>
      <c r="Y1760" s="20"/>
      <c r="Z1760" s="17"/>
      <c r="AA1760" s="21"/>
      <c r="AB1760" s="17"/>
      <c r="AC1760" s="17"/>
      <c r="AD1760" s="17"/>
      <c r="AE1760" s="17"/>
      <c r="AF1760" s="17"/>
      <c r="AG1760" s="17"/>
      <c r="AH1760" s="17"/>
      <c r="AI1760" s="17"/>
      <c r="AJ1760" s="17"/>
      <c r="AK1760" s="17"/>
      <c r="AL1760" s="17"/>
      <c r="AM1760" s="17"/>
      <c r="AN1760" s="17"/>
      <c r="AO1760" s="17"/>
      <c r="AP1760" s="17"/>
      <c r="AQ1760" s="17"/>
      <c r="AR1760" s="17"/>
      <c r="AS1760" s="17"/>
      <c r="AT1760" s="17"/>
      <c r="AU1760" s="17"/>
      <c r="AV1760" s="17"/>
      <c r="AW1760" s="17"/>
      <c r="AX1760" s="17"/>
      <c r="AY1760" s="17"/>
      <c r="AZ1760" s="17"/>
      <c r="BA1760" s="17"/>
      <c r="BB1760" s="17"/>
    </row>
    <row r="1761" spans="1:54" x14ac:dyDescent="0.25">
      <c r="A1761" s="17"/>
      <c r="B1761" s="17"/>
      <c r="C1761" s="22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20"/>
      <c r="T1761" s="20"/>
      <c r="U1761" s="20"/>
      <c r="V1761" s="20"/>
      <c r="W1761" s="20"/>
      <c r="X1761" s="20"/>
      <c r="Y1761" s="20"/>
      <c r="Z1761" s="17"/>
      <c r="AA1761" s="21"/>
      <c r="AB1761" s="17"/>
      <c r="AC1761" s="17"/>
      <c r="AD1761" s="17"/>
      <c r="AE1761" s="17"/>
      <c r="AF1761" s="17"/>
      <c r="AG1761" s="17"/>
      <c r="AH1761" s="17"/>
      <c r="AI1761" s="17"/>
      <c r="AJ1761" s="17"/>
      <c r="AK1761" s="17"/>
      <c r="AL1761" s="17"/>
      <c r="AM1761" s="17"/>
      <c r="AN1761" s="17"/>
      <c r="AO1761" s="17"/>
      <c r="AP1761" s="17"/>
      <c r="AQ1761" s="17"/>
      <c r="AR1761" s="17"/>
      <c r="AS1761" s="17"/>
      <c r="AT1761" s="17"/>
      <c r="AU1761" s="17"/>
      <c r="AV1761" s="17"/>
      <c r="AW1761" s="17"/>
      <c r="AX1761" s="17"/>
      <c r="AY1761" s="17"/>
      <c r="AZ1761" s="17"/>
      <c r="BA1761" s="17"/>
      <c r="BB1761" s="17"/>
    </row>
    <row r="1762" spans="1:54" x14ac:dyDescent="0.25">
      <c r="A1762" s="17"/>
      <c r="B1762" s="17"/>
      <c r="C1762" s="22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20"/>
      <c r="T1762" s="20"/>
      <c r="U1762" s="20"/>
      <c r="V1762" s="20"/>
      <c r="W1762" s="20"/>
      <c r="X1762" s="20"/>
      <c r="Y1762" s="20"/>
      <c r="Z1762" s="17"/>
      <c r="AA1762" s="21"/>
      <c r="AB1762" s="17"/>
      <c r="AC1762" s="17"/>
      <c r="AD1762" s="17"/>
      <c r="AE1762" s="17"/>
      <c r="AF1762" s="17"/>
      <c r="AG1762" s="17"/>
      <c r="AH1762" s="17"/>
      <c r="AI1762" s="17"/>
      <c r="AJ1762" s="17"/>
      <c r="AK1762" s="17"/>
      <c r="AL1762" s="17"/>
      <c r="AM1762" s="17"/>
      <c r="AN1762" s="17"/>
      <c r="AO1762" s="17"/>
      <c r="AP1762" s="17"/>
      <c r="AQ1762" s="17"/>
      <c r="AR1762" s="17"/>
      <c r="AS1762" s="17"/>
      <c r="AT1762" s="17"/>
      <c r="AU1762" s="17"/>
      <c r="AV1762" s="17"/>
      <c r="AW1762" s="17"/>
      <c r="AX1762" s="17"/>
      <c r="AY1762" s="17"/>
      <c r="AZ1762" s="17"/>
      <c r="BA1762" s="17"/>
      <c r="BB1762" s="17"/>
    </row>
    <row r="1763" spans="1:54" x14ac:dyDescent="0.25">
      <c r="A1763" s="17"/>
      <c r="B1763" s="17"/>
      <c r="C1763" s="22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20"/>
      <c r="T1763" s="20"/>
      <c r="U1763" s="20"/>
      <c r="V1763" s="20"/>
      <c r="W1763" s="20"/>
      <c r="X1763" s="20"/>
      <c r="Y1763" s="20"/>
      <c r="Z1763" s="17"/>
      <c r="AA1763" s="21"/>
      <c r="AB1763" s="17"/>
      <c r="AC1763" s="17"/>
      <c r="AD1763" s="17"/>
      <c r="AE1763" s="17"/>
      <c r="AF1763" s="17"/>
      <c r="AG1763" s="17"/>
      <c r="AH1763" s="17"/>
      <c r="AI1763" s="17"/>
      <c r="AJ1763" s="17"/>
      <c r="AK1763" s="17"/>
      <c r="AL1763" s="17"/>
      <c r="AM1763" s="17"/>
      <c r="AN1763" s="17"/>
      <c r="AO1763" s="17"/>
      <c r="AP1763" s="17"/>
      <c r="AQ1763" s="17"/>
      <c r="AR1763" s="17"/>
      <c r="AS1763" s="17"/>
      <c r="AT1763" s="17"/>
      <c r="AU1763" s="17"/>
      <c r="AV1763" s="17"/>
      <c r="AW1763" s="17"/>
      <c r="AX1763" s="17"/>
      <c r="AY1763" s="17"/>
      <c r="AZ1763" s="17"/>
      <c r="BA1763" s="17"/>
      <c r="BB1763" s="17"/>
    </row>
    <row r="1764" spans="1:54" x14ac:dyDescent="0.25">
      <c r="A1764" s="17"/>
      <c r="B1764" s="17"/>
      <c r="C1764" s="22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20"/>
      <c r="T1764" s="20"/>
      <c r="U1764" s="20"/>
      <c r="V1764" s="20"/>
      <c r="W1764" s="20"/>
      <c r="X1764" s="20"/>
      <c r="Y1764" s="20"/>
      <c r="Z1764" s="17"/>
      <c r="AA1764" s="21"/>
      <c r="AB1764" s="17"/>
      <c r="AC1764" s="17"/>
      <c r="AD1764" s="17"/>
      <c r="AE1764" s="17"/>
      <c r="AF1764" s="17"/>
      <c r="AG1764" s="17"/>
      <c r="AH1764" s="17"/>
      <c r="AI1764" s="17"/>
      <c r="AJ1764" s="17"/>
      <c r="AK1764" s="17"/>
      <c r="AL1764" s="17"/>
      <c r="AM1764" s="17"/>
      <c r="AN1764" s="17"/>
      <c r="AO1764" s="17"/>
      <c r="AP1764" s="17"/>
      <c r="AQ1764" s="17"/>
      <c r="AR1764" s="17"/>
      <c r="AS1764" s="17"/>
      <c r="AT1764" s="17"/>
      <c r="AU1764" s="17"/>
      <c r="AV1764" s="17"/>
      <c r="AW1764" s="17"/>
      <c r="AX1764" s="17"/>
      <c r="AY1764" s="17"/>
      <c r="AZ1764" s="17"/>
      <c r="BA1764" s="17"/>
      <c r="BB1764" s="17"/>
    </row>
    <row r="1765" spans="1:54" x14ac:dyDescent="0.25">
      <c r="A1765" s="17"/>
      <c r="B1765" s="17"/>
      <c r="C1765" s="22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20"/>
      <c r="T1765" s="20"/>
      <c r="U1765" s="20"/>
      <c r="V1765" s="20"/>
      <c r="W1765" s="20"/>
      <c r="X1765" s="20"/>
      <c r="Y1765" s="20"/>
      <c r="Z1765" s="17"/>
      <c r="AA1765" s="21"/>
      <c r="AB1765" s="17"/>
      <c r="AC1765" s="17"/>
      <c r="AD1765" s="17"/>
      <c r="AE1765" s="17"/>
      <c r="AF1765" s="17"/>
      <c r="AG1765" s="17"/>
      <c r="AH1765" s="17"/>
      <c r="AI1765" s="17"/>
      <c r="AJ1765" s="17"/>
      <c r="AK1765" s="17"/>
      <c r="AL1765" s="17"/>
      <c r="AM1765" s="17"/>
      <c r="AN1765" s="17"/>
      <c r="AO1765" s="17"/>
      <c r="AP1765" s="17"/>
      <c r="AQ1765" s="17"/>
      <c r="AR1765" s="17"/>
      <c r="AS1765" s="17"/>
      <c r="AT1765" s="17"/>
      <c r="AU1765" s="17"/>
      <c r="AV1765" s="17"/>
      <c r="AW1765" s="17"/>
      <c r="AX1765" s="17"/>
      <c r="AY1765" s="17"/>
      <c r="AZ1765" s="17"/>
      <c r="BA1765" s="17"/>
      <c r="BB1765" s="17"/>
    </row>
    <row r="1766" spans="1:54" x14ac:dyDescent="0.25">
      <c r="A1766" s="17"/>
      <c r="B1766" s="17"/>
      <c r="C1766" s="22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20"/>
      <c r="T1766" s="20"/>
      <c r="U1766" s="20"/>
      <c r="V1766" s="20"/>
      <c r="W1766" s="20"/>
      <c r="X1766" s="20"/>
      <c r="Y1766" s="20"/>
      <c r="Z1766" s="17"/>
      <c r="AA1766" s="21"/>
      <c r="AB1766" s="17"/>
      <c r="AC1766" s="17"/>
      <c r="AD1766" s="17"/>
      <c r="AE1766" s="17"/>
      <c r="AF1766" s="17"/>
      <c r="AG1766" s="17"/>
      <c r="AH1766" s="17"/>
      <c r="AI1766" s="17"/>
      <c r="AJ1766" s="17"/>
      <c r="AK1766" s="17"/>
      <c r="AL1766" s="17"/>
      <c r="AM1766" s="17"/>
      <c r="AN1766" s="17"/>
      <c r="AO1766" s="17"/>
      <c r="AP1766" s="17"/>
      <c r="AQ1766" s="17"/>
      <c r="AR1766" s="17"/>
      <c r="AS1766" s="17"/>
      <c r="AT1766" s="17"/>
      <c r="AU1766" s="17"/>
      <c r="AV1766" s="17"/>
      <c r="AW1766" s="17"/>
      <c r="AX1766" s="17"/>
      <c r="AY1766" s="17"/>
      <c r="AZ1766" s="17"/>
      <c r="BA1766" s="17"/>
      <c r="BB1766" s="17"/>
    </row>
    <row r="1767" spans="1:54" x14ac:dyDescent="0.25">
      <c r="A1767" s="17"/>
      <c r="B1767" s="17"/>
      <c r="C1767" s="22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20"/>
      <c r="T1767" s="20"/>
      <c r="U1767" s="20"/>
      <c r="V1767" s="20"/>
      <c r="W1767" s="20"/>
      <c r="X1767" s="20"/>
      <c r="Y1767" s="20"/>
      <c r="Z1767" s="17"/>
      <c r="AA1767" s="21"/>
      <c r="AB1767" s="17"/>
      <c r="AC1767" s="17"/>
      <c r="AD1767" s="17"/>
      <c r="AE1767" s="17"/>
      <c r="AF1767" s="17"/>
      <c r="AG1767" s="17"/>
      <c r="AH1767" s="17"/>
      <c r="AI1767" s="17"/>
      <c r="AJ1767" s="17"/>
      <c r="AK1767" s="17"/>
      <c r="AL1767" s="17"/>
      <c r="AM1767" s="17"/>
      <c r="AN1767" s="17"/>
      <c r="AO1767" s="17"/>
      <c r="AP1767" s="17"/>
      <c r="AQ1767" s="17"/>
      <c r="AR1767" s="17"/>
      <c r="AS1767" s="17"/>
      <c r="AT1767" s="17"/>
      <c r="AU1767" s="17"/>
      <c r="AV1767" s="17"/>
      <c r="AW1767" s="17"/>
      <c r="AX1767" s="17"/>
      <c r="AY1767" s="17"/>
      <c r="AZ1767" s="17"/>
      <c r="BA1767" s="17"/>
      <c r="BB1767" s="17"/>
    </row>
    <row r="1768" spans="1:54" x14ac:dyDescent="0.25">
      <c r="A1768" s="17"/>
      <c r="B1768" s="17"/>
      <c r="C1768" s="22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20"/>
      <c r="T1768" s="20"/>
      <c r="U1768" s="20"/>
      <c r="V1768" s="20"/>
      <c r="W1768" s="20"/>
      <c r="X1768" s="20"/>
      <c r="Y1768" s="20"/>
      <c r="Z1768" s="17"/>
      <c r="AA1768" s="21"/>
      <c r="AB1768" s="17"/>
      <c r="AC1768" s="17"/>
      <c r="AD1768" s="17"/>
      <c r="AE1768" s="17"/>
      <c r="AF1768" s="17"/>
      <c r="AG1768" s="17"/>
      <c r="AH1768" s="17"/>
      <c r="AI1768" s="17"/>
      <c r="AJ1768" s="17"/>
      <c r="AK1768" s="17"/>
      <c r="AL1768" s="17"/>
      <c r="AM1768" s="17"/>
      <c r="AN1768" s="17"/>
      <c r="AO1768" s="17"/>
      <c r="AP1768" s="17"/>
      <c r="AQ1768" s="17"/>
      <c r="AR1768" s="17"/>
      <c r="AS1768" s="17"/>
      <c r="AT1768" s="17"/>
      <c r="AU1768" s="17"/>
      <c r="AV1768" s="17"/>
      <c r="AW1768" s="17"/>
      <c r="AX1768" s="17"/>
      <c r="AY1768" s="17"/>
      <c r="AZ1768" s="17"/>
      <c r="BA1768" s="17"/>
      <c r="BB1768" s="17"/>
    </row>
    <row r="1769" spans="1:54" x14ac:dyDescent="0.25">
      <c r="A1769" s="17"/>
      <c r="B1769" s="17"/>
      <c r="C1769" s="22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20"/>
      <c r="T1769" s="20"/>
      <c r="U1769" s="20"/>
      <c r="V1769" s="20"/>
      <c r="W1769" s="20"/>
      <c r="X1769" s="20"/>
      <c r="Y1769" s="20"/>
      <c r="Z1769" s="17"/>
      <c r="AA1769" s="21"/>
      <c r="AB1769" s="17"/>
      <c r="AC1769" s="17"/>
      <c r="AD1769" s="17"/>
      <c r="AE1769" s="17"/>
      <c r="AF1769" s="17"/>
      <c r="AG1769" s="17"/>
      <c r="AH1769" s="17"/>
      <c r="AI1769" s="17"/>
      <c r="AJ1769" s="17"/>
      <c r="AK1769" s="17"/>
      <c r="AL1769" s="17"/>
      <c r="AM1769" s="17"/>
      <c r="AN1769" s="17"/>
      <c r="AO1769" s="17"/>
      <c r="AP1769" s="17"/>
      <c r="AQ1769" s="17"/>
      <c r="AR1769" s="17"/>
      <c r="AS1769" s="17"/>
      <c r="AT1769" s="17"/>
      <c r="AU1769" s="17"/>
      <c r="AV1769" s="17"/>
      <c r="AW1769" s="17"/>
      <c r="AX1769" s="17"/>
      <c r="AY1769" s="17"/>
      <c r="AZ1769" s="17"/>
      <c r="BA1769" s="17"/>
      <c r="BB1769" s="17"/>
    </row>
    <row r="1770" spans="1:54" x14ac:dyDescent="0.25">
      <c r="A1770" s="17"/>
      <c r="B1770" s="17"/>
      <c r="C1770" s="22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20"/>
      <c r="T1770" s="20"/>
      <c r="U1770" s="20"/>
      <c r="V1770" s="20"/>
      <c r="W1770" s="20"/>
      <c r="X1770" s="20"/>
      <c r="Y1770" s="20"/>
      <c r="Z1770" s="17"/>
      <c r="AA1770" s="21"/>
      <c r="AB1770" s="17"/>
      <c r="AC1770" s="17"/>
      <c r="AD1770" s="17"/>
      <c r="AE1770" s="17"/>
      <c r="AF1770" s="17"/>
      <c r="AG1770" s="17"/>
      <c r="AH1770" s="17"/>
      <c r="AI1770" s="17"/>
      <c r="AJ1770" s="17"/>
      <c r="AK1770" s="17"/>
      <c r="AL1770" s="17"/>
      <c r="AM1770" s="17"/>
      <c r="AN1770" s="17"/>
      <c r="AO1770" s="17"/>
      <c r="AP1770" s="17"/>
      <c r="AQ1770" s="17"/>
      <c r="AR1770" s="17"/>
      <c r="AS1770" s="17"/>
      <c r="AT1770" s="17"/>
      <c r="AU1770" s="17"/>
      <c r="AV1770" s="17"/>
      <c r="AW1770" s="17"/>
      <c r="AX1770" s="17"/>
      <c r="AY1770" s="17"/>
      <c r="AZ1770" s="17"/>
      <c r="BA1770" s="17"/>
      <c r="BB1770" s="17"/>
    </row>
    <row r="1771" spans="1:54" x14ac:dyDescent="0.25">
      <c r="A1771" s="17"/>
      <c r="B1771" s="17"/>
      <c r="C1771" s="22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20"/>
      <c r="T1771" s="20"/>
      <c r="U1771" s="20"/>
      <c r="V1771" s="20"/>
      <c r="W1771" s="20"/>
      <c r="X1771" s="20"/>
      <c r="Y1771" s="20"/>
      <c r="Z1771" s="17"/>
      <c r="AA1771" s="21"/>
      <c r="AB1771" s="17"/>
      <c r="AC1771" s="17"/>
      <c r="AD1771" s="17"/>
      <c r="AE1771" s="17"/>
      <c r="AF1771" s="17"/>
      <c r="AG1771" s="17"/>
      <c r="AH1771" s="17"/>
      <c r="AI1771" s="17"/>
      <c r="AJ1771" s="17"/>
      <c r="AK1771" s="17"/>
      <c r="AL1771" s="17"/>
      <c r="AM1771" s="17"/>
      <c r="AN1771" s="17"/>
      <c r="AO1771" s="17"/>
      <c r="AP1771" s="17"/>
      <c r="AQ1771" s="17"/>
      <c r="AR1771" s="17"/>
      <c r="AS1771" s="17"/>
      <c r="AT1771" s="17"/>
      <c r="AU1771" s="17"/>
      <c r="AV1771" s="17"/>
      <c r="AW1771" s="17"/>
      <c r="AX1771" s="17"/>
      <c r="AY1771" s="17"/>
      <c r="AZ1771" s="17"/>
      <c r="BA1771" s="17"/>
      <c r="BB1771" s="17"/>
    </row>
    <row r="1772" spans="1:54" x14ac:dyDescent="0.25">
      <c r="A1772" s="17"/>
      <c r="B1772" s="17"/>
      <c r="C1772" s="22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20"/>
      <c r="T1772" s="20"/>
      <c r="U1772" s="20"/>
      <c r="V1772" s="20"/>
      <c r="W1772" s="20"/>
      <c r="X1772" s="20"/>
      <c r="Y1772" s="20"/>
      <c r="Z1772" s="17"/>
      <c r="AA1772" s="21"/>
      <c r="AB1772" s="17"/>
      <c r="AC1772" s="17"/>
      <c r="AD1772" s="17"/>
      <c r="AE1772" s="17"/>
      <c r="AF1772" s="17"/>
      <c r="AG1772" s="17"/>
      <c r="AH1772" s="17"/>
      <c r="AI1772" s="17"/>
      <c r="AJ1772" s="17"/>
      <c r="AK1772" s="17"/>
      <c r="AL1772" s="17"/>
      <c r="AM1772" s="17"/>
      <c r="AN1772" s="17"/>
      <c r="AO1772" s="17"/>
      <c r="AP1772" s="17"/>
      <c r="AQ1772" s="17"/>
      <c r="AR1772" s="17"/>
      <c r="AS1772" s="17"/>
      <c r="AT1772" s="17"/>
      <c r="AU1772" s="17"/>
      <c r="AV1772" s="17"/>
      <c r="AW1772" s="17"/>
      <c r="AX1772" s="17"/>
      <c r="AY1772" s="17"/>
      <c r="AZ1772" s="17"/>
      <c r="BA1772" s="17"/>
      <c r="BB1772" s="17"/>
    </row>
    <row r="1773" spans="1:54" x14ac:dyDescent="0.25">
      <c r="A1773" s="17"/>
      <c r="B1773" s="17"/>
      <c r="C1773" s="22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20"/>
      <c r="T1773" s="20"/>
      <c r="U1773" s="20"/>
      <c r="V1773" s="20"/>
      <c r="W1773" s="20"/>
      <c r="X1773" s="20"/>
      <c r="Y1773" s="20"/>
      <c r="Z1773" s="17"/>
      <c r="AA1773" s="21"/>
      <c r="AB1773" s="17"/>
      <c r="AC1773" s="17"/>
      <c r="AD1773" s="17"/>
      <c r="AE1773" s="17"/>
      <c r="AF1773" s="17"/>
      <c r="AG1773" s="17"/>
      <c r="AH1773" s="17"/>
      <c r="AI1773" s="17"/>
      <c r="AJ1773" s="17"/>
      <c r="AK1773" s="17"/>
      <c r="AL1773" s="17"/>
      <c r="AM1773" s="17"/>
      <c r="AN1773" s="17"/>
      <c r="AO1773" s="17"/>
      <c r="AP1773" s="17"/>
      <c r="AQ1773" s="17"/>
      <c r="AR1773" s="17"/>
      <c r="AS1773" s="17"/>
      <c r="AT1773" s="17"/>
      <c r="AU1773" s="17"/>
      <c r="AV1773" s="17"/>
      <c r="AW1773" s="17"/>
      <c r="AX1773" s="17"/>
      <c r="AY1773" s="17"/>
      <c r="AZ1773" s="17"/>
      <c r="BA1773" s="17"/>
      <c r="BB1773" s="17"/>
    </row>
    <row r="1774" spans="1:54" x14ac:dyDescent="0.25">
      <c r="A1774" s="17"/>
      <c r="B1774" s="17"/>
      <c r="C1774" s="22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20"/>
      <c r="T1774" s="20"/>
      <c r="U1774" s="20"/>
      <c r="V1774" s="20"/>
      <c r="W1774" s="20"/>
      <c r="X1774" s="20"/>
      <c r="Y1774" s="20"/>
      <c r="Z1774" s="17"/>
      <c r="AA1774" s="21"/>
      <c r="AB1774" s="17"/>
      <c r="AC1774" s="17"/>
      <c r="AD1774" s="17"/>
      <c r="AE1774" s="17"/>
      <c r="AF1774" s="17"/>
      <c r="AG1774" s="17"/>
      <c r="AH1774" s="17"/>
      <c r="AI1774" s="17"/>
      <c r="AJ1774" s="17"/>
      <c r="AK1774" s="17"/>
      <c r="AL1774" s="17"/>
      <c r="AM1774" s="17"/>
      <c r="AN1774" s="17"/>
      <c r="AO1774" s="17"/>
      <c r="AP1774" s="17"/>
      <c r="AQ1774" s="17"/>
      <c r="AR1774" s="17"/>
      <c r="AS1774" s="17"/>
      <c r="AT1774" s="17"/>
      <c r="AU1774" s="17"/>
      <c r="AV1774" s="17"/>
      <c r="AW1774" s="17"/>
      <c r="AX1774" s="17"/>
      <c r="AY1774" s="17"/>
      <c r="AZ1774" s="17"/>
      <c r="BA1774" s="17"/>
      <c r="BB1774" s="17"/>
    </row>
    <row r="1775" spans="1:54" x14ac:dyDescent="0.25">
      <c r="A1775" s="17"/>
      <c r="B1775" s="17"/>
      <c r="C1775" s="22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20"/>
      <c r="T1775" s="20"/>
      <c r="U1775" s="20"/>
      <c r="V1775" s="20"/>
      <c r="W1775" s="20"/>
      <c r="X1775" s="20"/>
      <c r="Y1775" s="20"/>
      <c r="Z1775" s="17"/>
      <c r="AA1775" s="21"/>
      <c r="AB1775" s="17"/>
      <c r="AC1775" s="17"/>
      <c r="AD1775" s="17"/>
      <c r="AE1775" s="17"/>
      <c r="AF1775" s="17"/>
      <c r="AG1775" s="17"/>
      <c r="AH1775" s="17"/>
      <c r="AI1775" s="17"/>
      <c r="AJ1775" s="17"/>
      <c r="AK1775" s="17"/>
      <c r="AL1775" s="17"/>
      <c r="AM1775" s="17"/>
      <c r="AN1775" s="17"/>
      <c r="AO1775" s="17"/>
      <c r="AP1775" s="17"/>
      <c r="AQ1775" s="17"/>
      <c r="AR1775" s="17"/>
      <c r="AS1775" s="17"/>
      <c r="AT1775" s="17"/>
      <c r="AU1775" s="17"/>
      <c r="AV1775" s="17"/>
      <c r="AW1775" s="17"/>
      <c r="AX1775" s="17"/>
      <c r="AY1775" s="17"/>
      <c r="AZ1775" s="17"/>
      <c r="BA1775" s="17"/>
      <c r="BB1775" s="17"/>
    </row>
    <row r="1776" spans="1:54" x14ac:dyDescent="0.25">
      <c r="A1776" s="17"/>
      <c r="B1776" s="17"/>
      <c r="C1776" s="22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20"/>
      <c r="T1776" s="20"/>
      <c r="U1776" s="20"/>
      <c r="V1776" s="20"/>
      <c r="W1776" s="20"/>
      <c r="X1776" s="20"/>
      <c r="Y1776" s="20"/>
      <c r="Z1776" s="17"/>
      <c r="AA1776" s="21"/>
      <c r="AB1776" s="17"/>
      <c r="AC1776" s="17"/>
      <c r="AD1776" s="17"/>
      <c r="AE1776" s="17"/>
      <c r="AF1776" s="17"/>
      <c r="AG1776" s="17"/>
      <c r="AH1776" s="17"/>
      <c r="AI1776" s="17"/>
      <c r="AJ1776" s="17"/>
      <c r="AK1776" s="17"/>
      <c r="AL1776" s="17"/>
      <c r="AM1776" s="17"/>
      <c r="AN1776" s="17"/>
      <c r="AO1776" s="17"/>
      <c r="AP1776" s="17"/>
      <c r="AQ1776" s="17"/>
      <c r="AR1776" s="17"/>
      <c r="AS1776" s="17"/>
      <c r="AT1776" s="17"/>
      <c r="AU1776" s="17"/>
      <c r="AV1776" s="17"/>
      <c r="AW1776" s="17"/>
      <c r="AX1776" s="17"/>
      <c r="AY1776" s="17"/>
      <c r="AZ1776" s="17"/>
      <c r="BA1776" s="17"/>
      <c r="BB1776" s="17"/>
    </row>
    <row r="1777" spans="1:54" x14ac:dyDescent="0.25">
      <c r="A1777" s="17"/>
      <c r="B1777" s="17"/>
      <c r="C1777" s="22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20"/>
      <c r="T1777" s="20"/>
      <c r="U1777" s="20"/>
      <c r="V1777" s="20"/>
      <c r="W1777" s="20"/>
      <c r="X1777" s="20"/>
      <c r="Y1777" s="20"/>
      <c r="Z1777" s="17"/>
      <c r="AA1777" s="21"/>
      <c r="AB1777" s="17"/>
      <c r="AC1777" s="17"/>
      <c r="AD1777" s="17"/>
      <c r="AE1777" s="17"/>
      <c r="AF1777" s="17"/>
      <c r="AG1777" s="17"/>
      <c r="AH1777" s="17"/>
      <c r="AI1777" s="17"/>
      <c r="AJ1777" s="17"/>
      <c r="AK1777" s="17"/>
      <c r="AL1777" s="17"/>
      <c r="AM1777" s="17"/>
      <c r="AN1777" s="17"/>
      <c r="AO1777" s="17"/>
      <c r="AP1777" s="17"/>
      <c r="AQ1777" s="17"/>
      <c r="AR1777" s="17"/>
      <c r="AS1777" s="17"/>
      <c r="AT1777" s="17"/>
      <c r="AU1777" s="17"/>
      <c r="AV1777" s="17"/>
      <c r="AW1777" s="17"/>
      <c r="AX1777" s="17"/>
      <c r="AY1777" s="17"/>
      <c r="AZ1777" s="17"/>
      <c r="BA1777" s="17"/>
      <c r="BB1777" s="17"/>
    </row>
    <row r="1778" spans="1:54" x14ac:dyDescent="0.25">
      <c r="A1778" s="17"/>
      <c r="B1778" s="17"/>
      <c r="C1778" s="22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20"/>
      <c r="T1778" s="20"/>
      <c r="U1778" s="20"/>
      <c r="V1778" s="20"/>
      <c r="W1778" s="20"/>
      <c r="X1778" s="20"/>
      <c r="Y1778" s="20"/>
      <c r="Z1778" s="17"/>
      <c r="AA1778" s="21"/>
      <c r="AB1778" s="17"/>
      <c r="AC1778" s="17"/>
      <c r="AD1778" s="17"/>
      <c r="AE1778" s="17"/>
      <c r="AF1778" s="17"/>
      <c r="AG1778" s="17"/>
      <c r="AH1778" s="17"/>
      <c r="AI1778" s="17"/>
      <c r="AJ1778" s="17"/>
      <c r="AK1778" s="17"/>
      <c r="AL1778" s="17"/>
      <c r="AM1778" s="17"/>
      <c r="AN1778" s="17"/>
      <c r="AO1778" s="17"/>
      <c r="AP1778" s="17"/>
      <c r="AQ1778" s="17"/>
      <c r="AR1778" s="17"/>
      <c r="AS1778" s="17"/>
      <c r="AT1778" s="17"/>
      <c r="AU1778" s="17"/>
      <c r="AV1778" s="17"/>
      <c r="AW1778" s="17"/>
      <c r="AX1778" s="17"/>
      <c r="AY1778" s="17"/>
      <c r="AZ1778" s="17"/>
      <c r="BA1778" s="17"/>
      <c r="BB1778" s="17"/>
    </row>
    <row r="1779" spans="1:54" x14ac:dyDescent="0.25">
      <c r="A1779" s="17"/>
      <c r="B1779" s="17"/>
      <c r="C1779" s="22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20"/>
      <c r="T1779" s="20"/>
      <c r="U1779" s="20"/>
      <c r="V1779" s="20"/>
      <c r="W1779" s="20"/>
      <c r="X1779" s="20"/>
      <c r="Y1779" s="20"/>
      <c r="Z1779" s="17"/>
      <c r="AA1779" s="21"/>
      <c r="AB1779" s="17"/>
      <c r="AC1779" s="17"/>
      <c r="AD1779" s="17"/>
      <c r="AE1779" s="17"/>
      <c r="AF1779" s="17"/>
      <c r="AG1779" s="17"/>
      <c r="AH1779" s="17"/>
      <c r="AI1779" s="17"/>
      <c r="AJ1779" s="17"/>
      <c r="AK1779" s="17"/>
      <c r="AL1779" s="17"/>
      <c r="AM1779" s="17"/>
      <c r="AN1779" s="17"/>
      <c r="AO1779" s="17"/>
      <c r="AP1779" s="17"/>
      <c r="AQ1779" s="17"/>
      <c r="AR1779" s="17"/>
      <c r="AS1779" s="17"/>
      <c r="AT1779" s="17"/>
      <c r="AU1779" s="17"/>
      <c r="AV1779" s="17"/>
      <c r="AW1779" s="17"/>
      <c r="AX1779" s="17"/>
      <c r="AY1779" s="17"/>
      <c r="AZ1779" s="17"/>
      <c r="BA1779" s="17"/>
      <c r="BB1779" s="17"/>
    </row>
    <row r="1780" spans="1:54" x14ac:dyDescent="0.25">
      <c r="A1780" s="17"/>
      <c r="B1780" s="17"/>
      <c r="C1780" s="22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20"/>
      <c r="T1780" s="20"/>
      <c r="U1780" s="20"/>
      <c r="V1780" s="20"/>
      <c r="W1780" s="20"/>
      <c r="X1780" s="20"/>
      <c r="Y1780" s="20"/>
      <c r="Z1780" s="17"/>
      <c r="AA1780" s="21"/>
      <c r="AB1780" s="17"/>
      <c r="AC1780" s="17"/>
      <c r="AD1780" s="17"/>
      <c r="AE1780" s="17"/>
      <c r="AF1780" s="17"/>
      <c r="AG1780" s="17"/>
      <c r="AH1780" s="17"/>
      <c r="AI1780" s="17"/>
      <c r="AJ1780" s="17"/>
      <c r="AK1780" s="17"/>
      <c r="AL1780" s="17"/>
      <c r="AM1780" s="17"/>
      <c r="AN1780" s="17"/>
      <c r="AO1780" s="17"/>
      <c r="AP1780" s="17"/>
      <c r="AQ1780" s="17"/>
      <c r="AR1780" s="17"/>
      <c r="AS1780" s="17"/>
      <c r="AT1780" s="17"/>
      <c r="AU1780" s="17"/>
      <c r="AV1780" s="17"/>
      <c r="AW1780" s="17"/>
      <c r="AX1780" s="17"/>
      <c r="AY1780" s="17"/>
      <c r="AZ1780" s="17"/>
      <c r="BA1780" s="17"/>
      <c r="BB1780" s="17"/>
    </row>
    <row r="1781" spans="1:54" x14ac:dyDescent="0.25">
      <c r="A1781" s="17"/>
      <c r="B1781" s="17"/>
      <c r="C1781" s="22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20"/>
      <c r="T1781" s="20"/>
      <c r="U1781" s="20"/>
      <c r="V1781" s="20"/>
      <c r="W1781" s="20"/>
      <c r="X1781" s="20"/>
      <c r="Y1781" s="20"/>
      <c r="Z1781" s="17"/>
      <c r="AA1781" s="21"/>
      <c r="AB1781" s="17"/>
      <c r="AC1781" s="17"/>
      <c r="AD1781" s="17"/>
      <c r="AE1781" s="17"/>
      <c r="AF1781" s="17"/>
      <c r="AG1781" s="17"/>
      <c r="AH1781" s="17"/>
      <c r="AI1781" s="17"/>
      <c r="AJ1781" s="17"/>
      <c r="AK1781" s="17"/>
      <c r="AL1781" s="17"/>
      <c r="AM1781" s="17"/>
      <c r="AN1781" s="17"/>
      <c r="AO1781" s="17"/>
      <c r="AP1781" s="17"/>
      <c r="AQ1781" s="17"/>
      <c r="AR1781" s="17"/>
      <c r="AS1781" s="17"/>
      <c r="AT1781" s="17"/>
      <c r="AU1781" s="17"/>
      <c r="AV1781" s="17"/>
      <c r="AW1781" s="17"/>
      <c r="AX1781" s="17"/>
      <c r="AY1781" s="17"/>
      <c r="AZ1781" s="17"/>
      <c r="BA1781" s="17"/>
      <c r="BB1781" s="17"/>
    </row>
    <row r="1782" spans="1:54" x14ac:dyDescent="0.25">
      <c r="A1782" s="17"/>
      <c r="B1782" s="17"/>
      <c r="C1782" s="22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20"/>
      <c r="T1782" s="20"/>
      <c r="U1782" s="20"/>
      <c r="V1782" s="20"/>
      <c r="W1782" s="20"/>
      <c r="X1782" s="20"/>
      <c r="Y1782" s="20"/>
      <c r="Z1782" s="17"/>
      <c r="AA1782" s="21"/>
      <c r="AB1782" s="17"/>
      <c r="AC1782" s="17"/>
      <c r="AD1782" s="17"/>
      <c r="AE1782" s="17"/>
      <c r="AF1782" s="17"/>
      <c r="AG1782" s="17"/>
      <c r="AH1782" s="17"/>
      <c r="AI1782" s="17"/>
      <c r="AJ1782" s="17"/>
      <c r="AK1782" s="17"/>
      <c r="AL1782" s="17"/>
      <c r="AM1782" s="17"/>
      <c r="AN1782" s="17"/>
      <c r="AO1782" s="17"/>
      <c r="AP1782" s="17"/>
      <c r="AQ1782" s="17"/>
      <c r="AR1782" s="17"/>
      <c r="AS1782" s="17"/>
      <c r="AT1782" s="17"/>
      <c r="AU1782" s="17"/>
      <c r="AV1782" s="17"/>
      <c r="AW1782" s="17"/>
      <c r="AX1782" s="17"/>
      <c r="AY1782" s="17"/>
      <c r="AZ1782" s="17"/>
      <c r="BA1782" s="17"/>
      <c r="BB1782" s="17"/>
    </row>
    <row r="1783" spans="1:54" x14ac:dyDescent="0.25">
      <c r="A1783" s="17"/>
      <c r="B1783" s="17"/>
      <c r="C1783" s="22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20"/>
      <c r="T1783" s="20"/>
      <c r="U1783" s="20"/>
      <c r="V1783" s="20"/>
      <c r="W1783" s="20"/>
      <c r="X1783" s="20"/>
      <c r="Y1783" s="20"/>
      <c r="Z1783" s="17"/>
      <c r="AA1783" s="21"/>
      <c r="AB1783" s="17"/>
      <c r="AC1783" s="17"/>
      <c r="AD1783" s="17"/>
      <c r="AE1783" s="17"/>
      <c r="AF1783" s="17"/>
      <c r="AG1783" s="17"/>
      <c r="AH1783" s="17"/>
      <c r="AI1783" s="17"/>
      <c r="AJ1783" s="17"/>
      <c r="AK1783" s="17"/>
      <c r="AL1783" s="17"/>
      <c r="AM1783" s="17"/>
      <c r="AN1783" s="17"/>
      <c r="AO1783" s="17"/>
      <c r="AP1783" s="17"/>
      <c r="AQ1783" s="17"/>
      <c r="AR1783" s="17"/>
      <c r="AS1783" s="17"/>
      <c r="AT1783" s="17"/>
      <c r="AU1783" s="17"/>
      <c r="AV1783" s="17"/>
      <c r="AW1783" s="17"/>
      <c r="AX1783" s="17"/>
      <c r="AY1783" s="17"/>
      <c r="AZ1783" s="17"/>
      <c r="BA1783" s="17"/>
      <c r="BB1783" s="17"/>
    </row>
    <row r="1784" spans="1:54" x14ac:dyDescent="0.25">
      <c r="A1784" s="17"/>
      <c r="B1784" s="17"/>
      <c r="C1784" s="22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20"/>
      <c r="T1784" s="20"/>
      <c r="U1784" s="20"/>
      <c r="V1784" s="20"/>
      <c r="W1784" s="20"/>
      <c r="X1784" s="20"/>
      <c r="Y1784" s="20"/>
      <c r="Z1784" s="17"/>
      <c r="AA1784" s="21"/>
      <c r="AB1784" s="17"/>
      <c r="AC1784" s="17"/>
      <c r="AD1784" s="17"/>
      <c r="AE1784" s="17"/>
      <c r="AF1784" s="17"/>
      <c r="AG1784" s="17"/>
      <c r="AH1784" s="17"/>
      <c r="AI1784" s="17"/>
      <c r="AJ1784" s="17"/>
      <c r="AK1784" s="17"/>
      <c r="AL1784" s="17"/>
      <c r="AM1784" s="17"/>
      <c r="AN1784" s="17"/>
      <c r="AO1784" s="17"/>
      <c r="AP1784" s="17"/>
      <c r="AQ1784" s="17"/>
      <c r="AR1784" s="17"/>
      <c r="AS1784" s="17"/>
      <c r="AT1784" s="17"/>
      <c r="AU1784" s="17"/>
      <c r="AV1784" s="17"/>
      <c r="AW1784" s="17"/>
      <c r="AX1784" s="17"/>
      <c r="AY1784" s="17"/>
      <c r="AZ1784" s="17"/>
      <c r="BA1784" s="17"/>
      <c r="BB1784" s="17"/>
    </row>
    <row r="1785" spans="1:54" x14ac:dyDescent="0.25">
      <c r="A1785" s="17"/>
      <c r="B1785" s="17"/>
      <c r="C1785" s="22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20"/>
      <c r="T1785" s="20"/>
      <c r="U1785" s="20"/>
      <c r="V1785" s="20"/>
      <c r="W1785" s="20"/>
      <c r="X1785" s="20"/>
      <c r="Y1785" s="20"/>
      <c r="Z1785" s="17"/>
      <c r="AA1785" s="21"/>
      <c r="AB1785" s="17"/>
      <c r="AC1785" s="17"/>
      <c r="AD1785" s="17"/>
      <c r="AE1785" s="17"/>
      <c r="AF1785" s="17"/>
      <c r="AG1785" s="17"/>
      <c r="AH1785" s="17"/>
      <c r="AI1785" s="17"/>
      <c r="AJ1785" s="17"/>
      <c r="AK1785" s="17"/>
      <c r="AL1785" s="17"/>
      <c r="AM1785" s="17"/>
      <c r="AN1785" s="17"/>
      <c r="AO1785" s="17"/>
      <c r="AP1785" s="17"/>
      <c r="AQ1785" s="17"/>
      <c r="AR1785" s="17"/>
      <c r="AS1785" s="17"/>
      <c r="AT1785" s="17"/>
      <c r="AU1785" s="17"/>
      <c r="AV1785" s="17"/>
      <c r="AW1785" s="17"/>
      <c r="AX1785" s="17"/>
      <c r="AY1785" s="17"/>
      <c r="AZ1785" s="17"/>
      <c r="BA1785" s="17"/>
      <c r="BB1785" s="17"/>
    </row>
    <row r="1786" spans="1:54" x14ac:dyDescent="0.25">
      <c r="A1786" s="17"/>
      <c r="B1786" s="17"/>
      <c r="C1786" s="22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20"/>
      <c r="T1786" s="20"/>
      <c r="U1786" s="20"/>
      <c r="V1786" s="20"/>
      <c r="W1786" s="20"/>
      <c r="X1786" s="20"/>
      <c r="Y1786" s="20"/>
      <c r="Z1786" s="17"/>
      <c r="AA1786" s="21"/>
      <c r="AB1786" s="17"/>
      <c r="AC1786" s="17"/>
      <c r="AD1786" s="17"/>
      <c r="AE1786" s="17"/>
      <c r="AF1786" s="17"/>
      <c r="AG1786" s="17"/>
      <c r="AH1786" s="17"/>
      <c r="AI1786" s="17"/>
      <c r="AJ1786" s="17"/>
      <c r="AK1786" s="17"/>
      <c r="AL1786" s="17"/>
      <c r="AM1786" s="17"/>
      <c r="AN1786" s="17"/>
      <c r="AO1786" s="17"/>
      <c r="AP1786" s="17"/>
      <c r="AQ1786" s="17"/>
      <c r="AR1786" s="17"/>
      <c r="AS1786" s="17"/>
      <c r="AT1786" s="17"/>
      <c r="AU1786" s="17"/>
      <c r="AV1786" s="17"/>
      <c r="AW1786" s="17"/>
      <c r="AX1786" s="17"/>
      <c r="AY1786" s="17"/>
      <c r="AZ1786" s="17"/>
      <c r="BA1786" s="17"/>
      <c r="BB1786" s="17"/>
    </row>
    <row r="1787" spans="1:54" x14ac:dyDescent="0.25">
      <c r="A1787" s="17"/>
      <c r="B1787" s="17"/>
      <c r="C1787" s="22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20"/>
      <c r="T1787" s="20"/>
      <c r="U1787" s="20"/>
      <c r="V1787" s="20"/>
      <c r="W1787" s="20"/>
      <c r="X1787" s="20"/>
      <c r="Y1787" s="20"/>
      <c r="Z1787" s="17"/>
      <c r="AA1787" s="21"/>
      <c r="AB1787" s="17"/>
      <c r="AC1787" s="17"/>
      <c r="AD1787" s="17"/>
      <c r="AE1787" s="17"/>
      <c r="AF1787" s="17"/>
      <c r="AG1787" s="17"/>
      <c r="AH1787" s="17"/>
      <c r="AI1787" s="17"/>
      <c r="AJ1787" s="17"/>
      <c r="AK1787" s="17"/>
      <c r="AL1787" s="17"/>
      <c r="AM1787" s="17"/>
      <c r="AN1787" s="17"/>
      <c r="AO1787" s="17"/>
      <c r="AP1787" s="17"/>
      <c r="AQ1787" s="17"/>
      <c r="AR1787" s="17"/>
      <c r="AS1787" s="17"/>
      <c r="AT1787" s="17"/>
      <c r="AU1787" s="17"/>
      <c r="AV1787" s="17"/>
      <c r="AW1787" s="17"/>
      <c r="AX1787" s="17"/>
      <c r="AY1787" s="17"/>
      <c r="AZ1787" s="17"/>
      <c r="BA1787" s="17"/>
      <c r="BB1787" s="17"/>
    </row>
    <row r="1788" spans="1:54" x14ac:dyDescent="0.25">
      <c r="A1788" s="17"/>
      <c r="B1788" s="17"/>
      <c r="C1788" s="22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20"/>
      <c r="T1788" s="20"/>
      <c r="U1788" s="20"/>
      <c r="V1788" s="20"/>
      <c r="W1788" s="20"/>
      <c r="X1788" s="20"/>
      <c r="Y1788" s="20"/>
      <c r="Z1788" s="17"/>
      <c r="AA1788" s="21"/>
      <c r="AB1788" s="17"/>
      <c r="AC1788" s="17"/>
      <c r="AD1788" s="17"/>
      <c r="AE1788" s="17"/>
      <c r="AF1788" s="17"/>
      <c r="AG1788" s="17"/>
      <c r="AH1788" s="17"/>
      <c r="AI1788" s="17"/>
      <c r="AJ1788" s="17"/>
      <c r="AK1788" s="17"/>
      <c r="AL1788" s="17"/>
      <c r="AM1788" s="17"/>
      <c r="AN1788" s="17"/>
      <c r="AO1788" s="17"/>
      <c r="AP1788" s="17"/>
      <c r="AQ1788" s="17"/>
      <c r="AR1788" s="17"/>
      <c r="AS1788" s="17"/>
      <c r="AT1788" s="17"/>
      <c r="AU1788" s="17"/>
      <c r="AV1788" s="17"/>
      <c r="AW1788" s="17"/>
      <c r="AX1788" s="17"/>
      <c r="AY1788" s="17"/>
      <c r="AZ1788" s="17"/>
      <c r="BA1788" s="17"/>
      <c r="BB1788" s="17"/>
    </row>
    <row r="1789" spans="1:54" x14ac:dyDescent="0.25">
      <c r="A1789" s="17"/>
      <c r="B1789" s="17"/>
      <c r="C1789" s="22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20"/>
      <c r="T1789" s="20"/>
      <c r="U1789" s="20"/>
      <c r="V1789" s="20"/>
      <c r="W1789" s="20"/>
      <c r="X1789" s="20"/>
      <c r="Y1789" s="20"/>
      <c r="Z1789" s="17"/>
      <c r="AA1789" s="21"/>
      <c r="AB1789" s="17"/>
      <c r="AC1789" s="17"/>
      <c r="AD1789" s="17"/>
      <c r="AE1789" s="17"/>
      <c r="AF1789" s="17"/>
      <c r="AG1789" s="17"/>
      <c r="AH1789" s="17"/>
      <c r="AI1789" s="17"/>
      <c r="AJ1789" s="17"/>
      <c r="AK1789" s="17"/>
      <c r="AL1789" s="17"/>
      <c r="AM1789" s="17"/>
      <c r="AN1789" s="17"/>
      <c r="AO1789" s="17"/>
      <c r="AP1789" s="17"/>
      <c r="AQ1789" s="17"/>
      <c r="AR1789" s="17"/>
      <c r="AS1789" s="17"/>
      <c r="AT1789" s="17"/>
      <c r="AU1789" s="17"/>
      <c r="AV1789" s="17"/>
      <c r="AW1789" s="17"/>
      <c r="AX1789" s="17"/>
      <c r="AY1789" s="17"/>
      <c r="AZ1789" s="17"/>
      <c r="BA1789" s="17"/>
      <c r="BB1789" s="17"/>
    </row>
    <row r="1790" spans="1:54" x14ac:dyDescent="0.25">
      <c r="A1790" s="17"/>
      <c r="B1790" s="17"/>
      <c r="C1790" s="22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20"/>
      <c r="T1790" s="20"/>
      <c r="U1790" s="20"/>
      <c r="V1790" s="20"/>
      <c r="W1790" s="20"/>
      <c r="X1790" s="20"/>
      <c r="Y1790" s="20"/>
      <c r="Z1790" s="17"/>
      <c r="AA1790" s="21"/>
      <c r="AB1790" s="17"/>
      <c r="AC1790" s="17"/>
      <c r="AD1790" s="17"/>
      <c r="AE1790" s="17"/>
      <c r="AF1790" s="17"/>
      <c r="AG1790" s="17"/>
      <c r="AH1790" s="17"/>
      <c r="AI1790" s="17"/>
      <c r="AJ1790" s="17"/>
      <c r="AK1790" s="17"/>
      <c r="AL1790" s="17"/>
      <c r="AM1790" s="17"/>
      <c r="AN1790" s="17"/>
      <c r="AO1790" s="17"/>
      <c r="AP1790" s="17"/>
      <c r="AQ1790" s="17"/>
      <c r="AR1790" s="17"/>
      <c r="AS1790" s="17"/>
      <c r="AT1790" s="17"/>
      <c r="AU1790" s="17"/>
      <c r="AV1790" s="17"/>
      <c r="AW1790" s="17"/>
      <c r="AX1790" s="17"/>
      <c r="AY1790" s="17"/>
      <c r="AZ1790" s="17"/>
      <c r="BA1790" s="17"/>
      <c r="BB1790" s="17"/>
    </row>
    <row r="1791" spans="1:54" x14ac:dyDescent="0.25">
      <c r="A1791" s="17"/>
      <c r="B1791" s="17"/>
      <c r="C1791" s="22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20"/>
      <c r="T1791" s="20"/>
      <c r="U1791" s="20"/>
      <c r="V1791" s="20"/>
      <c r="W1791" s="20"/>
      <c r="X1791" s="20"/>
      <c r="Y1791" s="20"/>
      <c r="Z1791" s="17"/>
      <c r="AA1791" s="21"/>
      <c r="AB1791" s="17"/>
      <c r="AC1791" s="17"/>
      <c r="AD1791" s="17"/>
      <c r="AE1791" s="17"/>
      <c r="AF1791" s="17"/>
      <c r="AG1791" s="17"/>
      <c r="AH1791" s="17"/>
      <c r="AI1791" s="17"/>
      <c r="AJ1791" s="17"/>
      <c r="AK1791" s="17"/>
      <c r="AL1791" s="17"/>
      <c r="AM1791" s="17"/>
      <c r="AN1791" s="17"/>
      <c r="AO1791" s="17"/>
      <c r="AP1791" s="17"/>
      <c r="AQ1791" s="17"/>
      <c r="AR1791" s="17"/>
      <c r="AS1791" s="17"/>
      <c r="AT1791" s="17"/>
      <c r="AU1791" s="17"/>
      <c r="AV1791" s="17"/>
      <c r="AW1791" s="17"/>
      <c r="AX1791" s="17"/>
      <c r="AY1791" s="17"/>
      <c r="AZ1791" s="17"/>
      <c r="BA1791" s="17"/>
      <c r="BB1791" s="17"/>
    </row>
    <row r="1792" spans="1:54" x14ac:dyDescent="0.25">
      <c r="A1792" s="17"/>
      <c r="B1792" s="17"/>
      <c r="C1792" s="22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20"/>
      <c r="T1792" s="20"/>
      <c r="U1792" s="20"/>
      <c r="V1792" s="20"/>
      <c r="W1792" s="20"/>
      <c r="X1792" s="20"/>
      <c r="Y1792" s="20"/>
      <c r="Z1792" s="17"/>
      <c r="AA1792" s="21"/>
      <c r="AB1792" s="17"/>
      <c r="AC1792" s="17"/>
      <c r="AD1792" s="17"/>
      <c r="AE1792" s="17"/>
      <c r="AF1792" s="17"/>
      <c r="AG1792" s="17"/>
      <c r="AH1792" s="17"/>
      <c r="AI1792" s="17"/>
      <c r="AJ1792" s="17"/>
      <c r="AK1792" s="17"/>
      <c r="AL1792" s="17"/>
      <c r="AM1792" s="17"/>
      <c r="AN1792" s="17"/>
      <c r="AO1792" s="17"/>
      <c r="AP1792" s="17"/>
      <c r="AQ1792" s="17"/>
      <c r="AR1792" s="17"/>
      <c r="AS1792" s="17"/>
      <c r="AT1792" s="17"/>
      <c r="AU1792" s="17"/>
      <c r="AV1792" s="17"/>
      <c r="AW1792" s="17"/>
      <c r="AX1792" s="17"/>
      <c r="AY1792" s="17"/>
      <c r="AZ1792" s="17"/>
      <c r="BA1792" s="17"/>
      <c r="BB1792" s="17"/>
    </row>
    <row r="1793" spans="1:54" x14ac:dyDescent="0.25">
      <c r="A1793" s="17"/>
      <c r="B1793" s="17"/>
      <c r="C1793" s="22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20"/>
      <c r="T1793" s="20"/>
      <c r="U1793" s="20"/>
      <c r="V1793" s="20"/>
      <c r="W1793" s="20"/>
      <c r="X1793" s="20"/>
      <c r="Y1793" s="20"/>
      <c r="Z1793" s="17"/>
      <c r="AA1793" s="21"/>
      <c r="AB1793" s="17"/>
      <c r="AC1793" s="17"/>
      <c r="AD1793" s="17"/>
      <c r="AE1793" s="17"/>
      <c r="AF1793" s="17"/>
      <c r="AG1793" s="17"/>
      <c r="AH1793" s="17"/>
      <c r="AI1793" s="17"/>
      <c r="AJ1793" s="17"/>
      <c r="AK1793" s="17"/>
      <c r="AL1793" s="17"/>
      <c r="AM1793" s="17"/>
      <c r="AN1793" s="17"/>
      <c r="AO1793" s="17"/>
      <c r="AP1793" s="17"/>
      <c r="AQ1793" s="17"/>
      <c r="AR1793" s="17"/>
      <c r="AS1793" s="17"/>
      <c r="AT1793" s="17"/>
      <c r="AU1793" s="17"/>
      <c r="AV1793" s="17"/>
      <c r="AW1793" s="17"/>
      <c r="AX1793" s="17"/>
      <c r="AY1793" s="17"/>
      <c r="AZ1793" s="17"/>
      <c r="BA1793" s="17"/>
      <c r="BB1793" s="17"/>
    </row>
    <row r="1794" spans="1:54" x14ac:dyDescent="0.25">
      <c r="A1794" s="17"/>
      <c r="B1794" s="17"/>
      <c r="C1794" s="22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20"/>
      <c r="T1794" s="20"/>
      <c r="U1794" s="20"/>
      <c r="V1794" s="20"/>
      <c r="W1794" s="20"/>
      <c r="X1794" s="20"/>
      <c r="Y1794" s="20"/>
      <c r="Z1794" s="17"/>
      <c r="AA1794" s="21"/>
      <c r="AB1794" s="17"/>
      <c r="AC1794" s="17"/>
      <c r="AD1794" s="17"/>
      <c r="AE1794" s="17"/>
      <c r="AF1794" s="17"/>
      <c r="AG1794" s="17"/>
      <c r="AH1794" s="17"/>
      <c r="AI1794" s="17"/>
      <c r="AJ1794" s="17"/>
      <c r="AK1794" s="17"/>
      <c r="AL1794" s="17"/>
      <c r="AM1794" s="17"/>
      <c r="AN1794" s="17"/>
      <c r="AO1794" s="17"/>
      <c r="AP1794" s="17"/>
      <c r="AQ1794" s="17"/>
      <c r="AR1794" s="17"/>
      <c r="AS1794" s="17"/>
      <c r="AT1794" s="17"/>
      <c r="AU1794" s="17"/>
      <c r="AV1794" s="17"/>
      <c r="AW1794" s="17"/>
      <c r="AX1794" s="17"/>
      <c r="AY1794" s="17"/>
      <c r="AZ1794" s="17"/>
      <c r="BA1794" s="17"/>
      <c r="BB1794" s="17"/>
    </row>
    <row r="1795" spans="1:54" x14ac:dyDescent="0.25">
      <c r="A1795" s="17"/>
      <c r="B1795" s="17"/>
      <c r="C1795" s="22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20"/>
      <c r="T1795" s="20"/>
      <c r="U1795" s="20"/>
      <c r="V1795" s="20"/>
      <c r="W1795" s="20"/>
      <c r="X1795" s="20"/>
      <c r="Y1795" s="20"/>
      <c r="Z1795" s="17"/>
      <c r="AA1795" s="21"/>
      <c r="AB1795" s="17"/>
      <c r="AC1795" s="17"/>
      <c r="AD1795" s="17"/>
      <c r="AE1795" s="17"/>
      <c r="AF1795" s="17"/>
      <c r="AG1795" s="17"/>
      <c r="AH1795" s="17"/>
      <c r="AI1795" s="17"/>
      <c r="AJ1795" s="17"/>
      <c r="AK1795" s="17"/>
      <c r="AL1795" s="17"/>
      <c r="AM1795" s="17"/>
      <c r="AN1795" s="17"/>
      <c r="AO1795" s="17"/>
      <c r="AP1795" s="17"/>
      <c r="AQ1795" s="17"/>
      <c r="AR1795" s="17"/>
      <c r="AS1795" s="17"/>
      <c r="AT1795" s="17"/>
      <c r="AU1795" s="17"/>
      <c r="AV1795" s="17"/>
      <c r="AW1795" s="17"/>
      <c r="AX1795" s="17"/>
      <c r="AY1795" s="17"/>
      <c r="AZ1795" s="17"/>
      <c r="BA1795" s="17"/>
      <c r="BB1795" s="17"/>
    </row>
    <row r="1796" spans="1:54" x14ac:dyDescent="0.25">
      <c r="A1796" s="17"/>
      <c r="B1796" s="17"/>
      <c r="C1796" s="22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20"/>
      <c r="T1796" s="20"/>
      <c r="U1796" s="20"/>
      <c r="V1796" s="20"/>
      <c r="W1796" s="20"/>
      <c r="X1796" s="20"/>
      <c r="Y1796" s="20"/>
      <c r="Z1796" s="17"/>
      <c r="AA1796" s="21"/>
      <c r="AB1796" s="17"/>
      <c r="AC1796" s="17"/>
      <c r="AD1796" s="17"/>
      <c r="AE1796" s="17"/>
      <c r="AF1796" s="17"/>
      <c r="AG1796" s="17"/>
      <c r="AH1796" s="17"/>
      <c r="AI1796" s="17"/>
      <c r="AJ1796" s="17"/>
      <c r="AK1796" s="17"/>
      <c r="AL1796" s="17"/>
      <c r="AM1796" s="17"/>
      <c r="AN1796" s="17"/>
      <c r="AO1796" s="17"/>
      <c r="AP1796" s="17"/>
      <c r="AQ1796" s="17"/>
      <c r="AR1796" s="17"/>
      <c r="AS1796" s="17"/>
      <c r="AT1796" s="17"/>
      <c r="AU1796" s="17"/>
      <c r="AV1796" s="17"/>
      <c r="AW1796" s="17"/>
      <c r="AX1796" s="17"/>
      <c r="AY1796" s="17"/>
      <c r="AZ1796" s="17"/>
      <c r="BA1796" s="17"/>
      <c r="BB1796" s="17"/>
    </row>
    <row r="1797" spans="1:54" x14ac:dyDescent="0.25">
      <c r="A1797" s="17"/>
      <c r="B1797" s="17"/>
      <c r="C1797" s="22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20"/>
      <c r="T1797" s="20"/>
      <c r="U1797" s="20"/>
      <c r="V1797" s="20"/>
      <c r="W1797" s="20"/>
      <c r="X1797" s="20"/>
      <c r="Y1797" s="20"/>
      <c r="Z1797" s="17"/>
      <c r="AA1797" s="21"/>
      <c r="AB1797" s="17"/>
      <c r="AC1797" s="17"/>
      <c r="AD1797" s="17"/>
      <c r="AE1797" s="17"/>
      <c r="AF1797" s="17"/>
      <c r="AG1797" s="17"/>
      <c r="AH1797" s="17"/>
      <c r="AI1797" s="17"/>
      <c r="AJ1797" s="17"/>
      <c r="AK1797" s="17"/>
      <c r="AL1797" s="17"/>
      <c r="AM1797" s="17"/>
      <c r="AN1797" s="17"/>
      <c r="AO1797" s="17"/>
      <c r="AP1797" s="17"/>
      <c r="AQ1797" s="17"/>
      <c r="AR1797" s="17"/>
      <c r="AS1797" s="17"/>
      <c r="AT1797" s="17"/>
      <c r="AU1797" s="17"/>
      <c r="AV1797" s="17"/>
      <c r="AW1797" s="17"/>
      <c r="AX1797" s="17"/>
      <c r="AY1797" s="17"/>
      <c r="AZ1797" s="17"/>
      <c r="BA1797" s="17"/>
      <c r="BB1797" s="17"/>
    </row>
    <row r="1798" spans="1:54" x14ac:dyDescent="0.25">
      <c r="A1798" s="17"/>
      <c r="B1798" s="17"/>
      <c r="C1798" s="22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20"/>
      <c r="T1798" s="20"/>
      <c r="U1798" s="20"/>
      <c r="V1798" s="20"/>
      <c r="W1798" s="20"/>
      <c r="X1798" s="20"/>
      <c r="Y1798" s="20"/>
      <c r="Z1798" s="17"/>
      <c r="AA1798" s="21"/>
      <c r="AB1798" s="17"/>
      <c r="AC1798" s="17"/>
      <c r="AD1798" s="17"/>
      <c r="AE1798" s="17"/>
      <c r="AF1798" s="17"/>
      <c r="AG1798" s="17"/>
      <c r="AH1798" s="17"/>
      <c r="AI1798" s="17"/>
      <c r="AJ1798" s="17"/>
      <c r="AK1798" s="17"/>
      <c r="AL1798" s="17"/>
      <c r="AM1798" s="17"/>
      <c r="AN1798" s="17"/>
      <c r="AO1798" s="17"/>
      <c r="AP1798" s="17"/>
      <c r="AQ1798" s="17"/>
      <c r="AR1798" s="17"/>
      <c r="AS1798" s="17"/>
      <c r="AT1798" s="17"/>
      <c r="AU1798" s="17"/>
      <c r="AV1798" s="17"/>
      <c r="AW1798" s="17"/>
      <c r="AX1798" s="17"/>
      <c r="AY1798" s="17"/>
      <c r="AZ1798" s="17"/>
      <c r="BA1798" s="17"/>
      <c r="BB1798" s="17"/>
    </row>
    <row r="1799" spans="1:54" x14ac:dyDescent="0.25">
      <c r="A1799" s="17"/>
      <c r="B1799" s="17"/>
      <c r="C1799" s="22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20"/>
      <c r="T1799" s="20"/>
      <c r="U1799" s="20"/>
      <c r="V1799" s="20"/>
      <c r="W1799" s="20"/>
      <c r="X1799" s="20"/>
      <c r="Y1799" s="20"/>
      <c r="Z1799" s="17"/>
      <c r="AA1799" s="21"/>
      <c r="AB1799" s="17"/>
      <c r="AC1799" s="17"/>
      <c r="AD1799" s="17"/>
      <c r="AE1799" s="17"/>
      <c r="AF1799" s="17"/>
      <c r="AG1799" s="17"/>
      <c r="AH1799" s="17"/>
      <c r="AI1799" s="17"/>
      <c r="AJ1799" s="17"/>
      <c r="AK1799" s="17"/>
      <c r="AL1799" s="17"/>
      <c r="AM1799" s="17"/>
      <c r="AN1799" s="17"/>
      <c r="AO1799" s="17"/>
      <c r="AP1799" s="17"/>
      <c r="AQ1799" s="17"/>
      <c r="AR1799" s="17"/>
      <c r="AS1799" s="17"/>
      <c r="AT1799" s="17"/>
      <c r="AU1799" s="17"/>
      <c r="AV1799" s="17"/>
      <c r="AW1799" s="17"/>
      <c r="AX1799" s="17"/>
      <c r="AY1799" s="17"/>
      <c r="AZ1799" s="17"/>
      <c r="BA1799" s="17"/>
      <c r="BB1799" s="17"/>
    </row>
    <row r="1800" spans="1:54" x14ac:dyDescent="0.25">
      <c r="A1800" s="17"/>
      <c r="B1800" s="17"/>
      <c r="C1800" s="22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20"/>
      <c r="T1800" s="20"/>
      <c r="U1800" s="20"/>
      <c r="V1800" s="20"/>
      <c r="W1800" s="20"/>
      <c r="X1800" s="20"/>
      <c r="Y1800" s="20"/>
      <c r="Z1800" s="17"/>
      <c r="AA1800" s="21"/>
      <c r="AB1800" s="17"/>
      <c r="AC1800" s="17"/>
      <c r="AD1800" s="17"/>
      <c r="AE1800" s="17"/>
      <c r="AF1800" s="17"/>
      <c r="AG1800" s="17"/>
      <c r="AH1800" s="17"/>
      <c r="AI1800" s="17"/>
      <c r="AJ1800" s="17"/>
      <c r="AK1800" s="17"/>
      <c r="AL1800" s="17"/>
      <c r="AM1800" s="17"/>
      <c r="AN1800" s="17"/>
      <c r="AO1800" s="17"/>
      <c r="AP1800" s="17"/>
      <c r="AQ1800" s="17"/>
      <c r="AR1800" s="17"/>
      <c r="AS1800" s="17"/>
      <c r="AT1800" s="17"/>
      <c r="AU1800" s="17"/>
      <c r="AV1800" s="17"/>
      <c r="AW1800" s="17"/>
      <c r="AX1800" s="17"/>
      <c r="AY1800" s="17"/>
      <c r="AZ1800" s="17"/>
      <c r="BA1800" s="17"/>
      <c r="BB1800" s="17"/>
    </row>
    <row r="1801" spans="1:54" x14ac:dyDescent="0.25">
      <c r="A1801" s="17"/>
      <c r="B1801" s="17"/>
      <c r="C1801" s="22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20"/>
      <c r="T1801" s="20"/>
      <c r="U1801" s="20"/>
      <c r="V1801" s="20"/>
      <c r="W1801" s="20"/>
      <c r="X1801" s="20"/>
      <c r="Y1801" s="20"/>
      <c r="Z1801" s="17"/>
      <c r="AA1801" s="21"/>
      <c r="AB1801" s="17"/>
      <c r="AC1801" s="17"/>
      <c r="AD1801" s="17"/>
      <c r="AE1801" s="17"/>
      <c r="AF1801" s="17"/>
      <c r="AG1801" s="17"/>
      <c r="AH1801" s="17"/>
      <c r="AI1801" s="17"/>
      <c r="AJ1801" s="17"/>
      <c r="AK1801" s="17"/>
      <c r="AL1801" s="17"/>
      <c r="AM1801" s="17"/>
      <c r="AN1801" s="17"/>
      <c r="AO1801" s="17"/>
      <c r="AP1801" s="17"/>
      <c r="AQ1801" s="17"/>
      <c r="AR1801" s="17"/>
      <c r="AS1801" s="17"/>
      <c r="AT1801" s="17"/>
      <c r="AU1801" s="17"/>
      <c r="AV1801" s="17"/>
      <c r="AW1801" s="17"/>
      <c r="AX1801" s="17"/>
      <c r="AY1801" s="17"/>
      <c r="AZ1801" s="17"/>
      <c r="BA1801" s="17"/>
      <c r="BB1801" s="17"/>
    </row>
    <row r="1802" spans="1:54" x14ac:dyDescent="0.25">
      <c r="A1802" s="17"/>
      <c r="B1802" s="17"/>
      <c r="C1802" s="22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20"/>
      <c r="T1802" s="20"/>
      <c r="U1802" s="20"/>
      <c r="V1802" s="20"/>
      <c r="W1802" s="20"/>
      <c r="X1802" s="20"/>
      <c r="Y1802" s="20"/>
      <c r="Z1802" s="17"/>
      <c r="AA1802" s="21"/>
      <c r="AB1802" s="17"/>
      <c r="AC1802" s="17"/>
      <c r="AD1802" s="17"/>
      <c r="AE1802" s="17"/>
      <c r="AF1802" s="17"/>
      <c r="AG1802" s="17"/>
      <c r="AH1802" s="17"/>
      <c r="AI1802" s="17"/>
      <c r="AJ1802" s="17"/>
      <c r="AK1802" s="17"/>
      <c r="AL1802" s="17"/>
      <c r="AM1802" s="17"/>
      <c r="AN1802" s="17"/>
      <c r="AO1802" s="17"/>
      <c r="AP1802" s="17"/>
      <c r="AQ1802" s="17"/>
      <c r="AR1802" s="17"/>
      <c r="AS1802" s="17"/>
      <c r="AT1802" s="17"/>
      <c r="AU1802" s="17"/>
      <c r="AV1802" s="17"/>
      <c r="AW1802" s="17"/>
      <c r="AX1802" s="17"/>
      <c r="AY1802" s="17"/>
      <c r="AZ1802" s="17"/>
      <c r="BA1802" s="17"/>
      <c r="BB1802" s="17"/>
    </row>
    <row r="1803" spans="1:54" x14ac:dyDescent="0.25">
      <c r="A1803" s="17"/>
      <c r="B1803" s="17"/>
      <c r="C1803" s="22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20"/>
      <c r="T1803" s="20"/>
      <c r="U1803" s="20"/>
      <c r="V1803" s="20"/>
      <c r="W1803" s="20"/>
      <c r="X1803" s="20"/>
      <c r="Y1803" s="20"/>
      <c r="Z1803" s="17"/>
      <c r="AA1803" s="21"/>
      <c r="AB1803" s="17"/>
      <c r="AC1803" s="17"/>
      <c r="AD1803" s="17"/>
      <c r="AE1803" s="17"/>
      <c r="AF1803" s="17"/>
      <c r="AG1803" s="17"/>
      <c r="AH1803" s="17"/>
      <c r="AI1803" s="17"/>
      <c r="AJ1803" s="17"/>
      <c r="AK1803" s="17"/>
      <c r="AL1803" s="17"/>
      <c r="AM1803" s="17"/>
      <c r="AN1803" s="17"/>
      <c r="AO1803" s="17"/>
      <c r="AP1803" s="17"/>
      <c r="AQ1803" s="17"/>
      <c r="AR1803" s="17"/>
      <c r="AS1803" s="17"/>
      <c r="AT1803" s="17"/>
      <c r="AU1803" s="17"/>
      <c r="AV1803" s="17"/>
      <c r="AW1803" s="17"/>
      <c r="AX1803" s="17"/>
      <c r="AY1803" s="17"/>
      <c r="AZ1803" s="17"/>
      <c r="BA1803" s="17"/>
      <c r="BB1803" s="17"/>
    </row>
    <row r="1804" spans="1:54" x14ac:dyDescent="0.25">
      <c r="A1804" s="17"/>
      <c r="B1804" s="17"/>
      <c r="C1804" s="22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20"/>
      <c r="T1804" s="20"/>
      <c r="U1804" s="20"/>
      <c r="V1804" s="20"/>
      <c r="W1804" s="20"/>
      <c r="X1804" s="20"/>
      <c r="Y1804" s="20"/>
      <c r="Z1804" s="17"/>
      <c r="AA1804" s="21"/>
      <c r="AB1804" s="17"/>
      <c r="AC1804" s="17"/>
      <c r="AD1804" s="17"/>
      <c r="AE1804" s="17"/>
      <c r="AF1804" s="17"/>
      <c r="AG1804" s="17"/>
      <c r="AH1804" s="17"/>
      <c r="AI1804" s="17"/>
      <c r="AJ1804" s="17"/>
      <c r="AK1804" s="17"/>
      <c r="AL1804" s="17"/>
      <c r="AM1804" s="17"/>
      <c r="AN1804" s="17"/>
      <c r="AO1804" s="17"/>
      <c r="AP1804" s="17"/>
      <c r="AQ1804" s="17"/>
      <c r="AR1804" s="17"/>
      <c r="AS1804" s="17"/>
      <c r="AT1804" s="17"/>
      <c r="AU1804" s="17"/>
      <c r="AV1804" s="17"/>
      <c r="AW1804" s="17"/>
      <c r="AX1804" s="17"/>
      <c r="AY1804" s="17"/>
      <c r="AZ1804" s="17"/>
      <c r="BA1804" s="17"/>
      <c r="BB1804" s="17"/>
    </row>
    <row r="1805" spans="1:54" x14ac:dyDescent="0.25">
      <c r="A1805" s="17"/>
      <c r="B1805" s="17"/>
      <c r="C1805" s="22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20"/>
      <c r="T1805" s="20"/>
      <c r="U1805" s="20"/>
      <c r="V1805" s="20"/>
      <c r="W1805" s="20"/>
      <c r="X1805" s="20"/>
      <c r="Y1805" s="20"/>
      <c r="Z1805" s="17"/>
      <c r="AA1805" s="21"/>
      <c r="AB1805" s="17"/>
      <c r="AC1805" s="17"/>
      <c r="AD1805" s="17"/>
      <c r="AE1805" s="17"/>
      <c r="AF1805" s="17"/>
      <c r="AG1805" s="17"/>
      <c r="AH1805" s="17"/>
      <c r="AI1805" s="17"/>
      <c r="AJ1805" s="17"/>
      <c r="AK1805" s="17"/>
      <c r="AL1805" s="17"/>
      <c r="AM1805" s="17"/>
      <c r="AN1805" s="17"/>
      <c r="AO1805" s="17"/>
      <c r="AP1805" s="17"/>
      <c r="AQ1805" s="17"/>
      <c r="AR1805" s="17"/>
      <c r="AS1805" s="17"/>
      <c r="AT1805" s="17"/>
      <c r="AU1805" s="17"/>
      <c r="AV1805" s="17"/>
      <c r="AW1805" s="17"/>
      <c r="AX1805" s="17"/>
      <c r="AY1805" s="17"/>
      <c r="AZ1805" s="17"/>
      <c r="BA1805" s="17"/>
      <c r="BB1805" s="17"/>
    </row>
    <row r="1806" spans="1:54" x14ac:dyDescent="0.25">
      <c r="A1806" s="17"/>
      <c r="B1806" s="17"/>
      <c r="C1806" s="22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20"/>
      <c r="T1806" s="20"/>
      <c r="U1806" s="20"/>
      <c r="V1806" s="20"/>
      <c r="W1806" s="20"/>
      <c r="X1806" s="20"/>
      <c r="Y1806" s="20"/>
      <c r="Z1806" s="17"/>
      <c r="AA1806" s="21"/>
      <c r="AB1806" s="17"/>
      <c r="AC1806" s="17"/>
      <c r="AD1806" s="17"/>
      <c r="AE1806" s="17"/>
      <c r="AF1806" s="17"/>
      <c r="AG1806" s="17"/>
      <c r="AH1806" s="17"/>
      <c r="AI1806" s="17"/>
      <c r="AJ1806" s="17"/>
      <c r="AK1806" s="17"/>
      <c r="AL1806" s="17"/>
      <c r="AM1806" s="17"/>
      <c r="AN1806" s="17"/>
      <c r="AO1806" s="17"/>
      <c r="AP1806" s="17"/>
      <c r="AQ1806" s="17"/>
      <c r="AR1806" s="17"/>
      <c r="AS1806" s="17"/>
      <c r="AT1806" s="17"/>
      <c r="AU1806" s="17"/>
      <c r="AV1806" s="17"/>
      <c r="AW1806" s="17"/>
      <c r="AX1806" s="17"/>
      <c r="AY1806" s="17"/>
      <c r="AZ1806" s="17"/>
      <c r="BA1806" s="17"/>
      <c r="BB1806" s="17"/>
    </row>
    <row r="1807" spans="1:54" x14ac:dyDescent="0.25">
      <c r="A1807" s="17"/>
      <c r="B1807" s="17"/>
      <c r="C1807" s="22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20"/>
      <c r="T1807" s="20"/>
      <c r="U1807" s="20"/>
      <c r="V1807" s="20"/>
      <c r="W1807" s="20"/>
      <c r="X1807" s="20"/>
      <c r="Y1807" s="20"/>
      <c r="Z1807" s="17"/>
      <c r="AA1807" s="21"/>
      <c r="AB1807" s="17"/>
      <c r="AC1807" s="17"/>
      <c r="AD1807" s="17"/>
      <c r="AE1807" s="17"/>
      <c r="AF1807" s="17"/>
      <c r="AG1807" s="17"/>
      <c r="AH1807" s="17"/>
      <c r="AI1807" s="17"/>
      <c r="AJ1807" s="17"/>
      <c r="AK1807" s="17"/>
      <c r="AL1807" s="17"/>
      <c r="AM1807" s="17"/>
      <c r="AN1807" s="17"/>
      <c r="AO1807" s="17"/>
      <c r="AP1807" s="17"/>
      <c r="AQ1807" s="17"/>
      <c r="AR1807" s="17"/>
      <c r="AS1807" s="17"/>
      <c r="AT1807" s="17"/>
      <c r="AU1807" s="17"/>
      <c r="AV1807" s="17"/>
      <c r="AW1807" s="17"/>
      <c r="AX1807" s="17"/>
      <c r="AY1807" s="17"/>
      <c r="AZ1807" s="17"/>
      <c r="BA1807" s="17"/>
      <c r="BB1807" s="17"/>
    </row>
    <row r="1808" spans="1:54" x14ac:dyDescent="0.25">
      <c r="A1808" s="17"/>
      <c r="B1808" s="17"/>
      <c r="C1808" s="22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20"/>
      <c r="T1808" s="20"/>
      <c r="U1808" s="20"/>
      <c r="V1808" s="20"/>
      <c r="W1808" s="20"/>
      <c r="X1808" s="20"/>
      <c r="Y1808" s="20"/>
      <c r="Z1808" s="17"/>
      <c r="AA1808" s="21"/>
      <c r="AB1808" s="17"/>
      <c r="AC1808" s="17"/>
      <c r="AD1808" s="17"/>
      <c r="AE1808" s="17"/>
      <c r="AF1808" s="17"/>
      <c r="AG1808" s="17"/>
      <c r="AH1808" s="17"/>
      <c r="AI1808" s="17"/>
      <c r="AJ1808" s="17"/>
      <c r="AK1808" s="17"/>
      <c r="AL1808" s="17"/>
      <c r="AM1808" s="17"/>
      <c r="AN1808" s="17"/>
      <c r="AO1808" s="17"/>
      <c r="AP1808" s="17"/>
      <c r="AQ1808" s="17"/>
      <c r="AR1808" s="17"/>
      <c r="AS1808" s="17"/>
      <c r="AT1808" s="17"/>
      <c r="AU1808" s="17"/>
      <c r="AV1808" s="17"/>
      <c r="AW1808" s="17"/>
      <c r="AX1808" s="17"/>
      <c r="AY1808" s="17"/>
      <c r="AZ1808" s="17"/>
      <c r="BA1808" s="17"/>
      <c r="BB1808" s="17"/>
    </row>
    <row r="1809" spans="1:54" x14ac:dyDescent="0.25">
      <c r="A1809" s="17"/>
      <c r="B1809" s="17"/>
      <c r="C1809" s="22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20"/>
      <c r="T1809" s="20"/>
      <c r="U1809" s="20"/>
      <c r="V1809" s="20"/>
      <c r="W1809" s="20"/>
      <c r="X1809" s="20"/>
      <c r="Y1809" s="20"/>
      <c r="Z1809" s="17"/>
      <c r="AA1809" s="21"/>
      <c r="AB1809" s="17"/>
      <c r="AC1809" s="17"/>
      <c r="AD1809" s="17"/>
      <c r="AE1809" s="17"/>
      <c r="AF1809" s="17"/>
      <c r="AG1809" s="17"/>
      <c r="AH1809" s="17"/>
      <c r="AI1809" s="17"/>
      <c r="AJ1809" s="17"/>
      <c r="AK1809" s="17"/>
      <c r="AL1809" s="17"/>
      <c r="AM1809" s="17"/>
      <c r="AN1809" s="17"/>
      <c r="AO1809" s="17"/>
      <c r="AP1809" s="17"/>
      <c r="AQ1809" s="17"/>
      <c r="AR1809" s="17"/>
      <c r="AS1809" s="17"/>
      <c r="AT1809" s="17"/>
      <c r="AU1809" s="17"/>
      <c r="AV1809" s="17"/>
      <c r="AW1809" s="17"/>
      <c r="AX1809" s="17"/>
      <c r="AY1809" s="17"/>
      <c r="AZ1809" s="17"/>
      <c r="BA1809" s="17"/>
      <c r="BB1809" s="17"/>
    </row>
    <row r="1810" spans="1:54" x14ac:dyDescent="0.25">
      <c r="A1810" s="17"/>
      <c r="B1810" s="17"/>
      <c r="C1810" s="22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20"/>
      <c r="T1810" s="20"/>
      <c r="U1810" s="20"/>
      <c r="V1810" s="20"/>
      <c r="W1810" s="20"/>
      <c r="X1810" s="20"/>
      <c r="Y1810" s="20"/>
      <c r="Z1810" s="17"/>
      <c r="AA1810" s="21"/>
      <c r="AB1810" s="17"/>
      <c r="AC1810" s="17"/>
      <c r="AD1810" s="17"/>
      <c r="AE1810" s="17"/>
      <c r="AF1810" s="17"/>
      <c r="AG1810" s="17"/>
      <c r="AH1810" s="17"/>
      <c r="AI1810" s="17"/>
      <c r="AJ1810" s="17"/>
      <c r="AK1810" s="17"/>
      <c r="AL1810" s="17"/>
      <c r="AM1810" s="17"/>
      <c r="AN1810" s="17"/>
      <c r="AO1810" s="17"/>
      <c r="AP1810" s="17"/>
      <c r="AQ1810" s="17"/>
      <c r="AR1810" s="17"/>
      <c r="AS1810" s="17"/>
      <c r="AT1810" s="17"/>
      <c r="AU1810" s="17"/>
      <c r="AV1810" s="17"/>
      <c r="AW1810" s="17"/>
      <c r="AX1810" s="17"/>
      <c r="AY1810" s="17"/>
      <c r="AZ1810" s="17"/>
      <c r="BA1810" s="17"/>
      <c r="BB1810" s="17"/>
    </row>
    <row r="1811" spans="1:54" x14ac:dyDescent="0.25">
      <c r="A1811" s="17"/>
      <c r="B1811" s="17"/>
      <c r="C1811" s="22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20"/>
      <c r="T1811" s="20"/>
      <c r="U1811" s="20"/>
      <c r="V1811" s="20"/>
      <c r="W1811" s="20"/>
      <c r="X1811" s="20"/>
      <c r="Y1811" s="20"/>
      <c r="Z1811" s="17"/>
      <c r="AA1811" s="21"/>
      <c r="AB1811" s="17"/>
      <c r="AC1811" s="17"/>
      <c r="AD1811" s="17"/>
      <c r="AE1811" s="17"/>
      <c r="AF1811" s="17"/>
      <c r="AG1811" s="17"/>
      <c r="AH1811" s="17"/>
      <c r="AI1811" s="17"/>
      <c r="AJ1811" s="17"/>
      <c r="AK1811" s="17"/>
      <c r="AL1811" s="17"/>
      <c r="AM1811" s="17"/>
      <c r="AN1811" s="17"/>
      <c r="AO1811" s="17"/>
      <c r="AP1811" s="17"/>
      <c r="AQ1811" s="17"/>
      <c r="AR1811" s="17"/>
      <c r="AS1811" s="17"/>
      <c r="AT1811" s="17"/>
      <c r="AU1811" s="17"/>
      <c r="AV1811" s="17"/>
      <c r="AW1811" s="17"/>
      <c r="AX1811" s="17"/>
      <c r="AY1811" s="17"/>
      <c r="AZ1811" s="17"/>
      <c r="BA1811" s="17"/>
      <c r="BB1811" s="17"/>
    </row>
    <row r="1812" spans="1:54" x14ac:dyDescent="0.25">
      <c r="A1812" s="17"/>
      <c r="B1812" s="17"/>
      <c r="C1812" s="22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20"/>
      <c r="T1812" s="20"/>
      <c r="U1812" s="20"/>
      <c r="V1812" s="20"/>
      <c r="W1812" s="20"/>
      <c r="X1812" s="20"/>
      <c r="Y1812" s="20"/>
      <c r="Z1812" s="17"/>
      <c r="AA1812" s="21"/>
      <c r="AB1812" s="17"/>
      <c r="AC1812" s="17"/>
      <c r="AD1812" s="17"/>
      <c r="AE1812" s="17"/>
      <c r="AF1812" s="17"/>
      <c r="AG1812" s="17"/>
      <c r="AH1812" s="17"/>
      <c r="AI1812" s="17"/>
      <c r="AJ1812" s="17"/>
      <c r="AK1812" s="17"/>
      <c r="AL1812" s="17"/>
      <c r="AM1812" s="17"/>
      <c r="AN1812" s="17"/>
      <c r="AO1812" s="17"/>
      <c r="AP1812" s="17"/>
      <c r="AQ1812" s="17"/>
      <c r="AR1812" s="17"/>
      <c r="AS1812" s="17"/>
      <c r="AT1812" s="17"/>
      <c r="AU1812" s="17"/>
      <c r="AV1812" s="17"/>
      <c r="AW1812" s="17"/>
      <c r="AX1812" s="17"/>
      <c r="AY1812" s="17"/>
      <c r="AZ1812" s="17"/>
      <c r="BA1812" s="17"/>
      <c r="BB1812" s="17"/>
    </row>
    <row r="1813" spans="1:54" x14ac:dyDescent="0.25">
      <c r="A1813" s="17"/>
      <c r="B1813" s="17"/>
      <c r="C1813" s="22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20"/>
      <c r="T1813" s="20"/>
      <c r="U1813" s="20"/>
      <c r="V1813" s="20"/>
      <c r="W1813" s="20"/>
      <c r="X1813" s="20"/>
      <c r="Y1813" s="20"/>
      <c r="Z1813" s="17"/>
      <c r="AA1813" s="21"/>
      <c r="AB1813" s="17"/>
      <c r="AC1813" s="17"/>
      <c r="AD1813" s="17"/>
      <c r="AE1813" s="17"/>
      <c r="AF1813" s="17"/>
      <c r="AG1813" s="17"/>
      <c r="AH1813" s="17"/>
      <c r="AI1813" s="17"/>
      <c r="AJ1813" s="17"/>
      <c r="AK1813" s="17"/>
      <c r="AL1813" s="17"/>
      <c r="AM1813" s="17"/>
      <c r="AN1813" s="17"/>
      <c r="AO1813" s="17"/>
      <c r="AP1813" s="17"/>
      <c r="AQ1813" s="17"/>
      <c r="AR1813" s="17"/>
      <c r="AS1813" s="17"/>
      <c r="AT1813" s="17"/>
      <c r="AU1813" s="17"/>
      <c r="AV1813" s="17"/>
      <c r="AW1813" s="17"/>
      <c r="AX1813" s="17"/>
      <c r="AY1813" s="17"/>
      <c r="AZ1813" s="17"/>
      <c r="BA1813" s="17"/>
      <c r="BB1813" s="17"/>
    </row>
    <row r="1814" spans="1:54" x14ac:dyDescent="0.25">
      <c r="A1814" s="17"/>
      <c r="B1814" s="17"/>
      <c r="C1814" s="22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20"/>
      <c r="T1814" s="20"/>
      <c r="U1814" s="20"/>
      <c r="V1814" s="20"/>
      <c r="W1814" s="20"/>
      <c r="X1814" s="20"/>
      <c r="Y1814" s="20"/>
      <c r="Z1814" s="17"/>
      <c r="AA1814" s="21"/>
      <c r="AB1814" s="17"/>
      <c r="AC1814" s="17"/>
      <c r="AD1814" s="17"/>
      <c r="AE1814" s="17"/>
      <c r="AF1814" s="17"/>
      <c r="AG1814" s="17"/>
      <c r="AH1814" s="17"/>
      <c r="AI1814" s="17"/>
      <c r="AJ1814" s="17"/>
      <c r="AK1814" s="17"/>
      <c r="AL1814" s="17"/>
      <c r="AM1814" s="17"/>
      <c r="AN1814" s="17"/>
      <c r="AO1814" s="17"/>
      <c r="AP1814" s="17"/>
      <c r="AQ1814" s="17"/>
      <c r="AR1814" s="17"/>
      <c r="AS1814" s="17"/>
      <c r="AT1814" s="17"/>
      <c r="AU1814" s="17"/>
      <c r="AV1814" s="17"/>
      <c r="AW1814" s="17"/>
      <c r="AX1814" s="17"/>
      <c r="AY1814" s="17"/>
      <c r="AZ1814" s="17"/>
      <c r="BA1814" s="17"/>
      <c r="BB1814" s="17"/>
    </row>
    <row r="1815" spans="1:54" x14ac:dyDescent="0.25">
      <c r="A1815" s="17"/>
      <c r="B1815" s="17"/>
      <c r="C1815" s="22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20"/>
      <c r="T1815" s="20"/>
      <c r="U1815" s="20"/>
      <c r="V1815" s="20"/>
      <c r="W1815" s="20"/>
      <c r="X1815" s="20"/>
      <c r="Y1815" s="20"/>
      <c r="Z1815" s="17"/>
      <c r="AA1815" s="21"/>
      <c r="AB1815" s="17"/>
      <c r="AC1815" s="17"/>
      <c r="AD1815" s="17"/>
      <c r="AE1815" s="17"/>
      <c r="AF1815" s="17"/>
      <c r="AG1815" s="17"/>
      <c r="AH1815" s="17"/>
      <c r="AI1815" s="17"/>
      <c r="AJ1815" s="17"/>
      <c r="AK1815" s="17"/>
      <c r="AL1815" s="17"/>
      <c r="AM1815" s="17"/>
      <c r="AN1815" s="17"/>
      <c r="AO1815" s="17"/>
      <c r="AP1815" s="17"/>
      <c r="AQ1815" s="17"/>
      <c r="AR1815" s="17"/>
      <c r="AS1815" s="17"/>
      <c r="AT1815" s="17"/>
      <c r="AU1815" s="17"/>
      <c r="AV1815" s="17"/>
      <c r="AW1815" s="17"/>
      <c r="AX1815" s="17"/>
      <c r="AY1815" s="17"/>
      <c r="AZ1815" s="17"/>
      <c r="BA1815" s="17"/>
      <c r="BB1815" s="17"/>
    </row>
    <row r="1816" spans="1:54" x14ac:dyDescent="0.25">
      <c r="A1816" s="17"/>
      <c r="B1816" s="17"/>
      <c r="C1816" s="22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20"/>
      <c r="T1816" s="20"/>
      <c r="U1816" s="20"/>
      <c r="V1816" s="20"/>
      <c r="W1816" s="20"/>
      <c r="X1816" s="20"/>
      <c r="Y1816" s="20"/>
      <c r="Z1816" s="17"/>
      <c r="AA1816" s="21"/>
      <c r="AB1816" s="17"/>
      <c r="AC1816" s="17"/>
      <c r="AD1816" s="17"/>
      <c r="AE1816" s="17"/>
      <c r="AF1816" s="17"/>
      <c r="AG1816" s="17"/>
      <c r="AH1816" s="17"/>
      <c r="AI1816" s="17"/>
      <c r="AJ1816" s="17"/>
      <c r="AK1816" s="17"/>
      <c r="AL1816" s="17"/>
      <c r="AM1816" s="17"/>
      <c r="AN1816" s="17"/>
      <c r="AO1816" s="17"/>
      <c r="AP1816" s="17"/>
      <c r="AQ1816" s="17"/>
      <c r="AR1816" s="17"/>
      <c r="AS1816" s="17"/>
      <c r="AT1816" s="17"/>
      <c r="AU1816" s="17"/>
      <c r="AV1816" s="17"/>
      <c r="AW1816" s="17"/>
      <c r="AX1816" s="17"/>
      <c r="AY1816" s="17"/>
      <c r="AZ1816" s="17"/>
      <c r="BA1816" s="17"/>
      <c r="BB1816" s="17"/>
    </row>
    <row r="1817" spans="1:54" x14ac:dyDescent="0.25">
      <c r="A1817" s="17"/>
      <c r="B1817" s="17"/>
      <c r="C1817" s="22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20"/>
      <c r="T1817" s="20"/>
      <c r="U1817" s="20"/>
      <c r="V1817" s="20"/>
      <c r="W1817" s="20"/>
      <c r="X1817" s="20"/>
      <c r="Y1817" s="20"/>
      <c r="Z1817" s="17"/>
      <c r="AA1817" s="21"/>
      <c r="AB1817" s="17"/>
      <c r="AC1817" s="17"/>
      <c r="AD1817" s="17"/>
      <c r="AE1817" s="17"/>
      <c r="AF1817" s="17"/>
      <c r="AG1817" s="17"/>
      <c r="AH1817" s="17"/>
      <c r="AI1817" s="17"/>
      <c r="AJ1817" s="17"/>
      <c r="AK1817" s="17"/>
      <c r="AL1817" s="17"/>
      <c r="AM1817" s="17"/>
      <c r="AN1817" s="17"/>
      <c r="AO1817" s="17"/>
      <c r="AP1817" s="17"/>
      <c r="AQ1817" s="17"/>
      <c r="AR1817" s="17"/>
      <c r="AS1817" s="17"/>
      <c r="AT1817" s="17"/>
      <c r="AU1817" s="17"/>
      <c r="AV1817" s="17"/>
      <c r="AW1817" s="17"/>
      <c r="AX1817" s="17"/>
      <c r="AY1817" s="17"/>
      <c r="AZ1817" s="17"/>
      <c r="BA1817" s="17"/>
      <c r="BB1817" s="17"/>
    </row>
    <row r="1818" spans="1:54" x14ac:dyDescent="0.25">
      <c r="A1818" s="17"/>
      <c r="B1818" s="17"/>
      <c r="C1818" s="22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20"/>
      <c r="T1818" s="20"/>
      <c r="U1818" s="20"/>
      <c r="V1818" s="20"/>
      <c r="W1818" s="20"/>
      <c r="X1818" s="20"/>
      <c r="Y1818" s="20"/>
      <c r="Z1818" s="17"/>
      <c r="AA1818" s="21"/>
      <c r="AB1818" s="17"/>
      <c r="AC1818" s="17"/>
      <c r="AD1818" s="17"/>
      <c r="AE1818" s="17"/>
      <c r="AF1818" s="17"/>
      <c r="AG1818" s="17"/>
      <c r="AH1818" s="17"/>
      <c r="AI1818" s="17"/>
      <c r="AJ1818" s="17"/>
      <c r="AK1818" s="17"/>
      <c r="AL1818" s="17"/>
      <c r="AM1818" s="17"/>
      <c r="AN1818" s="17"/>
      <c r="AO1818" s="17"/>
      <c r="AP1818" s="17"/>
      <c r="AQ1818" s="17"/>
      <c r="AR1818" s="17"/>
      <c r="AS1818" s="17"/>
      <c r="AT1818" s="17"/>
      <c r="AU1818" s="17"/>
      <c r="AV1818" s="17"/>
      <c r="AW1818" s="17"/>
      <c r="AX1818" s="17"/>
      <c r="AY1818" s="17"/>
      <c r="AZ1818" s="17"/>
      <c r="BA1818" s="17"/>
      <c r="BB1818" s="17"/>
    </row>
    <row r="1819" spans="1:54" x14ac:dyDescent="0.25">
      <c r="A1819" s="17"/>
      <c r="B1819" s="17"/>
      <c r="C1819" s="22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20"/>
      <c r="T1819" s="20"/>
      <c r="U1819" s="20"/>
      <c r="V1819" s="20"/>
      <c r="W1819" s="20"/>
      <c r="X1819" s="20"/>
      <c r="Y1819" s="20"/>
      <c r="Z1819" s="17"/>
      <c r="AA1819" s="21"/>
      <c r="AB1819" s="17"/>
      <c r="AC1819" s="17"/>
      <c r="AD1819" s="17"/>
      <c r="AE1819" s="17"/>
      <c r="AF1819" s="17"/>
      <c r="AG1819" s="17"/>
      <c r="AH1819" s="17"/>
      <c r="AI1819" s="17"/>
      <c r="AJ1819" s="17"/>
      <c r="AK1819" s="17"/>
      <c r="AL1819" s="17"/>
      <c r="AM1819" s="17"/>
      <c r="AN1819" s="17"/>
      <c r="AO1819" s="17"/>
      <c r="AP1819" s="17"/>
      <c r="AQ1819" s="17"/>
      <c r="AR1819" s="17"/>
      <c r="AS1819" s="17"/>
      <c r="AT1819" s="17"/>
      <c r="AU1819" s="17"/>
      <c r="AV1819" s="17"/>
      <c r="AW1819" s="17"/>
      <c r="AX1819" s="17"/>
      <c r="AY1819" s="17"/>
      <c r="AZ1819" s="17"/>
      <c r="BA1819" s="17"/>
      <c r="BB1819" s="17"/>
    </row>
    <row r="1820" spans="1:54" x14ac:dyDescent="0.25">
      <c r="A1820" s="17"/>
      <c r="B1820" s="17"/>
      <c r="C1820" s="22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20"/>
      <c r="T1820" s="20"/>
      <c r="U1820" s="20"/>
      <c r="V1820" s="20"/>
      <c r="W1820" s="20"/>
      <c r="X1820" s="20"/>
      <c r="Y1820" s="20"/>
      <c r="Z1820" s="17"/>
      <c r="AA1820" s="21"/>
      <c r="AB1820" s="17"/>
      <c r="AC1820" s="17"/>
      <c r="AD1820" s="17"/>
      <c r="AE1820" s="17"/>
      <c r="AF1820" s="17"/>
      <c r="AG1820" s="17"/>
      <c r="AH1820" s="17"/>
      <c r="AI1820" s="17"/>
      <c r="AJ1820" s="17"/>
      <c r="AK1820" s="17"/>
      <c r="AL1820" s="17"/>
      <c r="AM1820" s="17"/>
      <c r="AN1820" s="17"/>
      <c r="AO1820" s="17"/>
      <c r="AP1820" s="17"/>
      <c r="AQ1820" s="17"/>
      <c r="AR1820" s="17"/>
      <c r="AS1820" s="17"/>
      <c r="AT1820" s="17"/>
      <c r="AU1820" s="17"/>
      <c r="AV1820" s="17"/>
      <c r="AW1820" s="17"/>
      <c r="AX1820" s="17"/>
      <c r="AY1820" s="17"/>
      <c r="AZ1820" s="17"/>
      <c r="BA1820" s="17"/>
      <c r="BB1820" s="17"/>
    </row>
    <row r="1821" spans="1:54" x14ac:dyDescent="0.25">
      <c r="A1821" s="17"/>
      <c r="B1821" s="17"/>
      <c r="C1821" s="22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20"/>
      <c r="T1821" s="20"/>
      <c r="U1821" s="20"/>
      <c r="V1821" s="20"/>
      <c r="W1821" s="20"/>
      <c r="X1821" s="20"/>
      <c r="Y1821" s="20"/>
      <c r="Z1821" s="17"/>
      <c r="AA1821" s="21"/>
      <c r="AB1821" s="17"/>
      <c r="AC1821" s="17"/>
      <c r="AD1821" s="17"/>
      <c r="AE1821" s="17"/>
      <c r="AF1821" s="17"/>
      <c r="AG1821" s="17"/>
      <c r="AH1821" s="17"/>
      <c r="AI1821" s="17"/>
      <c r="AJ1821" s="17"/>
      <c r="AK1821" s="17"/>
      <c r="AL1821" s="17"/>
      <c r="AM1821" s="17"/>
      <c r="AN1821" s="17"/>
      <c r="AO1821" s="17"/>
      <c r="AP1821" s="17"/>
      <c r="AQ1821" s="17"/>
      <c r="AR1821" s="17"/>
      <c r="AS1821" s="17"/>
      <c r="AT1821" s="17"/>
      <c r="AU1821" s="17"/>
      <c r="AV1821" s="17"/>
      <c r="AW1821" s="17"/>
      <c r="AX1821" s="17"/>
      <c r="AY1821" s="17"/>
      <c r="AZ1821" s="17"/>
      <c r="BA1821" s="17"/>
      <c r="BB1821" s="17"/>
    </row>
    <row r="1822" spans="1:54" x14ac:dyDescent="0.25">
      <c r="A1822" s="17"/>
      <c r="B1822" s="17"/>
      <c r="C1822" s="22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20"/>
      <c r="T1822" s="20"/>
      <c r="U1822" s="20"/>
      <c r="V1822" s="20"/>
      <c r="W1822" s="20"/>
      <c r="X1822" s="20"/>
      <c r="Y1822" s="20"/>
      <c r="Z1822" s="17"/>
      <c r="AA1822" s="21"/>
      <c r="AB1822" s="17"/>
      <c r="AC1822" s="17"/>
      <c r="AD1822" s="17"/>
      <c r="AE1822" s="17"/>
      <c r="AF1822" s="17"/>
      <c r="AG1822" s="17"/>
      <c r="AH1822" s="17"/>
      <c r="AI1822" s="17"/>
      <c r="AJ1822" s="17"/>
      <c r="AK1822" s="17"/>
      <c r="AL1822" s="17"/>
      <c r="AM1822" s="17"/>
      <c r="AN1822" s="17"/>
      <c r="AO1822" s="17"/>
      <c r="AP1822" s="17"/>
      <c r="AQ1822" s="17"/>
      <c r="AR1822" s="17"/>
      <c r="AS1822" s="17"/>
      <c r="AT1822" s="17"/>
      <c r="AU1822" s="17"/>
      <c r="AV1822" s="17"/>
      <c r="AW1822" s="17"/>
      <c r="AX1822" s="17"/>
      <c r="AY1822" s="17"/>
      <c r="AZ1822" s="17"/>
      <c r="BA1822" s="17"/>
      <c r="BB1822" s="17"/>
    </row>
    <row r="1823" spans="1:54" x14ac:dyDescent="0.25">
      <c r="A1823" s="17"/>
      <c r="B1823" s="17"/>
      <c r="C1823" s="22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20"/>
      <c r="T1823" s="20"/>
      <c r="U1823" s="20"/>
      <c r="V1823" s="20"/>
      <c r="W1823" s="20"/>
      <c r="X1823" s="20"/>
      <c r="Y1823" s="20"/>
      <c r="Z1823" s="17"/>
      <c r="AA1823" s="21"/>
      <c r="AB1823" s="17"/>
      <c r="AC1823" s="17"/>
      <c r="AD1823" s="17"/>
      <c r="AE1823" s="17"/>
      <c r="AF1823" s="17"/>
      <c r="AG1823" s="17"/>
      <c r="AH1823" s="17"/>
      <c r="AI1823" s="17"/>
      <c r="AJ1823" s="17"/>
      <c r="AK1823" s="17"/>
      <c r="AL1823" s="17"/>
      <c r="AM1823" s="17"/>
      <c r="AN1823" s="17"/>
      <c r="AO1823" s="17"/>
      <c r="AP1823" s="17"/>
      <c r="AQ1823" s="17"/>
      <c r="AR1823" s="17"/>
      <c r="AS1823" s="17"/>
      <c r="AT1823" s="17"/>
      <c r="AU1823" s="17"/>
      <c r="AV1823" s="17"/>
      <c r="AW1823" s="17"/>
      <c r="AX1823" s="17"/>
      <c r="AY1823" s="17"/>
      <c r="AZ1823" s="17"/>
      <c r="BA1823" s="17"/>
      <c r="BB1823" s="17"/>
    </row>
    <row r="1824" spans="1:54" x14ac:dyDescent="0.25">
      <c r="A1824" s="17"/>
      <c r="B1824" s="17"/>
      <c r="C1824" s="22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20"/>
      <c r="T1824" s="20"/>
      <c r="U1824" s="20"/>
      <c r="V1824" s="20"/>
      <c r="W1824" s="20"/>
      <c r="X1824" s="20"/>
      <c r="Y1824" s="20"/>
      <c r="Z1824" s="17"/>
      <c r="AA1824" s="21"/>
      <c r="AB1824" s="17"/>
      <c r="AC1824" s="17"/>
      <c r="AD1824" s="17"/>
      <c r="AE1824" s="17"/>
      <c r="AF1824" s="17"/>
      <c r="AG1824" s="17"/>
      <c r="AH1824" s="17"/>
      <c r="AI1824" s="17"/>
      <c r="AJ1824" s="17"/>
      <c r="AK1824" s="17"/>
      <c r="AL1824" s="17"/>
      <c r="AM1824" s="17"/>
      <c r="AN1824" s="17"/>
      <c r="AO1824" s="17"/>
      <c r="AP1824" s="17"/>
      <c r="AQ1824" s="17"/>
      <c r="AR1824" s="17"/>
      <c r="AS1824" s="17"/>
      <c r="AT1824" s="17"/>
      <c r="AU1824" s="17"/>
      <c r="AV1824" s="17"/>
      <c r="AW1824" s="17"/>
      <c r="AX1824" s="17"/>
      <c r="AY1824" s="17"/>
      <c r="AZ1824" s="17"/>
      <c r="BA1824" s="17"/>
      <c r="BB1824" s="17"/>
    </row>
    <row r="1825" spans="1:54" x14ac:dyDescent="0.25">
      <c r="A1825" s="17"/>
      <c r="B1825" s="17"/>
      <c r="C1825" s="22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20"/>
      <c r="T1825" s="20"/>
      <c r="U1825" s="20"/>
      <c r="V1825" s="20"/>
      <c r="W1825" s="20"/>
      <c r="X1825" s="20"/>
      <c r="Y1825" s="20"/>
      <c r="Z1825" s="17"/>
      <c r="AA1825" s="21"/>
      <c r="AB1825" s="17"/>
      <c r="AC1825" s="17"/>
      <c r="AD1825" s="17"/>
      <c r="AE1825" s="17"/>
      <c r="AF1825" s="17"/>
      <c r="AG1825" s="17"/>
      <c r="AH1825" s="17"/>
      <c r="AI1825" s="17"/>
      <c r="AJ1825" s="17"/>
      <c r="AK1825" s="17"/>
      <c r="AL1825" s="17"/>
      <c r="AM1825" s="17"/>
      <c r="AN1825" s="17"/>
      <c r="AO1825" s="17"/>
      <c r="AP1825" s="17"/>
      <c r="AQ1825" s="17"/>
      <c r="AR1825" s="17"/>
      <c r="AS1825" s="17"/>
      <c r="AT1825" s="17"/>
      <c r="AU1825" s="17"/>
      <c r="AV1825" s="17"/>
      <c r="AW1825" s="17"/>
      <c r="AX1825" s="17"/>
      <c r="AY1825" s="17"/>
      <c r="AZ1825" s="17"/>
      <c r="BA1825" s="17"/>
      <c r="BB1825" s="17"/>
    </row>
    <row r="1826" spans="1:54" x14ac:dyDescent="0.25">
      <c r="A1826" s="17"/>
      <c r="B1826" s="17"/>
      <c r="C1826" s="22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20"/>
      <c r="T1826" s="20"/>
      <c r="U1826" s="20"/>
      <c r="V1826" s="20"/>
      <c r="W1826" s="20"/>
      <c r="X1826" s="20"/>
      <c r="Y1826" s="20"/>
      <c r="Z1826" s="17"/>
      <c r="AA1826" s="21"/>
      <c r="AB1826" s="17"/>
      <c r="AC1826" s="17"/>
      <c r="AD1826" s="17"/>
      <c r="AE1826" s="17"/>
      <c r="AF1826" s="17"/>
      <c r="AG1826" s="17"/>
      <c r="AH1826" s="17"/>
      <c r="AI1826" s="17"/>
      <c r="AJ1826" s="17"/>
      <c r="AK1826" s="17"/>
      <c r="AL1826" s="17"/>
      <c r="AM1826" s="17"/>
      <c r="AN1826" s="17"/>
      <c r="AO1826" s="17"/>
      <c r="AP1826" s="17"/>
      <c r="AQ1826" s="17"/>
      <c r="AR1826" s="17"/>
      <c r="AS1826" s="17"/>
      <c r="AT1826" s="17"/>
      <c r="AU1826" s="17"/>
      <c r="AV1826" s="17"/>
      <c r="AW1826" s="17"/>
      <c r="AX1826" s="17"/>
      <c r="AY1826" s="17"/>
      <c r="AZ1826" s="17"/>
      <c r="BA1826" s="17"/>
      <c r="BB1826" s="17"/>
    </row>
    <row r="1827" spans="1:54" x14ac:dyDescent="0.25">
      <c r="A1827" s="17"/>
      <c r="B1827" s="17"/>
      <c r="C1827" s="22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20"/>
      <c r="T1827" s="20"/>
      <c r="U1827" s="20"/>
      <c r="V1827" s="20"/>
      <c r="W1827" s="20"/>
      <c r="X1827" s="20"/>
      <c r="Y1827" s="20"/>
      <c r="Z1827" s="17"/>
      <c r="AA1827" s="21"/>
      <c r="AB1827" s="17"/>
      <c r="AC1827" s="17"/>
      <c r="AD1827" s="17"/>
      <c r="AE1827" s="17"/>
      <c r="AF1827" s="17"/>
      <c r="AG1827" s="17"/>
      <c r="AH1827" s="17"/>
      <c r="AI1827" s="17"/>
      <c r="AJ1827" s="17"/>
      <c r="AK1827" s="17"/>
      <c r="AL1827" s="17"/>
      <c r="AM1827" s="17"/>
      <c r="AN1827" s="17"/>
      <c r="AO1827" s="17"/>
      <c r="AP1827" s="17"/>
      <c r="AQ1827" s="17"/>
      <c r="AR1827" s="17"/>
      <c r="AS1827" s="17"/>
      <c r="AT1827" s="17"/>
      <c r="AU1827" s="17"/>
      <c r="AV1827" s="17"/>
      <c r="AW1827" s="17"/>
      <c r="AX1827" s="17"/>
      <c r="AY1827" s="17"/>
      <c r="AZ1827" s="17"/>
      <c r="BA1827" s="17"/>
      <c r="BB1827" s="17"/>
    </row>
    <row r="1828" spans="1:54" x14ac:dyDescent="0.25">
      <c r="A1828" s="17"/>
      <c r="B1828" s="17"/>
      <c r="C1828" s="22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20"/>
      <c r="T1828" s="20"/>
      <c r="U1828" s="20"/>
      <c r="V1828" s="20"/>
      <c r="W1828" s="20"/>
      <c r="X1828" s="20"/>
      <c r="Y1828" s="20"/>
      <c r="Z1828" s="17"/>
      <c r="AA1828" s="21"/>
      <c r="AB1828" s="17"/>
      <c r="AC1828" s="17"/>
      <c r="AD1828" s="17"/>
      <c r="AE1828" s="17"/>
      <c r="AF1828" s="17"/>
      <c r="AG1828" s="17"/>
      <c r="AH1828" s="17"/>
      <c r="AI1828" s="17"/>
      <c r="AJ1828" s="17"/>
      <c r="AK1828" s="17"/>
      <c r="AL1828" s="17"/>
      <c r="AM1828" s="17"/>
      <c r="AN1828" s="17"/>
      <c r="AO1828" s="17"/>
      <c r="AP1828" s="17"/>
      <c r="AQ1828" s="17"/>
      <c r="AR1828" s="17"/>
      <c r="AS1828" s="17"/>
      <c r="AT1828" s="17"/>
      <c r="AU1828" s="17"/>
      <c r="AV1828" s="17"/>
      <c r="AW1828" s="17"/>
      <c r="AX1828" s="17"/>
      <c r="AY1828" s="17"/>
      <c r="AZ1828" s="17"/>
      <c r="BA1828" s="17"/>
      <c r="BB1828" s="17"/>
    </row>
    <row r="1829" spans="1:54" x14ac:dyDescent="0.25">
      <c r="A1829" s="17"/>
      <c r="B1829" s="17"/>
      <c r="C1829" s="22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20"/>
      <c r="T1829" s="20"/>
      <c r="U1829" s="20"/>
      <c r="V1829" s="20"/>
      <c r="W1829" s="20"/>
      <c r="X1829" s="20"/>
      <c r="Y1829" s="20"/>
      <c r="Z1829" s="17"/>
      <c r="AA1829" s="21"/>
      <c r="AB1829" s="17"/>
      <c r="AC1829" s="17"/>
      <c r="AD1829" s="17"/>
      <c r="AE1829" s="17"/>
      <c r="AF1829" s="17"/>
      <c r="AG1829" s="17"/>
      <c r="AH1829" s="17"/>
      <c r="AI1829" s="17"/>
      <c r="AJ1829" s="17"/>
      <c r="AK1829" s="17"/>
      <c r="AL1829" s="17"/>
      <c r="AM1829" s="17"/>
      <c r="AN1829" s="17"/>
      <c r="AO1829" s="17"/>
      <c r="AP1829" s="17"/>
      <c r="AQ1829" s="17"/>
      <c r="AR1829" s="17"/>
      <c r="AS1829" s="17"/>
      <c r="AT1829" s="17"/>
      <c r="AU1829" s="17"/>
      <c r="AV1829" s="17"/>
      <c r="AW1829" s="17"/>
      <c r="AX1829" s="17"/>
      <c r="AY1829" s="17"/>
      <c r="AZ1829" s="17"/>
      <c r="BA1829" s="17"/>
      <c r="BB1829" s="17"/>
    </row>
    <row r="1830" spans="1:54" x14ac:dyDescent="0.25">
      <c r="A1830" s="17"/>
      <c r="B1830" s="17"/>
      <c r="C1830" s="22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20"/>
      <c r="T1830" s="20"/>
      <c r="U1830" s="20"/>
      <c r="V1830" s="20"/>
      <c r="W1830" s="20"/>
      <c r="X1830" s="20"/>
      <c r="Y1830" s="20"/>
      <c r="Z1830" s="17"/>
      <c r="AA1830" s="21"/>
      <c r="AB1830" s="17"/>
      <c r="AC1830" s="17"/>
      <c r="AD1830" s="17"/>
      <c r="AE1830" s="17"/>
      <c r="AF1830" s="17"/>
      <c r="AG1830" s="17"/>
      <c r="AH1830" s="17"/>
      <c r="AI1830" s="17"/>
      <c r="AJ1830" s="17"/>
      <c r="AK1830" s="17"/>
      <c r="AL1830" s="17"/>
      <c r="AM1830" s="17"/>
      <c r="AN1830" s="17"/>
      <c r="AO1830" s="17"/>
      <c r="AP1830" s="17"/>
      <c r="AQ1830" s="17"/>
      <c r="AR1830" s="17"/>
      <c r="AS1830" s="17"/>
      <c r="AT1830" s="17"/>
      <c r="AU1830" s="17"/>
      <c r="AV1830" s="17"/>
      <c r="AW1830" s="17"/>
      <c r="AX1830" s="17"/>
      <c r="AY1830" s="17"/>
      <c r="AZ1830" s="17"/>
      <c r="BA1830" s="17"/>
      <c r="BB1830" s="17"/>
    </row>
    <row r="1831" spans="1:54" x14ac:dyDescent="0.25">
      <c r="A1831" s="17"/>
      <c r="B1831" s="17"/>
      <c r="C1831" s="22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20"/>
      <c r="T1831" s="20"/>
      <c r="U1831" s="20"/>
      <c r="V1831" s="20"/>
      <c r="W1831" s="20"/>
      <c r="X1831" s="20"/>
      <c r="Y1831" s="20"/>
      <c r="Z1831" s="17"/>
      <c r="AA1831" s="21"/>
      <c r="AB1831" s="17"/>
      <c r="AC1831" s="17"/>
      <c r="AD1831" s="17"/>
      <c r="AE1831" s="17"/>
      <c r="AF1831" s="17"/>
      <c r="AG1831" s="17"/>
      <c r="AH1831" s="17"/>
      <c r="AI1831" s="17"/>
      <c r="AJ1831" s="17"/>
      <c r="AK1831" s="17"/>
      <c r="AL1831" s="17"/>
      <c r="AM1831" s="17"/>
      <c r="AN1831" s="17"/>
      <c r="AO1831" s="17"/>
      <c r="AP1831" s="17"/>
      <c r="AQ1831" s="17"/>
      <c r="AR1831" s="17"/>
      <c r="AS1831" s="17"/>
      <c r="AT1831" s="17"/>
      <c r="AU1831" s="17"/>
      <c r="AV1831" s="17"/>
      <c r="AW1831" s="17"/>
      <c r="AX1831" s="17"/>
      <c r="AY1831" s="17"/>
      <c r="AZ1831" s="17"/>
      <c r="BA1831" s="17"/>
      <c r="BB1831" s="17"/>
    </row>
    <row r="1832" spans="1:54" x14ac:dyDescent="0.25">
      <c r="A1832" s="17"/>
      <c r="B1832" s="17"/>
      <c r="C1832" s="22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20"/>
      <c r="T1832" s="20"/>
      <c r="U1832" s="20"/>
      <c r="V1832" s="20"/>
      <c r="W1832" s="20"/>
      <c r="X1832" s="20"/>
      <c r="Y1832" s="20"/>
      <c r="Z1832" s="17"/>
      <c r="AA1832" s="21"/>
      <c r="AB1832" s="17"/>
      <c r="AC1832" s="17"/>
      <c r="AD1832" s="17"/>
      <c r="AE1832" s="17"/>
      <c r="AF1832" s="17"/>
      <c r="AG1832" s="17"/>
      <c r="AH1832" s="17"/>
      <c r="AI1832" s="17"/>
      <c r="AJ1832" s="17"/>
      <c r="AK1832" s="17"/>
      <c r="AL1832" s="17"/>
      <c r="AM1832" s="17"/>
      <c r="AN1832" s="17"/>
      <c r="AO1832" s="17"/>
      <c r="AP1832" s="17"/>
      <c r="AQ1832" s="17"/>
      <c r="AR1832" s="17"/>
      <c r="AS1832" s="17"/>
      <c r="AT1832" s="17"/>
      <c r="AU1832" s="17"/>
      <c r="AV1832" s="17"/>
      <c r="AW1832" s="17"/>
      <c r="AX1832" s="17"/>
      <c r="AY1832" s="17"/>
      <c r="AZ1832" s="17"/>
      <c r="BA1832" s="17"/>
      <c r="BB1832" s="17"/>
    </row>
    <row r="1833" spans="1:54" x14ac:dyDescent="0.25">
      <c r="A1833" s="17"/>
      <c r="B1833" s="17"/>
      <c r="C1833" s="22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20"/>
      <c r="T1833" s="20"/>
      <c r="U1833" s="20"/>
      <c r="V1833" s="20"/>
      <c r="W1833" s="20"/>
      <c r="X1833" s="20"/>
      <c r="Y1833" s="20"/>
      <c r="Z1833" s="17"/>
      <c r="AA1833" s="21"/>
      <c r="AB1833" s="17"/>
      <c r="AC1833" s="17"/>
      <c r="AD1833" s="17"/>
      <c r="AE1833" s="17"/>
      <c r="AF1833" s="17"/>
      <c r="AG1833" s="17"/>
      <c r="AH1833" s="17"/>
      <c r="AI1833" s="17"/>
      <c r="AJ1833" s="17"/>
      <c r="AK1833" s="17"/>
      <c r="AL1833" s="17"/>
      <c r="AM1833" s="17"/>
      <c r="AN1833" s="17"/>
      <c r="AO1833" s="17"/>
      <c r="AP1833" s="17"/>
      <c r="AQ1833" s="17"/>
      <c r="AR1833" s="17"/>
      <c r="AS1833" s="17"/>
      <c r="AT1833" s="17"/>
      <c r="AU1833" s="17"/>
      <c r="AV1833" s="17"/>
      <c r="AW1833" s="17"/>
      <c r="AX1833" s="17"/>
      <c r="AY1833" s="17"/>
      <c r="AZ1833" s="17"/>
      <c r="BA1833" s="17"/>
      <c r="BB1833" s="17"/>
    </row>
    <row r="1834" spans="1:54" x14ac:dyDescent="0.25">
      <c r="A1834" s="17"/>
      <c r="B1834" s="17"/>
      <c r="C1834" s="22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20"/>
      <c r="T1834" s="20"/>
      <c r="U1834" s="20"/>
      <c r="V1834" s="20"/>
      <c r="W1834" s="20"/>
      <c r="X1834" s="20"/>
      <c r="Y1834" s="20"/>
      <c r="Z1834" s="17"/>
      <c r="AA1834" s="21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7"/>
      <c r="BA1834" s="17"/>
      <c r="BB1834" s="17"/>
    </row>
    <row r="1835" spans="1:54" x14ac:dyDescent="0.25">
      <c r="A1835" s="17"/>
      <c r="B1835" s="17"/>
      <c r="C1835" s="22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20"/>
      <c r="T1835" s="20"/>
      <c r="U1835" s="20"/>
      <c r="V1835" s="20"/>
      <c r="W1835" s="20"/>
      <c r="X1835" s="20"/>
      <c r="Y1835" s="20"/>
      <c r="Z1835" s="17"/>
      <c r="AA1835" s="21"/>
      <c r="AB1835" s="17"/>
      <c r="AC1835" s="17"/>
      <c r="AD1835" s="17"/>
      <c r="AE1835" s="17"/>
      <c r="AF1835" s="17"/>
      <c r="AG1835" s="17"/>
      <c r="AH1835" s="17"/>
      <c r="AI1835" s="17"/>
      <c r="AJ1835" s="17"/>
      <c r="AK1835" s="17"/>
      <c r="AL1835" s="17"/>
      <c r="AM1835" s="17"/>
      <c r="AN1835" s="17"/>
      <c r="AO1835" s="17"/>
      <c r="AP1835" s="17"/>
      <c r="AQ1835" s="17"/>
      <c r="AR1835" s="17"/>
      <c r="AS1835" s="17"/>
      <c r="AT1835" s="17"/>
      <c r="AU1835" s="17"/>
      <c r="AV1835" s="17"/>
      <c r="AW1835" s="17"/>
      <c r="AX1835" s="17"/>
      <c r="AY1835" s="17"/>
      <c r="AZ1835" s="17"/>
      <c r="BA1835" s="17"/>
      <c r="BB1835" s="17"/>
    </row>
    <row r="1836" spans="1:54" x14ac:dyDescent="0.25">
      <c r="A1836" s="17"/>
      <c r="B1836" s="17"/>
      <c r="C1836" s="22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20"/>
      <c r="T1836" s="20"/>
      <c r="U1836" s="20"/>
      <c r="V1836" s="20"/>
      <c r="W1836" s="20"/>
      <c r="X1836" s="20"/>
      <c r="Y1836" s="20"/>
      <c r="Z1836" s="17"/>
      <c r="AA1836" s="21"/>
      <c r="AB1836" s="17"/>
      <c r="AC1836" s="17"/>
      <c r="AD1836" s="17"/>
      <c r="AE1836" s="17"/>
      <c r="AF1836" s="17"/>
      <c r="AG1836" s="17"/>
      <c r="AH1836" s="17"/>
      <c r="AI1836" s="17"/>
      <c r="AJ1836" s="17"/>
      <c r="AK1836" s="17"/>
      <c r="AL1836" s="17"/>
      <c r="AM1836" s="17"/>
      <c r="AN1836" s="17"/>
      <c r="AO1836" s="17"/>
      <c r="AP1836" s="17"/>
      <c r="AQ1836" s="17"/>
      <c r="AR1836" s="17"/>
      <c r="AS1836" s="17"/>
      <c r="AT1836" s="17"/>
      <c r="AU1836" s="17"/>
      <c r="AV1836" s="17"/>
      <c r="AW1836" s="17"/>
      <c r="AX1836" s="17"/>
      <c r="AY1836" s="17"/>
      <c r="AZ1836" s="17"/>
      <c r="BA1836" s="17"/>
      <c r="BB1836" s="17"/>
    </row>
    <row r="1837" spans="1:54" x14ac:dyDescent="0.25">
      <c r="A1837" s="17"/>
      <c r="B1837" s="17"/>
      <c r="C1837" s="22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20"/>
      <c r="T1837" s="20"/>
      <c r="U1837" s="20"/>
      <c r="V1837" s="20"/>
      <c r="W1837" s="20"/>
      <c r="X1837" s="20"/>
      <c r="Y1837" s="20"/>
      <c r="Z1837" s="17"/>
      <c r="AA1837" s="21"/>
      <c r="AB1837" s="17"/>
      <c r="AC1837" s="17"/>
      <c r="AD1837" s="17"/>
      <c r="AE1837" s="17"/>
      <c r="AF1837" s="17"/>
      <c r="AG1837" s="17"/>
      <c r="AH1837" s="17"/>
      <c r="AI1837" s="17"/>
      <c r="AJ1837" s="17"/>
      <c r="AK1837" s="17"/>
      <c r="AL1837" s="17"/>
      <c r="AM1837" s="17"/>
      <c r="AN1837" s="17"/>
      <c r="AO1837" s="17"/>
      <c r="AP1837" s="17"/>
      <c r="AQ1837" s="17"/>
      <c r="AR1837" s="17"/>
      <c r="AS1837" s="17"/>
      <c r="AT1837" s="17"/>
      <c r="AU1837" s="17"/>
      <c r="AV1837" s="17"/>
      <c r="AW1837" s="17"/>
      <c r="AX1837" s="17"/>
      <c r="AY1837" s="17"/>
      <c r="AZ1837" s="17"/>
      <c r="BA1837" s="17"/>
      <c r="BB1837" s="17"/>
    </row>
    <row r="1838" spans="1:54" x14ac:dyDescent="0.25">
      <c r="A1838" s="17"/>
      <c r="B1838" s="17"/>
      <c r="C1838" s="22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20"/>
      <c r="T1838" s="20"/>
      <c r="U1838" s="20"/>
      <c r="V1838" s="20"/>
      <c r="W1838" s="20"/>
      <c r="X1838" s="20"/>
      <c r="Y1838" s="20"/>
      <c r="Z1838" s="17"/>
      <c r="AA1838" s="21"/>
      <c r="AB1838" s="17"/>
      <c r="AC1838" s="17"/>
      <c r="AD1838" s="17"/>
      <c r="AE1838" s="17"/>
      <c r="AF1838" s="17"/>
      <c r="AG1838" s="17"/>
      <c r="AH1838" s="17"/>
      <c r="AI1838" s="17"/>
      <c r="AJ1838" s="17"/>
      <c r="AK1838" s="17"/>
      <c r="AL1838" s="17"/>
      <c r="AM1838" s="17"/>
      <c r="AN1838" s="17"/>
      <c r="AO1838" s="17"/>
      <c r="AP1838" s="17"/>
      <c r="AQ1838" s="17"/>
      <c r="AR1838" s="17"/>
      <c r="AS1838" s="17"/>
      <c r="AT1838" s="17"/>
      <c r="AU1838" s="17"/>
      <c r="AV1838" s="17"/>
      <c r="AW1838" s="17"/>
      <c r="AX1838" s="17"/>
      <c r="AY1838" s="17"/>
      <c r="AZ1838" s="17"/>
      <c r="BA1838" s="17"/>
      <c r="BB1838" s="17"/>
    </row>
    <row r="1839" spans="1:54" x14ac:dyDescent="0.25">
      <c r="A1839" s="17"/>
      <c r="B1839" s="17"/>
      <c r="C1839" s="22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20"/>
      <c r="T1839" s="20"/>
      <c r="U1839" s="20"/>
      <c r="V1839" s="20"/>
      <c r="W1839" s="20"/>
      <c r="X1839" s="20"/>
      <c r="Y1839" s="20"/>
      <c r="Z1839" s="17"/>
      <c r="AA1839" s="21"/>
      <c r="AB1839" s="17"/>
      <c r="AC1839" s="17"/>
      <c r="AD1839" s="17"/>
      <c r="AE1839" s="17"/>
      <c r="AF1839" s="17"/>
      <c r="AG1839" s="17"/>
      <c r="AH1839" s="17"/>
      <c r="AI1839" s="17"/>
      <c r="AJ1839" s="17"/>
      <c r="AK1839" s="17"/>
      <c r="AL1839" s="17"/>
      <c r="AM1839" s="17"/>
      <c r="AN1839" s="17"/>
      <c r="AO1839" s="17"/>
      <c r="AP1839" s="17"/>
      <c r="AQ1839" s="17"/>
      <c r="AR1839" s="17"/>
      <c r="AS1839" s="17"/>
      <c r="AT1839" s="17"/>
      <c r="AU1839" s="17"/>
      <c r="AV1839" s="17"/>
      <c r="AW1839" s="17"/>
      <c r="AX1839" s="17"/>
      <c r="AY1839" s="17"/>
      <c r="AZ1839" s="17"/>
      <c r="BA1839" s="17"/>
      <c r="BB1839" s="17"/>
    </row>
    <row r="1840" spans="1:54" x14ac:dyDescent="0.25">
      <c r="A1840" s="17"/>
      <c r="B1840" s="17"/>
      <c r="C1840" s="22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20"/>
      <c r="T1840" s="20"/>
      <c r="U1840" s="20"/>
      <c r="V1840" s="20"/>
      <c r="W1840" s="20"/>
      <c r="X1840" s="20"/>
      <c r="Y1840" s="20"/>
      <c r="Z1840" s="17"/>
      <c r="AA1840" s="21"/>
      <c r="AB1840" s="17"/>
      <c r="AC1840" s="17"/>
      <c r="AD1840" s="17"/>
      <c r="AE1840" s="17"/>
      <c r="AF1840" s="17"/>
      <c r="AG1840" s="17"/>
      <c r="AH1840" s="17"/>
      <c r="AI1840" s="17"/>
      <c r="AJ1840" s="17"/>
      <c r="AK1840" s="17"/>
      <c r="AL1840" s="17"/>
      <c r="AM1840" s="17"/>
      <c r="AN1840" s="17"/>
      <c r="AO1840" s="17"/>
      <c r="AP1840" s="17"/>
      <c r="AQ1840" s="17"/>
      <c r="AR1840" s="17"/>
      <c r="AS1840" s="17"/>
      <c r="AT1840" s="17"/>
      <c r="AU1840" s="17"/>
      <c r="AV1840" s="17"/>
      <c r="AW1840" s="17"/>
      <c r="AX1840" s="17"/>
      <c r="AY1840" s="17"/>
      <c r="AZ1840" s="17"/>
      <c r="BA1840" s="17"/>
      <c r="BB1840" s="17"/>
    </row>
    <row r="1841" spans="1:54" x14ac:dyDescent="0.25">
      <c r="A1841" s="17"/>
      <c r="B1841" s="17"/>
      <c r="C1841" s="22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20"/>
      <c r="T1841" s="20"/>
      <c r="U1841" s="20"/>
      <c r="V1841" s="20"/>
      <c r="W1841" s="20"/>
      <c r="X1841" s="20"/>
      <c r="Y1841" s="20"/>
      <c r="Z1841" s="17"/>
      <c r="AA1841" s="21"/>
      <c r="AB1841" s="17"/>
      <c r="AC1841" s="17"/>
      <c r="AD1841" s="17"/>
      <c r="AE1841" s="17"/>
      <c r="AF1841" s="17"/>
      <c r="AG1841" s="17"/>
      <c r="AH1841" s="17"/>
      <c r="AI1841" s="17"/>
      <c r="AJ1841" s="17"/>
      <c r="AK1841" s="17"/>
      <c r="AL1841" s="17"/>
      <c r="AM1841" s="17"/>
      <c r="AN1841" s="17"/>
      <c r="AO1841" s="17"/>
      <c r="AP1841" s="17"/>
      <c r="AQ1841" s="17"/>
      <c r="AR1841" s="17"/>
      <c r="AS1841" s="17"/>
      <c r="AT1841" s="17"/>
      <c r="AU1841" s="17"/>
      <c r="AV1841" s="17"/>
      <c r="AW1841" s="17"/>
      <c r="AX1841" s="17"/>
      <c r="AY1841" s="17"/>
      <c r="AZ1841" s="17"/>
      <c r="BA1841" s="17"/>
      <c r="BB1841" s="17"/>
    </row>
    <row r="1842" spans="1:54" x14ac:dyDescent="0.25">
      <c r="A1842" s="17"/>
      <c r="B1842" s="17"/>
      <c r="C1842" s="22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20"/>
      <c r="T1842" s="20"/>
      <c r="U1842" s="20"/>
      <c r="V1842" s="20"/>
      <c r="W1842" s="20"/>
      <c r="X1842" s="20"/>
      <c r="Y1842" s="20"/>
      <c r="Z1842" s="17"/>
      <c r="AA1842" s="21"/>
      <c r="AB1842" s="17"/>
      <c r="AC1842" s="17"/>
      <c r="AD1842" s="17"/>
      <c r="AE1842" s="17"/>
      <c r="AF1842" s="17"/>
      <c r="AG1842" s="17"/>
      <c r="AH1842" s="17"/>
      <c r="AI1842" s="17"/>
      <c r="AJ1842" s="17"/>
      <c r="AK1842" s="17"/>
      <c r="AL1842" s="17"/>
      <c r="AM1842" s="17"/>
      <c r="AN1842" s="17"/>
      <c r="AO1842" s="17"/>
      <c r="AP1842" s="17"/>
      <c r="AQ1842" s="17"/>
      <c r="AR1842" s="17"/>
      <c r="AS1842" s="17"/>
      <c r="AT1842" s="17"/>
      <c r="AU1842" s="17"/>
      <c r="AV1842" s="17"/>
      <c r="AW1842" s="17"/>
      <c r="AX1842" s="17"/>
      <c r="AY1842" s="17"/>
      <c r="AZ1842" s="17"/>
      <c r="BA1842" s="17"/>
      <c r="BB1842" s="17"/>
    </row>
    <row r="1843" spans="1:54" x14ac:dyDescent="0.25">
      <c r="A1843" s="17"/>
      <c r="B1843" s="17"/>
      <c r="C1843" s="22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20"/>
      <c r="T1843" s="20"/>
      <c r="U1843" s="20"/>
      <c r="V1843" s="20"/>
      <c r="W1843" s="20"/>
      <c r="X1843" s="20"/>
      <c r="Y1843" s="20"/>
      <c r="Z1843" s="17"/>
      <c r="AA1843" s="21"/>
      <c r="AB1843" s="17"/>
      <c r="AC1843" s="17"/>
      <c r="AD1843" s="17"/>
      <c r="AE1843" s="17"/>
      <c r="AF1843" s="17"/>
      <c r="AG1843" s="17"/>
      <c r="AH1843" s="17"/>
      <c r="AI1843" s="17"/>
      <c r="AJ1843" s="17"/>
      <c r="AK1843" s="17"/>
      <c r="AL1843" s="17"/>
      <c r="AM1843" s="17"/>
      <c r="AN1843" s="17"/>
      <c r="AO1843" s="17"/>
      <c r="AP1843" s="17"/>
      <c r="AQ1843" s="17"/>
      <c r="AR1843" s="17"/>
      <c r="AS1843" s="17"/>
      <c r="AT1843" s="17"/>
      <c r="AU1843" s="17"/>
      <c r="AV1843" s="17"/>
      <c r="AW1843" s="17"/>
      <c r="AX1843" s="17"/>
      <c r="AY1843" s="17"/>
      <c r="AZ1843" s="17"/>
      <c r="BA1843" s="17"/>
      <c r="BB1843" s="17"/>
    </row>
    <row r="1844" spans="1:54" x14ac:dyDescent="0.25">
      <c r="A1844" s="17"/>
      <c r="B1844" s="17"/>
      <c r="C1844" s="22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20"/>
      <c r="T1844" s="20"/>
      <c r="U1844" s="20"/>
      <c r="V1844" s="20"/>
      <c r="W1844" s="20"/>
      <c r="X1844" s="20"/>
      <c r="Y1844" s="20"/>
      <c r="Z1844" s="17"/>
      <c r="AA1844" s="21"/>
      <c r="AB1844" s="17"/>
      <c r="AC1844" s="17"/>
      <c r="AD1844" s="17"/>
      <c r="AE1844" s="17"/>
      <c r="AF1844" s="17"/>
      <c r="AG1844" s="17"/>
      <c r="AH1844" s="17"/>
      <c r="AI1844" s="17"/>
      <c r="AJ1844" s="17"/>
      <c r="AK1844" s="17"/>
      <c r="AL1844" s="17"/>
      <c r="AM1844" s="17"/>
      <c r="AN1844" s="17"/>
      <c r="AO1844" s="17"/>
      <c r="AP1844" s="17"/>
      <c r="AQ1844" s="17"/>
      <c r="AR1844" s="17"/>
      <c r="AS1844" s="17"/>
      <c r="AT1844" s="17"/>
      <c r="AU1844" s="17"/>
      <c r="AV1844" s="17"/>
      <c r="AW1844" s="17"/>
      <c r="AX1844" s="17"/>
      <c r="AY1844" s="17"/>
      <c r="AZ1844" s="17"/>
      <c r="BA1844" s="17"/>
      <c r="BB1844" s="17"/>
    </row>
    <row r="1845" spans="1:54" x14ac:dyDescent="0.25">
      <c r="A1845" s="17"/>
      <c r="B1845" s="17"/>
      <c r="C1845" s="22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20"/>
      <c r="T1845" s="20"/>
      <c r="U1845" s="20"/>
      <c r="V1845" s="20"/>
      <c r="W1845" s="20"/>
      <c r="X1845" s="20"/>
      <c r="Y1845" s="20"/>
      <c r="Z1845" s="17"/>
      <c r="AA1845" s="21"/>
      <c r="AB1845" s="17"/>
      <c r="AC1845" s="17"/>
      <c r="AD1845" s="17"/>
      <c r="AE1845" s="17"/>
      <c r="AF1845" s="17"/>
      <c r="AG1845" s="17"/>
      <c r="AH1845" s="17"/>
      <c r="AI1845" s="17"/>
      <c r="AJ1845" s="17"/>
      <c r="AK1845" s="17"/>
      <c r="AL1845" s="17"/>
      <c r="AM1845" s="17"/>
      <c r="AN1845" s="17"/>
      <c r="AO1845" s="17"/>
      <c r="AP1845" s="17"/>
      <c r="AQ1845" s="17"/>
      <c r="AR1845" s="17"/>
      <c r="AS1845" s="17"/>
      <c r="AT1845" s="17"/>
      <c r="AU1845" s="17"/>
      <c r="AV1845" s="17"/>
      <c r="AW1845" s="17"/>
      <c r="AX1845" s="17"/>
      <c r="AY1845" s="17"/>
      <c r="AZ1845" s="17"/>
      <c r="BA1845" s="17"/>
      <c r="BB1845" s="17"/>
    </row>
    <row r="1846" spans="1:54" x14ac:dyDescent="0.25">
      <c r="A1846" s="17"/>
      <c r="B1846" s="17"/>
      <c r="C1846" s="22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20"/>
      <c r="T1846" s="20"/>
      <c r="U1846" s="20"/>
      <c r="V1846" s="20"/>
      <c r="W1846" s="20"/>
      <c r="X1846" s="20"/>
      <c r="Y1846" s="20"/>
      <c r="Z1846" s="17"/>
      <c r="AA1846" s="21"/>
      <c r="AB1846" s="17"/>
      <c r="AC1846" s="17"/>
      <c r="AD1846" s="17"/>
      <c r="AE1846" s="17"/>
      <c r="AF1846" s="17"/>
      <c r="AG1846" s="17"/>
      <c r="AH1846" s="17"/>
      <c r="AI1846" s="17"/>
      <c r="AJ1846" s="17"/>
      <c r="AK1846" s="17"/>
      <c r="AL1846" s="17"/>
      <c r="AM1846" s="17"/>
      <c r="AN1846" s="17"/>
      <c r="AO1846" s="17"/>
      <c r="AP1846" s="17"/>
      <c r="AQ1846" s="17"/>
      <c r="AR1846" s="17"/>
      <c r="AS1846" s="17"/>
      <c r="AT1846" s="17"/>
      <c r="AU1846" s="17"/>
      <c r="AV1846" s="17"/>
      <c r="AW1846" s="17"/>
      <c r="AX1846" s="17"/>
      <c r="AY1846" s="17"/>
      <c r="AZ1846" s="17"/>
      <c r="BA1846" s="17"/>
      <c r="BB1846" s="17"/>
    </row>
    <row r="1847" spans="1:54" x14ac:dyDescent="0.25">
      <c r="A1847" s="17"/>
      <c r="B1847" s="17"/>
      <c r="C1847" s="22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20"/>
      <c r="T1847" s="20"/>
      <c r="U1847" s="20"/>
      <c r="V1847" s="20"/>
      <c r="W1847" s="20"/>
      <c r="X1847" s="20"/>
      <c r="Y1847" s="20"/>
      <c r="Z1847" s="17"/>
      <c r="AA1847" s="21"/>
      <c r="AB1847" s="17"/>
      <c r="AC1847" s="17"/>
      <c r="AD1847" s="17"/>
      <c r="AE1847" s="17"/>
      <c r="AF1847" s="17"/>
      <c r="AG1847" s="17"/>
      <c r="AH1847" s="17"/>
      <c r="AI1847" s="17"/>
      <c r="AJ1847" s="17"/>
      <c r="AK1847" s="17"/>
      <c r="AL1847" s="17"/>
      <c r="AM1847" s="17"/>
      <c r="AN1847" s="17"/>
      <c r="AO1847" s="17"/>
      <c r="AP1847" s="17"/>
      <c r="AQ1847" s="17"/>
      <c r="AR1847" s="17"/>
      <c r="AS1847" s="17"/>
      <c r="AT1847" s="17"/>
      <c r="AU1847" s="17"/>
      <c r="AV1847" s="17"/>
      <c r="AW1847" s="17"/>
      <c r="AX1847" s="17"/>
      <c r="AY1847" s="17"/>
      <c r="AZ1847" s="17"/>
      <c r="BA1847" s="17"/>
      <c r="BB1847" s="17"/>
    </row>
    <row r="1848" spans="1:54" x14ac:dyDescent="0.25">
      <c r="A1848" s="17"/>
      <c r="B1848" s="17"/>
      <c r="C1848" s="22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20"/>
      <c r="T1848" s="20"/>
      <c r="U1848" s="20"/>
      <c r="V1848" s="20"/>
      <c r="W1848" s="20"/>
      <c r="X1848" s="20"/>
      <c r="Y1848" s="20"/>
      <c r="Z1848" s="17"/>
      <c r="AA1848" s="21"/>
      <c r="AB1848" s="17"/>
      <c r="AC1848" s="17"/>
      <c r="AD1848" s="17"/>
      <c r="AE1848" s="17"/>
      <c r="AF1848" s="17"/>
      <c r="AG1848" s="17"/>
      <c r="AH1848" s="17"/>
      <c r="AI1848" s="17"/>
      <c r="AJ1848" s="17"/>
      <c r="AK1848" s="17"/>
      <c r="AL1848" s="17"/>
      <c r="AM1848" s="17"/>
      <c r="AN1848" s="17"/>
      <c r="AO1848" s="17"/>
      <c r="AP1848" s="17"/>
      <c r="AQ1848" s="17"/>
      <c r="AR1848" s="17"/>
      <c r="AS1848" s="17"/>
      <c r="AT1848" s="17"/>
      <c r="AU1848" s="17"/>
      <c r="AV1848" s="17"/>
      <c r="AW1848" s="17"/>
      <c r="AX1848" s="17"/>
      <c r="AY1848" s="17"/>
      <c r="AZ1848" s="17"/>
      <c r="BA1848" s="17"/>
      <c r="BB1848" s="17"/>
    </row>
    <row r="1849" spans="1:54" x14ac:dyDescent="0.25">
      <c r="A1849" s="17"/>
      <c r="B1849" s="17"/>
      <c r="C1849" s="22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20"/>
      <c r="T1849" s="20"/>
      <c r="U1849" s="20"/>
      <c r="V1849" s="20"/>
      <c r="W1849" s="20"/>
      <c r="X1849" s="20"/>
      <c r="Y1849" s="20"/>
      <c r="Z1849" s="17"/>
      <c r="AA1849" s="21"/>
      <c r="AB1849" s="17"/>
      <c r="AC1849" s="17"/>
      <c r="AD1849" s="17"/>
      <c r="AE1849" s="17"/>
      <c r="AF1849" s="17"/>
      <c r="AG1849" s="17"/>
      <c r="AH1849" s="17"/>
      <c r="AI1849" s="17"/>
      <c r="AJ1849" s="17"/>
      <c r="AK1849" s="17"/>
      <c r="AL1849" s="17"/>
      <c r="AM1849" s="17"/>
      <c r="AN1849" s="17"/>
      <c r="AO1849" s="17"/>
      <c r="AP1849" s="17"/>
      <c r="AQ1849" s="17"/>
      <c r="AR1849" s="17"/>
      <c r="AS1849" s="17"/>
      <c r="AT1849" s="17"/>
      <c r="AU1849" s="17"/>
      <c r="AV1849" s="17"/>
      <c r="AW1849" s="17"/>
      <c r="AX1849" s="17"/>
      <c r="AY1849" s="17"/>
      <c r="AZ1849" s="17"/>
      <c r="BA1849" s="17"/>
      <c r="BB1849" s="17"/>
    </row>
    <row r="1850" spans="1:54" x14ac:dyDescent="0.25">
      <c r="A1850" s="17"/>
      <c r="B1850" s="17"/>
      <c r="C1850" s="22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20"/>
      <c r="T1850" s="20"/>
      <c r="U1850" s="20"/>
      <c r="V1850" s="20"/>
      <c r="W1850" s="20"/>
      <c r="X1850" s="20"/>
      <c r="Y1850" s="20"/>
      <c r="Z1850" s="17"/>
      <c r="AA1850" s="21"/>
      <c r="AB1850" s="17"/>
      <c r="AC1850" s="17"/>
      <c r="AD1850" s="17"/>
      <c r="AE1850" s="17"/>
      <c r="AF1850" s="17"/>
      <c r="AG1850" s="17"/>
      <c r="AH1850" s="17"/>
      <c r="AI1850" s="17"/>
      <c r="AJ1850" s="17"/>
      <c r="AK1850" s="17"/>
      <c r="AL1850" s="17"/>
      <c r="AM1850" s="17"/>
      <c r="AN1850" s="17"/>
      <c r="AO1850" s="17"/>
      <c r="AP1850" s="17"/>
      <c r="AQ1850" s="17"/>
      <c r="AR1850" s="17"/>
      <c r="AS1850" s="17"/>
      <c r="AT1850" s="17"/>
      <c r="AU1850" s="17"/>
      <c r="AV1850" s="17"/>
      <c r="AW1850" s="17"/>
      <c r="AX1850" s="17"/>
      <c r="AY1850" s="17"/>
      <c r="AZ1850" s="17"/>
      <c r="BA1850" s="17"/>
      <c r="BB1850" s="17"/>
    </row>
    <row r="1851" spans="1:54" x14ac:dyDescent="0.25">
      <c r="A1851" s="17"/>
      <c r="B1851" s="17"/>
      <c r="C1851" s="22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20"/>
      <c r="T1851" s="20"/>
      <c r="U1851" s="20"/>
      <c r="V1851" s="20"/>
      <c r="W1851" s="20"/>
      <c r="X1851" s="20"/>
      <c r="Y1851" s="20"/>
      <c r="Z1851" s="17"/>
      <c r="AA1851" s="21"/>
      <c r="AB1851" s="17"/>
      <c r="AC1851" s="17"/>
      <c r="AD1851" s="17"/>
      <c r="AE1851" s="17"/>
      <c r="AF1851" s="17"/>
      <c r="AG1851" s="17"/>
      <c r="AH1851" s="17"/>
      <c r="AI1851" s="17"/>
      <c r="AJ1851" s="17"/>
      <c r="AK1851" s="17"/>
      <c r="AL1851" s="17"/>
      <c r="AM1851" s="17"/>
      <c r="AN1851" s="17"/>
      <c r="AO1851" s="17"/>
      <c r="AP1851" s="17"/>
      <c r="AQ1851" s="17"/>
      <c r="AR1851" s="17"/>
      <c r="AS1851" s="17"/>
      <c r="AT1851" s="17"/>
      <c r="AU1851" s="17"/>
      <c r="AV1851" s="17"/>
      <c r="AW1851" s="17"/>
      <c r="AX1851" s="17"/>
      <c r="AY1851" s="17"/>
      <c r="AZ1851" s="17"/>
      <c r="BA1851" s="17"/>
      <c r="BB1851" s="17"/>
    </row>
    <row r="1852" spans="1:54" x14ac:dyDescent="0.25">
      <c r="A1852" s="17"/>
      <c r="B1852" s="17"/>
      <c r="C1852" s="22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20"/>
      <c r="T1852" s="20"/>
      <c r="U1852" s="20"/>
      <c r="V1852" s="20"/>
      <c r="W1852" s="20"/>
      <c r="X1852" s="20"/>
      <c r="Y1852" s="20"/>
      <c r="Z1852" s="17"/>
      <c r="AA1852" s="21"/>
      <c r="AB1852" s="17"/>
      <c r="AC1852" s="17"/>
      <c r="AD1852" s="17"/>
      <c r="AE1852" s="17"/>
      <c r="AF1852" s="17"/>
      <c r="AG1852" s="17"/>
      <c r="AH1852" s="17"/>
      <c r="AI1852" s="17"/>
      <c r="AJ1852" s="17"/>
      <c r="AK1852" s="17"/>
      <c r="AL1852" s="17"/>
      <c r="AM1852" s="17"/>
      <c r="AN1852" s="17"/>
      <c r="AO1852" s="17"/>
      <c r="AP1852" s="17"/>
      <c r="AQ1852" s="17"/>
      <c r="AR1852" s="17"/>
      <c r="AS1852" s="17"/>
      <c r="AT1852" s="17"/>
      <c r="AU1852" s="17"/>
      <c r="AV1852" s="17"/>
      <c r="AW1852" s="17"/>
      <c r="AX1852" s="17"/>
      <c r="AY1852" s="17"/>
      <c r="AZ1852" s="17"/>
      <c r="BA1852" s="17"/>
      <c r="BB1852" s="17"/>
    </row>
    <row r="1853" spans="1:54" x14ac:dyDescent="0.25">
      <c r="A1853" s="17"/>
      <c r="B1853" s="17"/>
      <c r="C1853" s="22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20"/>
      <c r="T1853" s="20"/>
      <c r="U1853" s="20"/>
      <c r="V1853" s="20"/>
      <c r="W1853" s="20"/>
      <c r="X1853" s="20"/>
      <c r="Y1853" s="20"/>
      <c r="Z1853" s="17"/>
      <c r="AA1853" s="21"/>
      <c r="AB1853" s="17"/>
      <c r="AC1853" s="17"/>
      <c r="AD1853" s="17"/>
      <c r="AE1853" s="17"/>
      <c r="AF1853" s="17"/>
      <c r="AG1853" s="17"/>
      <c r="AH1853" s="17"/>
      <c r="AI1853" s="17"/>
      <c r="AJ1853" s="17"/>
      <c r="AK1853" s="17"/>
      <c r="AL1853" s="17"/>
      <c r="AM1853" s="17"/>
      <c r="AN1853" s="17"/>
      <c r="AO1853" s="17"/>
      <c r="AP1853" s="17"/>
      <c r="AQ1853" s="17"/>
      <c r="AR1853" s="17"/>
      <c r="AS1853" s="17"/>
      <c r="AT1853" s="17"/>
      <c r="AU1853" s="17"/>
      <c r="AV1853" s="17"/>
      <c r="AW1853" s="17"/>
      <c r="AX1853" s="17"/>
      <c r="AY1853" s="17"/>
      <c r="AZ1853" s="17"/>
      <c r="BA1853" s="17"/>
      <c r="BB1853" s="17"/>
    </row>
    <row r="1854" spans="1:54" x14ac:dyDescent="0.25">
      <c r="A1854" s="17"/>
      <c r="B1854" s="17"/>
      <c r="C1854" s="22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20"/>
      <c r="T1854" s="20"/>
      <c r="U1854" s="20"/>
      <c r="V1854" s="20"/>
      <c r="W1854" s="20"/>
      <c r="X1854" s="20"/>
      <c r="Y1854" s="20"/>
      <c r="Z1854" s="17"/>
      <c r="AA1854" s="21"/>
      <c r="AB1854" s="17"/>
      <c r="AC1854" s="17"/>
      <c r="AD1854" s="17"/>
      <c r="AE1854" s="17"/>
      <c r="AF1854" s="17"/>
      <c r="AG1854" s="17"/>
      <c r="AH1854" s="17"/>
      <c r="AI1854" s="17"/>
      <c r="AJ1854" s="17"/>
      <c r="AK1854" s="17"/>
      <c r="AL1854" s="17"/>
      <c r="AM1854" s="17"/>
      <c r="AN1854" s="17"/>
      <c r="AO1854" s="17"/>
      <c r="AP1854" s="17"/>
      <c r="AQ1854" s="17"/>
      <c r="AR1854" s="17"/>
      <c r="AS1854" s="17"/>
      <c r="AT1854" s="17"/>
      <c r="AU1854" s="17"/>
      <c r="AV1854" s="17"/>
      <c r="AW1854" s="17"/>
      <c r="AX1854" s="17"/>
      <c r="AY1854" s="17"/>
      <c r="AZ1854" s="17"/>
      <c r="BA1854" s="17"/>
      <c r="BB1854" s="17"/>
    </row>
    <row r="1855" spans="1:54" x14ac:dyDescent="0.25">
      <c r="A1855" s="17"/>
      <c r="B1855" s="17"/>
      <c r="C1855" s="22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20"/>
      <c r="T1855" s="20"/>
      <c r="U1855" s="20"/>
      <c r="V1855" s="20"/>
      <c r="W1855" s="20"/>
      <c r="X1855" s="20"/>
      <c r="Y1855" s="20"/>
      <c r="Z1855" s="17"/>
      <c r="AA1855" s="21"/>
      <c r="AB1855" s="17"/>
      <c r="AC1855" s="17"/>
      <c r="AD1855" s="17"/>
      <c r="AE1855" s="17"/>
      <c r="AF1855" s="17"/>
      <c r="AG1855" s="17"/>
      <c r="AH1855" s="17"/>
      <c r="AI1855" s="17"/>
      <c r="AJ1855" s="17"/>
      <c r="AK1855" s="17"/>
      <c r="AL1855" s="17"/>
      <c r="AM1855" s="17"/>
      <c r="AN1855" s="17"/>
      <c r="AO1855" s="17"/>
      <c r="AP1855" s="17"/>
      <c r="AQ1855" s="17"/>
      <c r="AR1855" s="17"/>
      <c r="AS1855" s="17"/>
      <c r="AT1855" s="17"/>
      <c r="AU1855" s="17"/>
      <c r="AV1855" s="17"/>
      <c r="AW1855" s="17"/>
      <c r="AX1855" s="17"/>
      <c r="AY1855" s="17"/>
      <c r="AZ1855" s="17"/>
      <c r="BA1855" s="17"/>
      <c r="BB1855" s="17"/>
    </row>
    <row r="1856" spans="1:54" x14ac:dyDescent="0.25">
      <c r="A1856" s="17"/>
      <c r="B1856" s="17"/>
      <c r="C1856" s="22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20"/>
      <c r="T1856" s="20"/>
      <c r="U1856" s="20"/>
      <c r="V1856" s="20"/>
      <c r="W1856" s="20"/>
      <c r="X1856" s="20"/>
      <c r="Y1856" s="20"/>
      <c r="Z1856" s="17"/>
      <c r="AA1856" s="21"/>
      <c r="AB1856" s="17"/>
      <c r="AC1856" s="17"/>
      <c r="AD1856" s="17"/>
      <c r="AE1856" s="17"/>
      <c r="AF1856" s="17"/>
      <c r="AG1856" s="17"/>
      <c r="AH1856" s="17"/>
      <c r="AI1856" s="17"/>
      <c r="AJ1856" s="17"/>
      <c r="AK1856" s="17"/>
      <c r="AL1856" s="17"/>
      <c r="AM1856" s="17"/>
      <c r="AN1856" s="17"/>
      <c r="AO1856" s="17"/>
      <c r="AP1856" s="17"/>
      <c r="AQ1856" s="17"/>
      <c r="AR1856" s="17"/>
      <c r="AS1856" s="17"/>
      <c r="AT1856" s="17"/>
      <c r="AU1856" s="17"/>
      <c r="AV1856" s="17"/>
      <c r="AW1856" s="17"/>
      <c r="AX1856" s="17"/>
      <c r="AY1856" s="17"/>
      <c r="AZ1856" s="17"/>
      <c r="BA1856" s="17"/>
      <c r="BB1856" s="17"/>
    </row>
    <row r="1857" spans="1:54" x14ac:dyDescent="0.25">
      <c r="A1857" s="17"/>
      <c r="B1857" s="17"/>
      <c r="C1857" s="22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20"/>
      <c r="T1857" s="20"/>
      <c r="U1857" s="20"/>
      <c r="V1857" s="20"/>
      <c r="W1857" s="20"/>
      <c r="X1857" s="20"/>
      <c r="Y1857" s="20"/>
      <c r="Z1857" s="17"/>
      <c r="AA1857" s="21"/>
      <c r="AB1857" s="17"/>
      <c r="AC1857" s="17"/>
      <c r="AD1857" s="17"/>
      <c r="AE1857" s="17"/>
      <c r="AF1857" s="17"/>
      <c r="AG1857" s="17"/>
      <c r="AH1857" s="17"/>
      <c r="AI1857" s="17"/>
      <c r="AJ1857" s="17"/>
      <c r="AK1857" s="17"/>
      <c r="AL1857" s="17"/>
      <c r="AM1857" s="17"/>
      <c r="AN1857" s="17"/>
      <c r="AO1857" s="17"/>
      <c r="AP1857" s="17"/>
      <c r="AQ1857" s="17"/>
      <c r="AR1857" s="17"/>
      <c r="AS1857" s="17"/>
      <c r="AT1857" s="17"/>
      <c r="AU1857" s="17"/>
      <c r="AV1857" s="17"/>
      <c r="AW1857" s="17"/>
      <c r="AX1857" s="17"/>
      <c r="AY1857" s="17"/>
      <c r="AZ1857" s="17"/>
      <c r="BA1857" s="17"/>
      <c r="BB1857" s="17"/>
    </row>
    <row r="1858" spans="1:54" x14ac:dyDescent="0.25">
      <c r="A1858" s="17"/>
      <c r="B1858" s="17"/>
      <c r="C1858" s="22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20"/>
      <c r="T1858" s="20"/>
      <c r="U1858" s="20"/>
      <c r="V1858" s="20"/>
      <c r="W1858" s="20"/>
      <c r="X1858" s="20"/>
      <c r="Y1858" s="20"/>
      <c r="Z1858" s="17"/>
      <c r="AA1858" s="21"/>
      <c r="AB1858" s="17"/>
      <c r="AC1858" s="17"/>
      <c r="AD1858" s="17"/>
      <c r="AE1858" s="17"/>
      <c r="AF1858" s="17"/>
      <c r="AG1858" s="17"/>
      <c r="AH1858" s="17"/>
      <c r="AI1858" s="17"/>
      <c r="AJ1858" s="17"/>
      <c r="AK1858" s="17"/>
      <c r="AL1858" s="17"/>
      <c r="AM1858" s="17"/>
      <c r="AN1858" s="17"/>
      <c r="AO1858" s="17"/>
      <c r="AP1858" s="17"/>
      <c r="AQ1858" s="17"/>
      <c r="AR1858" s="17"/>
      <c r="AS1858" s="17"/>
      <c r="AT1858" s="17"/>
      <c r="AU1858" s="17"/>
      <c r="AV1858" s="17"/>
      <c r="AW1858" s="17"/>
      <c r="AX1858" s="17"/>
      <c r="AY1858" s="17"/>
      <c r="AZ1858" s="17"/>
      <c r="BA1858" s="17"/>
      <c r="BB1858" s="17"/>
    </row>
    <row r="1859" spans="1:54" x14ac:dyDescent="0.25">
      <c r="A1859" s="17"/>
      <c r="B1859" s="17"/>
      <c r="C1859" s="22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20"/>
      <c r="T1859" s="20"/>
      <c r="U1859" s="20"/>
      <c r="V1859" s="20"/>
      <c r="W1859" s="20"/>
      <c r="X1859" s="20"/>
      <c r="Y1859" s="20"/>
      <c r="Z1859" s="17"/>
      <c r="AA1859" s="21"/>
      <c r="AB1859" s="17"/>
      <c r="AC1859" s="17"/>
      <c r="AD1859" s="17"/>
      <c r="AE1859" s="17"/>
      <c r="AF1859" s="17"/>
      <c r="AG1859" s="17"/>
      <c r="AH1859" s="17"/>
      <c r="AI1859" s="17"/>
      <c r="AJ1859" s="17"/>
      <c r="AK1859" s="17"/>
      <c r="AL1859" s="17"/>
      <c r="AM1859" s="17"/>
      <c r="AN1859" s="17"/>
      <c r="AO1859" s="17"/>
      <c r="AP1859" s="17"/>
      <c r="AQ1859" s="17"/>
      <c r="AR1859" s="17"/>
      <c r="AS1859" s="17"/>
      <c r="AT1859" s="17"/>
      <c r="AU1859" s="17"/>
      <c r="AV1859" s="17"/>
      <c r="AW1859" s="17"/>
      <c r="AX1859" s="17"/>
      <c r="AY1859" s="17"/>
      <c r="AZ1859" s="17"/>
      <c r="BA1859" s="17"/>
      <c r="BB1859" s="17"/>
    </row>
    <row r="1860" spans="1:54" x14ac:dyDescent="0.25">
      <c r="A1860" s="17"/>
      <c r="B1860" s="17"/>
      <c r="C1860" s="22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20"/>
      <c r="T1860" s="20"/>
      <c r="U1860" s="20"/>
      <c r="V1860" s="20"/>
      <c r="W1860" s="20"/>
      <c r="X1860" s="20"/>
      <c r="Y1860" s="20"/>
      <c r="Z1860" s="17"/>
      <c r="AA1860" s="21"/>
      <c r="AB1860" s="17"/>
      <c r="AC1860" s="17"/>
      <c r="AD1860" s="17"/>
      <c r="AE1860" s="17"/>
      <c r="AF1860" s="17"/>
      <c r="AG1860" s="17"/>
      <c r="AH1860" s="17"/>
      <c r="AI1860" s="17"/>
      <c r="AJ1860" s="17"/>
      <c r="AK1860" s="17"/>
      <c r="AL1860" s="17"/>
      <c r="AM1860" s="17"/>
      <c r="AN1860" s="17"/>
      <c r="AO1860" s="17"/>
      <c r="AP1860" s="17"/>
      <c r="AQ1860" s="17"/>
      <c r="AR1860" s="17"/>
      <c r="AS1860" s="17"/>
      <c r="AT1860" s="17"/>
      <c r="AU1860" s="17"/>
      <c r="AV1860" s="17"/>
      <c r="AW1860" s="17"/>
      <c r="AX1860" s="17"/>
      <c r="AY1860" s="17"/>
      <c r="AZ1860" s="17"/>
      <c r="BA1860" s="17"/>
      <c r="BB1860" s="17"/>
    </row>
    <row r="1861" spans="1:54" x14ac:dyDescent="0.25">
      <c r="A1861" s="17"/>
      <c r="B1861" s="17"/>
      <c r="C1861" s="22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20"/>
      <c r="T1861" s="20"/>
      <c r="U1861" s="20"/>
      <c r="V1861" s="20"/>
      <c r="W1861" s="20"/>
      <c r="X1861" s="20"/>
      <c r="Y1861" s="20"/>
      <c r="Z1861" s="17"/>
      <c r="AA1861" s="21"/>
      <c r="AB1861" s="17"/>
      <c r="AC1861" s="17"/>
      <c r="AD1861" s="17"/>
      <c r="AE1861" s="17"/>
      <c r="AF1861" s="17"/>
      <c r="AG1861" s="17"/>
      <c r="AH1861" s="17"/>
      <c r="AI1861" s="17"/>
      <c r="AJ1861" s="17"/>
      <c r="AK1861" s="17"/>
      <c r="AL1861" s="17"/>
      <c r="AM1861" s="17"/>
      <c r="AN1861" s="17"/>
      <c r="AO1861" s="17"/>
      <c r="AP1861" s="17"/>
      <c r="AQ1861" s="17"/>
      <c r="AR1861" s="17"/>
      <c r="AS1861" s="17"/>
      <c r="AT1861" s="17"/>
      <c r="AU1861" s="17"/>
      <c r="AV1861" s="17"/>
      <c r="AW1861" s="17"/>
      <c r="AX1861" s="17"/>
      <c r="AY1861" s="17"/>
      <c r="AZ1861" s="17"/>
      <c r="BA1861" s="17"/>
      <c r="BB1861" s="17"/>
    </row>
    <row r="1862" spans="1:54" x14ac:dyDescent="0.25">
      <c r="A1862" s="17"/>
      <c r="B1862" s="17"/>
      <c r="C1862" s="22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20"/>
      <c r="T1862" s="20"/>
      <c r="U1862" s="20"/>
      <c r="V1862" s="20"/>
      <c r="W1862" s="20"/>
      <c r="X1862" s="20"/>
      <c r="Y1862" s="20"/>
      <c r="Z1862" s="17"/>
      <c r="AA1862" s="21"/>
      <c r="AB1862" s="17"/>
      <c r="AC1862" s="17"/>
      <c r="AD1862" s="17"/>
      <c r="AE1862" s="17"/>
      <c r="AF1862" s="17"/>
      <c r="AG1862" s="17"/>
      <c r="AH1862" s="17"/>
      <c r="AI1862" s="17"/>
      <c r="AJ1862" s="17"/>
      <c r="AK1862" s="17"/>
      <c r="AL1862" s="17"/>
      <c r="AM1862" s="17"/>
      <c r="AN1862" s="17"/>
      <c r="AO1862" s="17"/>
      <c r="AP1862" s="17"/>
      <c r="AQ1862" s="17"/>
      <c r="AR1862" s="17"/>
      <c r="AS1862" s="17"/>
      <c r="AT1862" s="17"/>
      <c r="AU1862" s="17"/>
      <c r="AV1862" s="17"/>
      <c r="AW1862" s="17"/>
      <c r="AX1862" s="17"/>
      <c r="AY1862" s="17"/>
      <c r="AZ1862" s="17"/>
      <c r="BA1862" s="17"/>
      <c r="BB1862" s="17"/>
    </row>
    <row r="1863" spans="1:54" x14ac:dyDescent="0.25">
      <c r="A1863" s="17"/>
      <c r="B1863" s="17"/>
      <c r="C1863" s="22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20"/>
      <c r="T1863" s="20"/>
      <c r="U1863" s="20"/>
      <c r="V1863" s="20"/>
      <c r="W1863" s="20"/>
      <c r="X1863" s="20"/>
      <c r="Y1863" s="20"/>
      <c r="Z1863" s="17"/>
      <c r="AA1863" s="21"/>
      <c r="AB1863" s="17"/>
      <c r="AC1863" s="17"/>
      <c r="AD1863" s="17"/>
      <c r="AE1863" s="17"/>
      <c r="AF1863" s="17"/>
      <c r="AG1863" s="17"/>
      <c r="AH1863" s="17"/>
      <c r="AI1863" s="17"/>
      <c r="AJ1863" s="17"/>
      <c r="AK1863" s="17"/>
      <c r="AL1863" s="17"/>
      <c r="AM1863" s="17"/>
      <c r="AN1863" s="17"/>
      <c r="AO1863" s="17"/>
      <c r="AP1863" s="17"/>
      <c r="AQ1863" s="17"/>
      <c r="AR1863" s="17"/>
      <c r="AS1863" s="17"/>
      <c r="AT1863" s="17"/>
      <c r="AU1863" s="17"/>
      <c r="AV1863" s="17"/>
      <c r="AW1863" s="17"/>
      <c r="AX1863" s="17"/>
      <c r="AY1863" s="17"/>
      <c r="AZ1863" s="17"/>
      <c r="BA1863" s="17"/>
      <c r="BB1863" s="17"/>
    </row>
    <row r="1864" spans="1:54" x14ac:dyDescent="0.25">
      <c r="A1864" s="17"/>
      <c r="B1864" s="17"/>
      <c r="C1864" s="22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20"/>
      <c r="T1864" s="20"/>
      <c r="U1864" s="20"/>
      <c r="V1864" s="20"/>
      <c r="W1864" s="20"/>
      <c r="X1864" s="20"/>
      <c r="Y1864" s="20"/>
      <c r="Z1864" s="17"/>
      <c r="AA1864" s="21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  <c r="AV1864" s="17"/>
      <c r="AW1864" s="17"/>
      <c r="AX1864" s="17"/>
      <c r="AY1864" s="17"/>
      <c r="AZ1864" s="17"/>
      <c r="BA1864" s="17"/>
      <c r="BB1864" s="17"/>
    </row>
    <row r="1865" spans="1:54" x14ac:dyDescent="0.25">
      <c r="A1865" s="17"/>
      <c r="B1865" s="17"/>
      <c r="C1865" s="22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20"/>
      <c r="T1865" s="20"/>
      <c r="U1865" s="20"/>
      <c r="V1865" s="20"/>
      <c r="W1865" s="20"/>
      <c r="X1865" s="20"/>
      <c r="Y1865" s="20"/>
      <c r="Z1865" s="17"/>
      <c r="AA1865" s="21"/>
      <c r="AB1865" s="17"/>
      <c r="AC1865" s="17"/>
      <c r="AD1865" s="17"/>
      <c r="AE1865" s="17"/>
      <c r="AF1865" s="17"/>
      <c r="AG1865" s="17"/>
      <c r="AH1865" s="17"/>
      <c r="AI1865" s="17"/>
      <c r="AJ1865" s="17"/>
      <c r="AK1865" s="17"/>
      <c r="AL1865" s="17"/>
      <c r="AM1865" s="17"/>
      <c r="AN1865" s="17"/>
      <c r="AO1865" s="17"/>
      <c r="AP1865" s="17"/>
      <c r="AQ1865" s="17"/>
      <c r="AR1865" s="17"/>
      <c r="AS1865" s="17"/>
      <c r="AT1865" s="17"/>
      <c r="AU1865" s="17"/>
      <c r="AV1865" s="17"/>
      <c r="AW1865" s="17"/>
      <c r="AX1865" s="17"/>
      <c r="AY1865" s="17"/>
      <c r="AZ1865" s="17"/>
      <c r="BA1865" s="17"/>
      <c r="BB1865" s="17"/>
    </row>
    <row r="1866" spans="1:54" x14ac:dyDescent="0.25">
      <c r="A1866" s="17"/>
      <c r="B1866" s="17"/>
      <c r="C1866" s="22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20"/>
      <c r="T1866" s="20"/>
      <c r="U1866" s="20"/>
      <c r="V1866" s="20"/>
      <c r="W1866" s="20"/>
      <c r="X1866" s="20"/>
      <c r="Y1866" s="20"/>
      <c r="Z1866" s="17"/>
      <c r="AA1866" s="21"/>
      <c r="AB1866" s="17"/>
      <c r="AC1866" s="17"/>
      <c r="AD1866" s="17"/>
      <c r="AE1866" s="17"/>
      <c r="AF1866" s="17"/>
      <c r="AG1866" s="17"/>
      <c r="AH1866" s="17"/>
      <c r="AI1866" s="17"/>
      <c r="AJ1866" s="17"/>
      <c r="AK1866" s="17"/>
      <c r="AL1866" s="17"/>
      <c r="AM1866" s="17"/>
      <c r="AN1866" s="17"/>
      <c r="AO1866" s="17"/>
      <c r="AP1866" s="17"/>
      <c r="AQ1866" s="17"/>
      <c r="AR1866" s="17"/>
      <c r="AS1866" s="17"/>
      <c r="AT1866" s="17"/>
      <c r="AU1866" s="17"/>
      <c r="AV1866" s="17"/>
      <c r="AW1866" s="17"/>
      <c r="AX1866" s="17"/>
      <c r="AY1866" s="17"/>
      <c r="AZ1866" s="17"/>
      <c r="BA1866" s="17"/>
      <c r="BB1866" s="17"/>
    </row>
    <row r="1867" spans="1:54" x14ac:dyDescent="0.25">
      <c r="A1867" s="17"/>
      <c r="B1867" s="17"/>
      <c r="C1867" s="22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20"/>
      <c r="T1867" s="20"/>
      <c r="U1867" s="20"/>
      <c r="V1867" s="20"/>
      <c r="W1867" s="20"/>
      <c r="X1867" s="20"/>
      <c r="Y1867" s="20"/>
      <c r="Z1867" s="17"/>
      <c r="AA1867" s="21"/>
      <c r="AB1867" s="17"/>
      <c r="AC1867" s="17"/>
      <c r="AD1867" s="17"/>
      <c r="AE1867" s="17"/>
      <c r="AF1867" s="17"/>
      <c r="AG1867" s="17"/>
      <c r="AH1867" s="17"/>
      <c r="AI1867" s="17"/>
      <c r="AJ1867" s="17"/>
      <c r="AK1867" s="17"/>
      <c r="AL1867" s="17"/>
      <c r="AM1867" s="17"/>
      <c r="AN1867" s="17"/>
      <c r="AO1867" s="17"/>
      <c r="AP1867" s="17"/>
      <c r="AQ1867" s="17"/>
      <c r="AR1867" s="17"/>
      <c r="AS1867" s="17"/>
      <c r="AT1867" s="17"/>
      <c r="AU1867" s="17"/>
      <c r="AV1867" s="17"/>
      <c r="AW1867" s="17"/>
      <c r="AX1867" s="17"/>
      <c r="AY1867" s="17"/>
      <c r="AZ1867" s="17"/>
      <c r="BA1867" s="17"/>
      <c r="BB1867" s="17"/>
    </row>
    <row r="1868" spans="1:54" x14ac:dyDescent="0.25">
      <c r="A1868" s="17"/>
      <c r="B1868" s="17"/>
      <c r="C1868" s="22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20"/>
      <c r="T1868" s="20"/>
      <c r="U1868" s="20"/>
      <c r="V1868" s="20"/>
      <c r="W1868" s="20"/>
      <c r="X1868" s="20"/>
      <c r="Y1868" s="20"/>
      <c r="Z1868" s="17"/>
      <c r="AA1868" s="21"/>
      <c r="AB1868" s="17"/>
      <c r="AC1868" s="17"/>
      <c r="AD1868" s="17"/>
      <c r="AE1868" s="17"/>
      <c r="AF1868" s="17"/>
      <c r="AG1868" s="17"/>
      <c r="AH1868" s="17"/>
      <c r="AI1868" s="17"/>
      <c r="AJ1868" s="17"/>
      <c r="AK1868" s="17"/>
      <c r="AL1868" s="17"/>
      <c r="AM1868" s="17"/>
      <c r="AN1868" s="17"/>
      <c r="AO1868" s="17"/>
      <c r="AP1868" s="17"/>
      <c r="AQ1868" s="17"/>
      <c r="AR1868" s="17"/>
      <c r="AS1868" s="17"/>
      <c r="AT1868" s="17"/>
      <c r="AU1868" s="17"/>
      <c r="AV1868" s="17"/>
      <c r="AW1868" s="17"/>
      <c r="AX1868" s="17"/>
      <c r="AY1868" s="17"/>
      <c r="AZ1868" s="17"/>
      <c r="BA1868" s="17"/>
      <c r="BB1868" s="17"/>
    </row>
    <row r="1869" spans="1:54" x14ac:dyDescent="0.25">
      <c r="A1869" s="17"/>
      <c r="B1869" s="17"/>
      <c r="C1869" s="22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20"/>
      <c r="T1869" s="20"/>
      <c r="U1869" s="20"/>
      <c r="V1869" s="20"/>
      <c r="W1869" s="20"/>
      <c r="X1869" s="20"/>
      <c r="Y1869" s="20"/>
      <c r="Z1869" s="17"/>
      <c r="AA1869" s="21"/>
      <c r="AB1869" s="17"/>
      <c r="AC1869" s="17"/>
      <c r="AD1869" s="17"/>
      <c r="AE1869" s="17"/>
      <c r="AF1869" s="17"/>
      <c r="AG1869" s="17"/>
      <c r="AH1869" s="17"/>
      <c r="AI1869" s="17"/>
      <c r="AJ1869" s="17"/>
      <c r="AK1869" s="17"/>
      <c r="AL1869" s="17"/>
      <c r="AM1869" s="17"/>
      <c r="AN1869" s="17"/>
      <c r="AO1869" s="17"/>
      <c r="AP1869" s="17"/>
      <c r="AQ1869" s="17"/>
      <c r="AR1869" s="17"/>
      <c r="AS1869" s="17"/>
      <c r="AT1869" s="17"/>
      <c r="AU1869" s="17"/>
      <c r="AV1869" s="17"/>
      <c r="AW1869" s="17"/>
      <c r="AX1869" s="17"/>
      <c r="AY1869" s="17"/>
      <c r="AZ1869" s="17"/>
      <c r="BA1869" s="17"/>
      <c r="BB1869" s="17"/>
    </row>
    <row r="1870" spans="1:54" x14ac:dyDescent="0.25">
      <c r="A1870" s="17"/>
      <c r="B1870" s="17"/>
      <c r="C1870" s="22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20"/>
      <c r="T1870" s="20"/>
      <c r="U1870" s="20"/>
      <c r="V1870" s="20"/>
      <c r="W1870" s="20"/>
      <c r="X1870" s="20"/>
      <c r="Y1870" s="20"/>
      <c r="Z1870" s="17"/>
      <c r="AA1870" s="21"/>
      <c r="AB1870" s="17"/>
      <c r="AC1870" s="17"/>
      <c r="AD1870" s="17"/>
      <c r="AE1870" s="17"/>
      <c r="AF1870" s="17"/>
      <c r="AG1870" s="17"/>
      <c r="AH1870" s="17"/>
      <c r="AI1870" s="17"/>
      <c r="AJ1870" s="17"/>
      <c r="AK1870" s="17"/>
      <c r="AL1870" s="17"/>
      <c r="AM1870" s="17"/>
      <c r="AN1870" s="17"/>
      <c r="AO1870" s="17"/>
      <c r="AP1870" s="17"/>
      <c r="AQ1870" s="17"/>
      <c r="AR1870" s="17"/>
      <c r="AS1870" s="17"/>
      <c r="AT1870" s="17"/>
      <c r="AU1870" s="17"/>
      <c r="AV1870" s="17"/>
      <c r="AW1870" s="17"/>
      <c r="AX1870" s="17"/>
      <c r="AY1870" s="17"/>
      <c r="AZ1870" s="17"/>
      <c r="BA1870" s="17"/>
      <c r="BB1870" s="17"/>
    </row>
    <row r="1871" spans="1:54" x14ac:dyDescent="0.25">
      <c r="A1871" s="17"/>
      <c r="B1871" s="17"/>
      <c r="C1871" s="22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20"/>
      <c r="T1871" s="20"/>
      <c r="U1871" s="20"/>
      <c r="V1871" s="20"/>
      <c r="W1871" s="20"/>
      <c r="X1871" s="20"/>
      <c r="Y1871" s="20"/>
      <c r="Z1871" s="17"/>
      <c r="AA1871" s="21"/>
      <c r="AB1871" s="17"/>
      <c r="AC1871" s="17"/>
      <c r="AD1871" s="17"/>
      <c r="AE1871" s="17"/>
      <c r="AF1871" s="17"/>
      <c r="AG1871" s="17"/>
      <c r="AH1871" s="17"/>
      <c r="AI1871" s="17"/>
      <c r="AJ1871" s="17"/>
      <c r="AK1871" s="17"/>
      <c r="AL1871" s="17"/>
      <c r="AM1871" s="17"/>
      <c r="AN1871" s="17"/>
      <c r="AO1871" s="17"/>
      <c r="AP1871" s="17"/>
      <c r="AQ1871" s="17"/>
      <c r="AR1871" s="17"/>
      <c r="AS1871" s="17"/>
      <c r="AT1871" s="17"/>
      <c r="AU1871" s="17"/>
      <c r="AV1871" s="17"/>
      <c r="AW1871" s="17"/>
      <c r="AX1871" s="17"/>
      <c r="AY1871" s="17"/>
      <c r="AZ1871" s="17"/>
      <c r="BA1871" s="17"/>
      <c r="BB1871" s="17"/>
    </row>
    <row r="1872" spans="1:54" x14ac:dyDescent="0.25">
      <c r="A1872" s="17"/>
      <c r="B1872" s="17"/>
      <c r="C1872" s="22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20"/>
      <c r="T1872" s="20"/>
      <c r="U1872" s="20"/>
      <c r="V1872" s="20"/>
      <c r="W1872" s="20"/>
      <c r="X1872" s="20"/>
      <c r="Y1872" s="20"/>
      <c r="Z1872" s="17"/>
      <c r="AA1872" s="21"/>
      <c r="AB1872" s="17"/>
      <c r="AC1872" s="17"/>
      <c r="AD1872" s="17"/>
      <c r="AE1872" s="17"/>
      <c r="AF1872" s="17"/>
      <c r="AG1872" s="17"/>
      <c r="AH1872" s="17"/>
      <c r="AI1872" s="17"/>
      <c r="AJ1872" s="17"/>
      <c r="AK1872" s="17"/>
      <c r="AL1872" s="17"/>
      <c r="AM1872" s="17"/>
      <c r="AN1872" s="17"/>
      <c r="AO1872" s="17"/>
      <c r="AP1872" s="17"/>
      <c r="AQ1872" s="17"/>
      <c r="AR1872" s="17"/>
      <c r="AS1872" s="17"/>
      <c r="AT1872" s="17"/>
      <c r="AU1872" s="17"/>
      <c r="AV1872" s="17"/>
      <c r="AW1872" s="17"/>
      <c r="AX1872" s="17"/>
      <c r="AY1872" s="17"/>
      <c r="AZ1872" s="17"/>
      <c r="BA1872" s="17"/>
      <c r="BB1872" s="17"/>
    </row>
    <row r="1873" spans="1:54" x14ac:dyDescent="0.25">
      <c r="A1873" s="17"/>
      <c r="B1873" s="17"/>
      <c r="C1873" s="22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20"/>
      <c r="T1873" s="20"/>
      <c r="U1873" s="20"/>
      <c r="V1873" s="20"/>
      <c r="W1873" s="20"/>
      <c r="X1873" s="20"/>
      <c r="Y1873" s="20"/>
      <c r="Z1873" s="17"/>
      <c r="AA1873" s="21"/>
      <c r="AB1873" s="17"/>
      <c r="AC1873" s="17"/>
      <c r="AD1873" s="17"/>
      <c r="AE1873" s="17"/>
      <c r="AF1873" s="17"/>
      <c r="AG1873" s="17"/>
      <c r="AH1873" s="17"/>
      <c r="AI1873" s="17"/>
      <c r="AJ1873" s="17"/>
      <c r="AK1873" s="17"/>
      <c r="AL1873" s="17"/>
      <c r="AM1873" s="17"/>
      <c r="AN1873" s="17"/>
      <c r="AO1873" s="17"/>
      <c r="AP1873" s="17"/>
      <c r="AQ1873" s="17"/>
      <c r="AR1873" s="17"/>
      <c r="AS1873" s="17"/>
      <c r="AT1873" s="17"/>
      <c r="AU1873" s="17"/>
      <c r="AV1873" s="17"/>
      <c r="AW1873" s="17"/>
      <c r="AX1873" s="17"/>
      <c r="AY1873" s="17"/>
      <c r="AZ1873" s="17"/>
      <c r="BA1873" s="17"/>
      <c r="BB1873" s="17"/>
    </row>
    <row r="1874" spans="1:54" x14ac:dyDescent="0.25">
      <c r="A1874" s="17"/>
      <c r="B1874" s="17"/>
      <c r="C1874" s="22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20"/>
      <c r="T1874" s="20"/>
      <c r="U1874" s="20"/>
      <c r="V1874" s="20"/>
      <c r="W1874" s="20"/>
      <c r="X1874" s="20"/>
      <c r="Y1874" s="20"/>
      <c r="Z1874" s="17"/>
      <c r="AA1874" s="21"/>
      <c r="AB1874" s="17"/>
      <c r="AC1874" s="17"/>
      <c r="AD1874" s="17"/>
      <c r="AE1874" s="17"/>
      <c r="AF1874" s="17"/>
      <c r="AG1874" s="17"/>
      <c r="AH1874" s="17"/>
      <c r="AI1874" s="17"/>
      <c r="AJ1874" s="17"/>
      <c r="AK1874" s="17"/>
      <c r="AL1874" s="17"/>
      <c r="AM1874" s="17"/>
      <c r="AN1874" s="17"/>
      <c r="AO1874" s="17"/>
      <c r="AP1874" s="17"/>
      <c r="AQ1874" s="17"/>
      <c r="AR1874" s="17"/>
      <c r="AS1874" s="17"/>
      <c r="AT1874" s="17"/>
      <c r="AU1874" s="17"/>
      <c r="AV1874" s="17"/>
      <c r="AW1874" s="17"/>
      <c r="AX1874" s="17"/>
      <c r="AY1874" s="17"/>
      <c r="AZ1874" s="17"/>
      <c r="BA1874" s="17"/>
      <c r="BB1874" s="17"/>
    </row>
    <row r="1875" spans="1:54" x14ac:dyDescent="0.25">
      <c r="A1875" s="17"/>
      <c r="B1875" s="17"/>
      <c r="C1875" s="22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20"/>
      <c r="T1875" s="20"/>
      <c r="U1875" s="20"/>
      <c r="V1875" s="20"/>
      <c r="W1875" s="20"/>
      <c r="X1875" s="20"/>
      <c r="Y1875" s="20"/>
      <c r="Z1875" s="17"/>
      <c r="AA1875" s="21"/>
      <c r="AB1875" s="17"/>
      <c r="AC1875" s="17"/>
      <c r="AD1875" s="17"/>
      <c r="AE1875" s="17"/>
      <c r="AF1875" s="17"/>
      <c r="AG1875" s="17"/>
      <c r="AH1875" s="17"/>
      <c r="AI1875" s="17"/>
      <c r="AJ1875" s="17"/>
      <c r="AK1875" s="17"/>
      <c r="AL1875" s="17"/>
      <c r="AM1875" s="17"/>
      <c r="AN1875" s="17"/>
      <c r="AO1875" s="17"/>
      <c r="AP1875" s="17"/>
      <c r="AQ1875" s="17"/>
      <c r="AR1875" s="17"/>
      <c r="AS1875" s="17"/>
      <c r="AT1875" s="17"/>
      <c r="AU1875" s="17"/>
      <c r="AV1875" s="17"/>
      <c r="AW1875" s="17"/>
      <c r="AX1875" s="17"/>
      <c r="AY1875" s="17"/>
      <c r="AZ1875" s="17"/>
      <c r="BA1875" s="17"/>
      <c r="BB1875" s="17"/>
    </row>
    <row r="1876" spans="1:54" x14ac:dyDescent="0.25">
      <c r="A1876" s="17"/>
      <c r="B1876" s="17"/>
      <c r="C1876" s="22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20"/>
      <c r="T1876" s="20"/>
      <c r="U1876" s="20"/>
      <c r="V1876" s="20"/>
      <c r="W1876" s="20"/>
      <c r="X1876" s="20"/>
      <c r="Y1876" s="20"/>
      <c r="Z1876" s="17"/>
      <c r="AA1876" s="21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7"/>
      <c r="BA1876" s="17"/>
      <c r="BB1876" s="17"/>
    </row>
    <row r="1877" spans="1:54" x14ac:dyDescent="0.25">
      <c r="A1877" s="17"/>
      <c r="B1877" s="17"/>
      <c r="C1877" s="22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20"/>
      <c r="T1877" s="20"/>
      <c r="U1877" s="20"/>
      <c r="V1877" s="20"/>
      <c r="W1877" s="20"/>
      <c r="X1877" s="20"/>
      <c r="Y1877" s="20"/>
      <c r="Z1877" s="17"/>
      <c r="AA1877" s="21"/>
      <c r="AB1877" s="17"/>
      <c r="AC1877" s="17"/>
      <c r="AD1877" s="17"/>
      <c r="AE1877" s="17"/>
      <c r="AF1877" s="17"/>
      <c r="AG1877" s="17"/>
      <c r="AH1877" s="17"/>
      <c r="AI1877" s="17"/>
      <c r="AJ1877" s="17"/>
      <c r="AK1877" s="17"/>
      <c r="AL1877" s="17"/>
      <c r="AM1877" s="17"/>
      <c r="AN1877" s="17"/>
      <c r="AO1877" s="17"/>
      <c r="AP1877" s="17"/>
      <c r="AQ1877" s="17"/>
      <c r="AR1877" s="17"/>
      <c r="AS1877" s="17"/>
      <c r="AT1877" s="17"/>
      <c r="AU1877" s="17"/>
      <c r="AV1877" s="17"/>
      <c r="AW1877" s="17"/>
      <c r="AX1877" s="17"/>
      <c r="AY1877" s="17"/>
      <c r="AZ1877" s="17"/>
      <c r="BA1877" s="17"/>
      <c r="BB1877" s="17"/>
    </row>
    <row r="1878" spans="1:54" x14ac:dyDescent="0.25">
      <c r="A1878" s="17"/>
      <c r="B1878" s="17"/>
      <c r="C1878" s="22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20"/>
      <c r="T1878" s="20"/>
      <c r="U1878" s="20"/>
      <c r="V1878" s="20"/>
      <c r="W1878" s="20"/>
      <c r="X1878" s="20"/>
      <c r="Y1878" s="20"/>
      <c r="Z1878" s="17"/>
      <c r="AA1878" s="21"/>
      <c r="AB1878" s="17"/>
      <c r="AC1878" s="17"/>
      <c r="AD1878" s="17"/>
      <c r="AE1878" s="17"/>
      <c r="AF1878" s="17"/>
      <c r="AG1878" s="17"/>
      <c r="AH1878" s="17"/>
      <c r="AI1878" s="17"/>
      <c r="AJ1878" s="17"/>
      <c r="AK1878" s="17"/>
      <c r="AL1878" s="17"/>
      <c r="AM1878" s="17"/>
      <c r="AN1878" s="17"/>
      <c r="AO1878" s="17"/>
      <c r="AP1878" s="17"/>
      <c r="AQ1878" s="17"/>
      <c r="AR1878" s="17"/>
      <c r="AS1878" s="17"/>
      <c r="AT1878" s="17"/>
      <c r="AU1878" s="17"/>
      <c r="AV1878" s="17"/>
      <c r="AW1878" s="17"/>
      <c r="AX1878" s="17"/>
      <c r="AY1878" s="17"/>
      <c r="AZ1878" s="17"/>
      <c r="BA1878" s="17"/>
      <c r="BB1878" s="17"/>
    </row>
    <row r="1879" spans="1:54" x14ac:dyDescent="0.25">
      <c r="A1879" s="17"/>
      <c r="B1879" s="17"/>
      <c r="C1879" s="22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20"/>
      <c r="T1879" s="20"/>
      <c r="U1879" s="20"/>
      <c r="V1879" s="20"/>
      <c r="W1879" s="20"/>
      <c r="X1879" s="20"/>
      <c r="Y1879" s="20"/>
      <c r="Z1879" s="17"/>
      <c r="AA1879" s="21"/>
      <c r="AB1879" s="17"/>
      <c r="AC1879" s="17"/>
      <c r="AD1879" s="17"/>
      <c r="AE1879" s="17"/>
      <c r="AF1879" s="17"/>
      <c r="AG1879" s="17"/>
      <c r="AH1879" s="17"/>
      <c r="AI1879" s="17"/>
      <c r="AJ1879" s="17"/>
      <c r="AK1879" s="17"/>
      <c r="AL1879" s="17"/>
      <c r="AM1879" s="17"/>
      <c r="AN1879" s="17"/>
      <c r="AO1879" s="17"/>
      <c r="AP1879" s="17"/>
      <c r="AQ1879" s="17"/>
      <c r="AR1879" s="17"/>
      <c r="AS1879" s="17"/>
      <c r="AT1879" s="17"/>
      <c r="AU1879" s="17"/>
      <c r="AV1879" s="17"/>
      <c r="AW1879" s="17"/>
      <c r="AX1879" s="17"/>
      <c r="AY1879" s="17"/>
      <c r="AZ1879" s="17"/>
      <c r="BA1879" s="17"/>
      <c r="BB1879" s="17"/>
    </row>
    <row r="1880" spans="1:54" x14ac:dyDescent="0.25">
      <c r="A1880" s="17"/>
      <c r="B1880" s="17"/>
      <c r="C1880" s="22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20"/>
      <c r="T1880" s="20"/>
      <c r="U1880" s="20"/>
      <c r="V1880" s="20"/>
      <c r="W1880" s="20"/>
      <c r="X1880" s="20"/>
      <c r="Y1880" s="20"/>
      <c r="Z1880" s="17"/>
      <c r="AA1880" s="21"/>
      <c r="AB1880" s="17"/>
      <c r="AC1880" s="17"/>
      <c r="AD1880" s="17"/>
      <c r="AE1880" s="17"/>
      <c r="AF1880" s="17"/>
      <c r="AG1880" s="17"/>
      <c r="AH1880" s="17"/>
      <c r="AI1880" s="17"/>
      <c r="AJ1880" s="17"/>
      <c r="AK1880" s="17"/>
      <c r="AL1880" s="17"/>
      <c r="AM1880" s="17"/>
      <c r="AN1880" s="17"/>
      <c r="AO1880" s="17"/>
      <c r="AP1880" s="17"/>
      <c r="AQ1880" s="17"/>
      <c r="AR1880" s="17"/>
      <c r="AS1880" s="17"/>
      <c r="AT1880" s="17"/>
      <c r="AU1880" s="17"/>
      <c r="AV1880" s="17"/>
      <c r="AW1880" s="17"/>
      <c r="AX1880" s="17"/>
      <c r="AY1880" s="17"/>
      <c r="AZ1880" s="17"/>
      <c r="BA1880" s="17"/>
      <c r="BB1880" s="17"/>
    </row>
    <row r="1881" spans="1:54" x14ac:dyDescent="0.25">
      <c r="A1881" s="17"/>
      <c r="B1881" s="17"/>
      <c r="C1881" s="22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20"/>
      <c r="T1881" s="20"/>
      <c r="U1881" s="20"/>
      <c r="V1881" s="20"/>
      <c r="W1881" s="20"/>
      <c r="X1881" s="20"/>
      <c r="Y1881" s="20"/>
      <c r="Z1881" s="17"/>
      <c r="AA1881" s="21"/>
      <c r="AB1881" s="17"/>
      <c r="AC1881" s="17"/>
      <c r="AD1881" s="17"/>
      <c r="AE1881" s="17"/>
      <c r="AF1881" s="17"/>
      <c r="AG1881" s="17"/>
      <c r="AH1881" s="17"/>
      <c r="AI1881" s="17"/>
      <c r="AJ1881" s="17"/>
      <c r="AK1881" s="17"/>
      <c r="AL1881" s="17"/>
      <c r="AM1881" s="17"/>
      <c r="AN1881" s="17"/>
      <c r="AO1881" s="17"/>
      <c r="AP1881" s="17"/>
      <c r="AQ1881" s="17"/>
      <c r="AR1881" s="17"/>
      <c r="AS1881" s="17"/>
      <c r="AT1881" s="17"/>
      <c r="AU1881" s="17"/>
      <c r="AV1881" s="17"/>
      <c r="AW1881" s="17"/>
      <c r="AX1881" s="17"/>
      <c r="AY1881" s="17"/>
      <c r="AZ1881" s="17"/>
      <c r="BA1881" s="17"/>
      <c r="BB1881" s="17"/>
    </row>
    <row r="1882" spans="1:54" x14ac:dyDescent="0.25">
      <c r="A1882" s="17"/>
      <c r="B1882" s="17"/>
      <c r="C1882" s="22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20"/>
      <c r="T1882" s="20"/>
      <c r="U1882" s="20"/>
      <c r="V1882" s="20"/>
      <c r="W1882" s="20"/>
      <c r="X1882" s="20"/>
      <c r="Y1882" s="20"/>
      <c r="Z1882" s="17"/>
      <c r="AA1882" s="21"/>
      <c r="AB1882" s="17"/>
      <c r="AC1882" s="17"/>
      <c r="AD1882" s="17"/>
      <c r="AE1882" s="17"/>
      <c r="AF1882" s="17"/>
      <c r="AG1882" s="17"/>
      <c r="AH1882" s="17"/>
      <c r="AI1882" s="17"/>
      <c r="AJ1882" s="17"/>
      <c r="AK1882" s="17"/>
      <c r="AL1882" s="17"/>
      <c r="AM1882" s="17"/>
      <c r="AN1882" s="17"/>
      <c r="AO1882" s="17"/>
      <c r="AP1882" s="17"/>
      <c r="AQ1882" s="17"/>
      <c r="AR1882" s="17"/>
      <c r="AS1882" s="17"/>
      <c r="AT1882" s="17"/>
      <c r="AU1882" s="17"/>
      <c r="AV1882" s="17"/>
      <c r="AW1882" s="17"/>
      <c r="AX1882" s="17"/>
      <c r="AY1882" s="17"/>
      <c r="AZ1882" s="17"/>
      <c r="BA1882" s="17"/>
      <c r="BB1882" s="17"/>
    </row>
    <row r="1883" spans="1:54" x14ac:dyDescent="0.25">
      <c r="A1883" s="17"/>
      <c r="B1883" s="17"/>
      <c r="C1883" s="22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20"/>
      <c r="T1883" s="20"/>
      <c r="U1883" s="20"/>
      <c r="V1883" s="20"/>
      <c r="W1883" s="20"/>
      <c r="X1883" s="20"/>
      <c r="Y1883" s="20"/>
      <c r="Z1883" s="17"/>
      <c r="AA1883" s="21"/>
      <c r="AB1883" s="17"/>
      <c r="AC1883" s="17"/>
      <c r="AD1883" s="17"/>
      <c r="AE1883" s="17"/>
      <c r="AF1883" s="17"/>
      <c r="AG1883" s="17"/>
      <c r="AH1883" s="17"/>
      <c r="AI1883" s="17"/>
      <c r="AJ1883" s="17"/>
      <c r="AK1883" s="17"/>
      <c r="AL1883" s="17"/>
      <c r="AM1883" s="17"/>
      <c r="AN1883" s="17"/>
      <c r="AO1883" s="17"/>
      <c r="AP1883" s="17"/>
      <c r="AQ1883" s="17"/>
      <c r="AR1883" s="17"/>
      <c r="AS1883" s="17"/>
      <c r="AT1883" s="17"/>
      <c r="AU1883" s="17"/>
      <c r="AV1883" s="17"/>
      <c r="AW1883" s="17"/>
      <c r="AX1883" s="17"/>
      <c r="AY1883" s="17"/>
      <c r="AZ1883" s="17"/>
      <c r="BA1883" s="17"/>
      <c r="BB1883" s="17"/>
    </row>
    <row r="1884" spans="1:54" x14ac:dyDescent="0.25">
      <c r="A1884" s="17"/>
      <c r="B1884" s="17"/>
      <c r="C1884" s="22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20"/>
      <c r="T1884" s="20"/>
      <c r="U1884" s="20"/>
      <c r="V1884" s="20"/>
      <c r="W1884" s="20"/>
      <c r="X1884" s="20"/>
      <c r="Y1884" s="20"/>
      <c r="Z1884" s="17"/>
      <c r="AA1884" s="21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7"/>
      <c r="BA1884" s="17"/>
      <c r="BB1884" s="17"/>
    </row>
    <row r="1885" spans="1:54" x14ac:dyDescent="0.25">
      <c r="A1885" s="17"/>
      <c r="B1885" s="17"/>
      <c r="C1885" s="22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20"/>
      <c r="T1885" s="20"/>
      <c r="U1885" s="20"/>
      <c r="V1885" s="20"/>
      <c r="W1885" s="20"/>
      <c r="X1885" s="20"/>
      <c r="Y1885" s="20"/>
      <c r="Z1885" s="17"/>
      <c r="AA1885" s="21"/>
      <c r="AB1885" s="17"/>
      <c r="AC1885" s="17"/>
      <c r="AD1885" s="17"/>
      <c r="AE1885" s="17"/>
      <c r="AF1885" s="17"/>
      <c r="AG1885" s="17"/>
      <c r="AH1885" s="17"/>
      <c r="AI1885" s="17"/>
      <c r="AJ1885" s="17"/>
      <c r="AK1885" s="17"/>
      <c r="AL1885" s="17"/>
      <c r="AM1885" s="17"/>
      <c r="AN1885" s="17"/>
      <c r="AO1885" s="17"/>
      <c r="AP1885" s="17"/>
      <c r="AQ1885" s="17"/>
      <c r="AR1885" s="17"/>
      <c r="AS1885" s="17"/>
      <c r="AT1885" s="17"/>
      <c r="AU1885" s="17"/>
      <c r="AV1885" s="17"/>
      <c r="AW1885" s="17"/>
      <c r="AX1885" s="17"/>
      <c r="AY1885" s="17"/>
      <c r="AZ1885" s="17"/>
      <c r="BA1885" s="17"/>
      <c r="BB1885" s="17"/>
    </row>
    <row r="1886" spans="1:54" x14ac:dyDescent="0.25">
      <c r="A1886" s="17"/>
      <c r="B1886" s="17"/>
      <c r="C1886" s="22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20"/>
      <c r="T1886" s="20"/>
      <c r="U1886" s="20"/>
      <c r="V1886" s="20"/>
      <c r="W1886" s="20"/>
      <c r="X1886" s="20"/>
      <c r="Y1886" s="20"/>
      <c r="Z1886" s="17"/>
      <c r="AA1886" s="21"/>
      <c r="AB1886" s="17"/>
      <c r="AC1886" s="17"/>
      <c r="AD1886" s="17"/>
      <c r="AE1886" s="17"/>
      <c r="AF1886" s="17"/>
      <c r="AG1886" s="17"/>
      <c r="AH1886" s="17"/>
      <c r="AI1886" s="17"/>
      <c r="AJ1886" s="17"/>
      <c r="AK1886" s="17"/>
      <c r="AL1886" s="17"/>
      <c r="AM1886" s="17"/>
      <c r="AN1886" s="17"/>
      <c r="AO1886" s="17"/>
      <c r="AP1886" s="17"/>
      <c r="AQ1886" s="17"/>
      <c r="AR1886" s="17"/>
      <c r="AS1886" s="17"/>
      <c r="AT1886" s="17"/>
      <c r="AU1886" s="17"/>
      <c r="AV1886" s="17"/>
      <c r="AW1886" s="17"/>
      <c r="AX1886" s="17"/>
      <c r="AY1886" s="17"/>
      <c r="AZ1886" s="17"/>
      <c r="BA1886" s="17"/>
      <c r="BB1886" s="17"/>
    </row>
    <row r="1887" spans="1:54" x14ac:dyDescent="0.25">
      <c r="A1887" s="17"/>
      <c r="B1887" s="17"/>
      <c r="C1887" s="22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20"/>
      <c r="T1887" s="20"/>
      <c r="U1887" s="20"/>
      <c r="V1887" s="20"/>
      <c r="W1887" s="20"/>
      <c r="X1887" s="20"/>
      <c r="Y1887" s="20"/>
      <c r="Z1887" s="17"/>
      <c r="AA1887" s="21"/>
      <c r="AB1887" s="17"/>
      <c r="AC1887" s="17"/>
      <c r="AD1887" s="17"/>
      <c r="AE1887" s="17"/>
      <c r="AF1887" s="17"/>
      <c r="AG1887" s="17"/>
      <c r="AH1887" s="17"/>
      <c r="AI1887" s="17"/>
      <c r="AJ1887" s="17"/>
      <c r="AK1887" s="17"/>
      <c r="AL1887" s="17"/>
      <c r="AM1887" s="17"/>
      <c r="AN1887" s="17"/>
      <c r="AO1887" s="17"/>
      <c r="AP1887" s="17"/>
      <c r="AQ1887" s="17"/>
      <c r="AR1887" s="17"/>
      <c r="AS1887" s="17"/>
      <c r="AT1887" s="17"/>
      <c r="AU1887" s="17"/>
      <c r="AV1887" s="17"/>
      <c r="AW1887" s="17"/>
      <c r="AX1887" s="17"/>
      <c r="AY1887" s="17"/>
      <c r="AZ1887" s="17"/>
      <c r="BA1887" s="17"/>
      <c r="BB1887" s="17"/>
    </row>
    <row r="1888" spans="1:54" x14ac:dyDescent="0.25">
      <c r="A1888" s="17"/>
      <c r="B1888" s="17"/>
      <c r="C1888" s="22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20"/>
      <c r="T1888" s="20"/>
      <c r="U1888" s="20"/>
      <c r="V1888" s="20"/>
      <c r="W1888" s="20"/>
      <c r="X1888" s="20"/>
      <c r="Y1888" s="20"/>
      <c r="Z1888" s="17"/>
      <c r="AA1888" s="21"/>
      <c r="AB1888" s="17"/>
      <c r="AC1888" s="17"/>
      <c r="AD1888" s="17"/>
      <c r="AE1888" s="17"/>
      <c r="AF1888" s="17"/>
      <c r="AG1888" s="17"/>
      <c r="AH1888" s="17"/>
      <c r="AI1888" s="17"/>
      <c r="AJ1888" s="17"/>
      <c r="AK1888" s="17"/>
      <c r="AL1888" s="17"/>
      <c r="AM1888" s="17"/>
      <c r="AN1888" s="17"/>
      <c r="AO1888" s="17"/>
      <c r="AP1888" s="17"/>
      <c r="AQ1888" s="17"/>
      <c r="AR1888" s="17"/>
      <c r="AS1888" s="17"/>
      <c r="AT1888" s="17"/>
      <c r="AU1888" s="17"/>
      <c r="AV1888" s="17"/>
      <c r="AW1888" s="17"/>
      <c r="AX1888" s="17"/>
      <c r="AY1888" s="17"/>
      <c r="AZ1888" s="17"/>
      <c r="BA1888" s="17"/>
      <c r="BB1888" s="17"/>
    </row>
    <row r="1889" spans="1:54" x14ac:dyDescent="0.25">
      <c r="A1889" s="17"/>
      <c r="B1889" s="17"/>
      <c r="C1889" s="22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20"/>
      <c r="T1889" s="20"/>
      <c r="U1889" s="20"/>
      <c r="V1889" s="20"/>
      <c r="W1889" s="20"/>
      <c r="X1889" s="20"/>
      <c r="Y1889" s="20"/>
      <c r="Z1889" s="17"/>
      <c r="AA1889" s="21"/>
      <c r="AB1889" s="17"/>
      <c r="AC1889" s="17"/>
      <c r="AD1889" s="17"/>
      <c r="AE1889" s="17"/>
      <c r="AF1889" s="17"/>
      <c r="AG1889" s="17"/>
      <c r="AH1889" s="17"/>
      <c r="AI1889" s="17"/>
      <c r="AJ1889" s="17"/>
      <c r="AK1889" s="17"/>
      <c r="AL1889" s="17"/>
      <c r="AM1889" s="17"/>
      <c r="AN1889" s="17"/>
      <c r="AO1889" s="17"/>
      <c r="AP1889" s="17"/>
      <c r="AQ1889" s="17"/>
      <c r="AR1889" s="17"/>
      <c r="AS1889" s="17"/>
      <c r="AT1889" s="17"/>
      <c r="AU1889" s="17"/>
      <c r="AV1889" s="17"/>
      <c r="AW1889" s="17"/>
      <c r="AX1889" s="17"/>
      <c r="AY1889" s="17"/>
      <c r="AZ1889" s="17"/>
      <c r="BA1889" s="17"/>
      <c r="BB1889" s="17"/>
    </row>
    <row r="1890" spans="1:54" x14ac:dyDescent="0.25">
      <c r="A1890" s="17"/>
      <c r="B1890" s="17"/>
      <c r="C1890" s="22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20"/>
      <c r="T1890" s="20"/>
      <c r="U1890" s="20"/>
      <c r="V1890" s="20"/>
      <c r="W1890" s="20"/>
      <c r="X1890" s="20"/>
      <c r="Y1890" s="20"/>
      <c r="Z1890" s="17"/>
      <c r="AA1890" s="21"/>
      <c r="AB1890" s="17"/>
      <c r="AC1890" s="17"/>
      <c r="AD1890" s="17"/>
      <c r="AE1890" s="17"/>
      <c r="AF1890" s="17"/>
      <c r="AG1890" s="17"/>
      <c r="AH1890" s="17"/>
      <c r="AI1890" s="17"/>
      <c r="AJ1890" s="17"/>
      <c r="AK1890" s="17"/>
      <c r="AL1890" s="17"/>
      <c r="AM1890" s="17"/>
      <c r="AN1890" s="17"/>
      <c r="AO1890" s="17"/>
      <c r="AP1890" s="17"/>
      <c r="AQ1890" s="17"/>
      <c r="AR1890" s="17"/>
      <c r="AS1890" s="17"/>
      <c r="AT1890" s="17"/>
      <c r="AU1890" s="17"/>
      <c r="AV1890" s="17"/>
      <c r="AW1890" s="17"/>
      <c r="AX1890" s="17"/>
      <c r="AY1890" s="17"/>
      <c r="AZ1890" s="17"/>
      <c r="BA1890" s="17"/>
      <c r="BB1890" s="17"/>
    </row>
    <row r="1891" spans="1:54" x14ac:dyDescent="0.25">
      <c r="A1891" s="17"/>
      <c r="B1891" s="17"/>
      <c r="C1891" s="22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20"/>
      <c r="T1891" s="20"/>
      <c r="U1891" s="20"/>
      <c r="V1891" s="20"/>
      <c r="W1891" s="20"/>
      <c r="X1891" s="20"/>
      <c r="Y1891" s="20"/>
      <c r="Z1891" s="17"/>
      <c r="AA1891" s="21"/>
      <c r="AB1891" s="17"/>
      <c r="AC1891" s="17"/>
      <c r="AD1891" s="17"/>
      <c r="AE1891" s="17"/>
      <c r="AF1891" s="17"/>
      <c r="AG1891" s="17"/>
      <c r="AH1891" s="17"/>
      <c r="AI1891" s="17"/>
      <c r="AJ1891" s="17"/>
      <c r="AK1891" s="17"/>
      <c r="AL1891" s="17"/>
      <c r="AM1891" s="17"/>
      <c r="AN1891" s="17"/>
      <c r="AO1891" s="17"/>
      <c r="AP1891" s="17"/>
      <c r="AQ1891" s="17"/>
      <c r="AR1891" s="17"/>
      <c r="AS1891" s="17"/>
      <c r="AT1891" s="17"/>
      <c r="AU1891" s="17"/>
      <c r="AV1891" s="17"/>
      <c r="AW1891" s="17"/>
      <c r="AX1891" s="17"/>
      <c r="AY1891" s="17"/>
      <c r="AZ1891" s="17"/>
      <c r="BA1891" s="17"/>
      <c r="BB1891" s="17"/>
    </row>
    <row r="1892" spans="1:54" x14ac:dyDescent="0.25">
      <c r="A1892" s="17"/>
      <c r="B1892" s="17"/>
      <c r="C1892" s="22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20"/>
      <c r="T1892" s="20"/>
      <c r="U1892" s="20"/>
      <c r="V1892" s="20"/>
      <c r="W1892" s="20"/>
      <c r="X1892" s="20"/>
      <c r="Y1892" s="20"/>
      <c r="Z1892" s="17"/>
      <c r="AA1892" s="21"/>
      <c r="AB1892" s="17"/>
      <c r="AC1892" s="17"/>
      <c r="AD1892" s="17"/>
      <c r="AE1892" s="17"/>
      <c r="AF1892" s="17"/>
      <c r="AG1892" s="17"/>
      <c r="AH1892" s="17"/>
      <c r="AI1892" s="17"/>
      <c r="AJ1892" s="17"/>
      <c r="AK1892" s="17"/>
      <c r="AL1892" s="17"/>
      <c r="AM1892" s="17"/>
      <c r="AN1892" s="17"/>
      <c r="AO1892" s="17"/>
      <c r="AP1892" s="17"/>
      <c r="AQ1892" s="17"/>
      <c r="AR1892" s="17"/>
      <c r="AS1892" s="17"/>
      <c r="AT1892" s="17"/>
      <c r="AU1892" s="17"/>
      <c r="AV1892" s="17"/>
      <c r="AW1892" s="17"/>
      <c r="AX1892" s="17"/>
      <c r="AY1892" s="17"/>
      <c r="AZ1892" s="17"/>
      <c r="BA1892" s="17"/>
      <c r="BB1892" s="17"/>
    </row>
    <row r="1893" spans="1:54" x14ac:dyDescent="0.25">
      <c r="A1893" s="17"/>
      <c r="B1893" s="17"/>
      <c r="C1893" s="22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20"/>
      <c r="T1893" s="20"/>
      <c r="U1893" s="20"/>
      <c r="V1893" s="20"/>
      <c r="W1893" s="20"/>
      <c r="X1893" s="20"/>
      <c r="Y1893" s="20"/>
      <c r="Z1893" s="17"/>
      <c r="AA1893" s="21"/>
      <c r="AB1893" s="17"/>
      <c r="AC1893" s="17"/>
      <c r="AD1893" s="17"/>
      <c r="AE1893" s="17"/>
      <c r="AF1893" s="17"/>
      <c r="AG1893" s="17"/>
      <c r="AH1893" s="17"/>
      <c r="AI1893" s="17"/>
      <c r="AJ1893" s="17"/>
      <c r="AK1893" s="17"/>
      <c r="AL1893" s="17"/>
      <c r="AM1893" s="17"/>
      <c r="AN1893" s="17"/>
      <c r="AO1893" s="17"/>
      <c r="AP1893" s="17"/>
      <c r="AQ1893" s="17"/>
      <c r="AR1893" s="17"/>
      <c r="AS1893" s="17"/>
      <c r="AT1893" s="17"/>
      <c r="AU1893" s="17"/>
      <c r="AV1893" s="17"/>
      <c r="AW1893" s="17"/>
      <c r="AX1893" s="17"/>
      <c r="AY1893" s="17"/>
      <c r="AZ1893" s="17"/>
      <c r="BA1893" s="17"/>
      <c r="BB1893" s="17"/>
    </row>
    <row r="1894" spans="1:54" x14ac:dyDescent="0.25">
      <c r="A1894" s="17"/>
      <c r="B1894" s="17"/>
      <c r="C1894" s="22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20"/>
      <c r="T1894" s="20"/>
      <c r="U1894" s="20"/>
      <c r="V1894" s="20"/>
      <c r="W1894" s="20"/>
      <c r="X1894" s="20"/>
      <c r="Y1894" s="20"/>
      <c r="Z1894" s="17"/>
      <c r="AA1894" s="21"/>
      <c r="AB1894" s="17"/>
      <c r="AC1894" s="17"/>
      <c r="AD1894" s="17"/>
      <c r="AE1894" s="17"/>
      <c r="AF1894" s="17"/>
      <c r="AG1894" s="17"/>
      <c r="AH1894" s="17"/>
      <c r="AI1894" s="17"/>
      <c r="AJ1894" s="17"/>
      <c r="AK1894" s="17"/>
      <c r="AL1894" s="17"/>
      <c r="AM1894" s="17"/>
      <c r="AN1894" s="17"/>
      <c r="AO1894" s="17"/>
      <c r="AP1894" s="17"/>
      <c r="AQ1894" s="17"/>
      <c r="AR1894" s="17"/>
      <c r="AS1894" s="17"/>
      <c r="AT1894" s="17"/>
      <c r="AU1894" s="17"/>
      <c r="AV1894" s="17"/>
      <c r="AW1894" s="17"/>
      <c r="AX1894" s="17"/>
      <c r="AY1894" s="17"/>
      <c r="AZ1894" s="17"/>
      <c r="BA1894" s="17"/>
      <c r="BB1894" s="17"/>
    </row>
    <row r="1895" spans="1:54" x14ac:dyDescent="0.25">
      <c r="A1895" s="17"/>
      <c r="B1895" s="17"/>
      <c r="C1895" s="22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20"/>
      <c r="T1895" s="20"/>
      <c r="U1895" s="20"/>
      <c r="V1895" s="20"/>
      <c r="W1895" s="20"/>
      <c r="X1895" s="20"/>
      <c r="Y1895" s="20"/>
      <c r="Z1895" s="17"/>
      <c r="AA1895" s="21"/>
      <c r="AB1895" s="17"/>
      <c r="AC1895" s="17"/>
      <c r="AD1895" s="17"/>
      <c r="AE1895" s="17"/>
      <c r="AF1895" s="17"/>
      <c r="AG1895" s="17"/>
      <c r="AH1895" s="17"/>
      <c r="AI1895" s="17"/>
      <c r="AJ1895" s="17"/>
      <c r="AK1895" s="17"/>
      <c r="AL1895" s="17"/>
      <c r="AM1895" s="17"/>
      <c r="AN1895" s="17"/>
      <c r="AO1895" s="17"/>
      <c r="AP1895" s="17"/>
      <c r="AQ1895" s="17"/>
      <c r="AR1895" s="17"/>
      <c r="AS1895" s="17"/>
      <c r="AT1895" s="17"/>
      <c r="AU1895" s="17"/>
      <c r="AV1895" s="17"/>
      <c r="AW1895" s="17"/>
      <c r="AX1895" s="17"/>
      <c r="AY1895" s="17"/>
      <c r="AZ1895" s="17"/>
      <c r="BA1895" s="17"/>
      <c r="BB1895" s="17"/>
    </row>
    <row r="1896" spans="1:54" x14ac:dyDescent="0.25">
      <c r="A1896" s="17"/>
      <c r="B1896" s="17"/>
      <c r="C1896" s="22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20"/>
      <c r="T1896" s="20"/>
      <c r="U1896" s="20"/>
      <c r="V1896" s="20"/>
      <c r="W1896" s="20"/>
      <c r="X1896" s="20"/>
      <c r="Y1896" s="20"/>
      <c r="Z1896" s="17"/>
      <c r="AA1896" s="21"/>
      <c r="AB1896" s="17"/>
      <c r="AC1896" s="17"/>
      <c r="AD1896" s="17"/>
      <c r="AE1896" s="17"/>
      <c r="AF1896" s="17"/>
      <c r="AG1896" s="17"/>
      <c r="AH1896" s="17"/>
      <c r="AI1896" s="17"/>
      <c r="AJ1896" s="17"/>
      <c r="AK1896" s="17"/>
      <c r="AL1896" s="17"/>
      <c r="AM1896" s="17"/>
      <c r="AN1896" s="17"/>
      <c r="AO1896" s="17"/>
      <c r="AP1896" s="17"/>
      <c r="AQ1896" s="17"/>
      <c r="AR1896" s="17"/>
      <c r="AS1896" s="17"/>
      <c r="AT1896" s="17"/>
      <c r="AU1896" s="17"/>
      <c r="AV1896" s="17"/>
      <c r="AW1896" s="17"/>
      <c r="AX1896" s="17"/>
      <c r="AY1896" s="17"/>
      <c r="AZ1896" s="17"/>
      <c r="BA1896" s="17"/>
      <c r="BB1896" s="17"/>
    </row>
    <row r="1897" spans="1:54" x14ac:dyDescent="0.25">
      <c r="A1897" s="17"/>
      <c r="B1897" s="17"/>
      <c r="C1897" s="22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20"/>
      <c r="T1897" s="20"/>
      <c r="U1897" s="20"/>
      <c r="V1897" s="20"/>
      <c r="W1897" s="20"/>
      <c r="X1897" s="20"/>
      <c r="Y1897" s="20"/>
      <c r="Z1897" s="17"/>
      <c r="AA1897" s="21"/>
      <c r="AB1897" s="17"/>
      <c r="AC1897" s="17"/>
      <c r="AD1897" s="17"/>
      <c r="AE1897" s="17"/>
      <c r="AF1897" s="17"/>
      <c r="AG1897" s="17"/>
      <c r="AH1897" s="17"/>
      <c r="AI1897" s="17"/>
      <c r="AJ1897" s="17"/>
      <c r="AK1897" s="17"/>
      <c r="AL1897" s="17"/>
      <c r="AM1897" s="17"/>
      <c r="AN1897" s="17"/>
      <c r="AO1897" s="17"/>
      <c r="AP1897" s="17"/>
      <c r="AQ1897" s="17"/>
      <c r="AR1897" s="17"/>
      <c r="AS1897" s="17"/>
      <c r="AT1897" s="17"/>
      <c r="AU1897" s="17"/>
      <c r="AV1897" s="17"/>
      <c r="AW1897" s="17"/>
      <c r="AX1897" s="17"/>
      <c r="AY1897" s="17"/>
      <c r="AZ1897" s="17"/>
      <c r="BA1897" s="17"/>
      <c r="BB1897" s="17"/>
    </row>
    <row r="1898" spans="1:54" x14ac:dyDescent="0.25">
      <c r="A1898" s="17"/>
      <c r="B1898" s="17"/>
      <c r="C1898" s="22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20"/>
      <c r="T1898" s="20"/>
      <c r="U1898" s="20"/>
      <c r="V1898" s="20"/>
      <c r="W1898" s="20"/>
      <c r="X1898" s="20"/>
      <c r="Y1898" s="20"/>
      <c r="Z1898" s="17"/>
      <c r="AA1898" s="21"/>
      <c r="AB1898" s="17"/>
      <c r="AC1898" s="17"/>
      <c r="AD1898" s="17"/>
      <c r="AE1898" s="17"/>
      <c r="AF1898" s="17"/>
      <c r="AG1898" s="17"/>
      <c r="AH1898" s="17"/>
      <c r="AI1898" s="17"/>
      <c r="AJ1898" s="17"/>
      <c r="AK1898" s="17"/>
      <c r="AL1898" s="17"/>
      <c r="AM1898" s="17"/>
      <c r="AN1898" s="17"/>
      <c r="AO1898" s="17"/>
      <c r="AP1898" s="17"/>
      <c r="AQ1898" s="17"/>
      <c r="AR1898" s="17"/>
      <c r="AS1898" s="17"/>
      <c r="AT1898" s="17"/>
      <c r="AU1898" s="17"/>
      <c r="AV1898" s="17"/>
      <c r="AW1898" s="17"/>
      <c r="AX1898" s="17"/>
      <c r="AY1898" s="17"/>
      <c r="AZ1898" s="17"/>
      <c r="BA1898" s="17"/>
      <c r="BB1898" s="17"/>
    </row>
    <row r="1899" spans="1:54" x14ac:dyDescent="0.25">
      <c r="A1899" s="17"/>
      <c r="B1899" s="17"/>
      <c r="C1899" s="22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20"/>
      <c r="T1899" s="20"/>
      <c r="U1899" s="20"/>
      <c r="V1899" s="20"/>
      <c r="W1899" s="20"/>
      <c r="X1899" s="20"/>
      <c r="Y1899" s="20"/>
      <c r="Z1899" s="17"/>
      <c r="AA1899" s="21"/>
      <c r="AB1899" s="17"/>
      <c r="AC1899" s="17"/>
      <c r="AD1899" s="17"/>
      <c r="AE1899" s="17"/>
      <c r="AF1899" s="17"/>
      <c r="AG1899" s="17"/>
      <c r="AH1899" s="17"/>
      <c r="AI1899" s="17"/>
      <c r="AJ1899" s="17"/>
      <c r="AK1899" s="17"/>
      <c r="AL1899" s="17"/>
      <c r="AM1899" s="17"/>
      <c r="AN1899" s="17"/>
      <c r="AO1899" s="17"/>
      <c r="AP1899" s="17"/>
      <c r="AQ1899" s="17"/>
      <c r="AR1899" s="17"/>
      <c r="AS1899" s="17"/>
      <c r="AT1899" s="17"/>
      <c r="AU1899" s="17"/>
      <c r="AV1899" s="17"/>
      <c r="AW1899" s="17"/>
      <c r="AX1899" s="17"/>
      <c r="AY1899" s="17"/>
      <c r="AZ1899" s="17"/>
      <c r="BA1899" s="17"/>
      <c r="BB1899" s="17"/>
    </row>
    <row r="1900" spans="1:54" x14ac:dyDescent="0.25">
      <c r="A1900" s="17"/>
      <c r="B1900" s="17"/>
      <c r="C1900" s="22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20"/>
      <c r="T1900" s="20"/>
      <c r="U1900" s="20"/>
      <c r="V1900" s="20"/>
      <c r="W1900" s="20"/>
      <c r="X1900" s="20"/>
      <c r="Y1900" s="20"/>
      <c r="Z1900" s="17"/>
      <c r="AA1900" s="21"/>
      <c r="AB1900" s="17"/>
      <c r="AC1900" s="17"/>
      <c r="AD1900" s="17"/>
      <c r="AE1900" s="17"/>
      <c r="AF1900" s="17"/>
      <c r="AG1900" s="17"/>
      <c r="AH1900" s="17"/>
      <c r="AI1900" s="17"/>
      <c r="AJ1900" s="17"/>
      <c r="AK1900" s="17"/>
      <c r="AL1900" s="17"/>
      <c r="AM1900" s="17"/>
      <c r="AN1900" s="17"/>
      <c r="AO1900" s="17"/>
      <c r="AP1900" s="17"/>
      <c r="AQ1900" s="17"/>
      <c r="AR1900" s="17"/>
      <c r="AS1900" s="17"/>
      <c r="AT1900" s="17"/>
      <c r="AU1900" s="17"/>
      <c r="AV1900" s="17"/>
      <c r="AW1900" s="17"/>
      <c r="AX1900" s="17"/>
      <c r="AY1900" s="17"/>
      <c r="AZ1900" s="17"/>
      <c r="BA1900" s="17"/>
      <c r="BB1900" s="17"/>
    </row>
    <row r="1901" spans="1:54" x14ac:dyDescent="0.25">
      <c r="A1901" s="17"/>
      <c r="B1901" s="17"/>
      <c r="C1901" s="22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20"/>
      <c r="T1901" s="20"/>
      <c r="U1901" s="20"/>
      <c r="V1901" s="20"/>
      <c r="W1901" s="20"/>
      <c r="X1901" s="20"/>
      <c r="Y1901" s="20"/>
      <c r="Z1901" s="17"/>
      <c r="AA1901" s="21"/>
      <c r="AB1901" s="17"/>
      <c r="AC1901" s="17"/>
      <c r="AD1901" s="17"/>
      <c r="AE1901" s="17"/>
      <c r="AF1901" s="17"/>
      <c r="AG1901" s="17"/>
      <c r="AH1901" s="17"/>
      <c r="AI1901" s="17"/>
      <c r="AJ1901" s="17"/>
      <c r="AK1901" s="17"/>
      <c r="AL1901" s="17"/>
      <c r="AM1901" s="17"/>
      <c r="AN1901" s="17"/>
      <c r="AO1901" s="17"/>
      <c r="AP1901" s="17"/>
      <c r="AQ1901" s="17"/>
      <c r="AR1901" s="17"/>
      <c r="AS1901" s="17"/>
      <c r="AT1901" s="17"/>
      <c r="AU1901" s="17"/>
      <c r="AV1901" s="17"/>
      <c r="AW1901" s="17"/>
      <c r="AX1901" s="17"/>
      <c r="AY1901" s="17"/>
      <c r="AZ1901" s="17"/>
      <c r="BA1901" s="17"/>
      <c r="BB1901" s="17"/>
    </row>
    <row r="1902" spans="1:54" x14ac:dyDescent="0.25">
      <c r="A1902" s="17"/>
      <c r="B1902" s="17"/>
      <c r="C1902" s="22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20"/>
      <c r="T1902" s="20"/>
      <c r="U1902" s="20"/>
      <c r="V1902" s="20"/>
      <c r="W1902" s="20"/>
      <c r="X1902" s="20"/>
      <c r="Y1902" s="20"/>
      <c r="Z1902" s="17"/>
      <c r="AA1902" s="21"/>
      <c r="AB1902" s="17"/>
      <c r="AC1902" s="17"/>
      <c r="AD1902" s="17"/>
      <c r="AE1902" s="17"/>
      <c r="AF1902" s="17"/>
      <c r="AG1902" s="17"/>
      <c r="AH1902" s="17"/>
      <c r="AI1902" s="17"/>
      <c r="AJ1902" s="17"/>
      <c r="AK1902" s="17"/>
      <c r="AL1902" s="17"/>
      <c r="AM1902" s="17"/>
      <c r="AN1902" s="17"/>
      <c r="AO1902" s="17"/>
      <c r="AP1902" s="17"/>
      <c r="AQ1902" s="17"/>
      <c r="AR1902" s="17"/>
      <c r="AS1902" s="17"/>
      <c r="AT1902" s="17"/>
      <c r="AU1902" s="17"/>
      <c r="AV1902" s="17"/>
      <c r="AW1902" s="17"/>
      <c r="AX1902" s="17"/>
      <c r="AY1902" s="17"/>
      <c r="AZ1902" s="17"/>
      <c r="BA1902" s="17"/>
      <c r="BB1902" s="17"/>
    </row>
    <row r="1903" spans="1:54" x14ac:dyDescent="0.25">
      <c r="A1903" s="17"/>
      <c r="B1903" s="17"/>
      <c r="C1903" s="22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20"/>
      <c r="T1903" s="20"/>
      <c r="U1903" s="20"/>
      <c r="V1903" s="20"/>
      <c r="W1903" s="20"/>
      <c r="X1903" s="20"/>
      <c r="Y1903" s="20"/>
      <c r="Z1903" s="17"/>
      <c r="AA1903" s="21"/>
      <c r="AB1903" s="17"/>
      <c r="AC1903" s="17"/>
      <c r="AD1903" s="17"/>
      <c r="AE1903" s="17"/>
      <c r="AF1903" s="17"/>
      <c r="AG1903" s="17"/>
      <c r="AH1903" s="17"/>
      <c r="AI1903" s="17"/>
      <c r="AJ1903" s="17"/>
      <c r="AK1903" s="17"/>
      <c r="AL1903" s="17"/>
      <c r="AM1903" s="17"/>
      <c r="AN1903" s="17"/>
      <c r="AO1903" s="17"/>
      <c r="AP1903" s="17"/>
      <c r="AQ1903" s="17"/>
      <c r="AR1903" s="17"/>
      <c r="AS1903" s="17"/>
      <c r="AT1903" s="17"/>
      <c r="AU1903" s="17"/>
      <c r="AV1903" s="17"/>
      <c r="AW1903" s="17"/>
      <c r="AX1903" s="17"/>
      <c r="AY1903" s="17"/>
      <c r="AZ1903" s="17"/>
      <c r="BA1903" s="17"/>
      <c r="BB1903" s="17"/>
    </row>
    <row r="1904" spans="1:54" x14ac:dyDescent="0.25">
      <c r="A1904" s="17"/>
      <c r="B1904" s="17"/>
      <c r="C1904" s="22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20"/>
      <c r="T1904" s="20"/>
      <c r="U1904" s="20"/>
      <c r="V1904" s="20"/>
      <c r="W1904" s="20"/>
      <c r="X1904" s="20"/>
      <c r="Y1904" s="20"/>
      <c r="Z1904" s="17"/>
      <c r="AA1904" s="21"/>
      <c r="AB1904" s="17"/>
      <c r="AC1904" s="17"/>
      <c r="AD1904" s="17"/>
      <c r="AE1904" s="17"/>
      <c r="AF1904" s="17"/>
      <c r="AG1904" s="17"/>
      <c r="AH1904" s="17"/>
      <c r="AI1904" s="17"/>
      <c r="AJ1904" s="17"/>
      <c r="AK1904" s="17"/>
      <c r="AL1904" s="17"/>
      <c r="AM1904" s="17"/>
      <c r="AN1904" s="17"/>
      <c r="AO1904" s="17"/>
      <c r="AP1904" s="17"/>
      <c r="AQ1904" s="17"/>
      <c r="AR1904" s="17"/>
      <c r="AS1904" s="17"/>
      <c r="AT1904" s="17"/>
      <c r="AU1904" s="17"/>
      <c r="AV1904" s="17"/>
      <c r="AW1904" s="17"/>
      <c r="AX1904" s="17"/>
      <c r="AY1904" s="17"/>
      <c r="AZ1904" s="17"/>
      <c r="BA1904" s="17"/>
      <c r="BB1904" s="17"/>
    </row>
    <row r="1905" spans="1:54" x14ac:dyDescent="0.25">
      <c r="A1905" s="17"/>
      <c r="B1905" s="17"/>
      <c r="C1905" s="22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20"/>
      <c r="T1905" s="20"/>
      <c r="U1905" s="20"/>
      <c r="V1905" s="20"/>
      <c r="W1905" s="20"/>
      <c r="X1905" s="20"/>
      <c r="Y1905" s="20"/>
      <c r="Z1905" s="17"/>
      <c r="AA1905" s="21"/>
      <c r="AB1905" s="17"/>
      <c r="AC1905" s="17"/>
      <c r="AD1905" s="17"/>
      <c r="AE1905" s="17"/>
      <c r="AF1905" s="17"/>
      <c r="AG1905" s="17"/>
      <c r="AH1905" s="17"/>
      <c r="AI1905" s="17"/>
      <c r="AJ1905" s="17"/>
      <c r="AK1905" s="17"/>
      <c r="AL1905" s="17"/>
      <c r="AM1905" s="17"/>
      <c r="AN1905" s="17"/>
      <c r="AO1905" s="17"/>
      <c r="AP1905" s="17"/>
      <c r="AQ1905" s="17"/>
      <c r="AR1905" s="17"/>
      <c r="AS1905" s="17"/>
      <c r="AT1905" s="17"/>
      <c r="AU1905" s="17"/>
      <c r="AV1905" s="17"/>
      <c r="AW1905" s="17"/>
      <c r="AX1905" s="17"/>
      <c r="AY1905" s="17"/>
      <c r="AZ1905" s="17"/>
      <c r="BA1905" s="17"/>
      <c r="BB1905" s="17"/>
    </row>
    <row r="1906" spans="1:54" x14ac:dyDescent="0.25">
      <c r="A1906" s="17"/>
      <c r="B1906" s="17"/>
      <c r="C1906" s="22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20"/>
      <c r="T1906" s="20"/>
      <c r="U1906" s="20"/>
      <c r="V1906" s="20"/>
      <c r="W1906" s="20"/>
      <c r="X1906" s="20"/>
      <c r="Y1906" s="20"/>
      <c r="Z1906" s="17"/>
      <c r="AA1906" s="21"/>
      <c r="AB1906" s="17"/>
      <c r="AC1906" s="17"/>
      <c r="AD1906" s="17"/>
      <c r="AE1906" s="17"/>
      <c r="AF1906" s="17"/>
      <c r="AG1906" s="17"/>
      <c r="AH1906" s="17"/>
      <c r="AI1906" s="17"/>
      <c r="AJ1906" s="17"/>
      <c r="AK1906" s="17"/>
      <c r="AL1906" s="17"/>
      <c r="AM1906" s="17"/>
      <c r="AN1906" s="17"/>
      <c r="AO1906" s="17"/>
      <c r="AP1906" s="17"/>
      <c r="AQ1906" s="17"/>
      <c r="AR1906" s="17"/>
      <c r="AS1906" s="17"/>
      <c r="AT1906" s="17"/>
      <c r="AU1906" s="17"/>
      <c r="AV1906" s="17"/>
      <c r="AW1906" s="17"/>
      <c r="AX1906" s="17"/>
      <c r="AY1906" s="17"/>
      <c r="AZ1906" s="17"/>
      <c r="BA1906" s="17"/>
      <c r="BB1906" s="17"/>
    </row>
    <row r="1907" spans="1:54" x14ac:dyDescent="0.25">
      <c r="A1907" s="17"/>
      <c r="B1907" s="17"/>
      <c r="C1907" s="22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20"/>
      <c r="T1907" s="20"/>
      <c r="U1907" s="20"/>
      <c r="V1907" s="20"/>
      <c r="W1907" s="20"/>
      <c r="X1907" s="20"/>
      <c r="Y1907" s="20"/>
      <c r="Z1907" s="17"/>
      <c r="AA1907" s="21"/>
      <c r="AB1907" s="17"/>
      <c r="AC1907" s="17"/>
      <c r="AD1907" s="17"/>
      <c r="AE1907" s="17"/>
      <c r="AF1907" s="17"/>
      <c r="AG1907" s="17"/>
      <c r="AH1907" s="17"/>
      <c r="AI1907" s="17"/>
      <c r="AJ1907" s="17"/>
      <c r="AK1907" s="17"/>
      <c r="AL1907" s="17"/>
      <c r="AM1907" s="17"/>
      <c r="AN1907" s="17"/>
      <c r="AO1907" s="17"/>
      <c r="AP1907" s="17"/>
      <c r="AQ1907" s="17"/>
      <c r="AR1907" s="17"/>
      <c r="AS1907" s="17"/>
      <c r="AT1907" s="17"/>
      <c r="AU1907" s="17"/>
      <c r="AV1907" s="17"/>
      <c r="AW1907" s="17"/>
      <c r="AX1907" s="17"/>
      <c r="AY1907" s="17"/>
      <c r="AZ1907" s="17"/>
      <c r="BA1907" s="17"/>
      <c r="BB1907" s="17"/>
    </row>
    <row r="1908" spans="1:54" x14ac:dyDescent="0.25">
      <c r="A1908" s="17"/>
      <c r="B1908" s="17"/>
      <c r="C1908" s="22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20"/>
      <c r="T1908" s="20"/>
      <c r="U1908" s="20"/>
      <c r="V1908" s="20"/>
      <c r="W1908" s="20"/>
      <c r="X1908" s="20"/>
      <c r="Y1908" s="20"/>
      <c r="Z1908" s="17"/>
      <c r="AA1908" s="21"/>
      <c r="AB1908" s="17"/>
      <c r="AC1908" s="17"/>
      <c r="AD1908" s="17"/>
      <c r="AE1908" s="17"/>
      <c r="AF1908" s="17"/>
      <c r="AG1908" s="17"/>
      <c r="AH1908" s="17"/>
      <c r="AI1908" s="17"/>
      <c r="AJ1908" s="17"/>
      <c r="AK1908" s="17"/>
      <c r="AL1908" s="17"/>
      <c r="AM1908" s="17"/>
      <c r="AN1908" s="17"/>
      <c r="AO1908" s="17"/>
      <c r="AP1908" s="17"/>
      <c r="AQ1908" s="17"/>
      <c r="AR1908" s="17"/>
      <c r="AS1908" s="17"/>
      <c r="AT1908" s="17"/>
      <c r="AU1908" s="17"/>
      <c r="AV1908" s="17"/>
      <c r="AW1908" s="17"/>
      <c r="AX1908" s="17"/>
      <c r="AY1908" s="17"/>
      <c r="AZ1908" s="17"/>
      <c r="BA1908" s="17"/>
      <c r="BB1908" s="17"/>
    </row>
    <row r="1909" spans="1:54" x14ac:dyDescent="0.25">
      <c r="A1909" s="17"/>
      <c r="B1909" s="17"/>
      <c r="C1909" s="22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20"/>
      <c r="T1909" s="20"/>
      <c r="U1909" s="20"/>
      <c r="V1909" s="20"/>
      <c r="W1909" s="20"/>
      <c r="X1909" s="20"/>
      <c r="Y1909" s="20"/>
      <c r="Z1909" s="17"/>
      <c r="AA1909" s="21"/>
      <c r="AB1909" s="17"/>
      <c r="AC1909" s="17"/>
      <c r="AD1909" s="17"/>
      <c r="AE1909" s="17"/>
      <c r="AF1909" s="17"/>
      <c r="AG1909" s="17"/>
      <c r="AH1909" s="17"/>
      <c r="AI1909" s="17"/>
      <c r="AJ1909" s="17"/>
      <c r="AK1909" s="17"/>
      <c r="AL1909" s="17"/>
      <c r="AM1909" s="17"/>
      <c r="AN1909" s="17"/>
      <c r="AO1909" s="17"/>
      <c r="AP1909" s="17"/>
      <c r="AQ1909" s="17"/>
      <c r="AR1909" s="17"/>
      <c r="AS1909" s="17"/>
      <c r="AT1909" s="17"/>
      <c r="AU1909" s="17"/>
      <c r="AV1909" s="17"/>
      <c r="AW1909" s="17"/>
      <c r="AX1909" s="17"/>
      <c r="AY1909" s="17"/>
      <c r="AZ1909" s="17"/>
      <c r="BA1909" s="17"/>
      <c r="BB1909" s="17"/>
    </row>
    <row r="1910" spans="1:54" x14ac:dyDescent="0.25">
      <c r="A1910" s="17"/>
      <c r="B1910" s="17"/>
      <c r="C1910" s="22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20"/>
      <c r="T1910" s="20"/>
      <c r="U1910" s="20"/>
      <c r="V1910" s="20"/>
      <c r="W1910" s="20"/>
      <c r="X1910" s="20"/>
      <c r="Y1910" s="20"/>
      <c r="Z1910" s="17"/>
      <c r="AA1910" s="21"/>
      <c r="AB1910" s="17"/>
      <c r="AC1910" s="17"/>
      <c r="AD1910" s="17"/>
      <c r="AE1910" s="17"/>
      <c r="AF1910" s="17"/>
      <c r="AG1910" s="17"/>
      <c r="AH1910" s="17"/>
      <c r="AI1910" s="17"/>
      <c r="AJ1910" s="17"/>
      <c r="AK1910" s="17"/>
      <c r="AL1910" s="17"/>
      <c r="AM1910" s="17"/>
      <c r="AN1910" s="17"/>
      <c r="AO1910" s="17"/>
      <c r="AP1910" s="17"/>
      <c r="AQ1910" s="17"/>
      <c r="AR1910" s="17"/>
      <c r="AS1910" s="17"/>
      <c r="AT1910" s="17"/>
      <c r="AU1910" s="17"/>
      <c r="AV1910" s="17"/>
      <c r="AW1910" s="17"/>
      <c r="AX1910" s="17"/>
      <c r="AY1910" s="17"/>
      <c r="AZ1910" s="17"/>
      <c r="BA1910" s="17"/>
      <c r="BB1910" s="17"/>
    </row>
    <row r="1911" spans="1:54" x14ac:dyDescent="0.25">
      <c r="A1911" s="17"/>
      <c r="B1911" s="17"/>
      <c r="C1911" s="22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20"/>
      <c r="T1911" s="20"/>
      <c r="U1911" s="20"/>
      <c r="V1911" s="20"/>
      <c r="W1911" s="20"/>
      <c r="X1911" s="20"/>
      <c r="Y1911" s="20"/>
      <c r="Z1911" s="17"/>
      <c r="AA1911" s="21"/>
      <c r="AB1911" s="17"/>
      <c r="AC1911" s="17"/>
      <c r="AD1911" s="17"/>
      <c r="AE1911" s="17"/>
      <c r="AF1911" s="17"/>
      <c r="AG1911" s="17"/>
      <c r="AH1911" s="17"/>
      <c r="AI1911" s="17"/>
      <c r="AJ1911" s="17"/>
      <c r="AK1911" s="17"/>
      <c r="AL1911" s="17"/>
      <c r="AM1911" s="17"/>
      <c r="AN1911" s="17"/>
      <c r="AO1911" s="17"/>
      <c r="AP1911" s="17"/>
      <c r="AQ1911" s="17"/>
      <c r="AR1911" s="17"/>
      <c r="AS1911" s="17"/>
      <c r="AT1911" s="17"/>
      <c r="AU1911" s="17"/>
      <c r="AV1911" s="17"/>
      <c r="AW1911" s="17"/>
      <c r="AX1911" s="17"/>
      <c r="AY1911" s="17"/>
      <c r="AZ1911" s="17"/>
      <c r="BA1911" s="17"/>
      <c r="BB1911" s="17"/>
    </row>
    <row r="1912" spans="1:54" x14ac:dyDescent="0.25">
      <c r="A1912" s="17"/>
      <c r="B1912" s="17"/>
      <c r="C1912" s="22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20"/>
      <c r="T1912" s="20"/>
      <c r="U1912" s="20"/>
      <c r="V1912" s="20"/>
      <c r="W1912" s="20"/>
      <c r="X1912" s="20"/>
      <c r="Y1912" s="20"/>
      <c r="Z1912" s="17"/>
      <c r="AA1912" s="21"/>
      <c r="AB1912" s="17"/>
      <c r="AC1912" s="17"/>
      <c r="AD1912" s="17"/>
      <c r="AE1912" s="17"/>
      <c r="AF1912" s="17"/>
      <c r="AG1912" s="17"/>
      <c r="AH1912" s="17"/>
      <c r="AI1912" s="17"/>
      <c r="AJ1912" s="17"/>
      <c r="AK1912" s="17"/>
      <c r="AL1912" s="17"/>
      <c r="AM1912" s="17"/>
      <c r="AN1912" s="17"/>
      <c r="AO1912" s="17"/>
      <c r="AP1912" s="17"/>
      <c r="AQ1912" s="17"/>
      <c r="AR1912" s="17"/>
      <c r="AS1912" s="17"/>
      <c r="AT1912" s="17"/>
      <c r="AU1912" s="17"/>
      <c r="AV1912" s="17"/>
      <c r="AW1912" s="17"/>
      <c r="AX1912" s="17"/>
      <c r="AY1912" s="17"/>
      <c r="AZ1912" s="17"/>
      <c r="BA1912" s="17"/>
      <c r="BB1912" s="17"/>
    </row>
    <row r="1913" spans="1:54" x14ac:dyDescent="0.25">
      <c r="A1913" s="17"/>
      <c r="B1913" s="17"/>
      <c r="C1913" s="22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20"/>
      <c r="T1913" s="20"/>
      <c r="U1913" s="20"/>
      <c r="V1913" s="20"/>
      <c r="W1913" s="20"/>
      <c r="X1913" s="20"/>
      <c r="Y1913" s="20"/>
      <c r="Z1913" s="17"/>
      <c r="AA1913" s="21"/>
      <c r="AB1913" s="17"/>
      <c r="AC1913" s="17"/>
      <c r="AD1913" s="17"/>
      <c r="AE1913" s="17"/>
      <c r="AF1913" s="17"/>
      <c r="AG1913" s="17"/>
      <c r="AH1913" s="17"/>
      <c r="AI1913" s="17"/>
      <c r="AJ1913" s="17"/>
      <c r="AK1913" s="17"/>
      <c r="AL1913" s="17"/>
      <c r="AM1913" s="17"/>
      <c r="AN1913" s="17"/>
      <c r="AO1913" s="17"/>
      <c r="AP1913" s="17"/>
      <c r="AQ1913" s="17"/>
      <c r="AR1913" s="17"/>
      <c r="AS1913" s="17"/>
      <c r="AT1913" s="17"/>
      <c r="AU1913" s="17"/>
      <c r="AV1913" s="17"/>
      <c r="AW1913" s="17"/>
      <c r="AX1913" s="17"/>
      <c r="AY1913" s="17"/>
      <c r="AZ1913" s="17"/>
      <c r="BA1913" s="17"/>
      <c r="BB1913" s="17"/>
    </row>
    <row r="1914" spans="1:54" x14ac:dyDescent="0.25">
      <c r="A1914" s="17"/>
      <c r="B1914" s="17"/>
      <c r="C1914" s="22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20"/>
      <c r="T1914" s="20"/>
      <c r="U1914" s="20"/>
      <c r="V1914" s="20"/>
      <c r="W1914" s="20"/>
      <c r="X1914" s="20"/>
      <c r="Y1914" s="20"/>
      <c r="Z1914" s="17"/>
      <c r="AA1914" s="21"/>
      <c r="AB1914" s="17"/>
      <c r="AC1914" s="17"/>
      <c r="AD1914" s="17"/>
      <c r="AE1914" s="17"/>
      <c r="AF1914" s="17"/>
      <c r="AG1914" s="17"/>
      <c r="AH1914" s="17"/>
      <c r="AI1914" s="17"/>
      <c r="AJ1914" s="17"/>
      <c r="AK1914" s="17"/>
      <c r="AL1914" s="17"/>
      <c r="AM1914" s="17"/>
      <c r="AN1914" s="17"/>
      <c r="AO1914" s="17"/>
      <c r="AP1914" s="17"/>
      <c r="AQ1914" s="17"/>
      <c r="AR1914" s="17"/>
      <c r="AS1914" s="17"/>
      <c r="AT1914" s="17"/>
      <c r="AU1914" s="17"/>
      <c r="AV1914" s="17"/>
      <c r="AW1914" s="17"/>
      <c r="AX1914" s="17"/>
      <c r="AY1914" s="17"/>
      <c r="AZ1914" s="17"/>
      <c r="BA1914" s="17"/>
      <c r="BB1914" s="17"/>
    </row>
    <row r="1915" spans="1:54" x14ac:dyDescent="0.25">
      <c r="A1915" s="17"/>
      <c r="B1915" s="17"/>
      <c r="C1915" s="22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20"/>
      <c r="T1915" s="20"/>
      <c r="U1915" s="20"/>
      <c r="V1915" s="20"/>
      <c r="W1915" s="20"/>
      <c r="X1915" s="20"/>
      <c r="Y1915" s="20"/>
      <c r="Z1915" s="17"/>
      <c r="AA1915" s="21"/>
      <c r="AB1915" s="17"/>
      <c r="AC1915" s="17"/>
      <c r="AD1915" s="17"/>
      <c r="AE1915" s="17"/>
      <c r="AF1915" s="17"/>
      <c r="AG1915" s="17"/>
      <c r="AH1915" s="17"/>
      <c r="AI1915" s="17"/>
      <c r="AJ1915" s="17"/>
      <c r="AK1915" s="17"/>
      <c r="AL1915" s="17"/>
      <c r="AM1915" s="17"/>
      <c r="AN1915" s="17"/>
      <c r="AO1915" s="17"/>
      <c r="AP1915" s="17"/>
      <c r="AQ1915" s="17"/>
      <c r="AR1915" s="17"/>
      <c r="AS1915" s="17"/>
      <c r="AT1915" s="17"/>
      <c r="AU1915" s="17"/>
      <c r="AV1915" s="17"/>
      <c r="AW1915" s="17"/>
      <c r="AX1915" s="17"/>
      <c r="AY1915" s="17"/>
      <c r="AZ1915" s="17"/>
      <c r="BA1915" s="17"/>
      <c r="BB1915" s="17"/>
    </row>
    <row r="1916" spans="1:54" x14ac:dyDescent="0.25">
      <c r="A1916" s="17"/>
      <c r="B1916" s="17"/>
      <c r="C1916" s="22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20"/>
      <c r="T1916" s="20"/>
      <c r="U1916" s="20"/>
      <c r="V1916" s="20"/>
      <c r="W1916" s="20"/>
      <c r="X1916" s="20"/>
      <c r="Y1916" s="20"/>
      <c r="Z1916" s="17"/>
      <c r="AA1916" s="21"/>
      <c r="AB1916" s="17"/>
      <c r="AC1916" s="17"/>
      <c r="AD1916" s="17"/>
      <c r="AE1916" s="17"/>
      <c r="AF1916" s="17"/>
      <c r="AG1916" s="17"/>
      <c r="AH1916" s="17"/>
      <c r="AI1916" s="17"/>
      <c r="AJ1916" s="17"/>
      <c r="AK1916" s="17"/>
      <c r="AL1916" s="17"/>
      <c r="AM1916" s="17"/>
      <c r="AN1916" s="17"/>
      <c r="AO1916" s="17"/>
      <c r="AP1916" s="17"/>
      <c r="AQ1916" s="17"/>
      <c r="AR1916" s="17"/>
      <c r="AS1916" s="17"/>
      <c r="AT1916" s="17"/>
      <c r="AU1916" s="17"/>
      <c r="AV1916" s="17"/>
      <c r="AW1916" s="17"/>
      <c r="AX1916" s="17"/>
      <c r="AY1916" s="17"/>
      <c r="AZ1916" s="17"/>
      <c r="BA1916" s="17"/>
      <c r="BB1916" s="17"/>
    </row>
    <row r="1917" spans="1:54" x14ac:dyDescent="0.25">
      <c r="A1917" s="17"/>
      <c r="B1917" s="17"/>
      <c r="C1917" s="22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20"/>
      <c r="T1917" s="20"/>
      <c r="U1917" s="20"/>
      <c r="V1917" s="20"/>
      <c r="W1917" s="20"/>
      <c r="X1917" s="20"/>
      <c r="Y1917" s="20"/>
      <c r="Z1917" s="17"/>
      <c r="AA1917" s="21"/>
      <c r="AB1917" s="17"/>
      <c r="AC1917" s="17"/>
      <c r="AD1917" s="17"/>
      <c r="AE1917" s="17"/>
      <c r="AF1917" s="17"/>
      <c r="AG1917" s="17"/>
      <c r="AH1917" s="17"/>
      <c r="AI1917" s="17"/>
      <c r="AJ1917" s="17"/>
      <c r="AK1917" s="17"/>
      <c r="AL1917" s="17"/>
      <c r="AM1917" s="17"/>
      <c r="AN1917" s="17"/>
      <c r="AO1917" s="17"/>
      <c r="AP1917" s="17"/>
      <c r="AQ1917" s="17"/>
      <c r="AR1917" s="17"/>
      <c r="AS1917" s="17"/>
      <c r="AT1917" s="17"/>
      <c r="AU1917" s="17"/>
      <c r="AV1917" s="17"/>
      <c r="AW1917" s="17"/>
      <c r="AX1917" s="17"/>
      <c r="AY1917" s="17"/>
      <c r="AZ1917" s="17"/>
      <c r="BA1917" s="17"/>
      <c r="BB1917" s="17"/>
    </row>
    <row r="1918" spans="1:54" x14ac:dyDescent="0.25">
      <c r="A1918" s="17"/>
      <c r="B1918" s="17"/>
      <c r="C1918" s="22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20"/>
      <c r="T1918" s="20"/>
      <c r="U1918" s="20"/>
      <c r="V1918" s="20"/>
      <c r="W1918" s="20"/>
      <c r="X1918" s="20"/>
      <c r="Y1918" s="20"/>
      <c r="Z1918" s="17"/>
      <c r="AA1918" s="21"/>
      <c r="AB1918" s="17"/>
      <c r="AC1918" s="17"/>
      <c r="AD1918" s="17"/>
      <c r="AE1918" s="17"/>
      <c r="AF1918" s="17"/>
      <c r="AG1918" s="17"/>
      <c r="AH1918" s="17"/>
      <c r="AI1918" s="17"/>
      <c r="AJ1918" s="17"/>
      <c r="AK1918" s="17"/>
      <c r="AL1918" s="17"/>
      <c r="AM1918" s="17"/>
      <c r="AN1918" s="17"/>
      <c r="AO1918" s="17"/>
      <c r="AP1918" s="17"/>
      <c r="AQ1918" s="17"/>
      <c r="AR1918" s="17"/>
      <c r="AS1918" s="17"/>
      <c r="AT1918" s="17"/>
      <c r="AU1918" s="17"/>
      <c r="AV1918" s="17"/>
      <c r="AW1918" s="17"/>
      <c r="AX1918" s="17"/>
      <c r="AY1918" s="17"/>
      <c r="AZ1918" s="17"/>
      <c r="BA1918" s="17"/>
      <c r="BB1918" s="17"/>
    </row>
    <row r="1919" spans="1:54" x14ac:dyDescent="0.25">
      <c r="A1919" s="17"/>
      <c r="B1919" s="17"/>
      <c r="C1919" s="22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20"/>
      <c r="T1919" s="20"/>
      <c r="U1919" s="20"/>
      <c r="V1919" s="20"/>
      <c r="W1919" s="20"/>
      <c r="X1919" s="20"/>
      <c r="Y1919" s="20"/>
      <c r="Z1919" s="17"/>
      <c r="AA1919" s="21"/>
      <c r="AB1919" s="17"/>
      <c r="AC1919" s="17"/>
      <c r="AD1919" s="17"/>
      <c r="AE1919" s="17"/>
      <c r="AF1919" s="17"/>
      <c r="AG1919" s="17"/>
      <c r="AH1919" s="17"/>
      <c r="AI1919" s="17"/>
      <c r="AJ1919" s="17"/>
      <c r="AK1919" s="17"/>
      <c r="AL1919" s="17"/>
      <c r="AM1919" s="17"/>
      <c r="AN1919" s="17"/>
      <c r="AO1919" s="17"/>
      <c r="AP1919" s="17"/>
      <c r="AQ1919" s="17"/>
      <c r="AR1919" s="17"/>
      <c r="AS1919" s="17"/>
      <c r="AT1919" s="17"/>
      <c r="AU1919" s="17"/>
      <c r="AV1919" s="17"/>
      <c r="AW1919" s="17"/>
      <c r="AX1919" s="17"/>
      <c r="AY1919" s="17"/>
      <c r="AZ1919" s="17"/>
      <c r="BA1919" s="17"/>
      <c r="BB1919" s="17"/>
    </row>
    <row r="1920" spans="1:54" x14ac:dyDescent="0.25">
      <c r="A1920" s="17"/>
      <c r="B1920" s="17"/>
      <c r="C1920" s="22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20"/>
      <c r="T1920" s="20"/>
      <c r="U1920" s="20"/>
      <c r="V1920" s="20"/>
      <c r="W1920" s="20"/>
      <c r="X1920" s="20"/>
      <c r="Y1920" s="20"/>
      <c r="Z1920" s="17"/>
      <c r="AA1920" s="21"/>
      <c r="AB1920" s="17"/>
      <c r="AC1920" s="17"/>
      <c r="AD1920" s="17"/>
      <c r="AE1920" s="17"/>
      <c r="AF1920" s="17"/>
      <c r="AG1920" s="17"/>
      <c r="AH1920" s="17"/>
      <c r="AI1920" s="17"/>
      <c r="AJ1920" s="17"/>
      <c r="AK1920" s="17"/>
      <c r="AL1920" s="17"/>
      <c r="AM1920" s="17"/>
      <c r="AN1920" s="17"/>
      <c r="AO1920" s="17"/>
      <c r="AP1920" s="17"/>
      <c r="AQ1920" s="17"/>
      <c r="AR1920" s="17"/>
      <c r="AS1920" s="17"/>
      <c r="AT1920" s="17"/>
      <c r="AU1920" s="17"/>
      <c r="AV1920" s="17"/>
      <c r="AW1920" s="17"/>
      <c r="AX1920" s="17"/>
      <c r="AY1920" s="17"/>
      <c r="AZ1920" s="17"/>
      <c r="BA1920" s="17"/>
      <c r="BB1920" s="17"/>
    </row>
    <row r="1921" spans="1:54" x14ac:dyDescent="0.25">
      <c r="A1921" s="17"/>
      <c r="B1921" s="17"/>
      <c r="C1921" s="22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20"/>
      <c r="T1921" s="20"/>
      <c r="U1921" s="20"/>
      <c r="V1921" s="20"/>
      <c r="W1921" s="20"/>
      <c r="X1921" s="20"/>
      <c r="Y1921" s="20"/>
      <c r="Z1921" s="17"/>
      <c r="AA1921" s="21"/>
      <c r="AB1921" s="17"/>
      <c r="AC1921" s="17"/>
      <c r="AD1921" s="17"/>
      <c r="AE1921" s="17"/>
      <c r="AF1921" s="17"/>
      <c r="AG1921" s="17"/>
      <c r="AH1921" s="17"/>
      <c r="AI1921" s="17"/>
      <c r="AJ1921" s="17"/>
      <c r="AK1921" s="17"/>
      <c r="AL1921" s="17"/>
      <c r="AM1921" s="17"/>
      <c r="AN1921" s="17"/>
      <c r="AO1921" s="17"/>
      <c r="AP1921" s="17"/>
      <c r="AQ1921" s="17"/>
      <c r="AR1921" s="17"/>
      <c r="AS1921" s="17"/>
      <c r="AT1921" s="17"/>
      <c r="AU1921" s="17"/>
      <c r="AV1921" s="17"/>
      <c r="AW1921" s="17"/>
      <c r="AX1921" s="17"/>
      <c r="AY1921" s="17"/>
      <c r="AZ1921" s="17"/>
      <c r="BA1921" s="17"/>
      <c r="BB1921" s="17"/>
    </row>
    <row r="1922" spans="1:54" x14ac:dyDescent="0.25">
      <c r="A1922" s="17"/>
      <c r="B1922" s="17"/>
      <c r="C1922" s="22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20"/>
      <c r="T1922" s="20"/>
      <c r="U1922" s="20"/>
      <c r="V1922" s="20"/>
      <c r="W1922" s="20"/>
      <c r="X1922" s="20"/>
      <c r="Y1922" s="20"/>
      <c r="Z1922" s="17"/>
      <c r="AA1922" s="21"/>
      <c r="AB1922" s="17"/>
      <c r="AC1922" s="17"/>
      <c r="AD1922" s="17"/>
      <c r="AE1922" s="17"/>
      <c r="AF1922" s="17"/>
      <c r="AG1922" s="17"/>
      <c r="AH1922" s="17"/>
      <c r="AI1922" s="17"/>
      <c r="AJ1922" s="17"/>
      <c r="AK1922" s="17"/>
      <c r="AL1922" s="17"/>
      <c r="AM1922" s="17"/>
      <c r="AN1922" s="17"/>
      <c r="AO1922" s="17"/>
      <c r="AP1922" s="17"/>
      <c r="AQ1922" s="17"/>
      <c r="AR1922" s="17"/>
      <c r="AS1922" s="17"/>
      <c r="AT1922" s="17"/>
      <c r="AU1922" s="17"/>
      <c r="AV1922" s="17"/>
      <c r="AW1922" s="17"/>
      <c r="AX1922" s="17"/>
      <c r="AY1922" s="17"/>
      <c r="AZ1922" s="17"/>
      <c r="BA1922" s="17"/>
      <c r="BB1922" s="17"/>
    </row>
    <row r="1923" spans="1:54" x14ac:dyDescent="0.25">
      <c r="A1923" s="17"/>
      <c r="B1923" s="17"/>
      <c r="C1923" s="22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20"/>
      <c r="T1923" s="20"/>
      <c r="U1923" s="20"/>
      <c r="V1923" s="20"/>
      <c r="W1923" s="20"/>
      <c r="X1923" s="20"/>
      <c r="Y1923" s="20"/>
      <c r="Z1923" s="17"/>
      <c r="AA1923" s="21"/>
      <c r="AB1923" s="17"/>
      <c r="AC1923" s="17"/>
      <c r="AD1923" s="17"/>
      <c r="AE1923" s="17"/>
      <c r="AF1923" s="17"/>
      <c r="AG1923" s="17"/>
      <c r="AH1923" s="17"/>
      <c r="AI1923" s="17"/>
      <c r="AJ1923" s="17"/>
      <c r="AK1923" s="17"/>
      <c r="AL1923" s="17"/>
      <c r="AM1923" s="17"/>
      <c r="AN1923" s="17"/>
      <c r="AO1923" s="17"/>
      <c r="AP1923" s="17"/>
      <c r="AQ1923" s="17"/>
      <c r="AR1923" s="17"/>
      <c r="AS1923" s="17"/>
      <c r="AT1923" s="17"/>
      <c r="AU1923" s="17"/>
      <c r="AV1923" s="17"/>
      <c r="AW1923" s="17"/>
      <c r="AX1923" s="17"/>
      <c r="AY1923" s="17"/>
      <c r="AZ1923" s="17"/>
      <c r="BA1923" s="17"/>
      <c r="BB1923" s="17"/>
    </row>
    <row r="1924" spans="1:54" x14ac:dyDescent="0.25">
      <c r="A1924" s="17"/>
      <c r="B1924" s="17"/>
      <c r="C1924" s="22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20"/>
      <c r="T1924" s="20"/>
      <c r="U1924" s="20"/>
      <c r="V1924" s="20"/>
      <c r="W1924" s="20"/>
      <c r="X1924" s="20"/>
      <c r="Y1924" s="20"/>
      <c r="Z1924" s="17"/>
      <c r="AA1924" s="21"/>
      <c r="AB1924" s="17"/>
      <c r="AC1924" s="17"/>
      <c r="AD1924" s="17"/>
      <c r="AE1924" s="17"/>
      <c r="AF1924" s="17"/>
      <c r="AG1924" s="17"/>
      <c r="AH1924" s="17"/>
      <c r="AI1924" s="17"/>
      <c r="AJ1924" s="17"/>
      <c r="AK1924" s="17"/>
      <c r="AL1924" s="17"/>
      <c r="AM1924" s="17"/>
      <c r="AN1924" s="17"/>
      <c r="AO1924" s="17"/>
      <c r="AP1924" s="17"/>
      <c r="AQ1924" s="17"/>
      <c r="AR1924" s="17"/>
      <c r="AS1924" s="17"/>
      <c r="AT1924" s="17"/>
      <c r="AU1924" s="17"/>
      <c r="AV1924" s="17"/>
      <c r="AW1924" s="17"/>
      <c r="AX1924" s="17"/>
      <c r="AY1924" s="17"/>
      <c r="AZ1924" s="17"/>
      <c r="BA1924" s="17"/>
      <c r="BB1924" s="17"/>
    </row>
    <row r="1925" spans="1:54" x14ac:dyDescent="0.25">
      <c r="A1925" s="17"/>
      <c r="B1925" s="17"/>
      <c r="C1925" s="22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20"/>
      <c r="T1925" s="20"/>
      <c r="U1925" s="20"/>
      <c r="V1925" s="20"/>
      <c r="W1925" s="20"/>
      <c r="X1925" s="20"/>
      <c r="Y1925" s="20"/>
      <c r="Z1925" s="17"/>
      <c r="AA1925" s="21"/>
      <c r="AB1925" s="17"/>
      <c r="AC1925" s="17"/>
      <c r="AD1925" s="17"/>
      <c r="AE1925" s="17"/>
      <c r="AF1925" s="17"/>
      <c r="AG1925" s="17"/>
      <c r="AH1925" s="17"/>
      <c r="AI1925" s="17"/>
      <c r="AJ1925" s="17"/>
      <c r="AK1925" s="17"/>
      <c r="AL1925" s="17"/>
      <c r="AM1925" s="17"/>
      <c r="AN1925" s="17"/>
      <c r="AO1925" s="17"/>
      <c r="AP1925" s="17"/>
      <c r="AQ1925" s="17"/>
      <c r="AR1925" s="17"/>
      <c r="AS1925" s="17"/>
      <c r="AT1925" s="17"/>
      <c r="AU1925" s="17"/>
      <c r="AV1925" s="17"/>
      <c r="AW1925" s="17"/>
      <c r="AX1925" s="17"/>
      <c r="AY1925" s="17"/>
      <c r="AZ1925" s="17"/>
      <c r="BA1925" s="17"/>
      <c r="BB1925" s="17"/>
    </row>
    <row r="1926" spans="1:54" x14ac:dyDescent="0.25">
      <c r="A1926" s="17"/>
      <c r="B1926" s="17"/>
      <c r="C1926" s="22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20"/>
      <c r="T1926" s="20"/>
      <c r="U1926" s="20"/>
      <c r="V1926" s="20"/>
      <c r="W1926" s="20"/>
      <c r="X1926" s="20"/>
      <c r="Y1926" s="20"/>
      <c r="Z1926" s="17"/>
      <c r="AA1926" s="21"/>
      <c r="AB1926" s="17"/>
      <c r="AC1926" s="17"/>
      <c r="AD1926" s="17"/>
      <c r="AE1926" s="17"/>
      <c r="AF1926" s="17"/>
      <c r="AG1926" s="17"/>
      <c r="AH1926" s="17"/>
      <c r="AI1926" s="17"/>
      <c r="AJ1926" s="17"/>
      <c r="AK1926" s="17"/>
      <c r="AL1926" s="17"/>
      <c r="AM1926" s="17"/>
      <c r="AN1926" s="17"/>
      <c r="AO1926" s="17"/>
      <c r="AP1926" s="17"/>
      <c r="AQ1926" s="17"/>
      <c r="AR1926" s="17"/>
      <c r="AS1926" s="17"/>
      <c r="AT1926" s="17"/>
      <c r="AU1926" s="17"/>
      <c r="AV1926" s="17"/>
      <c r="AW1926" s="17"/>
      <c r="AX1926" s="17"/>
      <c r="AY1926" s="17"/>
      <c r="AZ1926" s="17"/>
      <c r="BA1926" s="17"/>
      <c r="BB1926" s="17"/>
    </row>
    <row r="1927" spans="1:54" x14ac:dyDescent="0.25">
      <c r="A1927" s="17"/>
      <c r="B1927" s="17"/>
      <c r="C1927" s="22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20"/>
      <c r="T1927" s="20"/>
      <c r="U1927" s="20"/>
      <c r="V1927" s="20"/>
      <c r="W1927" s="20"/>
      <c r="X1927" s="20"/>
      <c r="Y1927" s="20"/>
      <c r="Z1927" s="17"/>
      <c r="AA1927" s="21"/>
      <c r="AB1927" s="17"/>
      <c r="AC1927" s="17"/>
      <c r="AD1927" s="17"/>
      <c r="AE1927" s="17"/>
      <c r="AF1927" s="17"/>
      <c r="AG1927" s="17"/>
      <c r="AH1927" s="17"/>
      <c r="AI1927" s="17"/>
      <c r="AJ1927" s="17"/>
      <c r="AK1927" s="17"/>
      <c r="AL1927" s="17"/>
      <c r="AM1927" s="17"/>
      <c r="AN1927" s="17"/>
      <c r="AO1927" s="17"/>
      <c r="AP1927" s="17"/>
      <c r="AQ1927" s="17"/>
      <c r="AR1927" s="17"/>
      <c r="AS1927" s="17"/>
      <c r="AT1927" s="17"/>
      <c r="AU1927" s="17"/>
      <c r="AV1927" s="17"/>
      <c r="AW1927" s="17"/>
      <c r="AX1927" s="17"/>
      <c r="AY1927" s="17"/>
      <c r="AZ1927" s="17"/>
      <c r="BA1927" s="17"/>
      <c r="BB1927" s="17"/>
    </row>
    <row r="1928" spans="1:54" x14ac:dyDescent="0.25">
      <c r="A1928" s="17"/>
      <c r="B1928" s="17"/>
      <c r="C1928" s="22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20"/>
      <c r="T1928" s="20"/>
      <c r="U1928" s="20"/>
      <c r="V1928" s="20"/>
      <c r="W1928" s="20"/>
      <c r="X1928" s="20"/>
      <c r="Y1928" s="20"/>
      <c r="Z1928" s="17"/>
      <c r="AA1928" s="21"/>
      <c r="AB1928" s="17"/>
      <c r="AC1928" s="17"/>
      <c r="AD1928" s="17"/>
      <c r="AE1928" s="17"/>
      <c r="AF1928" s="17"/>
      <c r="AG1928" s="17"/>
      <c r="AH1928" s="17"/>
      <c r="AI1928" s="17"/>
      <c r="AJ1928" s="17"/>
      <c r="AK1928" s="17"/>
      <c r="AL1928" s="17"/>
      <c r="AM1928" s="17"/>
      <c r="AN1928" s="17"/>
      <c r="AO1928" s="17"/>
      <c r="AP1928" s="17"/>
      <c r="AQ1928" s="17"/>
      <c r="AR1928" s="17"/>
      <c r="AS1928" s="17"/>
      <c r="AT1928" s="17"/>
      <c r="AU1928" s="17"/>
      <c r="AV1928" s="17"/>
      <c r="AW1928" s="17"/>
      <c r="AX1928" s="17"/>
      <c r="AY1928" s="17"/>
      <c r="AZ1928" s="17"/>
      <c r="BA1928" s="17"/>
      <c r="BB1928" s="17"/>
    </row>
    <row r="1929" spans="1:54" x14ac:dyDescent="0.25">
      <c r="A1929" s="17"/>
      <c r="B1929" s="17"/>
      <c r="C1929" s="22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20"/>
      <c r="T1929" s="20"/>
      <c r="U1929" s="20"/>
      <c r="V1929" s="20"/>
      <c r="W1929" s="20"/>
      <c r="X1929" s="20"/>
      <c r="Y1929" s="20"/>
      <c r="Z1929" s="17"/>
      <c r="AA1929" s="21"/>
      <c r="AB1929" s="17"/>
      <c r="AC1929" s="17"/>
      <c r="AD1929" s="17"/>
      <c r="AE1929" s="17"/>
      <c r="AF1929" s="17"/>
      <c r="AG1929" s="17"/>
      <c r="AH1929" s="17"/>
      <c r="AI1929" s="17"/>
      <c r="AJ1929" s="17"/>
      <c r="AK1929" s="17"/>
      <c r="AL1929" s="17"/>
      <c r="AM1929" s="17"/>
      <c r="AN1929" s="17"/>
      <c r="AO1929" s="17"/>
      <c r="AP1929" s="17"/>
      <c r="AQ1929" s="17"/>
      <c r="AR1929" s="17"/>
      <c r="AS1929" s="17"/>
      <c r="AT1929" s="17"/>
      <c r="AU1929" s="17"/>
      <c r="AV1929" s="17"/>
      <c r="AW1929" s="17"/>
      <c r="AX1929" s="17"/>
      <c r="AY1929" s="17"/>
      <c r="AZ1929" s="17"/>
      <c r="BA1929" s="17"/>
      <c r="BB1929" s="17"/>
    </row>
    <row r="1930" spans="1:54" x14ac:dyDescent="0.25">
      <c r="A1930" s="17"/>
      <c r="B1930" s="17"/>
      <c r="C1930" s="22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20"/>
      <c r="T1930" s="20"/>
      <c r="U1930" s="20"/>
      <c r="V1930" s="20"/>
      <c r="W1930" s="20"/>
      <c r="X1930" s="20"/>
      <c r="Y1930" s="20"/>
      <c r="Z1930" s="17"/>
      <c r="AA1930" s="21"/>
      <c r="AB1930" s="17"/>
      <c r="AC1930" s="17"/>
      <c r="AD1930" s="17"/>
      <c r="AE1930" s="17"/>
      <c r="AF1930" s="17"/>
      <c r="AG1930" s="17"/>
      <c r="AH1930" s="17"/>
      <c r="AI1930" s="17"/>
      <c r="AJ1930" s="17"/>
      <c r="AK1930" s="17"/>
      <c r="AL1930" s="17"/>
      <c r="AM1930" s="17"/>
      <c r="AN1930" s="17"/>
      <c r="AO1930" s="17"/>
      <c r="AP1930" s="17"/>
      <c r="AQ1930" s="17"/>
      <c r="AR1930" s="17"/>
      <c r="AS1930" s="17"/>
      <c r="AT1930" s="17"/>
      <c r="AU1930" s="17"/>
      <c r="AV1930" s="17"/>
      <c r="AW1930" s="17"/>
      <c r="AX1930" s="17"/>
      <c r="AY1930" s="17"/>
      <c r="AZ1930" s="17"/>
      <c r="BA1930" s="17"/>
      <c r="BB1930" s="17"/>
    </row>
    <row r="1931" spans="1:54" x14ac:dyDescent="0.25">
      <c r="A1931" s="17"/>
      <c r="B1931" s="17"/>
      <c r="C1931" s="22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20"/>
      <c r="T1931" s="20"/>
      <c r="U1931" s="20"/>
      <c r="V1931" s="20"/>
      <c r="W1931" s="20"/>
      <c r="X1931" s="20"/>
      <c r="Y1931" s="20"/>
      <c r="Z1931" s="17"/>
      <c r="AA1931" s="21"/>
      <c r="AB1931" s="17"/>
      <c r="AC1931" s="17"/>
      <c r="AD1931" s="17"/>
      <c r="AE1931" s="17"/>
      <c r="AF1931" s="17"/>
      <c r="AG1931" s="17"/>
      <c r="AH1931" s="17"/>
      <c r="AI1931" s="17"/>
      <c r="AJ1931" s="17"/>
      <c r="AK1931" s="17"/>
      <c r="AL1931" s="17"/>
      <c r="AM1931" s="17"/>
      <c r="AN1931" s="17"/>
      <c r="AO1931" s="17"/>
      <c r="AP1931" s="17"/>
      <c r="AQ1931" s="17"/>
      <c r="AR1931" s="17"/>
      <c r="AS1931" s="17"/>
      <c r="AT1931" s="17"/>
      <c r="AU1931" s="17"/>
      <c r="AV1931" s="17"/>
      <c r="AW1931" s="17"/>
      <c r="AX1931" s="17"/>
      <c r="AY1931" s="17"/>
      <c r="AZ1931" s="17"/>
      <c r="BA1931" s="17"/>
      <c r="BB1931" s="17"/>
    </row>
    <row r="1932" spans="1:54" x14ac:dyDescent="0.25">
      <c r="A1932" s="17"/>
      <c r="B1932" s="17"/>
      <c r="C1932" s="22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20"/>
      <c r="T1932" s="20"/>
      <c r="U1932" s="20"/>
      <c r="V1932" s="20"/>
      <c r="W1932" s="20"/>
      <c r="X1932" s="20"/>
      <c r="Y1932" s="20"/>
      <c r="Z1932" s="17"/>
      <c r="AA1932" s="21"/>
      <c r="AB1932" s="17"/>
      <c r="AC1932" s="17"/>
      <c r="AD1932" s="17"/>
      <c r="AE1932" s="17"/>
      <c r="AF1932" s="17"/>
      <c r="AG1932" s="17"/>
      <c r="AH1932" s="17"/>
      <c r="AI1932" s="17"/>
      <c r="AJ1932" s="17"/>
      <c r="AK1932" s="17"/>
      <c r="AL1932" s="17"/>
      <c r="AM1932" s="17"/>
      <c r="AN1932" s="17"/>
      <c r="AO1932" s="17"/>
      <c r="AP1932" s="17"/>
      <c r="AQ1932" s="17"/>
      <c r="AR1932" s="17"/>
      <c r="AS1932" s="17"/>
      <c r="AT1932" s="17"/>
      <c r="AU1932" s="17"/>
      <c r="AV1932" s="17"/>
      <c r="AW1932" s="17"/>
      <c r="AX1932" s="17"/>
      <c r="AY1932" s="17"/>
      <c r="AZ1932" s="17"/>
      <c r="BA1932" s="17"/>
      <c r="BB1932" s="17"/>
    </row>
    <row r="1933" spans="1:54" x14ac:dyDescent="0.25">
      <c r="A1933" s="17"/>
      <c r="B1933" s="17"/>
      <c r="C1933" s="22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20"/>
      <c r="T1933" s="20"/>
      <c r="U1933" s="20"/>
      <c r="V1933" s="20"/>
      <c r="W1933" s="20"/>
      <c r="X1933" s="20"/>
      <c r="Y1933" s="20"/>
      <c r="Z1933" s="17"/>
      <c r="AA1933" s="21"/>
      <c r="AB1933" s="17"/>
      <c r="AC1933" s="17"/>
      <c r="AD1933" s="17"/>
      <c r="AE1933" s="17"/>
      <c r="AF1933" s="17"/>
      <c r="AG1933" s="17"/>
      <c r="AH1933" s="17"/>
      <c r="AI1933" s="17"/>
      <c r="AJ1933" s="17"/>
      <c r="AK1933" s="17"/>
      <c r="AL1933" s="17"/>
      <c r="AM1933" s="17"/>
      <c r="AN1933" s="17"/>
      <c r="AO1933" s="17"/>
      <c r="AP1933" s="17"/>
      <c r="AQ1933" s="17"/>
      <c r="AR1933" s="17"/>
      <c r="AS1933" s="17"/>
      <c r="AT1933" s="17"/>
      <c r="AU1933" s="17"/>
      <c r="AV1933" s="17"/>
      <c r="AW1933" s="17"/>
      <c r="AX1933" s="17"/>
      <c r="AY1933" s="17"/>
      <c r="AZ1933" s="17"/>
      <c r="BA1933" s="17"/>
      <c r="BB1933" s="17"/>
    </row>
    <row r="1934" spans="1:54" x14ac:dyDescent="0.25">
      <c r="A1934" s="17"/>
      <c r="B1934" s="17"/>
      <c r="C1934" s="22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20"/>
      <c r="T1934" s="20"/>
      <c r="U1934" s="20"/>
      <c r="V1934" s="20"/>
      <c r="W1934" s="20"/>
      <c r="X1934" s="20"/>
      <c r="Y1934" s="20"/>
      <c r="Z1934" s="17"/>
      <c r="AA1934" s="21"/>
      <c r="AB1934" s="17"/>
      <c r="AC1934" s="17"/>
      <c r="AD1934" s="17"/>
      <c r="AE1934" s="17"/>
      <c r="AF1934" s="17"/>
      <c r="AG1934" s="17"/>
      <c r="AH1934" s="17"/>
      <c r="AI1934" s="17"/>
      <c r="AJ1934" s="17"/>
      <c r="AK1934" s="17"/>
      <c r="AL1934" s="17"/>
      <c r="AM1934" s="17"/>
      <c r="AN1934" s="17"/>
      <c r="AO1934" s="17"/>
      <c r="AP1934" s="17"/>
      <c r="AQ1934" s="17"/>
      <c r="AR1934" s="17"/>
      <c r="AS1934" s="17"/>
      <c r="AT1934" s="17"/>
      <c r="AU1934" s="17"/>
      <c r="AV1934" s="17"/>
      <c r="AW1934" s="17"/>
      <c r="AX1934" s="17"/>
      <c r="AY1934" s="17"/>
      <c r="AZ1934" s="17"/>
      <c r="BA1934" s="17"/>
      <c r="BB1934" s="17"/>
    </row>
    <row r="1935" spans="1:54" x14ac:dyDescent="0.25">
      <c r="A1935" s="17"/>
      <c r="B1935" s="17"/>
      <c r="C1935" s="22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20"/>
      <c r="T1935" s="20"/>
      <c r="U1935" s="20"/>
      <c r="V1935" s="20"/>
      <c r="W1935" s="20"/>
      <c r="X1935" s="20"/>
      <c r="Y1935" s="20"/>
      <c r="Z1935" s="17"/>
      <c r="AA1935" s="21"/>
      <c r="AB1935" s="17"/>
      <c r="AC1935" s="17"/>
      <c r="AD1935" s="17"/>
      <c r="AE1935" s="17"/>
      <c r="AF1935" s="17"/>
      <c r="AG1935" s="17"/>
      <c r="AH1935" s="17"/>
      <c r="AI1935" s="17"/>
      <c r="AJ1935" s="17"/>
      <c r="AK1935" s="17"/>
      <c r="AL1935" s="17"/>
      <c r="AM1935" s="17"/>
      <c r="AN1935" s="17"/>
      <c r="AO1935" s="17"/>
      <c r="AP1935" s="17"/>
      <c r="AQ1935" s="17"/>
      <c r="AR1935" s="17"/>
      <c r="AS1935" s="17"/>
      <c r="AT1935" s="17"/>
      <c r="AU1935" s="17"/>
      <c r="AV1935" s="17"/>
      <c r="AW1935" s="17"/>
      <c r="AX1935" s="17"/>
      <c r="AY1935" s="17"/>
      <c r="AZ1935" s="17"/>
      <c r="BA1935" s="17"/>
      <c r="BB1935" s="17"/>
    </row>
    <row r="1936" spans="1:54" x14ac:dyDescent="0.25">
      <c r="A1936" s="17"/>
      <c r="B1936" s="17"/>
      <c r="C1936" s="22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20"/>
      <c r="T1936" s="20"/>
      <c r="U1936" s="20"/>
      <c r="V1936" s="20"/>
      <c r="W1936" s="20"/>
      <c r="X1936" s="20"/>
      <c r="Y1936" s="20"/>
      <c r="Z1936" s="17"/>
      <c r="AA1936" s="21"/>
      <c r="AB1936" s="17"/>
      <c r="AC1936" s="17"/>
      <c r="AD1936" s="17"/>
      <c r="AE1936" s="17"/>
      <c r="AF1936" s="17"/>
      <c r="AG1936" s="17"/>
      <c r="AH1936" s="17"/>
      <c r="AI1936" s="17"/>
      <c r="AJ1936" s="17"/>
      <c r="AK1936" s="17"/>
      <c r="AL1936" s="17"/>
      <c r="AM1936" s="17"/>
      <c r="AN1936" s="17"/>
      <c r="AO1936" s="17"/>
      <c r="AP1936" s="17"/>
      <c r="AQ1936" s="17"/>
      <c r="AR1936" s="17"/>
      <c r="AS1936" s="17"/>
      <c r="AT1936" s="17"/>
      <c r="AU1936" s="17"/>
      <c r="AV1936" s="17"/>
      <c r="AW1936" s="17"/>
      <c r="AX1936" s="17"/>
      <c r="AY1936" s="17"/>
      <c r="AZ1936" s="17"/>
      <c r="BA1936" s="17"/>
      <c r="BB1936" s="17"/>
    </row>
    <row r="1937" spans="1:54" x14ac:dyDescent="0.25">
      <c r="A1937" s="17"/>
      <c r="B1937" s="17"/>
      <c r="C1937" s="22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20"/>
      <c r="T1937" s="20"/>
      <c r="U1937" s="20"/>
      <c r="V1937" s="20"/>
      <c r="W1937" s="20"/>
      <c r="X1937" s="20"/>
      <c r="Y1937" s="20"/>
      <c r="Z1937" s="17"/>
      <c r="AA1937" s="21"/>
      <c r="AB1937" s="17"/>
      <c r="AC1937" s="17"/>
      <c r="AD1937" s="17"/>
      <c r="AE1937" s="17"/>
      <c r="AF1937" s="17"/>
      <c r="AG1937" s="17"/>
      <c r="AH1937" s="17"/>
      <c r="AI1937" s="17"/>
      <c r="AJ1937" s="17"/>
      <c r="AK1937" s="17"/>
      <c r="AL1937" s="17"/>
      <c r="AM1937" s="17"/>
      <c r="AN1937" s="17"/>
      <c r="AO1937" s="17"/>
      <c r="AP1937" s="17"/>
      <c r="AQ1937" s="17"/>
      <c r="AR1937" s="17"/>
      <c r="AS1937" s="17"/>
      <c r="AT1937" s="17"/>
      <c r="AU1937" s="17"/>
      <c r="AV1937" s="17"/>
      <c r="AW1937" s="17"/>
      <c r="AX1937" s="17"/>
      <c r="AY1937" s="17"/>
      <c r="AZ1937" s="17"/>
      <c r="BA1937" s="17"/>
      <c r="BB1937" s="17"/>
    </row>
    <row r="1938" spans="1:54" x14ac:dyDescent="0.25">
      <c r="A1938" s="17"/>
      <c r="B1938" s="17"/>
      <c r="C1938" s="22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20"/>
      <c r="T1938" s="20"/>
      <c r="U1938" s="20"/>
      <c r="V1938" s="20"/>
      <c r="W1938" s="20"/>
      <c r="X1938" s="20"/>
      <c r="Y1938" s="20"/>
      <c r="Z1938" s="17"/>
      <c r="AA1938" s="21"/>
      <c r="AB1938" s="17"/>
      <c r="AC1938" s="17"/>
      <c r="AD1938" s="17"/>
      <c r="AE1938" s="17"/>
      <c r="AF1938" s="17"/>
      <c r="AG1938" s="17"/>
      <c r="AH1938" s="17"/>
      <c r="AI1938" s="17"/>
      <c r="AJ1938" s="17"/>
      <c r="AK1938" s="17"/>
      <c r="AL1938" s="17"/>
      <c r="AM1938" s="17"/>
      <c r="AN1938" s="17"/>
      <c r="AO1938" s="17"/>
      <c r="AP1938" s="17"/>
      <c r="AQ1938" s="17"/>
      <c r="AR1938" s="17"/>
      <c r="AS1938" s="17"/>
      <c r="AT1938" s="17"/>
      <c r="AU1938" s="17"/>
      <c r="AV1938" s="17"/>
      <c r="AW1938" s="17"/>
      <c r="AX1938" s="17"/>
      <c r="AY1938" s="17"/>
      <c r="AZ1938" s="17"/>
      <c r="BA1938" s="17"/>
      <c r="BB1938" s="17"/>
    </row>
    <row r="1939" spans="1:54" x14ac:dyDescent="0.25">
      <c r="A1939" s="17"/>
      <c r="B1939" s="17"/>
      <c r="C1939" s="22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20"/>
      <c r="T1939" s="20"/>
      <c r="U1939" s="20"/>
      <c r="V1939" s="20"/>
      <c r="W1939" s="20"/>
      <c r="X1939" s="20"/>
      <c r="Y1939" s="20"/>
      <c r="Z1939" s="17"/>
      <c r="AA1939" s="21"/>
      <c r="AB1939" s="17"/>
      <c r="AC1939" s="17"/>
      <c r="AD1939" s="17"/>
      <c r="AE1939" s="17"/>
      <c r="AF1939" s="17"/>
      <c r="AG1939" s="17"/>
      <c r="AH1939" s="17"/>
      <c r="AI1939" s="17"/>
      <c r="AJ1939" s="17"/>
      <c r="AK1939" s="17"/>
      <c r="AL1939" s="17"/>
      <c r="AM1939" s="17"/>
      <c r="AN1939" s="17"/>
      <c r="AO1939" s="17"/>
      <c r="AP1939" s="17"/>
      <c r="AQ1939" s="17"/>
      <c r="AR1939" s="17"/>
      <c r="AS1939" s="17"/>
      <c r="AT1939" s="17"/>
      <c r="AU1939" s="17"/>
      <c r="AV1939" s="17"/>
      <c r="AW1939" s="17"/>
      <c r="AX1939" s="17"/>
      <c r="AY1939" s="17"/>
      <c r="AZ1939" s="17"/>
      <c r="BA1939" s="17"/>
      <c r="BB1939" s="17"/>
    </row>
    <row r="1940" spans="1:54" x14ac:dyDescent="0.25">
      <c r="A1940" s="17"/>
      <c r="B1940" s="17"/>
      <c r="C1940" s="22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20"/>
      <c r="T1940" s="20"/>
      <c r="U1940" s="20"/>
      <c r="V1940" s="20"/>
      <c r="W1940" s="20"/>
      <c r="X1940" s="20"/>
      <c r="Y1940" s="20"/>
      <c r="Z1940" s="17"/>
      <c r="AA1940" s="21"/>
      <c r="AB1940" s="17"/>
      <c r="AC1940" s="17"/>
      <c r="AD1940" s="17"/>
      <c r="AE1940" s="17"/>
      <c r="AF1940" s="17"/>
      <c r="AG1940" s="17"/>
      <c r="AH1940" s="17"/>
      <c r="AI1940" s="17"/>
      <c r="AJ1940" s="17"/>
      <c r="AK1940" s="17"/>
      <c r="AL1940" s="17"/>
      <c r="AM1940" s="17"/>
      <c r="AN1940" s="17"/>
      <c r="AO1940" s="17"/>
      <c r="AP1940" s="17"/>
      <c r="AQ1940" s="17"/>
      <c r="AR1940" s="17"/>
      <c r="AS1940" s="17"/>
      <c r="AT1940" s="17"/>
      <c r="AU1940" s="17"/>
      <c r="AV1940" s="17"/>
      <c r="AW1940" s="17"/>
      <c r="AX1940" s="17"/>
      <c r="AY1940" s="17"/>
      <c r="AZ1940" s="17"/>
      <c r="BA1940" s="17"/>
      <c r="BB1940" s="17"/>
    </row>
    <row r="1941" spans="1:54" x14ac:dyDescent="0.25">
      <c r="A1941" s="17"/>
      <c r="B1941" s="17"/>
      <c r="C1941" s="22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20"/>
      <c r="T1941" s="20"/>
      <c r="U1941" s="20"/>
      <c r="V1941" s="20"/>
      <c r="W1941" s="20"/>
      <c r="X1941" s="20"/>
      <c r="Y1941" s="20"/>
      <c r="Z1941" s="17"/>
      <c r="AA1941" s="21"/>
      <c r="AB1941" s="17"/>
      <c r="AC1941" s="17"/>
      <c r="AD1941" s="17"/>
      <c r="AE1941" s="17"/>
      <c r="AF1941" s="17"/>
      <c r="AG1941" s="17"/>
      <c r="AH1941" s="17"/>
      <c r="AI1941" s="17"/>
      <c r="AJ1941" s="17"/>
      <c r="AK1941" s="17"/>
      <c r="AL1941" s="17"/>
      <c r="AM1941" s="17"/>
      <c r="AN1941" s="17"/>
      <c r="AO1941" s="17"/>
      <c r="AP1941" s="17"/>
      <c r="AQ1941" s="17"/>
      <c r="AR1941" s="17"/>
      <c r="AS1941" s="17"/>
      <c r="AT1941" s="17"/>
      <c r="AU1941" s="17"/>
      <c r="AV1941" s="17"/>
      <c r="AW1941" s="17"/>
      <c r="AX1941" s="17"/>
      <c r="AY1941" s="17"/>
      <c r="AZ1941" s="17"/>
      <c r="BA1941" s="17"/>
      <c r="BB1941" s="17"/>
    </row>
    <row r="1942" spans="1:54" x14ac:dyDescent="0.25">
      <c r="A1942" s="17"/>
      <c r="B1942" s="17"/>
      <c r="C1942" s="22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20"/>
      <c r="T1942" s="20"/>
      <c r="U1942" s="20"/>
      <c r="V1942" s="20"/>
      <c r="W1942" s="20"/>
      <c r="X1942" s="20"/>
      <c r="Y1942" s="20"/>
      <c r="Z1942" s="17"/>
      <c r="AA1942" s="21"/>
      <c r="AB1942" s="17"/>
      <c r="AC1942" s="17"/>
      <c r="AD1942" s="17"/>
      <c r="AE1942" s="17"/>
      <c r="AF1942" s="17"/>
      <c r="AG1942" s="17"/>
      <c r="AH1942" s="17"/>
      <c r="AI1942" s="17"/>
      <c r="AJ1942" s="17"/>
      <c r="AK1942" s="17"/>
      <c r="AL1942" s="17"/>
      <c r="AM1942" s="17"/>
      <c r="AN1942" s="17"/>
      <c r="AO1942" s="17"/>
      <c r="AP1942" s="17"/>
      <c r="AQ1942" s="17"/>
      <c r="AR1942" s="17"/>
      <c r="AS1942" s="17"/>
      <c r="AT1942" s="17"/>
      <c r="AU1942" s="17"/>
      <c r="AV1942" s="17"/>
      <c r="AW1942" s="17"/>
      <c r="AX1942" s="17"/>
      <c r="AY1942" s="17"/>
      <c r="AZ1942" s="17"/>
      <c r="BA1942" s="17"/>
      <c r="BB1942" s="17"/>
    </row>
    <row r="1943" spans="1:54" x14ac:dyDescent="0.25">
      <c r="A1943" s="17"/>
      <c r="B1943" s="17"/>
      <c r="C1943" s="22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20"/>
      <c r="T1943" s="20"/>
      <c r="U1943" s="20"/>
      <c r="V1943" s="20"/>
      <c r="W1943" s="20"/>
      <c r="X1943" s="20"/>
      <c r="Y1943" s="20"/>
      <c r="Z1943" s="17"/>
      <c r="AA1943" s="21"/>
      <c r="AB1943" s="17"/>
      <c r="AC1943" s="17"/>
      <c r="AD1943" s="17"/>
      <c r="AE1943" s="17"/>
      <c r="AF1943" s="17"/>
      <c r="AG1943" s="17"/>
      <c r="AH1943" s="17"/>
      <c r="AI1943" s="17"/>
      <c r="AJ1943" s="17"/>
      <c r="AK1943" s="17"/>
      <c r="AL1943" s="17"/>
      <c r="AM1943" s="17"/>
      <c r="AN1943" s="17"/>
      <c r="AO1943" s="17"/>
      <c r="AP1943" s="17"/>
      <c r="AQ1943" s="17"/>
      <c r="AR1943" s="17"/>
      <c r="AS1943" s="17"/>
      <c r="AT1943" s="17"/>
      <c r="AU1943" s="17"/>
      <c r="AV1943" s="17"/>
      <c r="AW1943" s="17"/>
      <c r="AX1943" s="17"/>
      <c r="AY1943" s="17"/>
      <c r="AZ1943" s="17"/>
      <c r="BA1943" s="17"/>
      <c r="BB1943" s="17"/>
    </row>
    <row r="1944" spans="1:54" x14ac:dyDescent="0.25">
      <c r="A1944" s="17"/>
      <c r="B1944" s="17"/>
      <c r="C1944" s="22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20"/>
      <c r="T1944" s="20"/>
      <c r="U1944" s="20"/>
      <c r="V1944" s="20"/>
      <c r="W1944" s="20"/>
      <c r="X1944" s="20"/>
      <c r="Y1944" s="20"/>
      <c r="Z1944" s="17"/>
      <c r="AA1944" s="21"/>
      <c r="AB1944" s="17"/>
      <c r="AC1944" s="17"/>
      <c r="AD1944" s="17"/>
      <c r="AE1944" s="17"/>
      <c r="AF1944" s="17"/>
      <c r="AG1944" s="17"/>
      <c r="AH1944" s="17"/>
      <c r="AI1944" s="17"/>
      <c r="AJ1944" s="17"/>
      <c r="AK1944" s="17"/>
      <c r="AL1944" s="17"/>
      <c r="AM1944" s="17"/>
      <c r="AN1944" s="17"/>
      <c r="AO1944" s="17"/>
      <c r="AP1944" s="17"/>
      <c r="AQ1944" s="17"/>
      <c r="AR1944" s="17"/>
      <c r="AS1944" s="17"/>
      <c r="AT1944" s="17"/>
      <c r="AU1944" s="17"/>
      <c r="AV1944" s="17"/>
      <c r="AW1944" s="17"/>
      <c r="AX1944" s="17"/>
      <c r="AY1944" s="17"/>
      <c r="AZ1944" s="17"/>
      <c r="BA1944" s="17"/>
      <c r="BB1944" s="17"/>
    </row>
    <row r="1945" spans="1:54" x14ac:dyDescent="0.25">
      <c r="A1945" s="17"/>
      <c r="B1945" s="17"/>
      <c r="C1945" s="22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20"/>
      <c r="T1945" s="20"/>
      <c r="U1945" s="20"/>
      <c r="V1945" s="20"/>
      <c r="W1945" s="20"/>
      <c r="X1945" s="20"/>
      <c r="Y1945" s="20"/>
      <c r="Z1945" s="17"/>
      <c r="AA1945" s="21"/>
      <c r="AB1945" s="17"/>
      <c r="AC1945" s="17"/>
      <c r="AD1945" s="17"/>
      <c r="AE1945" s="17"/>
      <c r="AF1945" s="17"/>
      <c r="AG1945" s="17"/>
      <c r="AH1945" s="17"/>
      <c r="AI1945" s="17"/>
      <c r="AJ1945" s="17"/>
      <c r="AK1945" s="17"/>
      <c r="AL1945" s="17"/>
      <c r="AM1945" s="17"/>
      <c r="AN1945" s="17"/>
      <c r="AO1945" s="17"/>
      <c r="AP1945" s="17"/>
      <c r="AQ1945" s="17"/>
      <c r="AR1945" s="17"/>
      <c r="AS1945" s="17"/>
      <c r="AT1945" s="17"/>
      <c r="AU1945" s="17"/>
      <c r="AV1945" s="17"/>
      <c r="AW1945" s="17"/>
      <c r="AX1945" s="17"/>
      <c r="AY1945" s="17"/>
      <c r="AZ1945" s="17"/>
      <c r="BA1945" s="17"/>
      <c r="BB1945" s="17"/>
    </row>
    <row r="1946" spans="1:54" x14ac:dyDescent="0.25">
      <c r="A1946" s="17"/>
      <c r="B1946" s="17"/>
      <c r="C1946" s="22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20"/>
      <c r="T1946" s="20"/>
      <c r="U1946" s="20"/>
      <c r="V1946" s="20"/>
      <c r="W1946" s="20"/>
      <c r="X1946" s="20"/>
      <c r="Y1946" s="20"/>
      <c r="Z1946" s="17"/>
      <c r="AA1946" s="21"/>
      <c r="AB1946" s="17"/>
      <c r="AC1946" s="17"/>
      <c r="AD1946" s="17"/>
      <c r="AE1946" s="17"/>
      <c r="AF1946" s="17"/>
      <c r="AG1946" s="17"/>
      <c r="AH1946" s="17"/>
      <c r="AI1946" s="17"/>
      <c r="AJ1946" s="17"/>
      <c r="AK1946" s="17"/>
      <c r="AL1946" s="17"/>
      <c r="AM1946" s="17"/>
      <c r="AN1946" s="17"/>
      <c r="AO1946" s="17"/>
      <c r="AP1946" s="17"/>
      <c r="AQ1946" s="17"/>
      <c r="AR1946" s="17"/>
      <c r="AS1946" s="17"/>
      <c r="AT1946" s="17"/>
      <c r="AU1946" s="17"/>
      <c r="AV1946" s="17"/>
      <c r="AW1946" s="17"/>
      <c r="AX1946" s="17"/>
      <c r="AY1946" s="17"/>
      <c r="AZ1946" s="17"/>
      <c r="BA1946" s="17"/>
      <c r="BB1946" s="17"/>
    </row>
    <row r="1947" spans="1:54" x14ac:dyDescent="0.25">
      <c r="A1947" s="17"/>
      <c r="B1947" s="17"/>
      <c r="C1947" s="22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20"/>
      <c r="T1947" s="20"/>
      <c r="U1947" s="20"/>
      <c r="V1947" s="20"/>
      <c r="W1947" s="20"/>
      <c r="X1947" s="20"/>
      <c r="Y1947" s="20"/>
      <c r="Z1947" s="17"/>
      <c r="AA1947" s="21"/>
      <c r="AB1947" s="17"/>
      <c r="AC1947" s="17"/>
      <c r="AD1947" s="17"/>
      <c r="AE1947" s="17"/>
      <c r="AF1947" s="17"/>
      <c r="AG1947" s="17"/>
      <c r="AH1947" s="17"/>
      <c r="AI1947" s="17"/>
      <c r="AJ1947" s="17"/>
      <c r="AK1947" s="17"/>
      <c r="AL1947" s="17"/>
      <c r="AM1947" s="17"/>
      <c r="AN1947" s="17"/>
      <c r="AO1947" s="17"/>
      <c r="AP1947" s="17"/>
      <c r="AQ1947" s="17"/>
      <c r="AR1947" s="17"/>
      <c r="AS1947" s="17"/>
      <c r="AT1947" s="17"/>
      <c r="AU1947" s="17"/>
      <c r="AV1947" s="17"/>
      <c r="AW1947" s="17"/>
      <c r="AX1947" s="17"/>
      <c r="AY1947" s="17"/>
      <c r="AZ1947" s="17"/>
      <c r="BA1947" s="17"/>
      <c r="BB1947" s="17"/>
    </row>
    <row r="1948" spans="1:54" x14ac:dyDescent="0.25">
      <c r="A1948" s="17"/>
      <c r="B1948" s="17"/>
      <c r="C1948" s="22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20"/>
      <c r="T1948" s="20"/>
      <c r="U1948" s="20"/>
      <c r="V1948" s="20"/>
      <c r="W1948" s="20"/>
      <c r="X1948" s="20"/>
      <c r="Y1948" s="20"/>
      <c r="Z1948" s="17"/>
      <c r="AA1948" s="21"/>
      <c r="AB1948" s="17"/>
      <c r="AC1948" s="17"/>
      <c r="AD1948" s="17"/>
      <c r="AE1948" s="17"/>
      <c r="AF1948" s="17"/>
      <c r="AG1948" s="17"/>
      <c r="AH1948" s="17"/>
      <c r="AI1948" s="17"/>
      <c r="AJ1948" s="17"/>
      <c r="AK1948" s="17"/>
      <c r="AL1948" s="17"/>
      <c r="AM1948" s="17"/>
      <c r="AN1948" s="17"/>
      <c r="AO1948" s="17"/>
      <c r="AP1948" s="17"/>
      <c r="AQ1948" s="17"/>
      <c r="AR1948" s="17"/>
      <c r="AS1948" s="17"/>
      <c r="AT1948" s="17"/>
      <c r="AU1948" s="17"/>
      <c r="AV1948" s="17"/>
      <c r="AW1948" s="17"/>
      <c r="AX1948" s="17"/>
      <c r="AY1948" s="17"/>
      <c r="AZ1948" s="17"/>
      <c r="BA1948" s="17"/>
      <c r="BB1948" s="17"/>
    </row>
    <row r="1949" spans="1:54" x14ac:dyDescent="0.25">
      <c r="A1949" s="17"/>
      <c r="B1949" s="17"/>
      <c r="C1949" s="22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20"/>
      <c r="T1949" s="20"/>
      <c r="U1949" s="20"/>
      <c r="V1949" s="20"/>
      <c r="W1949" s="20"/>
      <c r="X1949" s="20"/>
      <c r="Y1949" s="20"/>
      <c r="Z1949" s="17"/>
      <c r="AA1949" s="21"/>
      <c r="AB1949" s="17"/>
      <c r="AC1949" s="17"/>
      <c r="AD1949" s="17"/>
      <c r="AE1949" s="17"/>
      <c r="AF1949" s="17"/>
      <c r="AG1949" s="17"/>
      <c r="AH1949" s="17"/>
      <c r="AI1949" s="17"/>
      <c r="AJ1949" s="17"/>
      <c r="AK1949" s="17"/>
      <c r="AL1949" s="17"/>
      <c r="AM1949" s="17"/>
      <c r="AN1949" s="17"/>
      <c r="AO1949" s="17"/>
      <c r="AP1949" s="17"/>
      <c r="AQ1949" s="17"/>
      <c r="AR1949" s="17"/>
      <c r="AS1949" s="17"/>
      <c r="AT1949" s="17"/>
      <c r="AU1949" s="17"/>
      <c r="AV1949" s="17"/>
      <c r="AW1949" s="17"/>
      <c r="AX1949" s="17"/>
      <c r="AY1949" s="17"/>
      <c r="AZ1949" s="17"/>
      <c r="BA1949" s="17"/>
      <c r="BB1949" s="17"/>
    </row>
    <row r="1950" spans="1:54" x14ac:dyDescent="0.25">
      <c r="A1950" s="17"/>
      <c r="B1950" s="17"/>
      <c r="C1950" s="22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20"/>
      <c r="T1950" s="20"/>
      <c r="U1950" s="20"/>
      <c r="V1950" s="20"/>
      <c r="W1950" s="20"/>
      <c r="X1950" s="20"/>
      <c r="Y1950" s="20"/>
      <c r="Z1950" s="17"/>
      <c r="AA1950" s="21"/>
      <c r="AB1950" s="17"/>
      <c r="AC1950" s="17"/>
      <c r="AD1950" s="17"/>
      <c r="AE1950" s="17"/>
      <c r="AF1950" s="17"/>
      <c r="AG1950" s="17"/>
      <c r="AH1950" s="17"/>
      <c r="AI1950" s="17"/>
      <c r="AJ1950" s="17"/>
      <c r="AK1950" s="17"/>
      <c r="AL1950" s="17"/>
      <c r="AM1950" s="17"/>
      <c r="AN1950" s="17"/>
      <c r="AO1950" s="17"/>
      <c r="AP1950" s="17"/>
      <c r="AQ1950" s="17"/>
      <c r="AR1950" s="17"/>
      <c r="AS1950" s="17"/>
      <c r="AT1950" s="17"/>
      <c r="AU1950" s="17"/>
      <c r="AV1950" s="17"/>
      <c r="AW1950" s="17"/>
      <c r="AX1950" s="17"/>
      <c r="AY1950" s="17"/>
      <c r="AZ1950" s="17"/>
      <c r="BA1950" s="17"/>
      <c r="BB1950" s="17"/>
    </row>
    <row r="1951" spans="1:54" x14ac:dyDescent="0.25">
      <c r="A1951" s="17"/>
      <c r="B1951" s="17"/>
      <c r="C1951" s="22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20"/>
      <c r="T1951" s="20"/>
      <c r="U1951" s="20"/>
      <c r="V1951" s="20"/>
      <c r="W1951" s="20"/>
      <c r="X1951" s="20"/>
      <c r="Y1951" s="20"/>
      <c r="Z1951" s="17"/>
      <c r="AA1951" s="21"/>
      <c r="AB1951" s="17"/>
      <c r="AC1951" s="17"/>
      <c r="AD1951" s="17"/>
      <c r="AE1951" s="17"/>
      <c r="AF1951" s="17"/>
      <c r="AG1951" s="17"/>
      <c r="AH1951" s="17"/>
      <c r="AI1951" s="17"/>
      <c r="AJ1951" s="17"/>
      <c r="AK1951" s="17"/>
      <c r="AL1951" s="17"/>
      <c r="AM1951" s="17"/>
      <c r="AN1951" s="17"/>
      <c r="AO1951" s="17"/>
      <c r="AP1951" s="17"/>
      <c r="AQ1951" s="17"/>
      <c r="AR1951" s="17"/>
      <c r="AS1951" s="17"/>
      <c r="AT1951" s="17"/>
      <c r="AU1951" s="17"/>
      <c r="AV1951" s="17"/>
      <c r="AW1951" s="17"/>
      <c r="AX1951" s="17"/>
      <c r="AY1951" s="17"/>
      <c r="AZ1951" s="17"/>
      <c r="BA1951" s="17"/>
      <c r="BB1951" s="17"/>
    </row>
    <row r="1952" spans="1:54" x14ac:dyDescent="0.25">
      <c r="A1952" s="17"/>
      <c r="B1952" s="17"/>
      <c r="C1952" s="22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20"/>
      <c r="T1952" s="20"/>
      <c r="U1952" s="20"/>
      <c r="V1952" s="20"/>
      <c r="W1952" s="20"/>
      <c r="X1952" s="20"/>
      <c r="Y1952" s="20"/>
      <c r="Z1952" s="17"/>
      <c r="AA1952" s="21"/>
      <c r="AB1952" s="17"/>
      <c r="AC1952" s="17"/>
      <c r="AD1952" s="17"/>
      <c r="AE1952" s="17"/>
      <c r="AF1952" s="17"/>
      <c r="AG1952" s="17"/>
      <c r="AH1952" s="17"/>
      <c r="AI1952" s="17"/>
      <c r="AJ1952" s="17"/>
      <c r="AK1952" s="17"/>
      <c r="AL1952" s="17"/>
      <c r="AM1952" s="17"/>
      <c r="AN1952" s="17"/>
      <c r="AO1952" s="17"/>
      <c r="AP1952" s="17"/>
      <c r="AQ1952" s="17"/>
      <c r="AR1952" s="17"/>
      <c r="AS1952" s="17"/>
      <c r="AT1952" s="17"/>
      <c r="AU1952" s="17"/>
      <c r="AV1952" s="17"/>
      <c r="AW1952" s="17"/>
      <c r="AX1952" s="17"/>
      <c r="AY1952" s="17"/>
      <c r="AZ1952" s="17"/>
      <c r="BA1952" s="17"/>
      <c r="BB1952" s="17"/>
    </row>
    <row r="1953" spans="1:54" x14ac:dyDescent="0.25">
      <c r="A1953" s="17"/>
      <c r="B1953" s="17"/>
      <c r="C1953" s="22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20"/>
      <c r="T1953" s="20"/>
      <c r="U1953" s="20"/>
      <c r="V1953" s="20"/>
      <c r="W1953" s="20"/>
      <c r="X1953" s="20"/>
      <c r="Y1953" s="20"/>
      <c r="Z1953" s="17"/>
      <c r="AA1953" s="21"/>
      <c r="AB1953" s="17"/>
      <c r="AC1953" s="17"/>
      <c r="AD1953" s="17"/>
      <c r="AE1953" s="17"/>
      <c r="AF1953" s="17"/>
      <c r="AG1953" s="17"/>
      <c r="AH1953" s="17"/>
      <c r="AI1953" s="17"/>
      <c r="AJ1953" s="17"/>
      <c r="AK1953" s="17"/>
      <c r="AL1953" s="17"/>
      <c r="AM1953" s="17"/>
      <c r="AN1953" s="17"/>
      <c r="AO1953" s="17"/>
      <c r="AP1953" s="17"/>
      <c r="AQ1953" s="17"/>
      <c r="AR1953" s="17"/>
      <c r="AS1953" s="17"/>
      <c r="AT1953" s="17"/>
      <c r="AU1953" s="17"/>
      <c r="AV1953" s="17"/>
      <c r="AW1953" s="17"/>
      <c r="AX1953" s="17"/>
      <c r="AY1953" s="17"/>
      <c r="AZ1953" s="17"/>
      <c r="BA1953" s="17"/>
      <c r="BB1953" s="17"/>
    </row>
    <row r="1954" spans="1:54" x14ac:dyDescent="0.25">
      <c r="A1954" s="17"/>
      <c r="B1954" s="17"/>
      <c r="C1954" s="22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20"/>
      <c r="T1954" s="20"/>
      <c r="U1954" s="20"/>
      <c r="V1954" s="20"/>
      <c r="W1954" s="20"/>
      <c r="X1954" s="20"/>
      <c r="Y1954" s="20"/>
      <c r="Z1954" s="17"/>
      <c r="AA1954" s="21"/>
      <c r="AB1954" s="17"/>
      <c r="AC1954" s="17"/>
      <c r="AD1954" s="17"/>
      <c r="AE1954" s="17"/>
      <c r="AF1954" s="17"/>
      <c r="AG1954" s="17"/>
      <c r="AH1954" s="17"/>
      <c r="AI1954" s="17"/>
      <c r="AJ1954" s="17"/>
      <c r="AK1954" s="17"/>
      <c r="AL1954" s="17"/>
      <c r="AM1954" s="17"/>
      <c r="AN1954" s="17"/>
      <c r="AO1954" s="17"/>
      <c r="AP1954" s="17"/>
      <c r="AQ1954" s="17"/>
      <c r="AR1954" s="17"/>
      <c r="AS1954" s="17"/>
      <c r="AT1954" s="17"/>
      <c r="AU1954" s="17"/>
      <c r="AV1954" s="17"/>
      <c r="AW1954" s="17"/>
      <c r="AX1954" s="17"/>
      <c r="AY1954" s="17"/>
      <c r="AZ1954" s="17"/>
      <c r="BA1954" s="17"/>
      <c r="BB1954" s="17"/>
    </row>
    <row r="1955" spans="1:54" x14ac:dyDescent="0.25">
      <c r="A1955" s="17"/>
      <c r="B1955" s="17"/>
      <c r="C1955" s="22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20"/>
      <c r="T1955" s="20"/>
      <c r="U1955" s="20"/>
      <c r="V1955" s="20"/>
      <c r="W1955" s="20"/>
      <c r="X1955" s="20"/>
      <c r="Y1955" s="20"/>
      <c r="Z1955" s="17"/>
      <c r="AA1955" s="21"/>
      <c r="AB1955" s="17"/>
      <c r="AC1955" s="17"/>
      <c r="AD1955" s="17"/>
      <c r="AE1955" s="17"/>
      <c r="AF1955" s="17"/>
      <c r="AG1955" s="17"/>
      <c r="AH1955" s="17"/>
      <c r="AI1955" s="17"/>
      <c r="AJ1955" s="17"/>
      <c r="AK1955" s="17"/>
      <c r="AL1955" s="17"/>
      <c r="AM1955" s="17"/>
      <c r="AN1955" s="17"/>
      <c r="AO1955" s="17"/>
      <c r="AP1955" s="17"/>
      <c r="AQ1955" s="17"/>
      <c r="AR1955" s="17"/>
      <c r="AS1955" s="17"/>
      <c r="AT1955" s="17"/>
      <c r="AU1955" s="17"/>
      <c r="AV1955" s="17"/>
      <c r="AW1955" s="17"/>
      <c r="AX1955" s="17"/>
      <c r="AY1955" s="17"/>
      <c r="AZ1955" s="17"/>
      <c r="BA1955" s="17"/>
      <c r="BB1955" s="17"/>
    </row>
    <row r="1956" spans="1:54" x14ac:dyDescent="0.25">
      <c r="A1956" s="17"/>
      <c r="B1956" s="17"/>
      <c r="C1956" s="22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20"/>
      <c r="T1956" s="20"/>
      <c r="U1956" s="20"/>
      <c r="V1956" s="20"/>
      <c r="W1956" s="20"/>
      <c r="X1956" s="20"/>
      <c r="Y1956" s="20"/>
      <c r="Z1956" s="17"/>
      <c r="AA1956" s="21"/>
      <c r="AB1956" s="17"/>
      <c r="AC1956" s="17"/>
      <c r="AD1956" s="17"/>
      <c r="AE1956" s="17"/>
      <c r="AF1956" s="17"/>
      <c r="AG1956" s="17"/>
      <c r="AH1956" s="17"/>
      <c r="AI1956" s="17"/>
      <c r="AJ1956" s="17"/>
      <c r="AK1956" s="17"/>
      <c r="AL1956" s="17"/>
      <c r="AM1956" s="17"/>
      <c r="AN1956" s="17"/>
      <c r="AO1956" s="17"/>
      <c r="AP1956" s="17"/>
      <c r="AQ1956" s="17"/>
      <c r="AR1956" s="17"/>
      <c r="AS1956" s="17"/>
      <c r="AT1956" s="17"/>
      <c r="AU1956" s="17"/>
      <c r="AV1956" s="17"/>
      <c r="AW1956" s="17"/>
      <c r="AX1956" s="17"/>
      <c r="AY1956" s="17"/>
      <c r="AZ1956" s="17"/>
      <c r="BA1956" s="17"/>
      <c r="BB1956" s="17"/>
    </row>
    <row r="1957" spans="1:54" x14ac:dyDescent="0.25">
      <c r="A1957" s="17"/>
      <c r="B1957" s="17"/>
      <c r="C1957" s="22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20"/>
      <c r="T1957" s="20"/>
      <c r="U1957" s="20"/>
      <c r="V1957" s="20"/>
      <c r="W1957" s="20"/>
      <c r="X1957" s="20"/>
      <c r="Y1957" s="20"/>
      <c r="Z1957" s="17"/>
      <c r="AA1957" s="21"/>
      <c r="AB1957" s="17"/>
      <c r="AC1957" s="17"/>
      <c r="AD1957" s="17"/>
      <c r="AE1957" s="17"/>
      <c r="AF1957" s="17"/>
      <c r="AG1957" s="17"/>
      <c r="AH1957" s="17"/>
      <c r="AI1957" s="17"/>
      <c r="AJ1957" s="17"/>
      <c r="AK1957" s="17"/>
      <c r="AL1957" s="17"/>
      <c r="AM1957" s="17"/>
      <c r="AN1957" s="17"/>
      <c r="AO1957" s="17"/>
      <c r="AP1957" s="17"/>
      <c r="AQ1957" s="17"/>
      <c r="AR1957" s="17"/>
      <c r="AS1957" s="17"/>
      <c r="AT1957" s="17"/>
      <c r="AU1957" s="17"/>
      <c r="AV1957" s="17"/>
      <c r="AW1957" s="17"/>
      <c r="AX1957" s="17"/>
      <c r="AY1957" s="17"/>
      <c r="AZ1957" s="17"/>
      <c r="BA1957" s="17"/>
      <c r="BB1957" s="17"/>
    </row>
    <row r="1958" spans="1:54" x14ac:dyDescent="0.25">
      <c r="A1958" s="17"/>
      <c r="B1958" s="17"/>
      <c r="C1958" s="22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20"/>
      <c r="T1958" s="20"/>
      <c r="U1958" s="20"/>
      <c r="V1958" s="20"/>
      <c r="W1958" s="20"/>
      <c r="X1958" s="20"/>
      <c r="Y1958" s="20"/>
      <c r="Z1958" s="17"/>
      <c r="AA1958" s="21"/>
      <c r="AB1958" s="17"/>
      <c r="AC1958" s="17"/>
      <c r="AD1958" s="17"/>
      <c r="AE1958" s="17"/>
      <c r="AF1958" s="17"/>
      <c r="AG1958" s="17"/>
      <c r="AH1958" s="17"/>
      <c r="AI1958" s="17"/>
      <c r="AJ1958" s="17"/>
      <c r="AK1958" s="17"/>
      <c r="AL1958" s="17"/>
      <c r="AM1958" s="17"/>
      <c r="AN1958" s="17"/>
      <c r="AO1958" s="17"/>
      <c r="AP1958" s="17"/>
      <c r="AQ1958" s="17"/>
      <c r="AR1958" s="17"/>
      <c r="AS1958" s="17"/>
      <c r="AT1958" s="17"/>
      <c r="AU1958" s="17"/>
      <c r="AV1958" s="17"/>
      <c r="AW1958" s="17"/>
      <c r="AX1958" s="17"/>
      <c r="AY1958" s="17"/>
      <c r="AZ1958" s="17"/>
      <c r="BA1958" s="17"/>
      <c r="BB1958" s="17"/>
    </row>
    <row r="1959" spans="1:54" x14ac:dyDescent="0.25">
      <c r="A1959" s="17"/>
      <c r="B1959" s="17"/>
      <c r="C1959" s="22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20"/>
      <c r="T1959" s="20"/>
      <c r="U1959" s="20"/>
      <c r="V1959" s="20"/>
      <c r="W1959" s="20"/>
      <c r="X1959" s="20"/>
      <c r="Y1959" s="20"/>
      <c r="Z1959" s="17"/>
      <c r="AA1959" s="21"/>
      <c r="AB1959" s="17"/>
      <c r="AC1959" s="17"/>
      <c r="AD1959" s="17"/>
      <c r="AE1959" s="17"/>
      <c r="AF1959" s="17"/>
      <c r="AG1959" s="17"/>
      <c r="AH1959" s="17"/>
      <c r="AI1959" s="17"/>
      <c r="AJ1959" s="17"/>
      <c r="AK1959" s="17"/>
      <c r="AL1959" s="17"/>
      <c r="AM1959" s="17"/>
      <c r="AN1959" s="17"/>
      <c r="AO1959" s="17"/>
      <c r="AP1959" s="17"/>
      <c r="AQ1959" s="17"/>
      <c r="AR1959" s="17"/>
      <c r="AS1959" s="17"/>
      <c r="AT1959" s="17"/>
      <c r="AU1959" s="17"/>
      <c r="AV1959" s="17"/>
      <c r="AW1959" s="17"/>
      <c r="AX1959" s="17"/>
      <c r="AY1959" s="17"/>
      <c r="AZ1959" s="17"/>
      <c r="BA1959" s="17"/>
      <c r="BB1959" s="17"/>
    </row>
    <row r="1960" spans="1:54" x14ac:dyDescent="0.25">
      <c r="A1960" s="17"/>
      <c r="B1960" s="17"/>
      <c r="C1960" s="22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20"/>
      <c r="T1960" s="20"/>
      <c r="U1960" s="20"/>
      <c r="V1960" s="20"/>
      <c r="W1960" s="20"/>
      <c r="X1960" s="20"/>
      <c r="Y1960" s="20"/>
      <c r="Z1960" s="17"/>
      <c r="AA1960" s="21"/>
      <c r="AB1960" s="17"/>
      <c r="AC1960" s="17"/>
      <c r="AD1960" s="17"/>
      <c r="AE1960" s="17"/>
      <c r="AF1960" s="17"/>
      <c r="AG1960" s="17"/>
      <c r="AH1960" s="17"/>
      <c r="AI1960" s="17"/>
      <c r="AJ1960" s="17"/>
      <c r="AK1960" s="17"/>
      <c r="AL1960" s="17"/>
      <c r="AM1960" s="17"/>
      <c r="AN1960" s="17"/>
      <c r="AO1960" s="17"/>
      <c r="AP1960" s="17"/>
      <c r="AQ1960" s="17"/>
      <c r="AR1960" s="17"/>
      <c r="AS1960" s="17"/>
      <c r="AT1960" s="17"/>
      <c r="AU1960" s="17"/>
      <c r="AV1960" s="17"/>
      <c r="AW1960" s="17"/>
      <c r="AX1960" s="17"/>
      <c r="AY1960" s="17"/>
      <c r="AZ1960" s="17"/>
      <c r="BA1960" s="17"/>
      <c r="BB1960" s="17"/>
    </row>
    <row r="1961" spans="1:54" x14ac:dyDescent="0.25">
      <c r="A1961" s="17"/>
      <c r="B1961" s="17"/>
      <c r="C1961" s="22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20"/>
      <c r="T1961" s="20"/>
      <c r="U1961" s="20"/>
      <c r="V1961" s="20"/>
      <c r="W1961" s="20"/>
      <c r="X1961" s="20"/>
      <c r="Y1961" s="20"/>
      <c r="Z1961" s="17"/>
      <c r="AA1961" s="21"/>
      <c r="AB1961" s="17"/>
      <c r="AC1961" s="17"/>
      <c r="AD1961" s="17"/>
      <c r="AE1961" s="17"/>
      <c r="AF1961" s="17"/>
      <c r="AG1961" s="17"/>
      <c r="AH1961" s="17"/>
      <c r="AI1961" s="17"/>
      <c r="AJ1961" s="17"/>
      <c r="AK1961" s="17"/>
      <c r="AL1961" s="17"/>
      <c r="AM1961" s="17"/>
      <c r="AN1961" s="17"/>
      <c r="AO1961" s="17"/>
      <c r="AP1961" s="17"/>
      <c r="AQ1961" s="17"/>
      <c r="AR1961" s="17"/>
      <c r="AS1961" s="17"/>
      <c r="AT1961" s="17"/>
      <c r="AU1961" s="17"/>
      <c r="AV1961" s="17"/>
      <c r="AW1961" s="17"/>
      <c r="AX1961" s="17"/>
      <c r="AY1961" s="17"/>
      <c r="AZ1961" s="17"/>
      <c r="BA1961" s="17"/>
      <c r="BB1961" s="17"/>
    </row>
    <row r="1962" spans="1:54" x14ac:dyDescent="0.25">
      <c r="A1962" s="17"/>
      <c r="B1962" s="17"/>
      <c r="C1962" s="22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20"/>
      <c r="T1962" s="20"/>
      <c r="U1962" s="20"/>
      <c r="V1962" s="20"/>
      <c r="W1962" s="20"/>
      <c r="X1962" s="20"/>
      <c r="Y1962" s="20"/>
      <c r="Z1962" s="17"/>
      <c r="AA1962" s="21"/>
      <c r="AB1962" s="17"/>
      <c r="AC1962" s="17"/>
      <c r="AD1962" s="17"/>
      <c r="AE1962" s="17"/>
      <c r="AF1962" s="17"/>
      <c r="AG1962" s="17"/>
      <c r="AH1962" s="17"/>
      <c r="AI1962" s="17"/>
      <c r="AJ1962" s="17"/>
      <c r="AK1962" s="17"/>
      <c r="AL1962" s="17"/>
      <c r="AM1962" s="17"/>
      <c r="AN1962" s="17"/>
      <c r="AO1962" s="17"/>
      <c r="AP1962" s="17"/>
      <c r="AQ1962" s="17"/>
      <c r="AR1962" s="17"/>
      <c r="AS1962" s="17"/>
      <c r="AT1962" s="17"/>
      <c r="AU1962" s="17"/>
      <c r="AV1962" s="17"/>
      <c r="AW1962" s="17"/>
      <c r="AX1962" s="17"/>
      <c r="AY1962" s="17"/>
      <c r="AZ1962" s="17"/>
      <c r="BA1962" s="17"/>
      <c r="BB1962" s="17"/>
    </row>
    <row r="1963" spans="1:54" x14ac:dyDescent="0.25">
      <c r="A1963" s="17"/>
      <c r="B1963" s="17"/>
      <c r="C1963" s="22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20"/>
      <c r="T1963" s="20"/>
      <c r="U1963" s="20"/>
      <c r="V1963" s="20"/>
      <c r="W1963" s="20"/>
      <c r="X1963" s="20"/>
      <c r="Y1963" s="20"/>
      <c r="Z1963" s="17"/>
      <c r="AA1963" s="21"/>
      <c r="AB1963" s="17"/>
      <c r="AC1963" s="17"/>
      <c r="AD1963" s="17"/>
      <c r="AE1963" s="17"/>
      <c r="AF1963" s="17"/>
      <c r="AG1963" s="17"/>
      <c r="AH1963" s="17"/>
      <c r="AI1963" s="17"/>
      <c r="AJ1963" s="17"/>
      <c r="AK1963" s="17"/>
      <c r="AL1963" s="17"/>
      <c r="AM1963" s="17"/>
      <c r="AN1963" s="17"/>
      <c r="AO1963" s="17"/>
      <c r="AP1963" s="17"/>
      <c r="AQ1963" s="17"/>
      <c r="AR1963" s="17"/>
      <c r="AS1963" s="17"/>
      <c r="AT1963" s="17"/>
      <c r="AU1963" s="17"/>
      <c r="AV1963" s="17"/>
      <c r="AW1963" s="17"/>
      <c r="AX1963" s="17"/>
      <c r="AY1963" s="17"/>
      <c r="AZ1963" s="17"/>
      <c r="BA1963" s="17"/>
      <c r="BB1963" s="17"/>
    </row>
    <row r="1964" spans="1:54" x14ac:dyDescent="0.25">
      <c r="A1964" s="17"/>
      <c r="B1964" s="17"/>
      <c r="C1964" s="22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20"/>
      <c r="T1964" s="20"/>
      <c r="U1964" s="20"/>
      <c r="V1964" s="20"/>
      <c r="W1964" s="20"/>
      <c r="X1964" s="20"/>
      <c r="Y1964" s="20"/>
      <c r="Z1964" s="17"/>
      <c r="AA1964" s="21"/>
      <c r="AB1964" s="17"/>
      <c r="AC1964" s="17"/>
      <c r="AD1964" s="17"/>
      <c r="AE1964" s="17"/>
      <c r="AF1964" s="17"/>
      <c r="AG1964" s="17"/>
      <c r="AH1964" s="17"/>
      <c r="AI1964" s="17"/>
      <c r="AJ1964" s="17"/>
      <c r="AK1964" s="17"/>
      <c r="AL1964" s="17"/>
      <c r="AM1964" s="17"/>
      <c r="AN1964" s="17"/>
      <c r="AO1964" s="17"/>
      <c r="AP1964" s="17"/>
      <c r="AQ1964" s="17"/>
      <c r="AR1964" s="17"/>
      <c r="AS1964" s="17"/>
      <c r="AT1964" s="17"/>
      <c r="AU1964" s="17"/>
      <c r="AV1964" s="17"/>
      <c r="AW1964" s="17"/>
      <c r="AX1964" s="17"/>
      <c r="AY1964" s="17"/>
      <c r="AZ1964" s="17"/>
      <c r="BA1964" s="17"/>
      <c r="BB1964" s="17"/>
    </row>
    <row r="1965" spans="1:54" x14ac:dyDescent="0.25">
      <c r="A1965" s="17"/>
      <c r="B1965" s="17"/>
      <c r="C1965" s="22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20"/>
      <c r="T1965" s="20"/>
      <c r="U1965" s="20"/>
      <c r="V1965" s="20"/>
      <c r="W1965" s="20"/>
      <c r="X1965" s="20"/>
      <c r="Y1965" s="20"/>
      <c r="Z1965" s="17"/>
      <c r="AA1965" s="21"/>
      <c r="AB1965" s="17"/>
      <c r="AC1965" s="17"/>
      <c r="AD1965" s="17"/>
      <c r="AE1965" s="17"/>
      <c r="AF1965" s="17"/>
      <c r="AG1965" s="17"/>
      <c r="AH1965" s="17"/>
      <c r="AI1965" s="17"/>
      <c r="AJ1965" s="17"/>
      <c r="AK1965" s="17"/>
      <c r="AL1965" s="17"/>
      <c r="AM1965" s="17"/>
      <c r="AN1965" s="17"/>
      <c r="AO1965" s="17"/>
      <c r="AP1965" s="17"/>
      <c r="AQ1965" s="17"/>
      <c r="AR1965" s="17"/>
      <c r="AS1965" s="17"/>
      <c r="AT1965" s="17"/>
      <c r="AU1965" s="17"/>
      <c r="AV1965" s="17"/>
      <c r="AW1965" s="17"/>
      <c r="AX1965" s="17"/>
      <c r="AY1965" s="17"/>
      <c r="AZ1965" s="17"/>
      <c r="BA1965" s="17"/>
      <c r="BB1965" s="17"/>
    </row>
    <row r="1966" spans="1:54" x14ac:dyDescent="0.25">
      <c r="A1966" s="17"/>
      <c r="B1966" s="17"/>
      <c r="C1966" s="22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20"/>
      <c r="T1966" s="20"/>
      <c r="U1966" s="20"/>
      <c r="V1966" s="20"/>
      <c r="W1966" s="20"/>
      <c r="X1966" s="20"/>
      <c r="Y1966" s="20"/>
      <c r="Z1966" s="17"/>
      <c r="AA1966" s="21"/>
      <c r="AB1966" s="17"/>
      <c r="AC1966" s="17"/>
      <c r="AD1966" s="17"/>
      <c r="AE1966" s="17"/>
      <c r="AF1966" s="17"/>
      <c r="AG1966" s="17"/>
      <c r="AH1966" s="17"/>
      <c r="AI1966" s="17"/>
      <c r="AJ1966" s="17"/>
      <c r="AK1966" s="17"/>
      <c r="AL1966" s="17"/>
      <c r="AM1966" s="17"/>
      <c r="AN1966" s="17"/>
      <c r="AO1966" s="17"/>
      <c r="AP1966" s="17"/>
      <c r="AQ1966" s="17"/>
      <c r="AR1966" s="17"/>
      <c r="AS1966" s="17"/>
      <c r="AT1966" s="17"/>
      <c r="AU1966" s="17"/>
      <c r="AV1966" s="17"/>
      <c r="AW1966" s="17"/>
      <c r="AX1966" s="17"/>
      <c r="AY1966" s="17"/>
      <c r="AZ1966" s="17"/>
      <c r="BA1966" s="17"/>
      <c r="BB1966" s="17"/>
    </row>
    <row r="1967" spans="1:54" x14ac:dyDescent="0.25">
      <c r="A1967" s="17"/>
      <c r="B1967" s="17"/>
      <c r="C1967" s="22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20"/>
      <c r="T1967" s="20"/>
      <c r="U1967" s="20"/>
      <c r="V1967" s="20"/>
      <c r="W1967" s="20"/>
      <c r="X1967" s="20"/>
      <c r="Y1967" s="20"/>
      <c r="Z1967" s="17"/>
      <c r="AA1967" s="21"/>
      <c r="AB1967" s="17"/>
      <c r="AC1967" s="17"/>
      <c r="AD1967" s="17"/>
      <c r="AE1967" s="17"/>
      <c r="AF1967" s="17"/>
      <c r="AG1967" s="17"/>
      <c r="AH1967" s="17"/>
      <c r="AI1967" s="17"/>
      <c r="AJ1967" s="17"/>
      <c r="AK1967" s="17"/>
      <c r="AL1967" s="17"/>
      <c r="AM1967" s="17"/>
      <c r="AN1967" s="17"/>
      <c r="AO1967" s="17"/>
      <c r="AP1967" s="17"/>
      <c r="AQ1967" s="17"/>
      <c r="AR1967" s="17"/>
      <c r="AS1967" s="17"/>
      <c r="AT1967" s="17"/>
      <c r="AU1967" s="17"/>
      <c r="AV1967" s="17"/>
      <c r="AW1967" s="17"/>
      <c r="AX1967" s="17"/>
      <c r="AY1967" s="17"/>
      <c r="AZ1967" s="17"/>
      <c r="BA1967" s="17"/>
      <c r="BB1967" s="17"/>
    </row>
    <row r="1968" spans="1:54" x14ac:dyDescent="0.25">
      <c r="A1968" s="17"/>
      <c r="B1968" s="17"/>
      <c r="C1968" s="22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20"/>
      <c r="T1968" s="20"/>
      <c r="U1968" s="20"/>
      <c r="V1968" s="20"/>
      <c r="W1968" s="20"/>
      <c r="X1968" s="20"/>
      <c r="Y1968" s="20"/>
      <c r="Z1968" s="17"/>
      <c r="AA1968" s="21"/>
      <c r="AB1968" s="17"/>
      <c r="AC1968" s="17"/>
      <c r="AD1968" s="17"/>
      <c r="AE1968" s="17"/>
      <c r="AF1968" s="17"/>
      <c r="AG1968" s="17"/>
      <c r="AH1968" s="17"/>
      <c r="AI1968" s="17"/>
      <c r="AJ1968" s="17"/>
      <c r="AK1968" s="17"/>
      <c r="AL1968" s="17"/>
      <c r="AM1968" s="17"/>
      <c r="AN1968" s="17"/>
      <c r="AO1968" s="17"/>
      <c r="AP1968" s="17"/>
      <c r="AQ1968" s="17"/>
      <c r="AR1968" s="17"/>
      <c r="AS1968" s="17"/>
      <c r="AT1968" s="17"/>
      <c r="AU1968" s="17"/>
      <c r="AV1968" s="17"/>
      <c r="AW1968" s="17"/>
      <c r="AX1968" s="17"/>
      <c r="AY1968" s="17"/>
      <c r="AZ1968" s="17"/>
      <c r="BA1968" s="17"/>
      <c r="BB1968" s="17"/>
    </row>
    <row r="1969" spans="1:54" x14ac:dyDescent="0.25">
      <c r="A1969" s="17"/>
      <c r="B1969" s="17"/>
      <c r="C1969" s="22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20"/>
      <c r="T1969" s="20"/>
      <c r="U1969" s="20"/>
      <c r="V1969" s="20"/>
      <c r="W1969" s="20"/>
      <c r="X1969" s="20"/>
      <c r="Y1969" s="20"/>
      <c r="Z1969" s="17"/>
      <c r="AA1969" s="21"/>
      <c r="AB1969" s="17"/>
      <c r="AC1969" s="17"/>
      <c r="AD1969" s="17"/>
      <c r="AE1969" s="17"/>
      <c r="AF1969" s="17"/>
      <c r="AG1969" s="17"/>
      <c r="AH1969" s="17"/>
      <c r="AI1969" s="17"/>
      <c r="AJ1969" s="17"/>
      <c r="AK1969" s="17"/>
      <c r="AL1969" s="17"/>
      <c r="AM1969" s="17"/>
      <c r="AN1969" s="17"/>
      <c r="AO1969" s="17"/>
      <c r="AP1969" s="17"/>
      <c r="AQ1969" s="17"/>
      <c r="AR1969" s="17"/>
      <c r="AS1969" s="17"/>
      <c r="AT1969" s="17"/>
      <c r="AU1969" s="17"/>
      <c r="AV1969" s="17"/>
      <c r="AW1969" s="17"/>
      <c r="AX1969" s="17"/>
      <c r="AY1969" s="17"/>
      <c r="AZ1969" s="17"/>
      <c r="BA1969" s="17"/>
      <c r="BB1969" s="17"/>
    </row>
    <row r="1970" spans="1:54" x14ac:dyDescent="0.25">
      <c r="A1970" s="17"/>
      <c r="B1970" s="17"/>
      <c r="C1970" s="22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20"/>
      <c r="T1970" s="20"/>
      <c r="U1970" s="20"/>
      <c r="V1970" s="20"/>
      <c r="W1970" s="20"/>
      <c r="X1970" s="20"/>
      <c r="Y1970" s="20"/>
      <c r="Z1970" s="17"/>
      <c r="AA1970" s="21"/>
      <c r="AB1970" s="17"/>
      <c r="AC1970" s="17"/>
      <c r="AD1970" s="17"/>
      <c r="AE1970" s="17"/>
      <c r="AF1970" s="17"/>
      <c r="AG1970" s="17"/>
      <c r="AH1970" s="17"/>
      <c r="AI1970" s="17"/>
      <c r="AJ1970" s="17"/>
      <c r="AK1970" s="17"/>
      <c r="AL1970" s="17"/>
      <c r="AM1970" s="17"/>
      <c r="AN1970" s="17"/>
      <c r="AO1970" s="17"/>
      <c r="AP1970" s="17"/>
      <c r="AQ1970" s="17"/>
      <c r="AR1970" s="17"/>
      <c r="AS1970" s="17"/>
      <c r="AT1970" s="17"/>
      <c r="AU1970" s="17"/>
      <c r="AV1970" s="17"/>
      <c r="AW1970" s="17"/>
      <c r="AX1970" s="17"/>
      <c r="AY1970" s="17"/>
      <c r="AZ1970" s="17"/>
      <c r="BA1970" s="17"/>
      <c r="BB1970" s="17"/>
    </row>
    <row r="1971" spans="1:54" x14ac:dyDescent="0.25">
      <c r="A1971" s="17"/>
      <c r="B1971" s="17"/>
      <c r="C1971" s="22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20"/>
      <c r="T1971" s="20"/>
      <c r="U1971" s="20"/>
      <c r="V1971" s="20"/>
      <c r="W1971" s="20"/>
      <c r="X1971" s="20"/>
      <c r="Y1971" s="20"/>
      <c r="Z1971" s="17"/>
      <c r="AA1971" s="21"/>
      <c r="AB1971" s="17"/>
      <c r="AC1971" s="17"/>
      <c r="AD1971" s="17"/>
      <c r="AE1971" s="17"/>
      <c r="AF1971" s="17"/>
      <c r="AG1971" s="17"/>
      <c r="AH1971" s="17"/>
      <c r="AI1971" s="17"/>
      <c r="AJ1971" s="17"/>
      <c r="AK1971" s="17"/>
      <c r="AL1971" s="17"/>
      <c r="AM1971" s="17"/>
      <c r="AN1971" s="17"/>
      <c r="AO1971" s="17"/>
      <c r="AP1971" s="17"/>
      <c r="AQ1971" s="17"/>
      <c r="AR1971" s="17"/>
      <c r="AS1971" s="17"/>
      <c r="AT1971" s="17"/>
      <c r="AU1971" s="17"/>
      <c r="AV1971" s="17"/>
      <c r="AW1971" s="17"/>
      <c r="AX1971" s="17"/>
      <c r="AY1971" s="17"/>
      <c r="AZ1971" s="17"/>
      <c r="BA1971" s="17"/>
      <c r="BB1971" s="17"/>
    </row>
    <row r="1972" spans="1:54" x14ac:dyDescent="0.25">
      <c r="A1972" s="17"/>
      <c r="B1972" s="17"/>
      <c r="C1972" s="22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20"/>
      <c r="T1972" s="20"/>
      <c r="U1972" s="20"/>
      <c r="V1972" s="20"/>
      <c r="W1972" s="20"/>
      <c r="X1972" s="20"/>
      <c r="Y1972" s="20"/>
      <c r="Z1972" s="17"/>
      <c r="AA1972" s="21"/>
      <c r="AB1972" s="17"/>
      <c r="AC1972" s="17"/>
      <c r="AD1972" s="17"/>
      <c r="AE1972" s="17"/>
      <c r="AF1972" s="17"/>
      <c r="AG1972" s="17"/>
      <c r="AH1972" s="17"/>
      <c r="AI1972" s="17"/>
      <c r="AJ1972" s="17"/>
      <c r="AK1972" s="17"/>
      <c r="AL1972" s="17"/>
      <c r="AM1972" s="17"/>
      <c r="AN1972" s="17"/>
      <c r="AO1972" s="17"/>
      <c r="AP1972" s="17"/>
      <c r="AQ1972" s="17"/>
      <c r="AR1972" s="17"/>
      <c r="AS1972" s="17"/>
      <c r="AT1972" s="17"/>
      <c r="AU1972" s="17"/>
      <c r="AV1972" s="17"/>
      <c r="AW1972" s="17"/>
      <c r="AX1972" s="17"/>
      <c r="AY1972" s="17"/>
      <c r="AZ1972" s="17"/>
      <c r="BA1972" s="17"/>
      <c r="BB1972" s="17"/>
    </row>
    <row r="1973" spans="1:54" x14ac:dyDescent="0.25">
      <c r="A1973" s="17"/>
      <c r="B1973" s="17"/>
      <c r="C1973" s="22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20"/>
      <c r="T1973" s="20"/>
      <c r="U1973" s="20"/>
      <c r="V1973" s="20"/>
      <c r="W1973" s="20"/>
      <c r="X1973" s="20"/>
      <c r="Y1973" s="20"/>
      <c r="Z1973" s="17"/>
      <c r="AA1973" s="21"/>
      <c r="AB1973" s="17"/>
      <c r="AC1973" s="17"/>
      <c r="AD1973" s="17"/>
      <c r="AE1973" s="17"/>
      <c r="AF1973" s="17"/>
      <c r="AG1973" s="17"/>
      <c r="AH1973" s="17"/>
      <c r="AI1973" s="17"/>
      <c r="AJ1973" s="17"/>
      <c r="AK1973" s="17"/>
      <c r="AL1973" s="17"/>
      <c r="AM1973" s="17"/>
      <c r="AN1973" s="17"/>
      <c r="AO1973" s="17"/>
      <c r="AP1973" s="17"/>
      <c r="AQ1973" s="17"/>
      <c r="AR1973" s="17"/>
      <c r="AS1973" s="17"/>
      <c r="AT1973" s="17"/>
      <c r="AU1973" s="17"/>
      <c r="AV1973" s="17"/>
      <c r="AW1973" s="17"/>
      <c r="AX1973" s="17"/>
      <c r="AY1973" s="17"/>
      <c r="AZ1973" s="17"/>
      <c r="BA1973" s="17"/>
      <c r="BB1973" s="17"/>
    </row>
    <row r="1974" spans="1:54" x14ac:dyDescent="0.25">
      <c r="A1974" s="17"/>
      <c r="B1974" s="17"/>
      <c r="C1974" s="22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20"/>
      <c r="T1974" s="20"/>
      <c r="U1974" s="20"/>
      <c r="V1974" s="20"/>
      <c r="W1974" s="20"/>
      <c r="X1974" s="20"/>
      <c r="Y1974" s="20"/>
      <c r="Z1974" s="17"/>
      <c r="AA1974" s="21"/>
      <c r="AB1974" s="17"/>
      <c r="AC1974" s="17"/>
      <c r="AD1974" s="17"/>
      <c r="AE1974" s="17"/>
      <c r="AF1974" s="17"/>
      <c r="AG1974" s="17"/>
      <c r="AH1974" s="17"/>
      <c r="AI1974" s="17"/>
      <c r="AJ1974" s="17"/>
      <c r="AK1974" s="17"/>
      <c r="AL1974" s="17"/>
      <c r="AM1974" s="17"/>
      <c r="AN1974" s="17"/>
      <c r="AO1974" s="17"/>
      <c r="AP1974" s="17"/>
      <c r="AQ1974" s="17"/>
      <c r="AR1974" s="17"/>
      <c r="AS1974" s="17"/>
      <c r="AT1974" s="17"/>
      <c r="AU1974" s="17"/>
      <c r="AV1974" s="17"/>
      <c r="AW1974" s="17"/>
      <c r="AX1974" s="17"/>
      <c r="AY1974" s="17"/>
      <c r="AZ1974" s="17"/>
      <c r="BA1974" s="17"/>
      <c r="BB1974" s="17"/>
    </row>
    <row r="1975" spans="1:54" x14ac:dyDescent="0.25">
      <c r="A1975" s="17"/>
      <c r="B1975" s="17"/>
      <c r="C1975" s="22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20"/>
      <c r="T1975" s="20"/>
      <c r="U1975" s="20"/>
      <c r="V1975" s="20"/>
      <c r="W1975" s="20"/>
      <c r="X1975" s="20"/>
      <c r="Y1975" s="20"/>
      <c r="Z1975" s="17"/>
      <c r="AA1975" s="21"/>
      <c r="AB1975" s="17"/>
      <c r="AC1975" s="17"/>
      <c r="AD1975" s="17"/>
      <c r="AE1975" s="17"/>
      <c r="AF1975" s="17"/>
      <c r="AG1975" s="17"/>
      <c r="AH1975" s="17"/>
      <c r="AI1975" s="17"/>
      <c r="AJ1975" s="17"/>
      <c r="AK1975" s="17"/>
      <c r="AL1975" s="17"/>
      <c r="AM1975" s="17"/>
      <c r="AN1975" s="17"/>
      <c r="AO1975" s="17"/>
      <c r="AP1975" s="17"/>
      <c r="AQ1975" s="17"/>
      <c r="AR1975" s="17"/>
      <c r="AS1975" s="17"/>
      <c r="AT1975" s="17"/>
      <c r="AU1975" s="17"/>
      <c r="AV1975" s="17"/>
      <c r="AW1975" s="17"/>
      <c r="AX1975" s="17"/>
      <c r="AY1975" s="17"/>
      <c r="AZ1975" s="17"/>
      <c r="BA1975" s="17"/>
      <c r="BB1975" s="17"/>
    </row>
    <row r="1976" spans="1:54" x14ac:dyDescent="0.25">
      <c r="A1976" s="17"/>
      <c r="B1976" s="17"/>
      <c r="C1976" s="22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20"/>
      <c r="T1976" s="20"/>
      <c r="U1976" s="20"/>
      <c r="V1976" s="20"/>
      <c r="W1976" s="20"/>
      <c r="X1976" s="20"/>
      <c r="Y1976" s="20"/>
      <c r="Z1976" s="17"/>
      <c r="AA1976" s="21"/>
      <c r="AB1976" s="17"/>
      <c r="AC1976" s="17"/>
      <c r="AD1976" s="17"/>
      <c r="AE1976" s="17"/>
      <c r="AF1976" s="17"/>
      <c r="AG1976" s="17"/>
      <c r="AH1976" s="17"/>
      <c r="AI1976" s="17"/>
      <c r="AJ1976" s="17"/>
      <c r="AK1976" s="17"/>
      <c r="AL1976" s="17"/>
      <c r="AM1976" s="17"/>
      <c r="AN1976" s="17"/>
      <c r="AO1976" s="17"/>
      <c r="AP1976" s="17"/>
      <c r="AQ1976" s="17"/>
      <c r="AR1976" s="17"/>
      <c r="AS1976" s="17"/>
      <c r="AT1976" s="17"/>
      <c r="AU1976" s="17"/>
      <c r="AV1976" s="17"/>
      <c r="AW1976" s="17"/>
      <c r="AX1976" s="17"/>
      <c r="AY1976" s="17"/>
      <c r="AZ1976" s="17"/>
      <c r="BA1976" s="17"/>
      <c r="BB1976" s="17"/>
    </row>
    <row r="1977" spans="1:54" x14ac:dyDescent="0.25">
      <c r="A1977" s="17"/>
      <c r="B1977" s="17"/>
      <c r="C1977" s="22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20"/>
      <c r="T1977" s="20"/>
      <c r="U1977" s="20"/>
      <c r="V1977" s="20"/>
      <c r="W1977" s="20"/>
      <c r="X1977" s="20"/>
      <c r="Y1977" s="20"/>
      <c r="Z1977" s="17"/>
      <c r="AA1977" s="21"/>
      <c r="AB1977" s="17"/>
      <c r="AC1977" s="17"/>
      <c r="AD1977" s="17"/>
      <c r="AE1977" s="17"/>
      <c r="AF1977" s="17"/>
      <c r="AG1977" s="17"/>
      <c r="AH1977" s="17"/>
      <c r="AI1977" s="17"/>
      <c r="AJ1977" s="17"/>
      <c r="AK1977" s="17"/>
      <c r="AL1977" s="17"/>
      <c r="AM1977" s="17"/>
      <c r="AN1977" s="17"/>
      <c r="AO1977" s="17"/>
      <c r="AP1977" s="17"/>
      <c r="AQ1977" s="17"/>
      <c r="AR1977" s="17"/>
      <c r="AS1977" s="17"/>
      <c r="AT1977" s="17"/>
      <c r="AU1977" s="17"/>
      <c r="AV1977" s="17"/>
      <c r="AW1977" s="17"/>
      <c r="AX1977" s="17"/>
      <c r="AY1977" s="17"/>
      <c r="AZ1977" s="17"/>
      <c r="BA1977" s="17"/>
      <c r="BB1977" s="17"/>
    </row>
    <row r="1978" spans="1:54" x14ac:dyDescent="0.25">
      <c r="A1978" s="17"/>
      <c r="B1978" s="17"/>
      <c r="C1978" s="22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20"/>
      <c r="T1978" s="20"/>
      <c r="U1978" s="20"/>
      <c r="V1978" s="20"/>
      <c r="W1978" s="20"/>
      <c r="X1978" s="20"/>
      <c r="Y1978" s="20"/>
      <c r="Z1978" s="17"/>
      <c r="AA1978" s="21"/>
      <c r="AB1978" s="17"/>
      <c r="AC1978" s="17"/>
      <c r="AD1978" s="17"/>
      <c r="AE1978" s="17"/>
      <c r="AF1978" s="17"/>
      <c r="AG1978" s="17"/>
      <c r="AH1978" s="17"/>
      <c r="AI1978" s="17"/>
      <c r="AJ1978" s="17"/>
      <c r="AK1978" s="17"/>
      <c r="AL1978" s="17"/>
      <c r="AM1978" s="17"/>
      <c r="AN1978" s="17"/>
      <c r="AO1978" s="17"/>
      <c r="AP1978" s="17"/>
      <c r="AQ1978" s="17"/>
      <c r="AR1978" s="17"/>
      <c r="AS1978" s="17"/>
      <c r="AT1978" s="17"/>
      <c r="AU1978" s="17"/>
      <c r="AV1978" s="17"/>
      <c r="AW1978" s="17"/>
      <c r="AX1978" s="17"/>
      <c r="AY1978" s="17"/>
      <c r="AZ1978" s="17"/>
      <c r="BA1978" s="17"/>
      <c r="BB1978" s="17"/>
    </row>
    <row r="1979" spans="1:54" x14ac:dyDescent="0.25">
      <c r="A1979" s="17"/>
      <c r="B1979" s="17"/>
      <c r="C1979" s="22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20"/>
      <c r="T1979" s="20"/>
      <c r="U1979" s="20"/>
      <c r="V1979" s="20"/>
      <c r="W1979" s="20"/>
      <c r="X1979" s="20"/>
      <c r="Y1979" s="20"/>
      <c r="Z1979" s="17"/>
      <c r="AA1979" s="21"/>
      <c r="AB1979" s="17"/>
      <c r="AC1979" s="17"/>
      <c r="AD1979" s="17"/>
      <c r="AE1979" s="17"/>
      <c r="AF1979" s="17"/>
      <c r="AG1979" s="17"/>
      <c r="AH1979" s="17"/>
      <c r="AI1979" s="17"/>
      <c r="AJ1979" s="17"/>
      <c r="AK1979" s="17"/>
      <c r="AL1979" s="17"/>
      <c r="AM1979" s="17"/>
      <c r="AN1979" s="17"/>
      <c r="AO1979" s="17"/>
      <c r="AP1979" s="17"/>
      <c r="AQ1979" s="17"/>
      <c r="AR1979" s="17"/>
      <c r="AS1979" s="17"/>
      <c r="AT1979" s="17"/>
      <c r="AU1979" s="17"/>
      <c r="AV1979" s="17"/>
      <c r="AW1979" s="17"/>
      <c r="AX1979" s="17"/>
      <c r="AY1979" s="17"/>
      <c r="AZ1979" s="17"/>
      <c r="BA1979" s="17"/>
      <c r="BB1979" s="17"/>
    </row>
    <row r="1980" spans="1:54" x14ac:dyDescent="0.25">
      <c r="A1980" s="17"/>
      <c r="B1980" s="17"/>
      <c r="C1980" s="22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20"/>
      <c r="T1980" s="20"/>
      <c r="U1980" s="20"/>
      <c r="V1980" s="20"/>
      <c r="W1980" s="20"/>
      <c r="X1980" s="20"/>
      <c r="Y1980" s="20"/>
      <c r="Z1980" s="17"/>
      <c r="AA1980" s="21"/>
      <c r="AB1980" s="17"/>
      <c r="AC1980" s="17"/>
      <c r="AD1980" s="17"/>
      <c r="AE1980" s="17"/>
      <c r="AF1980" s="17"/>
      <c r="AG1980" s="17"/>
      <c r="AH1980" s="17"/>
      <c r="AI1980" s="17"/>
      <c r="AJ1980" s="17"/>
      <c r="AK1980" s="17"/>
      <c r="AL1980" s="17"/>
      <c r="AM1980" s="17"/>
      <c r="AN1980" s="17"/>
      <c r="AO1980" s="17"/>
      <c r="AP1980" s="17"/>
      <c r="AQ1980" s="17"/>
      <c r="AR1980" s="17"/>
      <c r="AS1980" s="17"/>
      <c r="AT1980" s="17"/>
      <c r="AU1980" s="17"/>
      <c r="AV1980" s="17"/>
      <c r="AW1980" s="17"/>
      <c r="AX1980" s="17"/>
      <c r="AY1980" s="17"/>
      <c r="AZ1980" s="17"/>
      <c r="BA1980" s="17"/>
      <c r="BB1980" s="17"/>
    </row>
    <row r="1981" spans="1:54" x14ac:dyDescent="0.25">
      <c r="A1981" s="17"/>
      <c r="B1981" s="17"/>
      <c r="C1981" s="22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20"/>
      <c r="T1981" s="20"/>
      <c r="U1981" s="20"/>
      <c r="V1981" s="20"/>
      <c r="W1981" s="20"/>
      <c r="X1981" s="20"/>
      <c r="Y1981" s="20"/>
      <c r="Z1981" s="17"/>
      <c r="AA1981" s="21"/>
      <c r="AB1981" s="17"/>
      <c r="AC1981" s="17"/>
      <c r="AD1981" s="17"/>
      <c r="AE1981" s="17"/>
      <c r="AF1981" s="17"/>
      <c r="AG1981" s="17"/>
      <c r="AH1981" s="17"/>
      <c r="AI1981" s="17"/>
      <c r="AJ1981" s="17"/>
      <c r="AK1981" s="17"/>
      <c r="AL1981" s="17"/>
      <c r="AM1981" s="17"/>
      <c r="AN1981" s="17"/>
      <c r="AO1981" s="17"/>
      <c r="AP1981" s="17"/>
      <c r="AQ1981" s="17"/>
      <c r="AR1981" s="17"/>
      <c r="AS1981" s="17"/>
      <c r="AT1981" s="17"/>
      <c r="AU1981" s="17"/>
      <c r="AV1981" s="17"/>
      <c r="AW1981" s="17"/>
      <c r="AX1981" s="17"/>
      <c r="AY1981" s="17"/>
      <c r="AZ1981" s="17"/>
      <c r="BA1981" s="17"/>
      <c r="BB1981" s="17"/>
    </row>
    <row r="1982" spans="1:54" x14ac:dyDescent="0.25">
      <c r="A1982" s="17"/>
      <c r="B1982" s="17"/>
      <c r="C1982" s="22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20"/>
      <c r="T1982" s="20"/>
      <c r="U1982" s="20"/>
      <c r="V1982" s="20"/>
      <c r="W1982" s="20"/>
      <c r="X1982" s="20"/>
      <c r="Y1982" s="20"/>
      <c r="Z1982" s="17"/>
      <c r="AA1982" s="21"/>
      <c r="AB1982" s="17"/>
      <c r="AC1982" s="17"/>
      <c r="AD1982" s="17"/>
      <c r="AE1982" s="17"/>
      <c r="AF1982" s="17"/>
      <c r="AG1982" s="17"/>
      <c r="AH1982" s="17"/>
      <c r="AI1982" s="17"/>
      <c r="AJ1982" s="17"/>
      <c r="AK1982" s="17"/>
      <c r="AL1982" s="17"/>
      <c r="AM1982" s="17"/>
      <c r="AN1982" s="17"/>
      <c r="AO1982" s="17"/>
      <c r="AP1982" s="17"/>
      <c r="AQ1982" s="17"/>
      <c r="AR1982" s="17"/>
      <c r="AS1982" s="17"/>
      <c r="AT1982" s="17"/>
      <c r="AU1982" s="17"/>
      <c r="AV1982" s="17"/>
      <c r="AW1982" s="17"/>
      <c r="AX1982" s="17"/>
      <c r="AY1982" s="17"/>
      <c r="AZ1982" s="17"/>
      <c r="BA1982" s="17"/>
      <c r="BB1982" s="17"/>
    </row>
    <row r="1983" spans="1:54" x14ac:dyDescent="0.25">
      <c r="A1983" s="17"/>
      <c r="B1983" s="17"/>
      <c r="C1983" s="22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20"/>
      <c r="T1983" s="20"/>
      <c r="U1983" s="20"/>
      <c r="V1983" s="20"/>
      <c r="W1983" s="20"/>
      <c r="X1983" s="20"/>
      <c r="Y1983" s="20"/>
      <c r="Z1983" s="17"/>
      <c r="AA1983" s="21"/>
      <c r="AB1983" s="17"/>
      <c r="AC1983" s="17"/>
      <c r="AD1983" s="17"/>
      <c r="AE1983" s="17"/>
      <c r="AF1983" s="17"/>
      <c r="AG1983" s="17"/>
      <c r="AH1983" s="17"/>
      <c r="AI1983" s="17"/>
      <c r="AJ1983" s="17"/>
      <c r="AK1983" s="17"/>
      <c r="AL1983" s="17"/>
      <c r="AM1983" s="17"/>
      <c r="AN1983" s="17"/>
      <c r="AO1983" s="17"/>
      <c r="AP1983" s="17"/>
      <c r="AQ1983" s="17"/>
      <c r="AR1983" s="17"/>
      <c r="AS1983" s="17"/>
      <c r="AT1983" s="17"/>
      <c r="AU1983" s="17"/>
      <c r="AV1983" s="17"/>
      <c r="AW1983" s="17"/>
      <c r="AX1983" s="17"/>
      <c r="AY1983" s="17"/>
      <c r="AZ1983" s="17"/>
      <c r="BA1983" s="17"/>
      <c r="BB1983" s="17"/>
    </row>
    <row r="1984" spans="1:54" x14ac:dyDescent="0.25">
      <c r="A1984" s="17"/>
      <c r="B1984" s="17"/>
      <c r="C1984" s="22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20"/>
      <c r="T1984" s="20"/>
      <c r="U1984" s="20"/>
      <c r="V1984" s="20"/>
      <c r="W1984" s="20"/>
      <c r="X1984" s="20"/>
      <c r="Y1984" s="20"/>
      <c r="Z1984" s="17"/>
      <c r="AA1984" s="21"/>
      <c r="AB1984" s="17"/>
      <c r="AC1984" s="17"/>
      <c r="AD1984" s="17"/>
      <c r="AE1984" s="17"/>
      <c r="AF1984" s="17"/>
      <c r="AG1984" s="17"/>
      <c r="AH1984" s="17"/>
      <c r="AI1984" s="17"/>
      <c r="AJ1984" s="17"/>
      <c r="AK1984" s="17"/>
      <c r="AL1984" s="17"/>
      <c r="AM1984" s="17"/>
      <c r="AN1984" s="17"/>
      <c r="AO1984" s="17"/>
      <c r="AP1984" s="17"/>
      <c r="AQ1984" s="17"/>
      <c r="AR1984" s="17"/>
      <c r="AS1984" s="17"/>
      <c r="AT1984" s="17"/>
      <c r="AU1984" s="17"/>
      <c r="AV1984" s="17"/>
      <c r="AW1984" s="17"/>
      <c r="AX1984" s="17"/>
      <c r="AY1984" s="17"/>
      <c r="AZ1984" s="17"/>
      <c r="BA1984" s="17"/>
      <c r="BB1984" s="17"/>
    </row>
    <row r="1985" spans="1:54" x14ac:dyDescent="0.25">
      <c r="A1985" s="17"/>
      <c r="B1985" s="17"/>
      <c r="C1985" s="22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20"/>
      <c r="T1985" s="20"/>
      <c r="U1985" s="20"/>
      <c r="V1985" s="20"/>
      <c r="W1985" s="20"/>
      <c r="X1985" s="20"/>
      <c r="Y1985" s="20"/>
      <c r="Z1985" s="17"/>
      <c r="AA1985" s="21"/>
      <c r="AB1985" s="17"/>
      <c r="AC1985" s="17"/>
      <c r="AD1985" s="17"/>
      <c r="AE1985" s="17"/>
      <c r="AF1985" s="17"/>
      <c r="AG1985" s="17"/>
      <c r="AH1985" s="17"/>
      <c r="AI1985" s="17"/>
      <c r="AJ1985" s="17"/>
      <c r="AK1985" s="17"/>
      <c r="AL1985" s="17"/>
      <c r="AM1985" s="17"/>
      <c r="AN1985" s="17"/>
      <c r="AO1985" s="17"/>
      <c r="AP1985" s="17"/>
      <c r="AQ1985" s="17"/>
      <c r="AR1985" s="17"/>
      <c r="AS1985" s="17"/>
      <c r="AT1985" s="17"/>
      <c r="AU1985" s="17"/>
      <c r="AV1985" s="17"/>
      <c r="AW1985" s="17"/>
      <c r="AX1985" s="17"/>
      <c r="AY1985" s="17"/>
      <c r="AZ1985" s="17"/>
      <c r="BA1985" s="17"/>
      <c r="BB1985" s="17"/>
    </row>
    <row r="1986" spans="1:54" x14ac:dyDescent="0.25">
      <c r="A1986" s="17"/>
      <c r="B1986" s="17"/>
      <c r="C1986" s="22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20"/>
      <c r="T1986" s="20"/>
      <c r="U1986" s="20"/>
      <c r="V1986" s="20"/>
      <c r="W1986" s="20"/>
      <c r="X1986" s="20"/>
      <c r="Y1986" s="20"/>
      <c r="Z1986" s="17"/>
      <c r="AA1986" s="21"/>
      <c r="AB1986" s="17"/>
      <c r="AC1986" s="17"/>
      <c r="AD1986" s="17"/>
      <c r="AE1986" s="17"/>
      <c r="AF1986" s="17"/>
      <c r="AG1986" s="17"/>
      <c r="AH1986" s="17"/>
      <c r="AI1986" s="17"/>
      <c r="AJ1986" s="17"/>
      <c r="AK1986" s="17"/>
      <c r="AL1986" s="17"/>
      <c r="AM1986" s="17"/>
      <c r="AN1986" s="17"/>
      <c r="AO1986" s="17"/>
      <c r="AP1986" s="17"/>
      <c r="AQ1986" s="17"/>
      <c r="AR1986" s="17"/>
      <c r="AS1986" s="17"/>
      <c r="AT1986" s="17"/>
      <c r="AU1986" s="17"/>
      <c r="AV1986" s="17"/>
      <c r="AW1986" s="17"/>
      <c r="AX1986" s="17"/>
      <c r="AY1986" s="17"/>
      <c r="AZ1986" s="17"/>
      <c r="BA1986" s="17"/>
      <c r="BB1986" s="17"/>
    </row>
    <row r="1987" spans="1:54" x14ac:dyDescent="0.25">
      <c r="A1987" s="17"/>
      <c r="B1987" s="17"/>
      <c r="C1987" s="22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20"/>
      <c r="T1987" s="20"/>
      <c r="U1987" s="20"/>
      <c r="V1987" s="20"/>
      <c r="W1987" s="20"/>
      <c r="X1987" s="20"/>
      <c r="Y1987" s="20"/>
      <c r="Z1987" s="17"/>
      <c r="AA1987" s="21"/>
      <c r="AB1987" s="17"/>
      <c r="AC1987" s="17"/>
      <c r="AD1987" s="17"/>
      <c r="AE1987" s="17"/>
      <c r="AF1987" s="17"/>
      <c r="AG1987" s="17"/>
      <c r="AH1987" s="17"/>
      <c r="AI1987" s="17"/>
      <c r="AJ1987" s="17"/>
      <c r="AK1987" s="17"/>
      <c r="AL1987" s="17"/>
      <c r="AM1987" s="17"/>
      <c r="AN1987" s="17"/>
      <c r="AO1987" s="17"/>
      <c r="AP1987" s="17"/>
      <c r="AQ1987" s="17"/>
      <c r="AR1987" s="17"/>
      <c r="AS1987" s="17"/>
      <c r="AT1987" s="17"/>
      <c r="AU1987" s="17"/>
      <c r="AV1987" s="17"/>
      <c r="AW1987" s="17"/>
      <c r="AX1987" s="17"/>
      <c r="AY1987" s="17"/>
      <c r="AZ1987" s="17"/>
      <c r="BA1987" s="17"/>
      <c r="BB1987" s="17"/>
    </row>
    <row r="1988" spans="1:54" x14ac:dyDescent="0.25">
      <c r="A1988" s="17"/>
      <c r="B1988" s="17"/>
      <c r="C1988" s="22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20"/>
      <c r="T1988" s="20"/>
      <c r="U1988" s="20"/>
      <c r="V1988" s="20"/>
      <c r="W1988" s="20"/>
      <c r="X1988" s="20"/>
      <c r="Y1988" s="20"/>
      <c r="Z1988" s="17"/>
      <c r="AA1988" s="21"/>
      <c r="AB1988" s="17"/>
      <c r="AC1988" s="17"/>
      <c r="AD1988" s="17"/>
      <c r="AE1988" s="17"/>
      <c r="AF1988" s="17"/>
      <c r="AG1988" s="17"/>
      <c r="AH1988" s="17"/>
      <c r="AI1988" s="17"/>
      <c r="AJ1988" s="17"/>
      <c r="AK1988" s="17"/>
      <c r="AL1988" s="17"/>
      <c r="AM1988" s="17"/>
      <c r="AN1988" s="17"/>
      <c r="AO1988" s="17"/>
      <c r="AP1988" s="17"/>
      <c r="AQ1988" s="17"/>
      <c r="AR1988" s="17"/>
      <c r="AS1988" s="17"/>
      <c r="AT1988" s="17"/>
      <c r="AU1988" s="17"/>
      <c r="AV1988" s="17"/>
      <c r="AW1988" s="17"/>
      <c r="AX1988" s="17"/>
      <c r="AY1988" s="17"/>
      <c r="AZ1988" s="17"/>
      <c r="BA1988" s="17"/>
      <c r="BB1988" s="17"/>
    </row>
    <row r="1989" spans="1:54" x14ac:dyDescent="0.25">
      <c r="A1989" s="17"/>
      <c r="B1989" s="17"/>
      <c r="C1989" s="22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20"/>
      <c r="T1989" s="20"/>
      <c r="U1989" s="20"/>
      <c r="V1989" s="20"/>
      <c r="W1989" s="20"/>
      <c r="X1989" s="20"/>
      <c r="Y1989" s="20"/>
      <c r="Z1989" s="17"/>
      <c r="AA1989" s="21"/>
      <c r="AB1989" s="17"/>
      <c r="AC1989" s="17"/>
      <c r="AD1989" s="17"/>
      <c r="AE1989" s="17"/>
      <c r="AF1989" s="17"/>
      <c r="AG1989" s="17"/>
      <c r="AH1989" s="17"/>
      <c r="AI1989" s="17"/>
      <c r="AJ1989" s="17"/>
      <c r="AK1989" s="17"/>
      <c r="AL1989" s="17"/>
      <c r="AM1989" s="17"/>
      <c r="AN1989" s="17"/>
      <c r="AO1989" s="17"/>
      <c r="AP1989" s="17"/>
      <c r="AQ1989" s="17"/>
      <c r="AR1989" s="17"/>
      <c r="AS1989" s="17"/>
      <c r="AT1989" s="17"/>
      <c r="AU1989" s="17"/>
      <c r="AV1989" s="17"/>
      <c r="AW1989" s="17"/>
      <c r="AX1989" s="17"/>
      <c r="AY1989" s="17"/>
      <c r="AZ1989" s="17"/>
      <c r="BA1989" s="17"/>
      <c r="BB1989" s="17"/>
    </row>
    <row r="1990" spans="1:54" x14ac:dyDescent="0.25">
      <c r="A1990" s="17"/>
      <c r="B1990" s="17"/>
      <c r="C1990" s="22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20"/>
      <c r="T1990" s="20"/>
      <c r="U1990" s="20"/>
      <c r="V1990" s="20"/>
      <c r="W1990" s="20"/>
      <c r="X1990" s="20"/>
      <c r="Y1990" s="20"/>
      <c r="Z1990" s="17"/>
      <c r="AA1990" s="21"/>
      <c r="AB1990" s="17"/>
      <c r="AC1990" s="17"/>
      <c r="AD1990" s="17"/>
      <c r="AE1990" s="17"/>
      <c r="AF1990" s="17"/>
      <c r="AG1990" s="17"/>
      <c r="AH1990" s="17"/>
      <c r="AI1990" s="17"/>
      <c r="AJ1990" s="17"/>
      <c r="AK1990" s="17"/>
      <c r="AL1990" s="17"/>
      <c r="AM1990" s="17"/>
      <c r="AN1990" s="17"/>
      <c r="AO1990" s="17"/>
      <c r="AP1990" s="17"/>
      <c r="AQ1990" s="17"/>
      <c r="AR1990" s="17"/>
      <c r="AS1990" s="17"/>
      <c r="AT1990" s="17"/>
      <c r="AU1990" s="17"/>
      <c r="AV1990" s="17"/>
      <c r="AW1990" s="17"/>
      <c r="AX1990" s="17"/>
      <c r="AY1990" s="17"/>
      <c r="AZ1990" s="17"/>
      <c r="BA1990" s="17"/>
      <c r="BB1990" s="17"/>
    </row>
    <row r="1991" spans="1:54" x14ac:dyDescent="0.25">
      <c r="A1991" s="17"/>
      <c r="B1991" s="17"/>
      <c r="C1991" s="22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20"/>
      <c r="T1991" s="20"/>
      <c r="U1991" s="20"/>
      <c r="V1991" s="20"/>
      <c r="W1991" s="20"/>
      <c r="X1991" s="20"/>
      <c r="Y1991" s="20"/>
      <c r="Z1991" s="17"/>
      <c r="AA1991" s="21"/>
      <c r="AB1991" s="17"/>
      <c r="AC1991" s="17"/>
      <c r="AD1991" s="17"/>
      <c r="AE1991" s="17"/>
      <c r="AF1991" s="17"/>
      <c r="AG1991" s="17"/>
      <c r="AH1991" s="17"/>
      <c r="AI1991" s="17"/>
      <c r="AJ1991" s="17"/>
      <c r="AK1991" s="17"/>
      <c r="AL1991" s="17"/>
      <c r="AM1991" s="17"/>
      <c r="AN1991" s="17"/>
      <c r="AO1991" s="17"/>
      <c r="AP1991" s="17"/>
      <c r="AQ1991" s="17"/>
      <c r="AR1991" s="17"/>
      <c r="AS1991" s="17"/>
      <c r="AT1991" s="17"/>
      <c r="AU1991" s="17"/>
      <c r="AV1991" s="17"/>
      <c r="AW1991" s="17"/>
      <c r="AX1991" s="17"/>
      <c r="AY1991" s="17"/>
      <c r="AZ1991" s="17"/>
      <c r="BA1991" s="17"/>
      <c r="BB1991" s="17"/>
    </row>
    <row r="1992" spans="1:54" x14ac:dyDescent="0.25">
      <c r="A1992" s="17"/>
      <c r="B1992" s="17"/>
      <c r="C1992" s="22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20"/>
      <c r="T1992" s="20"/>
      <c r="U1992" s="20"/>
      <c r="V1992" s="20"/>
      <c r="W1992" s="20"/>
      <c r="X1992" s="20"/>
      <c r="Y1992" s="20"/>
      <c r="Z1992" s="17"/>
      <c r="AA1992" s="21"/>
      <c r="AB1992" s="17"/>
      <c r="AC1992" s="17"/>
      <c r="AD1992" s="17"/>
      <c r="AE1992" s="17"/>
      <c r="AF1992" s="17"/>
      <c r="AG1992" s="17"/>
      <c r="AH1992" s="17"/>
      <c r="AI1992" s="17"/>
      <c r="AJ1992" s="17"/>
      <c r="AK1992" s="17"/>
      <c r="AL1992" s="17"/>
      <c r="AM1992" s="17"/>
      <c r="AN1992" s="17"/>
      <c r="AO1992" s="17"/>
      <c r="AP1992" s="17"/>
      <c r="AQ1992" s="17"/>
      <c r="AR1992" s="17"/>
      <c r="AS1992" s="17"/>
      <c r="AT1992" s="17"/>
      <c r="AU1992" s="17"/>
      <c r="AV1992" s="17"/>
      <c r="AW1992" s="17"/>
      <c r="AX1992" s="17"/>
      <c r="AY1992" s="17"/>
      <c r="AZ1992" s="17"/>
      <c r="BA1992" s="17"/>
      <c r="BB1992" s="17"/>
    </row>
    <row r="1993" spans="1:54" x14ac:dyDescent="0.25">
      <c r="A1993" s="17"/>
      <c r="B1993" s="17"/>
      <c r="C1993" s="22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20"/>
      <c r="T1993" s="20"/>
      <c r="U1993" s="20"/>
      <c r="V1993" s="20"/>
      <c r="W1993" s="20"/>
      <c r="X1993" s="20"/>
      <c r="Y1993" s="20"/>
      <c r="Z1993" s="17"/>
      <c r="AA1993" s="21"/>
      <c r="AB1993" s="17"/>
      <c r="AC1993" s="17"/>
      <c r="AD1993" s="17"/>
      <c r="AE1993" s="17"/>
      <c r="AF1993" s="17"/>
      <c r="AG1993" s="17"/>
      <c r="AH1993" s="17"/>
      <c r="AI1993" s="17"/>
      <c r="AJ1993" s="17"/>
      <c r="AK1993" s="17"/>
      <c r="AL1993" s="17"/>
      <c r="AM1993" s="17"/>
      <c r="AN1993" s="17"/>
      <c r="AO1993" s="17"/>
      <c r="AP1993" s="17"/>
      <c r="AQ1993" s="17"/>
      <c r="AR1993" s="17"/>
      <c r="AS1993" s="17"/>
      <c r="AT1993" s="17"/>
      <c r="AU1993" s="17"/>
      <c r="AV1993" s="17"/>
      <c r="AW1993" s="17"/>
      <c r="AX1993" s="17"/>
      <c r="AY1993" s="17"/>
      <c r="AZ1993" s="17"/>
      <c r="BA1993" s="17"/>
      <c r="BB1993" s="17"/>
    </row>
    <row r="1994" spans="1:54" x14ac:dyDescent="0.25">
      <c r="A1994" s="17"/>
      <c r="B1994" s="17"/>
      <c r="C1994" s="22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20"/>
      <c r="T1994" s="20"/>
      <c r="U1994" s="20"/>
      <c r="V1994" s="20"/>
      <c r="W1994" s="20"/>
      <c r="X1994" s="20"/>
      <c r="Y1994" s="20"/>
      <c r="Z1994" s="17"/>
      <c r="AA1994" s="21"/>
      <c r="AB1994" s="17"/>
      <c r="AC1994" s="17"/>
      <c r="AD1994" s="17"/>
      <c r="AE1994" s="17"/>
      <c r="AF1994" s="17"/>
      <c r="AG1994" s="17"/>
      <c r="AH1994" s="17"/>
      <c r="AI1994" s="17"/>
      <c r="AJ1994" s="17"/>
      <c r="AK1994" s="17"/>
      <c r="AL1994" s="17"/>
      <c r="AM1994" s="17"/>
      <c r="AN1994" s="17"/>
      <c r="AO1994" s="17"/>
      <c r="AP1994" s="17"/>
      <c r="AQ1994" s="17"/>
      <c r="AR1994" s="17"/>
      <c r="AS1994" s="17"/>
      <c r="AT1994" s="17"/>
      <c r="AU1994" s="17"/>
      <c r="AV1994" s="17"/>
      <c r="AW1994" s="17"/>
      <c r="AX1994" s="17"/>
      <c r="AY1994" s="17"/>
      <c r="AZ1994" s="17"/>
      <c r="BA1994" s="17"/>
      <c r="BB1994" s="17"/>
    </row>
    <row r="1995" spans="1:54" x14ac:dyDescent="0.25">
      <c r="A1995" s="17"/>
      <c r="B1995" s="17"/>
      <c r="C1995" s="22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20"/>
      <c r="T1995" s="20"/>
      <c r="U1995" s="20"/>
      <c r="V1995" s="20"/>
      <c r="W1995" s="20"/>
      <c r="X1995" s="20"/>
      <c r="Y1995" s="20"/>
      <c r="Z1995" s="17"/>
      <c r="AA1995" s="21"/>
      <c r="AB1995" s="17"/>
      <c r="AC1995" s="17"/>
      <c r="AD1995" s="17"/>
      <c r="AE1995" s="17"/>
      <c r="AF1995" s="17"/>
      <c r="AG1995" s="17"/>
      <c r="AH1995" s="17"/>
      <c r="AI1995" s="17"/>
      <c r="AJ1995" s="17"/>
      <c r="AK1995" s="17"/>
      <c r="AL1995" s="17"/>
      <c r="AM1995" s="17"/>
      <c r="AN1995" s="17"/>
      <c r="AO1995" s="17"/>
      <c r="AP1995" s="17"/>
      <c r="AQ1995" s="17"/>
      <c r="AR1995" s="17"/>
      <c r="AS1995" s="17"/>
      <c r="AT1995" s="17"/>
      <c r="AU1995" s="17"/>
      <c r="AV1995" s="17"/>
      <c r="AW1995" s="17"/>
      <c r="AX1995" s="17"/>
      <c r="AY1995" s="17"/>
      <c r="AZ1995" s="17"/>
      <c r="BA1995" s="17"/>
      <c r="BB1995" s="17"/>
    </row>
    <row r="1996" spans="1:54" x14ac:dyDescent="0.25">
      <c r="A1996" s="17"/>
      <c r="B1996" s="17"/>
      <c r="C1996" s="22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20"/>
      <c r="T1996" s="20"/>
      <c r="U1996" s="20"/>
      <c r="V1996" s="20"/>
      <c r="W1996" s="20"/>
      <c r="X1996" s="20"/>
      <c r="Y1996" s="20"/>
      <c r="Z1996" s="17"/>
      <c r="AA1996" s="21"/>
      <c r="AB1996" s="17"/>
      <c r="AC1996" s="17"/>
      <c r="AD1996" s="17"/>
      <c r="AE1996" s="17"/>
      <c r="AF1996" s="17"/>
      <c r="AG1996" s="17"/>
      <c r="AH1996" s="17"/>
      <c r="AI1996" s="17"/>
      <c r="AJ1996" s="17"/>
      <c r="AK1996" s="17"/>
      <c r="AL1996" s="17"/>
      <c r="AM1996" s="17"/>
      <c r="AN1996" s="17"/>
      <c r="AO1996" s="17"/>
      <c r="AP1996" s="17"/>
      <c r="AQ1996" s="17"/>
      <c r="AR1996" s="17"/>
      <c r="AS1996" s="17"/>
      <c r="AT1996" s="17"/>
      <c r="AU1996" s="17"/>
      <c r="AV1996" s="17"/>
      <c r="AW1996" s="17"/>
      <c r="AX1996" s="17"/>
      <c r="AY1996" s="17"/>
      <c r="AZ1996" s="17"/>
      <c r="BA1996" s="17"/>
      <c r="BB1996" s="17"/>
    </row>
    <row r="1997" spans="1:54" x14ac:dyDescent="0.25">
      <c r="A1997" s="17"/>
      <c r="B1997" s="17"/>
      <c r="C1997" s="22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20"/>
      <c r="T1997" s="20"/>
      <c r="U1997" s="20"/>
      <c r="V1997" s="20"/>
      <c r="W1997" s="20"/>
      <c r="X1997" s="20"/>
      <c r="Y1997" s="20"/>
      <c r="Z1997" s="17"/>
      <c r="AA1997" s="21"/>
      <c r="AB1997" s="17"/>
      <c r="AC1997" s="17"/>
      <c r="AD1997" s="17"/>
      <c r="AE1997" s="17"/>
      <c r="AF1997" s="17"/>
      <c r="AG1997" s="17"/>
      <c r="AH1997" s="17"/>
      <c r="AI1997" s="17"/>
      <c r="AJ1997" s="17"/>
      <c r="AK1997" s="17"/>
      <c r="AL1997" s="17"/>
      <c r="AM1997" s="17"/>
      <c r="AN1997" s="17"/>
      <c r="AO1997" s="17"/>
      <c r="AP1997" s="17"/>
      <c r="AQ1997" s="17"/>
      <c r="AR1997" s="17"/>
      <c r="AS1997" s="17"/>
      <c r="AT1997" s="17"/>
      <c r="AU1997" s="17"/>
      <c r="AV1997" s="17"/>
      <c r="AW1997" s="17"/>
      <c r="AX1997" s="17"/>
      <c r="AY1997" s="17"/>
      <c r="AZ1997" s="17"/>
      <c r="BA1997" s="17"/>
      <c r="BB1997" s="17"/>
    </row>
    <row r="1998" spans="1:54" x14ac:dyDescent="0.25">
      <c r="A1998" s="17"/>
      <c r="B1998" s="17"/>
      <c r="C1998" s="22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20"/>
      <c r="T1998" s="20"/>
      <c r="U1998" s="20"/>
      <c r="V1998" s="20"/>
      <c r="W1998" s="20"/>
      <c r="X1998" s="20"/>
      <c r="Y1998" s="20"/>
      <c r="Z1998" s="17"/>
      <c r="AA1998" s="21"/>
      <c r="AB1998" s="17"/>
      <c r="AC1998" s="17"/>
      <c r="AD1998" s="17"/>
      <c r="AE1998" s="17"/>
      <c r="AF1998" s="17"/>
      <c r="AG1998" s="17"/>
      <c r="AH1998" s="17"/>
      <c r="AI1998" s="17"/>
      <c r="AJ1998" s="17"/>
      <c r="AK1998" s="17"/>
      <c r="AL1998" s="17"/>
      <c r="AM1998" s="17"/>
      <c r="AN1998" s="17"/>
      <c r="AO1998" s="17"/>
      <c r="AP1998" s="17"/>
      <c r="AQ1998" s="17"/>
      <c r="AR1998" s="17"/>
      <c r="AS1998" s="17"/>
      <c r="AT1998" s="17"/>
      <c r="AU1998" s="17"/>
      <c r="AV1998" s="17"/>
      <c r="AW1998" s="17"/>
      <c r="AX1998" s="17"/>
      <c r="AY1998" s="17"/>
      <c r="AZ1998" s="17"/>
      <c r="BA1998" s="17"/>
      <c r="BB1998" s="17"/>
    </row>
    <row r="1999" spans="1:54" x14ac:dyDescent="0.25">
      <c r="A1999" s="17"/>
      <c r="B1999" s="17"/>
      <c r="C1999" s="22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20"/>
      <c r="T1999" s="20"/>
      <c r="U1999" s="20"/>
      <c r="V1999" s="20"/>
      <c r="W1999" s="20"/>
      <c r="X1999" s="20"/>
      <c r="Y1999" s="20"/>
      <c r="Z1999" s="17"/>
      <c r="AA1999" s="21"/>
      <c r="AB1999" s="17"/>
      <c r="AC1999" s="17"/>
      <c r="AD1999" s="17"/>
      <c r="AE1999" s="17"/>
      <c r="AF1999" s="17"/>
      <c r="AG1999" s="17"/>
      <c r="AH1999" s="17"/>
      <c r="AI1999" s="17"/>
      <c r="AJ1999" s="17"/>
      <c r="AK1999" s="17"/>
      <c r="AL1999" s="17"/>
      <c r="AM1999" s="17"/>
      <c r="AN1999" s="17"/>
      <c r="AO1999" s="17"/>
      <c r="AP1999" s="17"/>
      <c r="AQ1999" s="17"/>
      <c r="AR1999" s="17"/>
      <c r="AS1999" s="17"/>
      <c r="AT1999" s="17"/>
      <c r="AU1999" s="17"/>
      <c r="AV1999" s="17"/>
      <c r="AW1999" s="17"/>
      <c r="AX1999" s="17"/>
      <c r="AY1999" s="17"/>
      <c r="AZ1999" s="17"/>
      <c r="BA1999" s="17"/>
      <c r="BB1999" s="17"/>
    </row>
    <row r="2000" spans="1:54" x14ac:dyDescent="0.25">
      <c r="A2000" s="17"/>
      <c r="B2000" s="17"/>
      <c r="C2000" s="22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20"/>
      <c r="T2000" s="20"/>
      <c r="U2000" s="20"/>
      <c r="V2000" s="20"/>
      <c r="W2000" s="20"/>
      <c r="X2000" s="20"/>
      <c r="Y2000" s="20"/>
      <c r="Z2000" s="17"/>
      <c r="AA2000" s="21"/>
      <c r="AB2000" s="17"/>
      <c r="AC2000" s="17"/>
      <c r="AD2000" s="17"/>
      <c r="AE2000" s="17"/>
      <c r="AF2000" s="17"/>
      <c r="AG2000" s="17"/>
      <c r="AH2000" s="17"/>
      <c r="AI2000" s="17"/>
      <c r="AJ2000" s="17"/>
      <c r="AK2000" s="17"/>
      <c r="AL2000" s="17"/>
      <c r="AM2000" s="17"/>
      <c r="AN2000" s="17"/>
      <c r="AO2000" s="17"/>
      <c r="AP2000" s="17"/>
      <c r="AQ2000" s="17"/>
      <c r="AR2000" s="17"/>
      <c r="AS2000" s="17"/>
      <c r="AT2000" s="17"/>
      <c r="AU2000" s="17"/>
      <c r="AV2000" s="17"/>
      <c r="AW2000" s="17"/>
      <c r="AX2000" s="17"/>
      <c r="AY2000" s="17"/>
      <c r="AZ2000" s="17"/>
      <c r="BA2000" s="17"/>
      <c r="BB2000" s="17"/>
    </row>
    <row r="2001" spans="1:54" x14ac:dyDescent="0.25">
      <c r="A2001" s="17"/>
      <c r="B2001" s="17"/>
      <c r="C2001" s="22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20"/>
      <c r="T2001" s="20"/>
      <c r="U2001" s="20"/>
      <c r="V2001" s="20"/>
      <c r="W2001" s="20"/>
      <c r="X2001" s="20"/>
      <c r="Y2001" s="20"/>
      <c r="Z2001" s="17"/>
      <c r="AA2001" s="21"/>
      <c r="AB2001" s="17"/>
      <c r="AC2001" s="17"/>
      <c r="AD2001" s="17"/>
      <c r="AE2001" s="17"/>
      <c r="AF2001" s="17"/>
      <c r="AG2001" s="17"/>
      <c r="AH2001" s="17"/>
      <c r="AI2001" s="17"/>
      <c r="AJ2001" s="17"/>
      <c r="AK2001" s="17"/>
      <c r="AL2001" s="17"/>
      <c r="AM2001" s="17"/>
      <c r="AN2001" s="17"/>
      <c r="AO2001" s="17"/>
      <c r="AP2001" s="17"/>
      <c r="AQ2001" s="17"/>
      <c r="AR2001" s="17"/>
      <c r="AS2001" s="17"/>
      <c r="AT2001" s="17"/>
      <c r="AU2001" s="17"/>
      <c r="AV2001" s="17"/>
      <c r="AW2001" s="17"/>
      <c r="AX2001" s="17"/>
      <c r="AY2001" s="17"/>
      <c r="AZ2001" s="17"/>
      <c r="BA2001" s="17"/>
      <c r="BB2001" s="17"/>
    </row>
    <row r="2002" spans="1:54" x14ac:dyDescent="0.25">
      <c r="A2002" s="17"/>
      <c r="B2002" s="17"/>
      <c r="C2002" s="22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20"/>
      <c r="T2002" s="20"/>
      <c r="U2002" s="20"/>
      <c r="V2002" s="20"/>
      <c r="W2002" s="20"/>
      <c r="X2002" s="20"/>
      <c r="Y2002" s="20"/>
      <c r="Z2002" s="17"/>
      <c r="AA2002" s="21"/>
      <c r="AB2002" s="17"/>
      <c r="AC2002" s="17"/>
      <c r="AD2002" s="17"/>
      <c r="AE2002" s="17"/>
      <c r="AF2002" s="17"/>
      <c r="AG2002" s="17"/>
      <c r="AH2002" s="17"/>
      <c r="AI2002" s="17"/>
      <c r="AJ2002" s="17"/>
      <c r="AK2002" s="17"/>
      <c r="AL2002" s="17"/>
      <c r="AM2002" s="17"/>
      <c r="AN2002" s="17"/>
      <c r="AO2002" s="17"/>
      <c r="AP2002" s="17"/>
      <c r="AQ2002" s="17"/>
      <c r="AR2002" s="17"/>
      <c r="AS2002" s="17"/>
      <c r="AT2002" s="17"/>
      <c r="AU2002" s="17"/>
      <c r="AV2002" s="17"/>
      <c r="AW2002" s="17"/>
      <c r="AX2002" s="17"/>
      <c r="AY2002" s="17"/>
      <c r="AZ2002" s="17"/>
      <c r="BA2002" s="17"/>
      <c r="BB2002" s="17"/>
    </row>
    <row r="2003" spans="1:54" x14ac:dyDescent="0.25">
      <c r="A2003" s="17"/>
      <c r="B2003" s="17"/>
      <c r="C2003" s="22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20"/>
      <c r="T2003" s="20"/>
      <c r="U2003" s="20"/>
      <c r="V2003" s="20"/>
      <c r="W2003" s="20"/>
      <c r="X2003" s="20"/>
      <c r="Y2003" s="20"/>
      <c r="Z2003" s="17"/>
      <c r="AA2003" s="21"/>
      <c r="AB2003" s="17"/>
      <c r="AC2003" s="17"/>
      <c r="AD2003" s="17"/>
      <c r="AE2003" s="17"/>
      <c r="AF2003" s="17"/>
      <c r="AG2003" s="17"/>
      <c r="AH2003" s="17"/>
      <c r="AI2003" s="17"/>
      <c r="AJ2003" s="17"/>
      <c r="AK2003" s="17"/>
      <c r="AL2003" s="17"/>
      <c r="AM2003" s="17"/>
      <c r="AN2003" s="17"/>
      <c r="AO2003" s="17"/>
      <c r="AP2003" s="17"/>
      <c r="AQ2003" s="17"/>
      <c r="AR2003" s="17"/>
      <c r="AS2003" s="17"/>
      <c r="AT2003" s="17"/>
      <c r="AU2003" s="17"/>
      <c r="AV2003" s="17"/>
      <c r="AW2003" s="17"/>
      <c r="AX2003" s="17"/>
      <c r="AY2003" s="17"/>
      <c r="AZ2003" s="17"/>
      <c r="BA2003" s="17"/>
      <c r="BB2003" s="17"/>
    </row>
    <row r="2004" spans="1:54" x14ac:dyDescent="0.25">
      <c r="A2004" s="17"/>
      <c r="B2004" s="17"/>
      <c r="C2004" s="22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20"/>
      <c r="T2004" s="20"/>
      <c r="U2004" s="20"/>
      <c r="V2004" s="20"/>
      <c r="W2004" s="20"/>
      <c r="X2004" s="20"/>
      <c r="Y2004" s="20"/>
      <c r="Z2004" s="17"/>
      <c r="AA2004" s="21"/>
      <c r="AB2004" s="17"/>
      <c r="AC2004" s="17"/>
      <c r="AD2004" s="17"/>
      <c r="AE2004" s="17"/>
      <c r="AF2004" s="17"/>
      <c r="AG2004" s="17"/>
      <c r="AH2004" s="17"/>
      <c r="AI2004" s="17"/>
      <c r="AJ2004" s="17"/>
      <c r="AK2004" s="17"/>
      <c r="AL2004" s="17"/>
      <c r="AM2004" s="17"/>
      <c r="AN2004" s="17"/>
      <c r="AO2004" s="17"/>
      <c r="AP2004" s="17"/>
      <c r="AQ2004" s="17"/>
      <c r="AR2004" s="17"/>
      <c r="AS2004" s="17"/>
      <c r="AT2004" s="17"/>
      <c r="AU2004" s="17"/>
      <c r="AV2004" s="17"/>
      <c r="AW2004" s="17"/>
      <c r="AX2004" s="17"/>
      <c r="AY2004" s="17"/>
      <c r="AZ2004" s="17"/>
      <c r="BA2004" s="17"/>
      <c r="BB2004" s="17"/>
    </row>
    <row r="2005" spans="1:54" x14ac:dyDescent="0.25">
      <c r="A2005" s="17"/>
      <c r="B2005" s="17"/>
      <c r="C2005" s="22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20"/>
      <c r="T2005" s="20"/>
      <c r="U2005" s="20"/>
      <c r="V2005" s="20"/>
      <c r="W2005" s="20"/>
      <c r="X2005" s="20"/>
      <c r="Y2005" s="20"/>
      <c r="Z2005" s="17"/>
      <c r="AA2005" s="21"/>
      <c r="AB2005" s="17"/>
      <c r="AC2005" s="17"/>
      <c r="AD2005" s="17"/>
      <c r="AE2005" s="17"/>
      <c r="AF2005" s="17"/>
      <c r="AG2005" s="17"/>
      <c r="AH2005" s="17"/>
      <c r="AI2005" s="17"/>
      <c r="AJ2005" s="17"/>
      <c r="AK2005" s="17"/>
      <c r="AL2005" s="17"/>
      <c r="AM2005" s="17"/>
      <c r="AN2005" s="17"/>
      <c r="AO2005" s="17"/>
      <c r="AP2005" s="17"/>
      <c r="AQ2005" s="17"/>
      <c r="AR2005" s="17"/>
      <c r="AS2005" s="17"/>
      <c r="AT2005" s="17"/>
      <c r="AU2005" s="17"/>
      <c r="AV2005" s="17"/>
      <c r="AW2005" s="17"/>
      <c r="AX2005" s="17"/>
      <c r="AY2005" s="17"/>
      <c r="AZ2005" s="17"/>
      <c r="BA2005" s="17"/>
      <c r="BB2005" s="17"/>
    </row>
    <row r="2006" spans="1:54" x14ac:dyDescent="0.25">
      <c r="A2006" s="17"/>
      <c r="B2006" s="17"/>
      <c r="C2006" s="22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20"/>
      <c r="T2006" s="20"/>
      <c r="U2006" s="20"/>
      <c r="V2006" s="20"/>
      <c r="W2006" s="20"/>
      <c r="X2006" s="20"/>
      <c r="Y2006" s="20"/>
      <c r="Z2006" s="17"/>
      <c r="AA2006" s="21"/>
      <c r="AB2006" s="17"/>
      <c r="AC2006" s="17"/>
      <c r="AD2006" s="17"/>
      <c r="AE2006" s="17"/>
      <c r="AF2006" s="17"/>
      <c r="AG2006" s="17"/>
      <c r="AH2006" s="17"/>
      <c r="AI2006" s="17"/>
      <c r="AJ2006" s="17"/>
      <c r="AK2006" s="17"/>
      <c r="AL2006" s="17"/>
      <c r="AM2006" s="17"/>
      <c r="AN2006" s="17"/>
      <c r="AO2006" s="17"/>
      <c r="AP2006" s="17"/>
      <c r="AQ2006" s="17"/>
      <c r="AR2006" s="17"/>
      <c r="AS2006" s="17"/>
      <c r="AT2006" s="17"/>
      <c r="AU2006" s="17"/>
      <c r="AV2006" s="17"/>
      <c r="AW2006" s="17"/>
      <c r="AX2006" s="17"/>
      <c r="AY2006" s="17"/>
      <c r="AZ2006" s="17"/>
      <c r="BA2006" s="17"/>
      <c r="BB2006" s="17"/>
    </row>
    <row r="2007" spans="1:54" x14ac:dyDescent="0.25">
      <c r="A2007" s="17"/>
      <c r="B2007" s="17"/>
      <c r="C2007" s="22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20"/>
      <c r="T2007" s="20"/>
      <c r="U2007" s="20"/>
      <c r="V2007" s="20"/>
      <c r="W2007" s="20"/>
      <c r="X2007" s="20"/>
      <c r="Y2007" s="20"/>
      <c r="Z2007" s="17"/>
      <c r="AA2007" s="21"/>
      <c r="AB2007" s="17"/>
      <c r="AC2007" s="17"/>
      <c r="AD2007" s="17"/>
      <c r="AE2007" s="17"/>
      <c r="AF2007" s="17"/>
      <c r="AG2007" s="17"/>
      <c r="AH2007" s="17"/>
      <c r="AI2007" s="17"/>
      <c r="AJ2007" s="17"/>
      <c r="AK2007" s="17"/>
      <c r="AL2007" s="17"/>
      <c r="AM2007" s="17"/>
      <c r="AN2007" s="17"/>
      <c r="AO2007" s="17"/>
      <c r="AP2007" s="17"/>
      <c r="AQ2007" s="17"/>
      <c r="AR2007" s="17"/>
      <c r="AS2007" s="17"/>
      <c r="AT2007" s="17"/>
      <c r="AU2007" s="17"/>
      <c r="AV2007" s="17"/>
      <c r="AW2007" s="17"/>
      <c r="AX2007" s="17"/>
      <c r="AY2007" s="17"/>
      <c r="AZ2007" s="17"/>
      <c r="BA2007" s="17"/>
      <c r="BB2007" s="17"/>
    </row>
    <row r="2008" spans="1:54" x14ac:dyDescent="0.25">
      <c r="A2008" s="17"/>
      <c r="B2008" s="17"/>
      <c r="C2008" s="22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20"/>
      <c r="T2008" s="20"/>
      <c r="U2008" s="20"/>
      <c r="V2008" s="20"/>
      <c r="W2008" s="20"/>
      <c r="X2008" s="20"/>
      <c r="Y2008" s="20"/>
      <c r="Z2008" s="17"/>
      <c r="AA2008" s="21"/>
      <c r="AB2008" s="17"/>
      <c r="AC2008" s="17"/>
      <c r="AD2008" s="17"/>
      <c r="AE2008" s="17"/>
      <c r="AF2008" s="17"/>
      <c r="AG2008" s="17"/>
      <c r="AH2008" s="17"/>
      <c r="AI2008" s="17"/>
      <c r="AJ2008" s="17"/>
      <c r="AK2008" s="17"/>
      <c r="AL2008" s="17"/>
      <c r="AM2008" s="17"/>
      <c r="AN2008" s="17"/>
      <c r="AO2008" s="17"/>
      <c r="AP2008" s="17"/>
      <c r="AQ2008" s="17"/>
      <c r="AR2008" s="17"/>
      <c r="AS2008" s="17"/>
      <c r="AT2008" s="17"/>
      <c r="AU2008" s="17"/>
      <c r="AV2008" s="17"/>
      <c r="AW2008" s="17"/>
      <c r="AX2008" s="17"/>
      <c r="AY2008" s="17"/>
      <c r="AZ2008" s="17"/>
      <c r="BA2008" s="17"/>
      <c r="BB2008" s="17"/>
    </row>
    <row r="2009" spans="1:54" x14ac:dyDescent="0.25">
      <c r="A2009" s="17"/>
      <c r="B2009" s="17"/>
      <c r="C2009" s="22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20"/>
      <c r="T2009" s="20"/>
      <c r="U2009" s="20"/>
      <c r="V2009" s="20"/>
      <c r="W2009" s="20"/>
      <c r="X2009" s="20"/>
      <c r="Y2009" s="20"/>
      <c r="Z2009" s="17"/>
      <c r="AA2009" s="21"/>
      <c r="AB2009" s="17"/>
      <c r="AC2009" s="17"/>
      <c r="AD2009" s="17"/>
      <c r="AE2009" s="17"/>
      <c r="AF2009" s="17"/>
      <c r="AG2009" s="17"/>
      <c r="AH2009" s="17"/>
      <c r="AI2009" s="17"/>
      <c r="AJ2009" s="17"/>
      <c r="AK2009" s="17"/>
      <c r="AL2009" s="17"/>
      <c r="AM2009" s="17"/>
      <c r="AN2009" s="17"/>
      <c r="AO2009" s="17"/>
      <c r="AP2009" s="17"/>
      <c r="AQ2009" s="17"/>
      <c r="AR2009" s="17"/>
      <c r="AS2009" s="17"/>
      <c r="AT2009" s="17"/>
      <c r="AU2009" s="17"/>
      <c r="AV2009" s="17"/>
      <c r="AW2009" s="17"/>
      <c r="AX2009" s="17"/>
      <c r="AY2009" s="17"/>
      <c r="AZ2009" s="17"/>
      <c r="BA2009" s="17"/>
      <c r="BB2009" s="17"/>
    </row>
    <row r="2010" spans="1:54" x14ac:dyDescent="0.25">
      <c r="A2010" s="17"/>
      <c r="B2010" s="17"/>
      <c r="C2010" s="22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20"/>
      <c r="T2010" s="20"/>
      <c r="U2010" s="20"/>
      <c r="V2010" s="20"/>
      <c r="W2010" s="20"/>
      <c r="X2010" s="20"/>
      <c r="Y2010" s="20"/>
      <c r="Z2010" s="17"/>
      <c r="AA2010" s="21"/>
      <c r="AB2010" s="17"/>
      <c r="AC2010" s="17"/>
      <c r="AD2010" s="17"/>
      <c r="AE2010" s="17"/>
      <c r="AF2010" s="17"/>
      <c r="AG2010" s="17"/>
      <c r="AH2010" s="17"/>
      <c r="AI2010" s="17"/>
      <c r="AJ2010" s="17"/>
      <c r="AK2010" s="17"/>
      <c r="AL2010" s="17"/>
      <c r="AM2010" s="17"/>
      <c r="AN2010" s="17"/>
      <c r="AO2010" s="17"/>
      <c r="AP2010" s="17"/>
      <c r="AQ2010" s="17"/>
      <c r="AR2010" s="17"/>
      <c r="AS2010" s="17"/>
      <c r="AT2010" s="17"/>
      <c r="AU2010" s="17"/>
      <c r="AV2010" s="17"/>
      <c r="AW2010" s="17"/>
      <c r="AX2010" s="17"/>
      <c r="AY2010" s="17"/>
      <c r="AZ2010" s="17"/>
      <c r="BA2010" s="17"/>
      <c r="BB2010" s="17"/>
    </row>
    <row r="2011" spans="1:54" x14ac:dyDescent="0.25">
      <c r="A2011" s="17"/>
      <c r="B2011" s="17"/>
      <c r="C2011" s="22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20"/>
      <c r="T2011" s="20"/>
      <c r="U2011" s="20"/>
      <c r="V2011" s="20"/>
      <c r="W2011" s="20"/>
      <c r="X2011" s="20"/>
      <c r="Y2011" s="20"/>
      <c r="Z2011" s="17"/>
      <c r="AA2011" s="21"/>
      <c r="AB2011" s="17"/>
      <c r="AC2011" s="17"/>
      <c r="AD2011" s="17"/>
      <c r="AE2011" s="17"/>
      <c r="AF2011" s="17"/>
      <c r="AG2011" s="17"/>
      <c r="AH2011" s="17"/>
      <c r="AI2011" s="17"/>
      <c r="AJ2011" s="17"/>
      <c r="AK2011" s="17"/>
      <c r="AL2011" s="17"/>
      <c r="AM2011" s="17"/>
      <c r="AN2011" s="17"/>
      <c r="AO2011" s="17"/>
      <c r="AP2011" s="17"/>
      <c r="AQ2011" s="17"/>
      <c r="AR2011" s="17"/>
      <c r="AS2011" s="17"/>
      <c r="AT2011" s="17"/>
      <c r="AU2011" s="17"/>
      <c r="AV2011" s="17"/>
      <c r="AW2011" s="17"/>
      <c r="AX2011" s="17"/>
      <c r="AY2011" s="17"/>
      <c r="AZ2011" s="17"/>
      <c r="BA2011" s="17"/>
      <c r="BB2011" s="17"/>
    </row>
    <row r="2012" spans="1:54" x14ac:dyDescent="0.25">
      <c r="A2012" s="17"/>
      <c r="B2012" s="17"/>
      <c r="C2012" s="22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20"/>
      <c r="T2012" s="20"/>
      <c r="U2012" s="20"/>
      <c r="V2012" s="20"/>
      <c r="W2012" s="20"/>
      <c r="X2012" s="20"/>
      <c r="Y2012" s="20"/>
      <c r="Z2012" s="17"/>
      <c r="AA2012" s="21"/>
      <c r="AB2012" s="17"/>
      <c r="AC2012" s="17"/>
      <c r="AD2012" s="17"/>
      <c r="AE2012" s="17"/>
      <c r="AF2012" s="17"/>
      <c r="AG2012" s="17"/>
      <c r="AH2012" s="17"/>
      <c r="AI2012" s="17"/>
      <c r="AJ2012" s="17"/>
      <c r="AK2012" s="17"/>
      <c r="AL2012" s="17"/>
      <c r="AM2012" s="17"/>
      <c r="AN2012" s="17"/>
      <c r="AO2012" s="17"/>
      <c r="AP2012" s="17"/>
      <c r="AQ2012" s="17"/>
      <c r="AR2012" s="17"/>
      <c r="AS2012" s="17"/>
      <c r="AT2012" s="17"/>
      <c r="AU2012" s="17"/>
      <c r="AV2012" s="17"/>
      <c r="AW2012" s="17"/>
      <c r="AX2012" s="17"/>
      <c r="AY2012" s="17"/>
      <c r="AZ2012" s="17"/>
      <c r="BA2012" s="17"/>
      <c r="BB2012" s="17"/>
    </row>
    <row r="2013" spans="1:54" x14ac:dyDescent="0.25">
      <c r="A2013" s="17"/>
      <c r="B2013" s="17"/>
      <c r="C2013" s="22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20"/>
      <c r="T2013" s="20"/>
      <c r="U2013" s="20"/>
      <c r="V2013" s="20"/>
      <c r="W2013" s="20"/>
      <c r="X2013" s="20"/>
      <c r="Y2013" s="20"/>
      <c r="Z2013" s="17"/>
      <c r="AA2013" s="21"/>
      <c r="AB2013" s="17"/>
      <c r="AC2013" s="17"/>
      <c r="AD2013" s="17"/>
      <c r="AE2013" s="17"/>
      <c r="AF2013" s="17"/>
      <c r="AG2013" s="17"/>
      <c r="AH2013" s="17"/>
      <c r="AI2013" s="17"/>
      <c r="AJ2013" s="17"/>
      <c r="AK2013" s="17"/>
      <c r="AL2013" s="17"/>
      <c r="AM2013" s="17"/>
      <c r="AN2013" s="17"/>
      <c r="AO2013" s="17"/>
      <c r="AP2013" s="17"/>
      <c r="AQ2013" s="17"/>
      <c r="AR2013" s="17"/>
      <c r="AS2013" s="17"/>
      <c r="AT2013" s="17"/>
      <c r="AU2013" s="17"/>
      <c r="AV2013" s="17"/>
      <c r="AW2013" s="17"/>
      <c r="AX2013" s="17"/>
      <c r="AY2013" s="17"/>
      <c r="AZ2013" s="17"/>
      <c r="BA2013" s="17"/>
      <c r="BB2013" s="17"/>
    </row>
    <row r="2014" spans="1:54" x14ac:dyDescent="0.25">
      <c r="A2014" s="17"/>
      <c r="B2014" s="17"/>
      <c r="C2014" s="22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20"/>
      <c r="T2014" s="20"/>
      <c r="U2014" s="20"/>
      <c r="V2014" s="20"/>
      <c r="W2014" s="20"/>
      <c r="X2014" s="20"/>
      <c r="Y2014" s="20"/>
      <c r="Z2014" s="17"/>
      <c r="AA2014" s="21"/>
      <c r="AB2014" s="17"/>
      <c r="AC2014" s="17"/>
      <c r="AD2014" s="17"/>
      <c r="AE2014" s="17"/>
      <c r="AF2014" s="17"/>
      <c r="AG2014" s="17"/>
      <c r="AH2014" s="17"/>
      <c r="AI2014" s="17"/>
      <c r="AJ2014" s="17"/>
      <c r="AK2014" s="17"/>
      <c r="AL2014" s="17"/>
      <c r="AM2014" s="17"/>
      <c r="AN2014" s="17"/>
      <c r="AO2014" s="17"/>
      <c r="AP2014" s="17"/>
      <c r="AQ2014" s="17"/>
      <c r="AR2014" s="17"/>
      <c r="AS2014" s="17"/>
      <c r="AT2014" s="17"/>
      <c r="AU2014" s="17"/>
      <c r="AV2014" s="17"/>
      <c r="AW2014" s="17"/>
      <c r="AX2014" s="17"/>
      <c r="AY2014" s="17"/>
      <c r="AZ2014" s="17"/>
      <c r="BA2014" s="17"/>
      <c r="BB2014" s="17"/>
    </row>
    <row r="2015" spans="1:54" x14ac:dyDescent="0.25">
      <c r="A2015" s="17"/>
      <c r="B2015" s="17"/>
      <c r="C2015" s="22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20"/>
      <c r="T2015" s="20"/>
      <c r="U2015" s="20"/>
      <c r="V2015" s="20"/>
      <c r="W2015" s="20"/>
      <c r="X2015" s="20"/>
      <c r="Y2015" s="20"/>
      <c r="Z2015" s="17"/>
      <c r="AA2015" s="21"/>
      <c r="AB2015" s="17"/>
      <c r="AC2015" s="17"/>
      <c r="AD2015" s="17"/>
      <c r="AE2015" s="17"/>
      <c r="AF2015" s="17"/>
      <c r="AG2015" s="17"/>
      <c r="AH2015" s="17"/>
      <c r="AI2015" s="17"/>
      <c r="AJ2015" s="17"/>
      <c r="AK2015" s="17"/>
      <c r="AL2015" s="17"/>
      <c r="AM2015" s="17"/>
      <c r="AN2015" s="17"/>
      <c r="AO2015" s="17"/>
      <c r="AP2015" s="17"/>
      <c r="AQ2015" s="17"/>
      <c r="AR2015" s="17"/>
      <c r="AS2015" s="17"/>
      <c r="AT2015" s="17"/>
      <c r="AU2015" s="17"/>
      <c r="AV2015" s="17"/>
      <c r="AW2015" s="17"/>
      <c r="AX2015" s="17"/>
      <c r="AY2015" s="17"/>
      <c r="AZ2015" s="17"/>
      <c r="BA2015" s="17"/>
      <c r="BB2015" s="17"/>
    </row>
    <row r="2016" spans="1:54" x14ac:dyDescent="0.25">
      <c r="A2016" s="17"/>
      <c r="B2016" s="17"/>
      <c r="C2016" s="22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20"/>
      <c r="T2016" s="20"/>
      <c r="U2016" s="20"/>
      <c r="V2016" s="20"/>
      <c r="W2016" s="20"/>
      <c r="X2016" s="20"/>
      <c r="Y2016" s="20"/>
      <c r="Z2016" s="17"/>
      <c r="AA2016" s="21"/>
      <c r="AB2016" s="17"/>
      <c r="AC2016" s="17"/>
      <c r="AD2016" s="17"/>
      <c r="AE2016" s="17"/>
      <c r="AF2016" s="17"/>
      <c r="AG2016" s="17"/>
      <c r="AH2016" s="17"/>
      <c r="AI2016" s="17"/>
      <c r="AJ2016" s="17"/>
      <c r="AK2016" s="17"/>
      <c r="AL2016" s="17"/>
      <c r="AM2016" s="17"/>
      <c r="AN2016" s="17"/>
      <c r="AO2016" s="17"/>
      <c r="AP2016" s="17"/>
      <c r="AQ2016" s="17"/>
      <c r="AR2016" s="17"/>
      <c r="AS2016" s="17"/>
      <c r="AT2016" s="17"/>
      <c r="AU2016" s="17"/>
      <c r="AV2016" s="17"/>
      <c r="AW2016" s="17"/>
      <c r="AX2016" s="17"/>
      <c r="AY2016" s="17"/>
      <c r="AZ2016" s="17"/>
      <c r="BA2016" s="17"/>
      <c r="BB2016" s="17"/>
    </row>
    <row r="2017" spans="1:54" x14ac:dyDescent="0.25">
      <c r="A2017" s="17"/>
      <c r="B2017" s="17"/>
      <c r="C2017" s="22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20"/>
      <c r="T2017" s="20"/>
      <c r="U2017" s="20"/>
      <c r="V2017" s="20"/>
      <c r="W2017" s="20"/>
      <c r="X2017" s="20"/>
      <c r="Y2017" s="20"/>
      <c r="Z2017" s="17"/>
      <c r="AA2017" s="21"/>
      <c r="AB2017" s="17"/>
      <c r="AC2017" s="17"/>
      <c r="AD2017" s="17"/>
      <c r="AE2017" s="17"/>
      <c r="AF2017" s="17"/>
      <c r="AG2017" s="17"/>
      <c r="AH2017" s="17"/>
      <c r="AI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  <c r="AV2017" s="17"/>
      <c r="AW2017" s="17"/>
      <c r="AX2017" s="17"/>
      <c r="AY2017" s="17"/>
      <c r="AZ2017" s="17"/>
      <c r="BA2017" s="17"/>
      <c r="BB2017" s="17"/>
    </row>
    <row r="2018" spans="1:54" x14ac:dyDescent="0.25">
      <c r="A2018" s="17"/>
      <c r="B2018" s="17"/>
      <c r="C2018" s="22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20"/>
      <c r="T2018" s="20"/>
      <c r="U2018" s="20"/>
      <c r="V2018" s="20"/>
      <c r="W2018" s="20"/>
      <c r="X2018" s="20"/>
      <c r="Y2018" s="20"/>
      <c r="Z2018" s="17"/>
      <c r="AA2018" s="21"/>
      <c r="AB2018" s="17"/>
      <c r="AC2018" s="17"/>
      <c r="AD2018" s="17"/>
      <c r="AE2018" s="17"/>
      <c r="AF2018" s="17"/>
      <c r="AG2018" s="17"/>
      <c r="AH2018" s="17"/>
      <c r="AI2018" s="17"/>
      <c r="AJ2018" s="17"/>
      <c r="AK2018" s="17"/>
      <c r="AL2018" s="17"/>
      <c r="AM2018" s="17"/>
      <c r="AN2018" s="17"/>
      <c r="AO2018" s="17"/>
      <c r="AP2018" s="17"/>
      <c r="AQ2018" s="17"/>
      <c r="AR2018" s="17"/>
      <c r="AS2018" s="17"/>
      <c r="AT2018" s="17"/>
      <c r="AU2018" s="17"/>
      <c r="AV2018" s="17"/>
      <c r="AW2018" s="17"/>
      <c r="AX2018" s="17"/>
      <c r="AY2018" s="17"/>
      <c r="AZ2018" s="17"/>
      <c r="BA2018" s="17"/>
      <c r="BB2018" s="17"/>
    </row>
    <row r="2019" spans="1:54" x14ac:dyDescent="0.25">
      <c r="A2019" s="17"/>
      <c r="B2019" s="17"/>
      <c r="C2019" s="22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20"/>
      <c r="T2019" s="20"/>
      <c r="U2019" s="20"/>
      <c r="V2019" s="20"/>
      <c r="W2019" s="20"/>
      <c r="X2019" s="20"/>
      <c r="Y2019" s="20"/>
      <c r="Z2019" s="17"/>
      <c r="AA2019" s="21"/>
      <c r="AB2019" s="17"/>
      <c r="AC2019" s="17"/>
      <c r="AD2019" s="17"/>
      <c r="AE2019" s="17"/>
      <c r="AF2019" s="17"/>
      <c r="AG2019" s="17"/>
      <c r="AH2019" s="17"/>
      <c r="AI2019" s="17"/>
      <c r="AJ2019" s="17"/>
      <c r="AK2019" s="17"/>
      <c r="AL2019" s="17"/>
      <c r="AM2019" s="17"/>
      <c r="AN2019" s="17"/>
      <c r="AO2019" s="17"/>
      <c r="AP2019" s="17"/>
      <c r="AQ2019" s="17"/>
      <c r="AR2019" s="17"/>
      <c r="AS2019" s="17"/>
      <c r="AT2019" s="17"/>
      <c r="AU2019" s="17"/>
      <c r="AV2019" s="17"/>
      <c r="AW2019" s="17"/>
      <c r="AX2019" s="17"/>
      <c r="AY2019" s="17"/>
      <c r="AZ2019" s="17"/>
      <c r="BA2019" s="17"/>
      <c r="BB2019" s="17"/>
    </row>
    <row r="2020" spans="1:54" x14ac:dyDescent="0.25">
      <c r="A2020" s="17"/>
      <c r="B2020" s="17"/>
      <c r="C2020" s="22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20"/>
      <c r="T2020" s="20"/>
      <c r="U2020" s="20"/>
      <c r="V2020" s="20"/>
      <c r="W2020" s="20"/>
      <c r="X2020" s="20"/>
      <c r="Y2020" s="20"/>
      <c r="Z2020" s="17"/>
      <c r="AA2020" s="21"/>
      <c r="AB2020" s="17"/>
      <c r="AC2020" s="17"/>
      <c r="AD2020" s="17"/>
      <c r="AE2020" s="17"/>
      <c r="AF2020" s="17"/>
      <c r="AG2020" s="17"/>
      <c r="AH2020" s="17"/>
      <c r="AI2020" s="17"/>
      <c r="AJ2020" s="17"/>
      <c r="AK2020" s="17"/>
      <c r="AL2020" s="17"/>
      <c r="AM2020" s="17"/>
      <c r="AN2020" s="17"/>
      <c r="AO2020" s="17"/>
      <c r="AP2020" s="17"/>
      <c r="AQ2020" s="17"/>
      <c r="AR2020" s="17"/>
      <c r="AS2020" s="17"/>
      <c r="AT2020" s="17"/>
      <c r="AU2020" s="17"/>
      <c r="AV2020" s="17"/>
      <c r="AW2020" s="17"/>
      <c r="AX2020" s="17"/>
      <c r="AY2020" s="17"/>
      <c r="AZ2020" s="17"/>
      <c r="BA2020" s="17"/>
      <c r="BB2020" s="17"/>
    </row>
    <row r="2021" spans="1:54" x14ac:dyDescent="0.25">
      <c r="A2021" s="17"/>
      <c r="B2021" s="17"/>
      <c r="C2021" s="22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20"/>
      <c r="T2021" s="20"/>
      <c r="U2021" s="20"/>
      <c r="V2021" s="20"/>
      <c r="W2021" s="20"/>
      <c r="X2021" s="20"/>
      <c r="Y2021" s="20"/>
      <c r="Z2021" s="17"/>
      <c r="AA2021" s="21"/>
      <c r="AB2021" s="17"/>
      <c r="AC2021" s="17"/>
      <c r="AD2021" s="17"/>
      <c r="AE2021" s="17"/>
      <c r="AF2021" s="17"/>
      <c r="AG2021" s="17"/>
      <c r="AH2021" s="17"/>
      <c r="AI2021" s="17"/>
      <c r="AJ2021" s="17"/>
      <c r="AK2021" s="17"/>
      <c r="AL2021" s="17"/>
      <c r="AM2021" s="17"/>
      <c r="AN2021" s="17"/>
      <c r="AO2021" s="17"/>
      <c r="AP2021" s="17"/>
      <c r="AQ2021" s="17"/>
      <c r="AR2021" s="17"/>
      <c r="AS2021" s="17"/>
      <c r="AT2021" s="17"/>
      <c r="AU2021" s="17"/>
      <c r="AV2021" s="17"/>
      <c r="AW2021" s="17"/>
      <c r="AX2021" s="17"/>
      <c r="AY2021" s="17"/>
      <c r="AZ2021" s="17"/>
      <c r="BA2021" s="17"/>
      <c r="BB2021" s="17"/>
    </row>
    <row r="2022" spans="1:54" x14ac:dyDescent="0.25">
      <c r="A2022" s="17"/>
      <c r="B2022" s="17"/>
      <c r="C2022" s="22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20"/>
      <c r="T2022" s="20"/>
      <c r="U2022" s="20"/>
      <c r="V2022" s="20"/>
      <c r="W2022" s="20"/>
      <c r="X2022" s="20"/>
      <c r="Y2022" s="20"/>
      <c r="Z2022" s="17"/>
      <c r="AA2022" s="21"/>
      <c r="AB2022" s="17"/>
      <c r="AC2022" s="17"/>
      <c r="AD2022" s="17"/>
      <c r="AE2022" s="17"/>
      <c r="AF2022" s="17"/>
      <c r="AG2022" s="17"/>
      <c r="AH2022" s="17"/>
      <c r="AI2022" s="17"/>
      <c r="AJ2022" s="17"/>
      <c r="AK2022" s="17"/>
      <c r="AL2022" s="17"/>
      <c r="AM2022" s="17"/>
      <c r="AN2022" s="17"/>
      <c r="AO2022" s="17"/>
      <c r="AP2022" s="17"/>
      <c r="AQ2022" s="17"/>
      <c r="AR2022" s="17"/>
      <c r="AS2022" s="17"/>
      <c r="AT2022" s="17"/>
      <c r="AU2022" s="17"/>
      <c r="AV2022" s="17"/>
      <c r="AW2022" s="17"/>
      <c r="AX2022" s="17"/>
      <c r="AY2022" s="17"/>
      <c r="AZ2022" s="17"/>
      <c r="BA2022" s="17"/>
      <c r="BB2022" s="17"/>
    </row>
    <row r="2023" spans="1:54" x14ac:dyDescent="0.25">
      <c r="A2023" s="17"/>
      <c r="B2023" s="17"/>
      <c r="C2023" s="22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20"/>
      <c r="T2023" s="20"/>
      <c r="U2023" s="20"/>
      <c r="V2023" s="20"/>
      <c r="W2023" s="20"/>
      <c r="X2023" s="20"/>
      <c r="Y2023" s="20"/>
      <c r="Z2023" s="17"/>
      <c r="AA2023" s="21"/>
      <c r="AB2023" s="17"/>
      <c r="AC2023" s="17"/>
      <c r="AD2023" s="17"/>
      <c r="AE2023" s="17"/>
      <c r="AF2023" s="17"/>
      <c r="AG2023" s="17"/>
      <c r="AH2023" s="17"/>
      <c r="AI2023" s="17"/>
      <c r="AJ2023" s="17"/>
      <c r="AK2023" s="17"/>
      <c r="AL2023" s="17"/>
      <c r="AM2023" s="17"/>
      <c r="AN2023" s="17"/>
      <c r="AO2023" s="17"/>
      <c r="AP2023" s="17"/>
      <c r="AQ2023" s="17"/>
      <c r="AR2023" s="17"/>
      <c r="AS2023" s="17"/>
      <c r="AT2023" s="17"/>
      <c r="AU2023" s="17"/>
      <c r="AV2023" s="17"/>
      <c r="AW2023" s="17"/>
      <c r="AX2023" s="17"/>
      <c r="AY2023" s="17"/>
      <c r="AZ2023" s="17"/>
      <c r="BA2023" s="17"/>
      <c r="BB2023" s="17"/>
    </row>
    <row r="2024" spans="1:54" x14ac:dyDescent="0.25">
      <c r="A2024" s="17"/>
      <c r="B2024" s="17"/>
      <c r="C2024" s="22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20"/>
      <c r="T2024" s="20"/>
      <c r="U2024" s="20"/>
      <c r="V2024" s="20"/>
      <c r="W2024" s="20"/>
      <c r="X2024" s="20"/>
      <c r="Y2024" s="20"/>
      <c r="Z2024" s="17"/>
      <c r="AA2024" s="21"/>
      <c r="AB2024" s="17"/>
      <c r="AC2024" s="17"/>
      <c r="AD2024" s="17"/>
      <c r="AE2024" s="17"/>
      <c r="AF2024" s="17"/>
      <c r="AG2024" s="17"/>
      <c r="AH2024" s="17"/>
      <c r="AI2024" s="17"/>
      <c r="AJ2024" s="17"/>
      <c r="AK2024" s="17"/>
      <c r="AL2024" s="17"/>
      <c r="AM2024" s="17"/>
      <c r="AN2024" s="17"/>
      <c r="AO2024" s="17"/>
      <c r="AP2024" s="17"/>
      <c r="AQ2024" s="17"/>
      <c r="AR2024" s="17"/>
      <c r="AS2024" s="17"/>
      <c r="AT2024" s="17"/>
      <c r="AU2024" s="17"/>
      <c r="AV2024" s="17"/>
      <c r="AW2024" s="17"/>
      <c r="AX2024" s="17"/>
      <c r="AY2024" s="17"/>
      <c r="AZ2024" s="17"/>
      <c r="BA2024" s="17"/>
      <c r="BB2024" s="17"/>
    </row>
    <row r="2025" spans="1:54" x14ac:dyDescent="0.25">
      <c r="A2025" s="17"/>
      <c r="B2025" s="17"/>
      <c r="C2025" s="22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20"/>
      <c r="T2025" s="20"/>
      <c r="U2025" s="20"/>
      <c r="V2025" s="20"/>
      <c r="W2025" s="20"/>
      <c r="X2025" s="20"/>
      <c r="Y2025" s="20"/>
      <c r="Z2025" s="17"/>
      <c r="AA2025" s="21"/>
      <c r="AB2025" s="17"/>
      <c r="AC2025" s="17"/>
      <c r="AD2025" s="17"/>
      <c r="AE2025" s="17"/>
      <c r="AF2025" s="17"/>
      <c r="AG2025" s="17"/>
      <c r="AH2025" s="17"/>
      <c r="AI2025" s="17"/>
      <c r="AJ2025" s="17"/>
      <c r="AK2025" s="17"/>
      <c r="AL2025" s="17"/>
      <c r="AM2025" s="17"/>
      <c r="AN2025" s="17"/>
      <c r="AO2025" s="17"/>
      <c r="AP2025" s="17"/>
      <c r="AQ2025" s="17"/>
      <c r="AR2025" s="17"/>
      <c r="AS2025" s="17"/>
      <c r="AT2025" s="17"/>
      <c r="AU2025" s="17"/>
      <c r="AV2025" s="17"/>
      <c r="AW2025" s="17"/>
      <c r="AX2025" s="17"/>
      <c r="AY2025" s="17"/>
      <c r="AZ2025" s="17"/>
      <c r="BA2025" s="17"/>
      <c r="BB2025" s="17"/>
    </row>
    <row r="2026" spans="1:54" x14ac:dyDescent="0.25">
      <c r="A2026" s="17"/>
      <c r="B2026" s="17"/>
      <c r="C2026" s="22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20"/>
      <c r="T2026" s="20"/>
      <c r="U2026" s="20"/>
      <c r="V2026" s="20"/>
      <c r="W2026" s="20"/>
      <c r="X2026" s="20"/>
      <c r="Y2026" s="20"/>
      <c r="Z2026" s="17"/>
      <c r="AA2026" s="21"/>
      <c r="AB2026" s="17"/>
      <c r="AC2026" s="17"/>
      <c r="AD2026" s="17"/>
      <c r="AE2026" s="17"/>
      <c r="AF2026" s="17"/>
      <c r="AG2026" s="17"/>
      <c r="AH2026" s="17"/>
      <c r="AI2026" s="17"/>
      <c r="AJ2026" s="17"/>
      <c r="AK2026" s="17"/>
      <c r="AL2026" s="17"/>
      <c r="AM2026" s="17"/>
      <c r="AN2026" s="17"/>
      <c r="AO2026" s="17"/>
      <c r="AP2026" s="17"/>
      <c r="AQ2026" s="17"/>
      <c r="AR2026" s="17"/>
      <c r="AS2026" s="17"/>
      <c r="AT2026" s="17"/>
      <c r="AU2026" s="17"/>
      <c r="AV2026" s="17"/>
      <c r="AW2026" s="17"/>
      <c r="AX2026" s="17"/>
      <c r="AY2026" s="17"/>
      <c r="AZ2026" s="17"/>
      <c r="BA2026" s="17"/>
      <c r="BB2026" s="17"/>
    </row>
    <row r="2027" spans="1:54" x14ac:dyDescent="0.25">
      <c r="A2027" s="17"/>
      <c r="B2027" s="17"/>
      <c r="C2027" s="22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20"/>
      <c r="T2027" s="20"/>
      <c r="U2027" s="20"/>
      <c r="V2027" s="20"/>
      <c r="W2027" s="20"/>
      <c r="X2027" s="20"/>
      <c r="Y2027" s="20"/>
      <c r="Z2027" s="17"/>
      <c r="AA2027" s="21"/>
      <c r="AB2027" s="17"/>
      <c r="AC2027" s="17"/>
      <c r="AD2027" s="17"/>
      <c r="AE2027" s="17"/>
      <c r="AF2027" s="17"/>
      <c r="AG2027" s="17"/>
      <c r="AH2027" s="17"/>
      <c r="AI2027" s="17"/>
      <c r="AJ2027" s="17"/>
      <c r="AK2027" s="17"/>
      <c r="AL2027" s="17"/>
      <c r="AM2027" s="17"/>
      <c r="AN2027" s="17"/>
      <c r="AO2027" s="17"/>
      <c r="AP2027" s="17"/>
      <c r="AQ2027" s="17"/>
      <c r="AR2027" s="17"/>
      <c r="AS2027" s="17"/>
      <c r="AT2027" s="17"/>
      <c r="AU2027" s="17"/>
      <c r="AV2027" s="17"/>
      <c r="AW2027" s="17"/>
      <c r="AX2027" s="17"/>
      <c r="AY2027" s="17"/>
      <c r="AZ2027" s="17"/>
      <c r="BA2027" s="17"/>
      <c r="BB2027" s="17"/>
    </row>
    <row r="2028" spans="1:54" x14ac:dyDescent="0.25">
      <c r="A2028" s="17"/>
      <c r="B2028" s="17"/>
      <c r="C2028" s="22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20"/>
      <c r="T2028" s="20"/>
      <c r="U2028" s="20"/>
      <c r="V2028" s="20"/>
      <c r="W2028" s="20"/>
      <c r="X2028" s="20"/>
      <c r="Y2028" s="20"/>
      <c r="Z2028" s="17"/>
      <c r="AA2028" s="21"/>
      <c r="AB2028" s="17"/>
      <c r="AC2028" s="17"/>
      <c r="AD2028" s="17"/>
      <c r="AE2028" s="17"/>
      <c r="AF2028" s="17"/>
      <c r="AG2028" s="17"/>
      <c r="AH2028" s="17"/>
      <c r="AI2028" s="17"/>
      <c r="AJ2028" s="17"/>
      <c r="AK2028" s="17"/>
      <c r="AL2028" s="17"/>
      <c r="AM2028" s="17"/>
      <c r="AN2028" s="17"/>
      <c r="AO2028" s="17"/>
      <c r="AP2028" s="17"/>
      <c r="AQ2028" s="17"/>
      <c r="AR2028" s="17"/>
      <c r="AS2028" s="17"/>
      <c r="AT2028" s="17"/>
      <c r="AU2028" s="17"/>
      <c r="AV2028" s="17"/>
      <c r="AW2028" s="17"/>
      <c r="AX2028" s="17"/>
      <c r="AY2028" s="17"/>
      <c r="AZ2028" s="17"/>
      <c r="BA2028" s="17"/>
      <c r="BB2028" s="17"/>
    </row>
    <row r="2029" spans="1:54" x14ac:dyDescent="0.25">
      <c r="A2029" s="17"/>
      <c r="B2029" s="17"/>
      <c r="C2029" s="22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20"/>
      <c r="T2029" s="20"/>
      <c r="U2029" s="20"/>
      <c r="V2029" s="20"/>
      <c r="W2029" s="20"/>
      <c r="X2029" s="20"/>
      <c r="Y2029" s="20"/>
      <c r="Z2029" s="17"/>
      <c r="AA2029" s="21"/>
      <c r="AB2029" s="17"/>
      <c r="AC2029" s="17"/>
      <c r="AD2029" s="17"/>
      <c r="AE2029" s="17"/>
      <c r="AF2029" s="17"/>
      <c r="AG2029" s="17"/>
      <c r="AH2029" s="17"/>
      <c r="AI2029" s="17"/>
      <c r="AJ2029" s="17"/>
      <c r="AK2029" s="17"/>
      <c r="AL2029" s="17"/>
      <c r="AM2029" s="17"/>
      <c r="AN2029" s="17"/>
      <c r="AO2029" s="17"/>
      <c r="AP2029" s="17"/>
      <c r="AQ2029" s="17"/>
      <c r="AR2029" s="17"/>
      <c r="AS2029" s="17"/>
      <c r="AT2029" s="17"/>
      <c r="AU2029" s="17"/>
      <c r="AV2029" s="17"/>
      <c r="AW2029" s="17"/>
      <c r="AX2029" s="17"/>
      <c r="AY2029" s="17"/>
      <c r="AZ2029" s="17"/>
      <c r="BA2029" s="17"/>
      <c r="BB2029" s="17"/>
    </row>
    <row r="2030" spans="1:54" x14ac:dyDescent="0.25">
      <c r="A2030" s="17"/>
      <c r="B2030" s="17"/>
      <c r="C2030" s="22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20"/>
      <c r="T2030" s="20"/>
      <c r="U2030" s="20"/>
      <c r="V2030" s="20"/>
      <c r="W2030" s="20"/>
      <c r="X2030" s="20"/>
      <c r="Y2030" s="20"/>
      <c r="Z2030" s="17"/>
      <c r="AA2030" s="21"/>
      <c r="AB2030" s="17"/>
      <c r="AC2030" s="17"/>
      <c r="AD2030" s="17"/>
      <c r="AE2030" s="17"/>
      <c r="AF2030" s="17"/>
      <c r="AG2030" s="17"/>
      <c r="AH2030" s="17"/>
      <c r="AI2030" s="17"/>
      <c r="AJ2030" s="17"/>
      <c r="AK2030" s="17"/>
      <c r="AL2030" s="17"/>
      <c r="AM2030" s="17"/>
      <c r="AN2030" s="17"/>
      <c r="AO2030" s="17"/>
      <c r="AP2030" s="17"/>
      <c r="AQ2030" s="17"/>
      <c r="AR2030" s="17"/>
      <c r="AS2030" s="17"/>
      <c r="AT2030" s="17"/>
      <c r="AU2030" s="17"/>
      <c r="AV2030" s="17"/>
      <c r="AW2030" s="17"/>
      <c r="AX2030" s="17"/>
      <c r="AY2030" s="17"/>
      <c r="AZ2030" s="17"/>
      <c r="BA2030" s="17"/>
      <c r="BB2030" s="17"/>
    </row>
    <row r="2031" spans="1:54" x14ac:dyDescent="0.25">
      <c r="A2031" s="17"/>
      <c r="B2031" s="17"/>
      <c r="C2031" s="22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20"/>
      <c r="T2031" s="20"/>
      <c r="U2031" s="20"/>
      <c r="V2031" s="20"/>
      <c r="W2031" s="20"/>
      <c r="X2031" s="20"/>
      <c r="Y2031" s="20"/>
      <c r="Z2031" s="17"/>
      <c r="AA2031" s="21"/>
      <c r="AB2031" s="17"/>
      <c r="AC2031" s="17"/>
      <c r="AD2031" s="17"/>
      <c r="AE2031" s="17"/>
      <c r="AF2031" s="17"/>
      <c r="AG2031" s="17"/>
      <c r="AH2031" s="17"/>
      <c r="AI2031" s="17"/>
      <c r="AJ2031" s="17"/>
      <c r="AK2031" s="17"/>
      <c r="AL2031" s="17"/>
      <c r="AM2031" s="17"/>
      <c r="AN2031" s="17"/>
      <c r="AO2031" s="17"/>
      <c r="AP2031" s="17"/>
      <c r="AQ2031" s="17"/>
      <c r="AR2031" s="17"/>
      <c r="AS2031" s="17"/>
      <c r="AT2031" s="17"/>
      <c r="AU2031" s="17"/>
      <c r="AV2031" s="17"/>
      <c r="AW2031" s="17"/>
      <c r="AX2031" s="17"/>
      <c r="AY2031" s="17"/>
      <c r="AZ2031" s="17"/>
      <c r="BA2031" s="17"/>
      <c r="BB2031" s="17"/>
    </row>
    <row r="2032" spans="1:54" x14ac:dyDescent="0.25">
      <c r="A2032" s="17"/>
      <c r="B2032" s="17"/>
      <c r="C2032" s="22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20"/>
      <c r="T2032" s="20"/>
      <c r="U2032" s="20"/>
      <c r="V2032" s="20"/>
      <c r="W2032" s="20"/>
      <c r="X2032" s="20"/>
      <c r="Y2032" s="20"/>
      <c r="Z2032" s="17"/>
      <c r="AA2032" s="21"/>
      <c r="AB2032" s="17"/>
      <c r="AC2032" s="17"/>
      <c r="AD2032" s="17"/>
      <c r="AE2032" s="17"/>
      <c r="AF2032" s="17"/>
      <c r="AG2032" s="17"/>
      <c r="AH2032" s="17"/>
      <c r="AI2032" s="17"/>
      <c r="AJ2032" s="17"/>
      <c r="AK2032" s="17"/>
      <c r="AL2032" s="17"/>
      <c r="AM2032" s="17"/>
      <c r="AN2032" s="17"/>
      <c r="AO2032" s="17"/>
      <c r="AP2032" s="17"/>
      <c r="AQ2032" s="17"/>
      <c r="AR2032" s="17"/>
      <c r="AS2032" s="17"/>
      <c r="AT2032" s="17"/>
      <c r="AU2032" s="17"/>
      <c r="AV2032" s="17"/>
      <c r="AW2032" s="17"/>
      <c r="AX2032" s="17"/>
      <c r="AY2032" s="17"/>
      <c r="AZ2032" s="17"/>
      <c r="BA2032" s="17"/>
      <c r="BB2032" s="17"/>
    </row>
    <row r="2033" spans="1:54" x14ac:dyDescent="0.25">
      <c r="A2033" s="17"/>
      <c r="B2033" s="17"/>
      <c r="C2033" s="22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20"/>
      <c r="T2033" s="20"/>
      <c r="U2033" s="20"/>
      <c r="V2033" s="20"/>
      <c r="W2033" s="20"/>
      <c r="X2033" s="20"/>
      <c r="Y2033" s="20"/>
      <c r="Z2033" s="17"/>
      <c r="AA2033" s="21"/>
      <c r="AB2033" s="17"/>
      <c r="AC2033" s="17"/>
      <c r="AD2033" s="17"/>
      <c r="AE2033" s="17"/>
      <c r="AF2033" s="17"/>
      <c r="AG2033" s="17"/>
      <c r="AH2033" s="17"/>
      <c r="AI2033" s="17"/>
      <c r="AJ2033" s="17"/>
      <c r="AK2033" s="17"/>
      <c r="AL2033" s="17"/>
      <c r="AM2033" s="17"/>
      <c r="AN2033" s="17"/>
      <c r="AO2033" s="17"/>
      <c r="AP2033" s="17"/>
      <c r="AQ2033" s="17"/>
      <c r="AR2033" s="17"/>
      <c r="AS2033" s="17"/>
      <c r="AT2033" s="17"/>
      <c r="AU2033" s="17"/>
      <c r="AV2033" s="17"/>
      <c r="AW2033" s="17"/>
      <c r="AX2033" s="17"/>
      <c r="AY2033" s="17"/>
      <c r="AZ2033" s="17"/>
      <c r="BA2033" s="17"/>
      <c r="BB2033" s="17"/>
    </row>
    <row r="2034" spans="1:54" x14ac:dyDescent="0.25">
      <c r="A2034" s="17"/>
      <c r="B2034" s="17"/>
      <c r="C2034" s="22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20"/>
      <c r="T2034" s="20"/>
      <c r="U2034" s="20"/>
      <c r="V2034" s="20"/>
      <c r="W2034" s="20"/>
      <c r="X2034" s="20"/>
      <c r="Y2034" s="20"/>
      <c r="Z2034" s="17"/>
      <c r="AA2034" s="21"/>
      <c r="AB2034" s="17"/>
      <c r="AC2034" s="17"/>
      <c r="AD2034" s="17"/>
      <c r="AE2034" s="17"/>
      <c r="AF2034" s="17"/>
      <c r="AG2034" s="17"/>
      <c r="AH2034" s="17"/>
      <c r="AI2034" s="17"/>
      <c r="AJ2034" s="17"/>
      <c r="AK2034" s="17"/>
      <c r="AL2034" s="17"/>
      <c r="AM2034" s="17"/>
      <c r="AN2034" s="17"/>
      <c r="AO2034" s="17"/>
      <c r="AP2034" s="17"/>
      <c r="AQ2034" s="17"/>
      <c r="AR2034" s="17"/>
      <c r="AS2034" s="17"/>
      <c r="AT2034" s="17"/>
      <c r="AU2034" s="17"/>
      <c r="AV2034" s="17"/>
      <c r="AW2034" s="17"/>
      <c r="AX2034" s="17"/>
      <c r="AY2034" s="17"/>
      <c r="AZ2034" s="17"/>
      <c r="BA2034" s="17"/>
      <c r="BB2034" s="17"/>
    </row>
    <row r="2035" spans="1:54" x14ac:dyDescent="0.25">
      <c r="A2035" s="17"/>
      <c r="B2035" s="17"/>
      <c r="C2035" s="22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20"/>
      <c r="T2035" s="20"/>
      <c r="U2035" s="20"/>
      <c r="V2035" s="20"/>
      <c r="W2035" s="20"/>
      <c r="X2035" s="20"/>
      <c r="Y2035" s="20"/>
      <c r="Z2035" s="17"/>
      <c r="AA2035" s="21"/>
      <c r="AB2035" s="17"/>
      <c r="AC2035" s="17"/>
      <c r="AD2035" s="17"/>
      <c r="AE2035" s="17"/>
      <c r="AF2035" s="17"/>
      <c r="AG2035" s="17"/>
      <c r="AH2035" s="17"/>
      <c r="AI2035" s="17"/>
      <c r="AJ2035" s="17"/>
      <c r="AK2035" s="17"/>
      <c r="AL2035" s="17"/>
      <c r="AM2035" s="17"/>
      <c r="AN2035" s="17"/>
      <c r="AO2035" s="17"/>
      <c r="AP2035" s="17"/>
      <c r="AQ2035" s="17"/>
      <c r="AR2035" s="17"/>
      <c r="AS2035" s="17"/>
      <c r="AT2035" s="17"/>
      <c r="AU2035" s="17"/>
      <c r="AV2035" s="17"/>
      <c r="AW2035" s="17"/>
      <c r="AX2035" s="17"/>
      <c r="AY2035" s="17"/>
      <c r="AZ2035" s="17"/>
      <c r="BA2035" s="17"/>
      <c r="BB2035" s="17"/>
    </row>
    <row r="2036" spans="1:54" x14ac:dyDescent="0.25">
      <c r="A2036" s="17"/>
      <c r="B2036" s="17"/>
      <c r="C2036" s="22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20"/>
      <c r="T2036" s="20"/>
      <c r="U2036" s="20"/>
      <c r="V2036" s="20"/>
      <c r="W2036" s="20"/>
      <c r="X2036" s="20"/>
      <c r="Y2036" s="20"/>
      <c r="Z2036" s="17"/>
      <c r="AA2036" s="21"/>
      <c r="AB2036" s="17"/>
      <c r="AC2036" s="17"/>
      <c r="AD2036" s="17"/>
      <c r="AE2036" s="17"/>
      <c r="AF2036" s="17"/>
      <c r="AG2036" s="17"/>
      <c r="AH2036" s="17"/>
      <c r="AI2036" s="17"/>
      <c r="AJ2036" s="17"/>
      <c r="AK2036" s="17"/>
      <c r="AL2036" s="17"/>
      <c r="AM2036" s="17"/>
      <c r="AN2036" s="17"/>
      <c r="AO2036" s="17"/>
      <c r="AP2036" s="17"/>
      <c r="AQ2036" s="17"/>
      <c r="AR2036" s="17"/>
      <c r="AS2036" s="17"/>
      <c r="AT2036" s="17"/>
      <c r="AU2036" s="17"/>
      <c r="AV2036" s="17"/>
      <c r="AW2036" s="17"/>
      <c r="AX2036" s="17"/>
      <c r="AY2036" s="17"/>
      <c r="AZ2036" s="17"/>
      <c r="BA2036" s="17"/>
      <c r="BB2036" s="17"/>
    </row>
    <row r="2037" spans="1:54" x14ac:dyDescent="0.25">
      <c r="A2037" s="17"/>
      <c r="B2037" s="17"/>
      <c r="C2037" s="22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20"/>
      <c r="T2037" s="20"/>
      <c r="U2037" s="20"/>
      <c r="V2037" s="20"/>
      <c r="W2037" s="20"/>
      <c r="X2037" s="20"/>
      <c r="Y2037" s="20"/>
      <c r="Z2037" s="17"/>
      <c r="AA2037" s="21"/>
      <c r="AB2037" s="17"/>
      <c r="AC2037" s="17"/>
      <c r="AD2037" s="17"/>
      <c r="AE2037" s="17"/>
      <c r="AF2037" s="17"/>
      <c r="AG2037" s="17"/>
      <c r="AH2037" s="17"/>
      <c r="AI2037" s="17"/>
      <c r="AJ2037" s="17"/>
      <c r="AK2037" s="17"/>
      <c r="AL2037" s="17"/>
      <c r="AM2037" s="17"/>
      <c r="AN2037" s="17"/>
      <c r="AO2037" s="17"/>
      <c r="AP2037" s="17"/>
      <c r="AQ2037" s="17"/>
      <c r="AR2037" s="17"/>
      <c r="AS2037" s="17"/>
      <c r="AT2037" s="17"/>
      <c r="AU2037" s="17"/>
      <c r="AV2037" s="17"/>
      <c r="AW2037" s="17"/>
      <c r="AX2037" s="17"/>
      <c r="AY2037" s="17"/>
      <c r="AZ2037" s="17"/>
      <c r="BA2037" s="17"/>
      <c r="BB2037" s="17"/>
    </row>
    <row r="2038" spans="1:54" x14ac:dyDescent="0.25">
      <c r="A2038" s="17"/>
      <c r="B2038" s="17"/>
      <c r="C2038" s="22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20"/>
      <c r="T2038" s="20"/>
      <c r="U2038" s="20"/>
      <c r="V2038" s="20"/>
      <c r="W2038" s="20"/>
      <c r="X2038" s="20"/>
      <c r="Y2038" s="20"/>
      <c r="Z2038" s="17"/>
      <c r="AA2038" s="21"/>
      <c r="AB2038" s="17"/>
      <c r="AC2038" s="17"/>
      <c r="AD2038" s="17"/>
      <c r="AE2038" s="17"/>
      <c r="AF2038" s="17"/>
      <c r="AG2038" s="17"/>
      <c r="AH2038" s="17"/>
      <c r="AI2038" s="17"/>
      <c r="AJ2038" s="17"/>
      <c r="AK2038" s="17"/>
      <c r="AL2038" s="17"/>
      <c r="AM2038" s="17"/>
      <c r="AN2038" s="17"/>
      <c r="AO2038" s="17"/>
      <c r="AP2038" s="17"/>
      <c r="AQ2038" s="17"/>
      <c r="AR2038" s="17"/>
      <c r="AS2038" s="17"/>
      <c r="AT2038" s="17"/>
      <c r="AU2038" s="17"/>
      <c r="AV2038" s="17"/>
      <c r="AW2038" s="17"/>
      <c r="AX2038" s="17"/>
      <c r="AY2038" s="17"/>
      <c r="AZ2038" s="17"/>
      <c r="BA2038" s="17"/>
      <c r="BB2038" s="17"/>
    </row>
    <row r="2039" spans="1:54" x14ac:dyDescent="0.25">
      <c r="A2039" s="17"/>
      <c r="B2039" s="17"/>
      <c r="C2039" s="22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20"/>
      <c r="T2039" s="20"/>
      <c r="U2039" s="20"/>
      <c r="V2039" s="20"/>
      <c r="W2039" s="20"/>
      <c r="X2039" s="20"/>
      <c r="Y2039" s="20"/>
      <c r="Z2039" s="17"/>
      <c r="AA2039" s="21"/>
      <c r="AB2039" s="17"/>
      <c r="AC2039" s="17"/>
      <c r="AD2039" s="17"/>
      <c r="AE2039" s="17"/>
      <c r="AF2039" s="17"/>
      <c r="AG2039" s="17"/>
      <c r="AH2039" s="17"/>
      <c r="AI2039" s="17"/>
      <c r="AJ2039" s="17"/>
      <c r="AK2039" s="17"/>
      <c r="AL2039" s="17"/>
      <c r="AM2039" s="17"/>
      <c r="AN2039" s="17"/>
      <c r="AO2039" s="17"/>
      <c r="AP2039" s="17"/>
      <c r="AQ2039" s="17"/>
      <c r="AR2039" s="17"/>
      <c r="AS2039" s="17"/>
      <c r="AT2039" s="17"/>
      <c r="AU2039" s="17"/>
      <c r="AV2039" s="17"/>
      <c r="AW2039" s="17"/>
      <c r="AX2039" s="17"/>
      <c r="AY2039" s="17"/>
      <c r="AZ2039" s="17"/>
      <c r="BA2039" s="17"/>
      <c r="BB2039" s="17"/>
    </row>
    <row r="2040" spans="1:54" x14ac:dyDescent="0.25">
      <c r="A2040" s="17"/>
      <c r="B2040" s="17"/>
      <c r="C2040" s="22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20"/>
      <c r="T2040" s="20"/>
      <c r="U2040" s="20"/>
      <c r="V2040" s="20"/>
      <c r="W2040" s="20"/>
      <c r="X2040" s="20"/>
      <c r="Y2040" s="20"/>
      <c r="Z2040" s="17"/>
      <c r="AA2040" s="21"/>
      <c r="AB2040" s="17"/>
      <c r="AC2040" s="17"/>
      <c r="AD2040" s="17"/>
      <c r="AE2040" s="17"/>
      <c r="AF2040" s="17"/>
      <c r="AG2040" s="17"/>
      <c r="AH2040" s="17"/>
      <c r="AI2040" s="17"/>
      <c r="AJ2040" s="17"/>
      <c r="AK2040" s="17"/>
      <c r="AL2040" s="17"/>
      <c r="AM2040" s="17"/>
      <c r="AN2040" s="17"/>
      <c r="AO2040" s="17"/>
      <c r="AP2040" s="17"/>
      <c r="AQ2040" s="17"/>
      <c r="AR2040" s="17"/>
      <c r="AS2040" s="17"/>
      <c r="AT2040" s="17"/>
      <c r="AU2040" s="17"/>
      <c r="AV2040" s="17"/>
      <c r="AW2040" s="17"/>
      <c r="AX2040" s="17"/>
      <c r="AY2040" s="17"/>
      <c r="AZ2040" s="17"/>
      <c r="BA2040" s="17"/>
      <c r="BB2040" s="17"/>
    </row>
    <row r="2041" spans="1:54" x14ac:dyDescent="0.25">
      <c r="A2041" s="17"/>
      <c r="B2041" s="17"/>
      <c r="C2041" s="22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20"/>
      <c r="T2041" s="20"/>
      <c r="U2041" s="20"/>
      <c r="V2041" s="20"/>
      <c r="W2041" s="20"/>
      <c r="X2041" s="20"/>
      <c r="Y2041" s="20"/>
      <c r="Z2041" s="17"/>
      <c r="AA2041" s="21"/>
      <c r="AB2041" s="17"/>
      <c r="AC2041" s="17"/>
      <c r="AD2041" s="17"/>
      <c r="AE2041" s="17"/>
      <c r="AF2041" s="17"/>
      <c r="AG2041" s="17"/>
      <c r="AH2041" s="17"/>
      <c r="AI2041" s="17"/>
      <c r="AJ2041" s="17"/>
      <c r="AK2041" s="17"/>
      <c r="AL2041" s="17"/>
      <c r="AM2041" s="17"/>
      <c r="AN2041" s="17"/>
      <c r="AO2041" s="17"/>
      <c r="AP2041" s="17"/>
      <c r="AQ2041" s="17"/>
      <c r="AR2041" s="17"/>
      <c r="AS2041" s="17"/>
      <c r="AT2041" s="17"/>
      <c r="AU2041" s="17"/>
      <c r="AV2041" s="17"/>
      <c r="AW2041" s="17"/>
      <c r="AX2041" s="17"/>
      <c r="AY2041" s="17"/>
      <c r="AZ2041" s="17"/>
      <c r="BA2041" s="17"/>
      <c r="BB2041" s="17"/>
    </row>
    <row r="2042" spans="1:54" x14ac:dyDescent="0.25">
      <c r="A2042" s="17"/>
      <c r="B2042" s="17"/>
      <c r="C2042" s="22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20"/>
      <c r="T2042" s="20"/>
      <c r="U2042" s="20"/>
      <c r="V2042" s="20"/>
      <c r="W2042" s="20"/>
      <c r="X2042" s="20"/>
      <c r="Y2042" s="20"/>
      <c r="Z2042" s="17"/>
      <c r="AA2042" s="21"/>
      <c r="AB2042" s="17"/>
      <c r="AC2042" s="17"/>
      <c r="AD2042" s="17"/>
      <c r="AE2042" s="17"/>
      <c r="AF2042" s="17"/>
      <c r="AG2042" s="17"/>
      <c r="AH2042" s="17"/>
      <c r="AI2042" s="17"/>
      <c r="AJ2042" s="17"/>
      <c r="AK2042" s="17"/>
      <c r="AL2042" s="17"/>
      <c r="AM2042" s="17"/>
      <c r="AN2042" s="17"/>
      <c r="AO2042" s="17"/>
      <c r="AP2042" s="17"/>
      <c r="AQ2042" s="17"/>
      <c r="AR2042" s="17"/>
      <c r="AS2042" s="17"/>
      <c r="AT2042" s="17"/>
      <c r="AU2042" s="17"/>
      <c r="AV2042" s="17"/>
      <c r="AW2042" s="17"/>
      <c r="AX2042" s="17"/>
      <c r="AY2042" s="17"/>
      <c r="AZ2042" s="17"/>
      <c r="BA2042" s="17"/>
      <c r="BB2042" s="17"/>
    </row>
    <row r="2043" spans="1:54" x14ac:dyDescent="0.25">
      <c r="A2043" s="17"/>
      <c r="B2043" s="17"/>
      <c r="C2043" s="22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20"/>
      <c r="T2043" s="20"/>
      <c r="U2043" s="20"/>
      <c r="V2043" s="20"/>
      <c r="W2043" s="20"/>
      <c r="X2043" s="20"/>
      <c r="Y2043" s="20"/>
      <c r="Z2043" s="17"/>
      <c r="AA2043" s="21"/>
      <c r="AB2043" s="17"/>
      <c r="AC2043" s="17"/>
      <c r="AD2043" s="17"/>
      <c r="AE2043" s="17"/>
      <c r="AF2043" s="17"/>
      <c r="AG2043" s="17"/>
      <c r="AH2043" s="17"/>
      <c r="AI2043" s="17"/>
      <c r="AJ2043" s="17"/>
      <c r="AK2043" s="17"/>
      <c r="AL2043" s="17"/>
      <c r="AM2043" s="17"/>
      <c r="AN2043" s="17"/>
      <c r="AO2043" s="17"/>
      <c r="AP2043" s="17"/>
      <c r="AQ2043" s="17"/>
      <c r="AR2043" s="17"/>
      <c r="AS2043" s="17"/>
      <c r="AT2043" s="17"/>
      <c r="AU2043" s="17"/>
      <c r="AV2043" s="17"/>
      <c r="AW2043" s="17"/>
      <c r="AX2043" s="17"/>
      <c r="AY2043" s="17"/>
      <c r="AZ2043" s="17"/>
      <c r="BA2043" s="17"/>
      <c r="BB2043" s="17"/>
    </row>
    <row r="2044" spans="1:54" x14ac:dyDescent="0.25">
      <c r="A2044" s="17"/>
      <c r="B2044" s="17"/>
      <c r="C2044" s="22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20"/>
      <c r="T2044" s="20"/>
      <c r="U2044" s="20"/>
      <c r="V2044" s="20"/>
      <c r="W2044" s="20"/>
      <c r="X2044" s="20"/>
      <c r="Y2044" s="20"/>
      <c r="Z2044" s="17"/>
      <c r="AA2044" s="21"/>
      <c r="AB2044" s="17"/>
      <c r="AC2044" s="17"/>
      <c r="AD2044" s="17"/>
      <c r="AE2044" s="17"/>
      <c r="AF2044" s="17"/>
      <c r="AG2044" s="17"/>
      <c r="AH2044" s="17"/>
      <c r="AI2044" s="17"/>
      <c r="AJ2044" s="17"/>
      <c r="AK2044" s="17"/>
      <c r="AL2044" s="17"/>
      <c r="AM2044" s="17"/>
      <c r="AN2044" s="17"/>
      <c r="AO2044" s="17"/>
      <c r="AP2044" s="17"/>
      <c r="AQ2044" s="17"/>
      <c r="AR2044" s="17"/>
      <c r="AS2044" s="17"/>
      <c r="AT2044" s="17"/>
      <c r="AU2044" s="17"/>
      <c r="AV2044" s="17"/>
      <c r="AW2044" s="17"/>
      <c r="AX2044" s="17"/>
      <c r="AY2044" s="17"/>
      <c r="AZ2044" s="17"/>
      <c r="BA2044" s="17"/>
      <c r="BB2044" s="17"/>
    </row>
    <row r="2045" spans="1:54" x14ac:dyDescent="0.25">
      <c r="A2045" s="17"/>
      <c r="B2045" s="17"/>
      <c r="C2045" s="22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20"/>
      <c r="T2045" s="20"/>
      <c r="U2045" s="20"/>
      <c r="V2045" s="20"/>
      <c r="W2045" s="20"/>
      <c r="X2045" s="20"/>
      <c r="Y2045" s="20"/>
      <c r="Z2045" s="17"/>
      <c r="AA2045" s="21"/>
      <c r="AB2045" s="17"/>
      <c r="AC2045" s="17"/>
      <c r="AD2045" s="17"/>
      <c r="AE2045" s="17"/>
      <c r="AF2045" s="17"/>
      <c r="AG2045" s="17"/>
      <c r="AH2045" s="17"/>
      <c r="AI2045" s="17"/>
      <c r="AJ2045" s="17"/>
      <c r="AK2045" s="17"/>
      <c r="AL2045" s="17"/>
      <c r="AM2045" s="17"/>
      <c r="AN2045" s="17"/>
      <c r="AO2045" s="17"/>
      <c r="AP2045" s="17"/>
      <c r="AQ2045" s="17"/>
      <c r="AR2045" s="17"/>
      <c r="AS2045" s="17"/>
      <c r="AT2045" s="17"/>
      <c r="AU2045" s="17"/>
      <c r="AV2045" s="17"/>
      <c r="AW2045" s="17"/>
      <c r="AX2045" s="17"/>
      <c r="AY2045" s="17"/>
      <c r="AZ2045" s="17"/>
      <c r="BA2045" s="17"/>
      <c r="BB2045" s="17"/>
    </row>
    <row r="2046" spans="1:54" x14ac:dyDescent="0.25">
      <c r="A2046" s="17"/>
      <c r="B2046" s="17"/>
      <c r="C2046" s="22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20"/>
      <c r="T2046" s="20"/>
      <c r="U2046" s="20"/>
      <c r="V2046" s="20"/>
      <c r="W2046" s="20"/>
      <c r="X2046" s="20"/>
      <c r="Y2046" s="20"/>
      <c r="Z2046" s="17"/>
      <c r="AA2046" s="21"/>
      <c r="AB2046" s="17"/>
      <c r="AC2046" s="17"/>
      <c r="AD2046" s="17"/>
      <c r="AE2046" s="17"/>
      <c r="AF2046" s="17"/>
      <c r="AG2046" s="17"/>
      <c r="AH2046" s="17"/>
      <c r="AI2046" s="17"/>
      <c r="AJ2046" s="17"/>
      <c r="AK2046" s="17"/>
      <c r="AL2046" s="17"/>
      <c r="AM2046" s="17"/>
      <c r="AN2046" s="17"/>
      <c r="AO2046" s="17"/>
      <c r="AP2046" s="17"/>
      <c r="AQ2046" s="17"/>
      <c r="AR2046" s="17"/>
      <c r="AS2046" s="17"/>
      <c r="AT2046" s="17"/>
      <c r="AU2046" s="17"/>
      <c r="AV2046" s="17"/>
      <c r="AW2046" s="17"/>
      <c r="AX2046" s="17"/>
      <c r="AY2046" s="17"/>
      <c r="AZ2046" s="17"/>
      <c r="BA2046" s="17"/>
      <c r="BB2046" s="17"/>
    </row>
    <row r="2047" spans="1:54" x14ac:dyDescent="0.25">
      <c r="A2047" s="17"/>
      <c r="B2047" s="17"/>
      <c r="C2047" s="22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20"/>
      <c r="T2047" s="20"/>
      <c r="U2047" s="20"/>
      <c r="V2047" s="20"/>
      <c r="W2047" s="20"/>
      <c r="X2047" s="20"/>
      <c r="Y2047" s="20"/>
      <c r="Z2047" s="17"/>
      <c r="AA2047" s="21"/>
      <c r="AB2047" s="17"/>
      <c r="AC2047" s="17"/>
      <c r="AD2047" s="17"/>
      <c r="AE2047" s="17"/>
      <c r="AF2047" s="17"/>
      <c r="AG2047" s="17"/>
      <c r="AH2047" s="17"/>
      <c r="AI2047" s="17"/>
      <c r="AJ2047" s="17"/>
      <c r="AK2047" s="17"/>
      <c r="AL2047" s="17"/>
      <c r="AM2047" s="17"/>
      <c r="AN2047" s="17"/>
      <c r="AO2047" s="17"/>
      <c r="AP2047" s="17"/>
      <c r="AQ2047" s="17"/>
      <c r="AR2047" s="17"/>
      <c r="AS2047" s="17"/>
      <c r="AT2047" s="17"/>
      <c r="AU2047" s="17"/>
      <c r="AV2047" s="17"/>
      <c r="AW2047" s="17"/>
      <c r="AX2047" s="17"/>
      <c r="AY2047" s="17"/>
      <c r="AZ2047" s="17"/>
      <c r="BA2047" s="17"/>
      <c r="BB2047" s="17"/>
    </row>
    <row r="2048" spans="1:54" x14ac:dyDescent="0.25">
      <c r="A2048" s="17"/>
      <c r="B2048" s="17"/>
      <c r="C2048" s="22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20"/>
      <c r="T2048" s="20"/>
      <c r="U2048" s="20"/>
      <c r="V2048" s="20"/>
      <c r="W2048" s="20"/>
      <c r="X2048" s="20"/>
      <c r="Y2048" s="20"/>
      <c r="Z2048" s="17"/>
      <c r="AA2048" s="21"/>
      <c r="AB2048" s="17"/>
      <c r="AC2048" s="17"/>
      <c r="AD2048" s="17"/>
      <c r="AE2048" s="17"/>
      <c r="AF2048" s="17"/>
      <c r="AG2048" s="17"/>
      <c r="AH2048" s="17"/>
      <c r="AI2048" s="17"/>
      <c r="AJ2048" s="17"/>
      <c r="AK2048" s="17"/>
      <c r="AL2048" s="17"/>
      <c r="AM2048" s="17"/>
      <c r="AN2048" s="17"/>
      <c r="AO2048" s="17"/>
      <c r="AP2048" s="17"/>
      <c r="AQ2048" s="17"/>
      <c r="AR2048" s="17"/>
      <c r="AS2048" s="17"/>
      <c r="AT2048" s="17"/>
      <c r="AU2048" s="17"/>
      <c r="AV2048" s="17"/>
      <c r="AW2048" s="17"/>
      <c r="AX2048" s="17"/>
      <c r="AY2048" s="17"/>
      <c r="AZ2048" s="17"/>
      <c r="BA2048" s="17"/>
      <c r="BB2048" s="17"/>
    </row>
    <row r="2049" spans="1:54" x14ac:dyDescent="0.25">
      <c r="A2049" s="17"/>
      <c r="B2049" s="17"/>
      <c r="C2049" s="22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20"/>
      <c r="T2049" s="20"/>
      <c r="U2049" s="20"/>
      <c r="V2049" s="20"/>
      <c r="W2049" s="20"/>
      <c r="X2049" s="20"/>
      <c r="Y2049" s="20"/>
      <c r="Z2049" s="17"/>
      <c r="AA2049" s="21"/>
      <c r="AB2049" s="17"/>
      <c r="AC2049" s="17"/>
      <c r="AD2049" s="17"/>
      <c r="AE2049" s="17"/>
      <c r="AF2049" s="17"/>
      <c r="AG2049" s="17"/>
      <c r="AH2049" s="17"/>
      <c r="AI2049" s="17"/>
      <c r="AJ2049" s="17"/>
      <c r="AK2049" s="17"/>
      <c r="AL2049" s="17"/>
      <c r="AM2049" s="17"/>
      <c r="AN2049" s="17"/>
      <c r="AO2049" s="17"/>
      <c r="AP2049" s="17"/>
      <c r="AQ2049" s="17"/>
      <c r="AR2049" s="17"/>
      <c r="AS2049" s="17"/>
      <c r="AT2049" s="17"/>
      <c r="AU2049" s="17"/>
      <c r="AV2049" s="17"/>
      <c r="AW2049" s="17"/>
      <c r="AX2049" s="17"/>
      <c r="AY2049" s="17"/>
      <c r="AZ2049" s="17"/>
      <c r="BA2049" s="17"/>
      <c r="BB2049" s="17"/>
    </row>
    <row r="2050" spans="1:54" x14ac:dyDescent="0.25">
      <c r="A2050" s="17"/>
      <c r="B2050" s="17"/>
      <c r="C2050" s="22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20"/>
      <c r="T2050" s="20"/>
      <c r="U2050" s="20"/>
      <c r="V2050" s="20"/>
      <c r="W2050" s="20"/>
      <c r="X2050" s="20"/>
      <c r="Y2050" s="20"/>
      <c r="Z2050" s="17"/>
      <c r="AA2050" s="21"/>
      <c r="AB2050" s="17"/>
      <c r="AC2050" s="17"/>
      <c r="AD2050" s="17"/>
      <c r="AE2050" s="17"/>
      <c r="AF2050" s="17"/>
      <c r="AG2050" s="17"/>
      <c r="AH2050" s="17"/>
      <c r="AI2050" s="17"/>
      <c r="AJ2050" s="17"/>
      <c r="AK2050" s="17"/>
      <c r="AL2050" s="17"/>
      <c r="AM2050" s="17"/>
      <c r="AN2050" s="17"/>
      <c r="AO2050" s="17"/>
      <c r="AP2050" s="17"/>
      <c r="AQ2050" s="17"/>
      <c r="AR2050" s="17"/>
      <c r="AS2050" s="17"/>
      <c r="AT2050" s="17"/>
      <c r="AU2050" s="17"/>
      <c r="AV2050" s="17"/>
      <c r="AW2050" s="17"/>
      <c r="AX2050" s="17"/>
      <c r="AY2050" s="17"/>
      <c r="AZ2050" s="17"/>
      <c r="BA2050" s="17"/>
      <c r="BB2050" s="17"/>
    </row>
    <row r="2051" spans="1:54" x14ac:dyDescent="0.25">
      <c r="A2051" s="17"/>
      <c r="B2051" s="17"/>
      <c r="C2051" s="22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20"/>
      <c r="T2051" s="20"/>
      <c r="U2051" s="20"/>
      <c r="V2051" s="20"/>
      <c r="W2051" s="20"/>
      <c r="X2051" s="20"/>
      <c r="Y2051" s="20"/>
      <c r="Z2051" s="17"/>
      <c r="AA2051" s="21"/>
      <c r="AB2051" s="17"/>
      <c r="AC2051" s="17"/>
      <c r="AD2051" s="17"/>
      <c r="AE2051" s="17"/>
      <c r="AF2051" s="17"/>
      <c r="AG2051" s="17"/>
      <c r="AH2051" s="17"/>
      <c r="AI2051" s="17"/>
      <c r="AJ2051" s="17"/>
      <c r="AK2051" s="17"/>
      <c r="AL2051" s="17"/>
      <c r="AM2051" s="17"/>
      <c r="AN2051" s="17"/>
      <c r="AO2051" s="17"/>
      <c r="AP2051" s="17"/>
      <c r="AQ2051" s="17"/>
      <c r="AR2051" s="17"/>
      <c r="AS2051" s="17"/>
      <c r="AT2051" s="17"/>
      <c r="AU2051" s="17"/>
      <c r="AV2051" s="17"/>
      <c r="AW2051" s="17"/>
      <c r="AX2051" s="17"/>
      <c r="AY2051" s="17"/>
      <c r="AZ2051" s="17"/>
      <c r="BA2051" s="17"/>
      <c r="BB2051" s="17"/>
    </row>
    <row r="2052" spans="1:54" x14ac:dyDescent="0.25">
      <c r="A2052" s="17"/>
      <c r="B2052" s="17"/>
      <c r="C2052" s="22"/>
      <c r="D2052" s="17"/>
      <c r="E2052" s="17"/>
      <c r="F2052" s="17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20"/>
      <c r="T2052" s="20"/>
      <c r="U2052" s="20"/>
      <c r="V2052" s="20"/>
      <c r="W2052" s="20"/>
      <c r="X2052" s="20"/>
      <c r="Y2052" s="20"/>
      <c r="Z2052" s="17"/>
      <c r="AA2052" s="21"/>
      <c r="AB2052" s="17"/>
      <c r="AC2052" s="17"/>
      <c r="AD2052" s="17"/>
      <c r="AE2052" s="17"/>
      <c r="AF2052" s="17"/>
      <c r="AG2052" s="17"/>
      <c r="AH2052" s="17"/>
      <c r="AI2052" s="17"/>
      <c r="AJ2052" s="17"/>
      <c r="AK2052" s="17"/>
      <c r="AL2052" s="17"/>
      <c r="AM2052" s="17"/>
      <c r="AN2052" s="17"/>
      <c r="AO2052" s="17"/>
      <c r="AP2052" s="17"/>
      <c r="AQ2052" s="17"/>
      <c r="AR2052" s="17"/>
      <c r="AS2052" s="17"/>
      <c r="AT2052" s="17"/>
      <c r="AU2052" s="17"/>
      <c r="AV2052" s="17"/>
      <c r="AW2052" s="17"/>
      <c r="AX2052" s="17"/>
      <c r="AY2052" s="17"/>
      <c r="AZ2052" s="17"/>
      <c r="BA2052" s="17"/>
      <c r="BB2052" s="17"/>
    </row>
    <row r="2053" spans="1:54" x14ac:dyDescent="0.25">
      <c r="A2053" s="17"/>
      <c r="B2053" s="17"/>
      <c r="C2053" s="22"/>
      <c r="D2053" s="17"/>
      <c r="E2053" s="17"/>
      <c r="F2053" s="17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20"/>
      <c r="T2053" s="20"/>
      <c r="U2053" s="20"/>
      <c r="V2053" s="20"/>
      <c r="W2053" s="20"/>
      <c r="X2053" s="20"/>
      <c r="Y2053" s="20"/>
      <c r="Z2053" s="17"/>
      <c r="AA2053" s="21"/>
      <c r="AB2053" s="17"/>
      <c r="AC2053" s="17"/>
      <c r="AD2053" s="17"/>
      <c r="AE2053" s="17"/>
      <c r="AF2053" s="17"/>
      <c r="AG2053" s="17"/>
      <c r="AH2053" s="17"/>
      <c r="AI2053" s="17"/>
      <c r="AJ2053" s="17"/>
      <c r="AK2053" s="17"/>
      <c r="AL2053" s="17"/>
      <c r="AM2053" s="17"/>
      <c r="AN2053" s="17"/>
      <c r="AO2053" s="17"/>
      <c r="AP2053" s="17"/>
      <c r="AQ2053" s="17"/>
      <c r="AR2053" s="17"/>
      <c r="AS2053" s="17"/>
      <c r="AT2053" s="17"/>
      <c r="AU2053" s="17"/>
      <c r="AV2053" s="17"/>
      <c r="AW2053" s="17"/>
      <c r="AX2053" s="17"/>
      <c r="AY2053" s="17"/>
      <c r="AZ2053" s="17"/>
      <c r="BA2053" s="17"/>
      <c r="BB2053" s="17"/>
    </row>
    <row r="2054" spans="1:54" x14ac:dyDescent="0.25">
      <c r="A2054" s="17"/>
      <c r="B2054" s="17"/>
      <c r="C2054" s="22"/>
      <c r="D2054" s="17"/>
      <c r="E2054" s="17"/>
      <c r="F2054" s="17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20"/>
      <c r="T2054" s="20"/>
      <c r="U2054" s="20"/>
      <c r="V2054" s="20"/>
      <c r="W2054" s="20"/>
      <c r="X2054" s="20"/>
      <c r="Y2054" s="20"/>
      <c r="Z2054" s="17"/>
      <c r="AA2054" s="21"/>
      <c r="AB2054" s="17"/>
      <c r="AC2054" s="17"/>
      <c r="AD2054" s="17"/>
      <c r="AE2054" s="17"/>
      <c r="AF2054" s="17"/>
      <c r="AG2054" s="17"/>
      <c r="AH2054" s="17"/>
      <c r="AI2054" s="17"/>
      <c r="AJ2054" s="17"/>
      <c r="AK2054" s="17"/>
      <c r="AL2054" s="17"/>
      <c r="AM2054" s="17"/>
      <c r="AN2054" s="17"/>
      <c r="AO2054" s="17"/>
      <c r="AP2054" s="17"/>
      <c r="AQ2054" s="17"/>
      <c r="AR2054" s="17"/>
      <c r="AS2054" s="17"/>
      <c r="AT2054" s="17"/>
      <c r="AU2054" s="17"/>
      <c r="AV2054" s="17"/>
      <c r="AW2054" s="17"/>
      <c r="AX2054" s="17"/>
      <c r="AY2054" s="17"/>
      <c r="AZ2054" s="17"/>
      <c r="BA2054" s="17"/>
      <c r="BB2054" s="17"/>
    </row>
    <row r="2055" spans="1:54" x14ac:dyDescent="0.25">
      <c r="A2055" s="17"/>
      <c r="B2055" s="17"/>
      <c r="C2055" s="22"/>
      <c r="D2055" s="17"/>
      <c r="E2055" s="17"/>
      <c r="F2055" s="17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20"/>
      <c r="T2055" s="20"/>
      <c r="U2055" s="20"/>
      <c r="V2055" s="20"/>
      <c r="W2055" s="20"/>
      <c r="X2055" s="20"/>
      <c r="Y2055" s="20"/>
      <c r="Z2055" s="17"/>
      <c r="AA2055" s="21"/>
      <c r="AB2055" s="17"/>
      <c r="AC2055" s="17"/>
      <c r="AD2055" s="17"/>
      <c r="AE2055" s="17"/>
      <c r="AF2055" s="17"/>
      <c r="AG2055" s="17"/>
      <c r="AH2055" s="17"/>
      <c r="AI2055" s="17"/>
      <c r="AJ2055" s="17"/>
      <c r="AK2055" s="17"/>
      <c r="AL2055" s="17"/>
      <c r="AM2055" s="17"/>
      <c r="AN2055" s="17"/>
      <c r="AO2055" s="17"/>
      <c r="AP2055" s="17"/>
      <c r="AQ2055" s="17"/>
      <c r="AR2055" s="17"/>
      <c r="AS2055" s="17"/>
      <c r="AT2055" s="17"/>
      <c r="AU2055" s="17"/>
      <c r="AV2055" s="17"/>
      <c r="AW2055" s="17"/>
      <c r="AX2055" s="17"/>
      <c r="AY2055" s="17"/>
      <c r="AZ2055" s="17"/>
      <c r="BA2055" s="17"/>
      <c r="BB2055" s="17"/>
    </row>
    <row r="2056" spans="1:54" x14ac:dyDescent="0.25">
      <c r="A2056" s="17"/>
      <c r="B2056" s="17"/>
      <c r="C2056" s="22"/>
      <c r="D2056" s="17"/>
      <c r="E2056" s="17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20"/>
      <c r="T2056" s="20"/>
      <c r="U2056" s="20"/>
      <c r="V2056" s="20"/>
      <c r="W2056" s="20"/>
      <c r="X2056" s="20"/>
      <c r="Y2056" s="20"/>
      <c r="Z2056" s="17"/>
      <c r="AA2056" s="21"/>
      <c r="AB2056" s="17"/>
      <c r="AC2056" s="17"/>
      <c r="AD2056" s="17"/>
      <c r="AE2056" s="17"/>
      <c r="AF2056" s="17"/>
      <c r="AG2056" s="17"/>
      <c r="AH2056" s="17"/>
      <c r="AI2056" s="17"/>
      <c r="AJ2056" s="17"/>
      <c r="AK2056" s="17"/>
      <c r="AL2056" s="17"/>
      <c r="AM2056" s="17"/>
      <c r="AN2056" s="17"/>
      <c r="AO2056" s="17"/>
      <c r="AP2056" s="17"/>
      <c r="AQ2056" s="17"/>
      <c r="AR2056" s="17"/>
      <c r="AS2056" s="17"/>
      <c r="AT2056" s="17"/>
      <c r="AU2056" s="17"/>
      <c r="AV2056" s="17"/>
      <c r="AW2056" s="17"/>
      <c r="AX2056" s="17"/>
      <c r="AY2056" s="17"/>
      <c r="AZ2056" s="17"/>
      <c r="BA2056" s="17"/>
      <c r="BB2056" s="17"/>
    </row>
    <row r="2057" spans="1:54" x14ac:dyDescent="0.25">
      <c r="A2057" s="17"/>
      <c r="B2057" s="17"/>
      <c r="C2057" s="22"/>
      <c r="D2057" s="17"/>
      <c r="E2057" s="17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20"/>
      <c r="T2057" s="20"/>
      <c r="U2057" s="20"/>
      <c r="V2057" s="20"/>
      <c r="W2057" s="20"/>
      <c r="X2057" s="20"/>
      <c r="Y2057" s="20"/>
      <c r="Z2057" s="17"/>
      <c r="AA2057" s="21"/>
      <c r="AB2057" s="17"/>
      <c r="AC2057" s="17"/>
      <c r="AD2057" s="17"/>
      <c r="AE2057" s="17"/>
      <c r="AF2057" s="17"/>
      <c r="AG2057" s="17"/>
      <c r="AH2057" s="17"/>
      <c r="AI2057" s="17"/>
      <c r="AJ2057" s="17"/>
      <c r="AK2057" s="17"/>
      <c r="AL2057" s="17"/>
      <c r="AM2057" s="17"/>
      <c r="AN2057" s="17"/>
      <c r="AO2057" s="17"/>
      <c r="AP2057" s="17"/>
      <c r="AQ2057" s="17"/>
      <c r="AR2057" s="17"/>
      <c r="AS2057" s="17"/>
      <c r="AT2057" s="17"/>
      <c r="AU2057" s="17"/>
      <c r="AV2057" s="17"/>
      <c r="AW2057" s="17"/>
      <c r="AX2057" s="17"/>
      <c r="AY2057" s="17"/>
      <c r="AZ2057" s="17"/>
      <c r="BA2057" s="17"/>
      <c r="BB2057" s="17"/>
    </row>
    <row r="2058" spans="1:54" x14ac:dyDescent="0.25">
      <c r="A2058" s="17"/>
      <c r="B2058" s="17"/>
      <c r="C2058" s="22"/>
      <c r="D2058" s="17"/>
      <c r="E2058" s="17"/>
      <c r="F2058" s="17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20"/>
      <c r="T2058" s="20"/>
      <c r="U2058" s="20"/>
      <c r="V2058" s="20"/>
      <c r="W2058" s="20"/>
      <c r="X2058" s="20"/>
      <c r="Y2058" s="20"/>
      <c r="Z2058" s="17"/>
      <c r="AA2058" s="21"/>
      <c r="AB2058" s="17"/>
      <c r="AC2058" s="17"/>
      <c r="AD2058" s="17"/>
      <c r="AE2058" s="17"/>
      <c r="AF2058" s="17"/>
      <c r="AG2058" s="17"/>
      <c r="AH2058" s="17"/>
      <c r="AI2058" s="17"/>
      <c r="AJ2058" s="17"/>
      <c r="AK2058" s="17"/>
      <c r="AL2058" s="17"/>
      <c r="AM2058" s="17"/>
      <c r="AN2058" s="17"/>
      <c r="AO2058" s="17"/>
      <c r="AP2058" s="17"/>
      <c r="AQ2058" s="17"/>
      <c r="AR2058" s="17"/>
      <c r="AS2058" s="17"/>
      <c r="AT2058" s="17"/>
      <c r="AU2058" s="17"/>
      <c r="AV2058" s="17"/>
      <c r="AW2058" s="17"/>
      <c r="AX2058" s="17"/>
      <c r="AY2058" s="17"/>
      <c r="AZ2058" s="17"/>
      <c r="BA2058" s="17"/>
      <c r="BB2058" s="17"/>
    </row>
    <row r="2059" spans="1:54" x14ac:dyDescent="0.25">
      <c r="A2059" s="17"/>
      <c r="B2059" s="17"/>
      <c r="C2059" s="22"/>
      <c r="D2059" s="17"/>
      <c r="E2059" s="17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20"/>
      <c r="T2059" s="20"/>
      <c r="U2059" s="20"/>
      <c r="V2059" s="20"/>
      <c r="W2059" s="20"/>
      <c r="X2059" s="20"/>
      <c r="Y2059" s="20"/>
      <c r="Z2059" s="17"/>
      <c r="AA2059" s="21"/>
      <c r="AB2059" s="17"/>
      <c r="AC2059" s="17"/>
      <c r="AD2059" s="17"/>
      <c r="AE2059" s="17"/>
      <c r="AF2059" s="17"/>
      <c r="AG2059" s="17"/>
      <c r="AH2059" s="17"/>
      <c r="AI2059" s="17"/>
      <c r="AJ2059" s="17"/>
      <c r="AK2059" s="17"/>
      <c r="AL2059" s="17"/>
      <c r="AM2059" s="17"/>
      <c r="AN2059" s="17"/>
      <c r="AO2059" s="17"/>
      <c r="AP2059" s="17"/>
      <c r="AQ2059" s="17"/>
      <c r="AR2059" s="17"/>
      <c r="AS2059" s="17"/>
      <c r="AT2059" s="17"/>
      <c r="AU2059" s="17"/>
      <c r="AV2059" s="17"/>
      <c r="AW2059" s="17"/>
      <c r="AX2059" s="17"/>
      <c r="AY2059" s="17"/>
      <c r="AZ2059" s="17"/>
      <c r="BA2059" s="17"/>
      <c r="BB2059" s="17"/>
    </row>
    <row r="2060" spans="1:54" x14ac:dyDescent="0.25">
      <c r="A2060" s="17"/>
      <c r="B2060" s="17"/>
      <c r="C2060" s="22"/>
      <c r="D2060" s="17"/>
      <c r="E2060" s="17"/>
      <c r="F2060" s="17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20"/>
      <c r="T2060" s="20"/>
      <c r="U2060" s="20"/>
      <c r="V2060" s="20"/>
      <c r="W2060" s="20"/>
      <c r="X2060" s="20"/>
      <c r="Y2060" s="20"/>
      <c r="Z2060" s="17"/>
      <c r="AA2060" s="21"/>
      <c r="AB2060" s="17"/>
      <c r="AC2060" s="17"/>
      <c r="AD2060" s="17"/>
      <c r="AE2060" s="17"/>
      <c r="AF2060" s="17"/>
      <c r="AG2060" s="17"/>
      <c r="AH2060" s="17"/>
      <c r="AI2060" s="17"/>
      <c r="AJ2060" s="17"/>
      <c r="AK2060" s="17"/>
      <c r="AL2060" s="17"/>
      <c r="AM2060" s="17"/>
      <c r="AN2060" s="17"/>
      <c r="AO2060" s="17"/>
      <c r="AP2060" s="17"/>
      <c r="AQ2060" s="17"/>
      <c r="AR2060" s="17"/>
      <c r="AS2060" s="17"/>
      <c r="AT2060" s="17"/>
      <c r="AU2060" s="17"/>
      <c r="AV2060" s="17"/>
      <c r="AW2060" s="17"/>
      <c r="AX2060" s="17"/>
      <c r="AY2060" s="17"/>
      <c r="AZ2060" s="17"/>
      <c r="BA2060" s="17"/>
      <c r="BB2060" s="17"/>
    </row>
    <row r="2061" spans="1:54" x14ac:dyDescent="0.25">
      <c r="A2061" s="17"/>
      <c r="B2061" s="17"/>
      <c r="C2061" s="22"/>
      <c r="D2061" s="17"/>
      <c r="E2061" s="17"/>
      <c r="F2061" s="17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20"/>
      <c r="T2061" s="20"/>
      <c r="U2061" s="20"/>
      <c r="V2061" s="20"/>
      <c r="W2061" s="20"/>
      <c r="X2061" s="20"/>
      <c r="Y2061" s="20"/>
      <c r="Z2061" s="17"/>
      <c r="AA2061" s="21"/>
      <c r="AB2061" s="17"/>
      <c r="AC2061" s="17"/>
      <c r="AD2061" s="17"/>
      <c r="AE2061" s="17"/>
      <c r="AF2061" s="17"/>
      <c r="AG2061" s="17"/>
      <c r="AH2061" s="17"/>
      <c r="AI2061" s="17"/>
      <c r="AJ2061" s="17"/>
      <c r="AK2061" s="17"/>
      <c r="AL2061" s="17"/>
      <c r="AM2061" s="17"/>
      <c r="AN2061" s="17"/>
      <c r="AO2061" s="17"/>
      <c r="AP2061" s="17"/>
      <c r="AQ2061" s="17"/>
      <c r="AR2061" s="17"/>
      <c r="AS2061" s="17"/>
      <c r="AT2061" s="17"/>
      <c r="AU2061" s="17"/>
      <c r="AV2061" s="17"/>
      <c r="AW2061" s="17"/>
      <c r="AX2061" s="17"/>
      <c r="AY2061" s="17"/>
      <c r="AZ2061" s="17"/>
      <c r="BA2061" s="17"/>
      <c r="BB2061" s="17"/>
    </row>
    <row r="2062" spans="1:54" x14ac:dyDescent="0.25">
      <c r="A2062" s="17"/>
      <c r="B2062" s="17"/>
      <c r="C2062" s="22"/>
      <c r="D2062" s="17"/>
      <c r="E2062" s="17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20"/>
      <c r="T2062" s="20"/>
      <c r="U2062" s="20"/>
      <c r="V2062" s="20"/>
      <c r="W2062" s="20"/>
      <c r="X2062" s="20"/>
      <c r="Y2062" s="20"/>
      <c r="Z2062" s="17"/>
      <c r="AA2062" s="21"/>
      <c r="AB2062" s="17"/>
      <c r="AC2062" s="17"/>
      <c r="AD2062" s="17"/>
      <c r="AE2062" s="17"/>
      <c r="AF2062" s="17"/>
      <c r="AG2062" s="17"/>
      <c r="AH2062" s="17"/>
      <c r="AI2062" s="17"/>
      <c r="AJ2062" s="17"/>
      <c r="AK2062" s="17"/>
      <c r="AL2062" s="17"/>
      <c r="AM2062" s="17"/>
      <c r="AN2062" s="17"/>
      <c r="AO2062" s="17"/>
      <c r="AP2062" s="17"/>
      <c r="AQ2062" s="17"/>
      <c r="AR2062" s="17"/>
      <c r="AS2062" s="17"/>
      <c r="AT2062" s="17"/>
      <c r="AU2062" s="17"/>
      <c r="AV2062" s="17"/>
      <c r="AW2062" s="17"/>
      <c r="AX2062" s="17"/>
      <c r="AY2062" s="17"/>
      <c r="AZ2062" s="17"/>
      <c r="BA2062" s="17"/>
      <c r="BB2062" s="17"/>
    </row>
    <row r="2063" spans="1:54" x14ac:dyDescent="0.25">
      <c r="A2063" s="17"/>
      <c r="B2063" s="17"/>
      <c r="C2063" s="22"/>
      <c r="D2063" s="17"/>
      <c r="E2063" s="17"/>
      <c r="F2063" s="17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20"/>
      <c r="T2063" s="20"/>
      <c r="U2063" s="20"/>
      <c r="V2063" s="20"/>
      <c r="W2063" s="20"/>
      <c r="X2063" s="20"/>
      <c r="Y2063" s="20"/>
      <c r="Z2063" s="17"/>
      <c r="AA2063" s="21"/>
      <c r="AB2063" s="17"/>
      <c r="AC2063" s="17"/>
      <c r="AD2063" s="17"/>
      <c r="AE2063" s="17"/>
      <c r="AF2063" s="17"/>
      <c r="AG2063" s="17"/>
      <c r="AH2063" s="17"/>
      <c r="AI2063" s="17"/>
      <c r="AJ2063" s="17"/>
      <c r="AK2063" s="17"/>
      <c r="AL2063" s="17"/>
      <c r="AM2063" s="17"/>
      <c r="AN2063" s="17"/>
      <c r="AO2063" s="17"/>
      <c r="AP2063" s="17"/>
      <c r="AQ2063" s="17"/>
      <c r="AR2063" s="17"/>
      <c r="AS2063" s="17"/>
      <c r="AT2063" s="17"/>
      <c r="AU2063" s="17"/>
      <c r="AV2063" s="17"/>
      <c r="AW2063" s="17"/>
      <c r="AX2063" s="17"/>
      <c r="AY2063" s="17"/>
      <c r="AZ2063" s="17"/>
      <c r="BA2063" s="17"/>
      <c r="BB2063" s="17"/>
    </row>
    <row r="2064" spans="1:54" x14ac:dyDescent="0.25">
      <c r="A2064" s="17"/>
      <c r="B2064" s="17"/>
      <c r="C2064" s="22"/>
      <c r="D2064" s="17"/>
      <c r="E2064" s="17"/>
      <c r="F2064" s="17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20"/>
      <c r="T2064" s="20"/>
      <c r="U2064" s="20"/>
      <c r="V2064" s="20"/>
      <c r="W2064" s="20"/>
      <c r="X2064" s="20"/>
      <c r="Y2064" s="20"/>
      <c r="Z2064" s="17"/>
      <c r="AA2064" s="21"/>
      <c r="AB2064" s="17"/>
      <c r="AC2064" s="17"/>
      <c r="AD2064" s="17"/>
      <c r="AE2064" s="17"/>
      <c r="AF2064" s="17"/>
      <c r="AG2064" s="17"/>
      <c r="AH2064" s="17"/>
      <c r="AI2064" s="17"/>
      <c r="AJ2064" s="17"/>
      <c r="AK2064" s="17"/>
      <c r="AL2064" s="17"/>
      <c r="AM2064" s="17"/>
      <c r="AN2064" s="17"/>
      <c r="AO2064" s="17"/>
      <c r="AP2064" s="17"/>
      <c r="AQ2064" s="17"/>
      <c r="AR2064" s="17"/>
      <c r="AS2064" s="17"/>
      <c r="AT2064" s="17"/>
      <c r="AU2064" s="17"/>
      <c r="AV2064" s="17"/>
      <c r="AW2064" s="17"/>
      <c r="AX2064" s="17"/>
      <c r="AY2064" s="17"/>
      <c r="AZ2064" s="17"/>
      <c r="BA2064" s="17"/>
      <c r="BB2064" s="17"/>
    </row>
    <row r="2065" spans="1:54" x14ac:dyDescent="0.25">
      <c r="A2065" s="17"/>
      <c r="B2065" s="17"/>
      <c r="C2065" s="22"/>
      <c r="D2065" s="17"/>
      <c r="E2065" s="17"/>
      <c r="F2065" s="17"/>
      <c r="G2065" s="17"/>
      <c r="H2065" s="17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20"/>
      <c r="T2065" s="20"/>
      <c r="U2065" s="20"/>
      <c r="V2065" s="20"/>
      <c r="W2065" s="20"/>
      <c r="X2065" s="20"/>
      <c r="Y2065" s="20"/>
      <c r="Z2065" s="17"/>
      <c r="AA2065" s="21"/>
      <c r="AB2065" s="17"/>
      <c r="AC2065" s="17"/>
      <c r="AD2065" s="17"/>
      <c r="AE2065" s="17"/>
      <c r="AF2065" s="17"/>
      <c r="AG2065" s="17"/>
      <c r="AH2065" s="17"/>
      <c r="AI2065" s="17"/>
      <c r="AJ2065" s="17"/>
      <c r="AK2065" s="17"/>
      <c r="AL2065" s="17"/>
      <c r="AM2065" s="17"/>
      <c r="AN2065" s="17"/>
      <c r="AO2065" s="17"/>
      <c r="AP2065" s="17"/>
      <c r="AQ2065" s="17"/>
      <c r="AR2065" s="17"/>
      <c r="AS2065" s="17"/>
      <c r="AT2065" s="17"/>
      <c r="AU2065" s="17"/>
      <c r="AV2065" s="17"/>
      <c r="AW2065" s="17"/>
      <c r="AX2065" s="17"/>
      <c r="AY2065" s="17"/>
      <c r="AZ2065" s="17"/>
      <c r="BA2065" s="17"/>
      <c r="BB2065" s="17"/>
    </row>
    <row r="2066" spans="1:54" x14ac:dyDescent="0.25">
      <c r="A2066" s="17"/>
      <c r="B2066" s="17"/>
      <c r="C2066" s="22"/>
      <c r="D2066" s="17"/>
      <c r="E2066" s="17"/>
      <c r="F2066" s="17"/>
      <c r="G2066" s="17"/>
      <c r="H2066" s="17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20"/>
      <c r="T2066" s="20"/>
      <c r="U2066" s="20"/>
      <c r="V2066" s="20"/>
      <c r="W2066" s="20"/>
      <c r="X2066" s="20"/>
      <c r="Y2066" s="20"/>
      <c r="Z2066" s="17"/>
      <c r="AA2066" s="21"/>
      <c r="AB2066" s="17"/>
      <c r="AC2066" s="17"/>
      <c r="AD2066" s="17"/>
      <c r="AE2066" s="17"/>
      <c r="AF2066" s="17"/>
      <c r="AG2066" s="17"/>
      <c r="AH2066" s="17"/>
      <c r="AI2066" s="17"/>
      <c r="AJ2066" s="17"/>
      <c r="AK2066" s="17"/>
      <c r="AL2066" s="17"/>
      <c r="AM2066" s="17"/>
      <c r="AN2066" s="17"/>
      <c r="AO2066" s="17"/>
      <c r="AP2066" s="17"/>
      <c r="AQ2066" s="17"/>
      <c r="AR2066" s="17"/>
      <c r="AS2066" s="17"/>
      <c r="AT2066" s="17"/>
      <c r="AU2066" s="17"/>
      <c r="AV2066" s="17"/>
      <c r="AW2066" s="17"/>
      <c r="AX2066" s="17"/>
      <c r="AY2066" s="17"/>
      <c r="AZ2066" s="17"/>
      <c r="BA2066" s="17"/>
      <c r="BB2066" s="17"/>
    </row>
    <row r="2067" spans="1:54" x14ac:dyDescent="0.25">
      <c r="A2067" s="17"/>
      <c r="B2067" s="17"/>
      <c r="C2067" s="22"/>
      <c r="D2067" s="17"/>
      <c r="E2067" s="17"/>
      <c r="F2067" s="17"/>
      <c r="G2067" s="17"/>
      <c r="H2067" s="17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20"/>
      <c r="T2067" s="20"/>
      <c r="U2067" s="20"/>
      <c r="V2067" s="20"/>
      <c r="W2067" s="20"/>
      <c r="X2067" s="20"/>
      <c r="Y2067" s="20"/>
      <c r="Z2067" s="17"/>
      <c r="AA2067" s="21"/>
      <c r="AB2067" s="17"/>
      <c r="AC2067" s="17"/>
      <c r="AD2067" s="17"/>
      <c r="AE2067" s="17"/>
      <c r="AF2067" s="17"/>
      <c r="AG2067" s="17"/>
      <c r="AH2067" s="17"/>
      <c r="AI2067" s="17"/>
      <c r="AJ2067" s="17"/>
      <c r="AK2067" s="17"/>
      <c r="AL2067" s="17"/>
      <c r="AM2067" s="17"/>
      <c r="AN2067" s="17"/>
      <c r="AO2067" s="17"/>
      <c r="AP2067" s="17"/>
      <c r="AQ2067" s="17"/>
      <c r="AR2067" s="17"/>
      <c r="AS2067" s="17"/>
      <c r="AT2067" s="17"/>
      <c r="AU2067" s="17"/>
      <c r="AV2067" s="17"/>
      <c r="AW2067" s="17"/>
      <c r="AX2067" s="17"/>
      <c r="AY2067" s="17"/>
      <c r="AZ2067" s="17"/>
      <c r="BA2067" s="17"/>
      <c r="BB2067" s="17"/>
    </row>
    <row r="2068" spans="1:54" x14ac:dyDescent="0.25">
      <c r="A2068" s="17"/>
      <c r="B2068" s="17"/>
      <c r="C2068" s="22"/>
      <c r="D2068" s="17"/>
      <c r="E2068" s="17"/>
      <c r="F2068" s="17"/>
      <c r="G2068" s="17"/>
      <c r="H2068" s="17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20"/>
      <c r="T2068" s="20"/>
      <c r="U2068" s="20"/>
      <c r="V2068" s="20"/>
      <c r="W2068" s="20"/>
      <c r="X2068" s="20"/>
      <c r="Y2068" s="20"/>
      <c r="Z2068" s="17"/>
      <c r="AA2068" s="21"/>
      <c r="AB2068" s="17"/>
      <c r="AC2068" s="17"/>
      <c r="AD2068" s="17"/>
      <c r="AE2068" s="17"/>
      <c r="AF2068" s="17"/>
      <c r="AG2068" s="17"/>
      <c r="AH2068" s="17"/>
      <c r="AI2068" s="17"/>
      <c r="AJ2068" s="17"/>
      <c r="AK2068" s="17"/>
      <c r="AL2068" s="17"/>
      <c r="AM2068" s="17"/>
      <c r="AN2068" s="17"/>
      <c r="AO2068" s="17"/>
      <c r="AP2068" s="17"/>
      <c r="AQ2068" s="17"/>
      <c r="AR2068" s="17"/>
      <c r="AS2068" s="17"/>
      <c r="AT2068" s="17"/>
      <c r="AU2068" s="17"/>
      <c r="AV2068" s="17"/>
      <c r="AW2068" s="17"/>
      <c r="AX2068" s="17"/>
      <c r="AY2068" s="17"/>
      <c r="AZ2068" s="17"/>
      <c r="BA2068" s="17"/>
      <c r="BB2068" s="17"/>
    </row>
    <row r="2069" spans="1:54" x14ac:dyDescent="0.25">
      <c r="A2069" s="17"/>
      <c r="B2069" s="17"/>
      <c r="C2069" s="22"/>
      <c r="D2069" s="17"/>
      <c r="E2069" s="17"/>
      <c r="F2069" s="17"/>
      <c r="G2069" s="17"/>
      <c r="H2069" s="17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20"/>
      <c r="T2069" s="20"/>
      <c r="U2069" s="20"/>
      <c r="V2069" s="20"/>
      <c r="W2069" s="20"/>
      <c r="X2069" s="20"/>
      <c r="Y2069" s="20"/>
      <c r="Z2069" s="17"/>
      <c r="AA2069" s="21"/>
      <c r="AB2069" s="17"/>
      <c r="AC2069" s="17"/>
      <c r="AD2069" s="17"/>
      <c r="AE2069" s="17"/>
      <c r="AF2069" s="17"/>
      <c r="AG2069" s="17"/>
      <c r="AH2069" s="17"/>
      <c r="AI2069" s="17"/>
      <c r="AJ2069" s="17"/>
      <c r="AK2069" s="17"/>
      <c r="AL2069" s="17"/>
      <c r="AM2069" s="17"/>
      <c r="AN2069" s="17"/>
      <c r="AO2069" s="17"/>
      <c r="AP2069" s="17"/>
      <c r="AQ2069" s="17"/>
      <c r="AR2069" s="17"/>
      <c r="AS2069" s="17"/>
      <c r="AT2069" s="17"/>
      <c r="AU2069" s="17"/>
      <c r="AV2069" s="17"/>
      <c r="AW2069" s="17"/>
      <c r="AX2069" s="17"/>
      <c r="AY2069" s="17"/>
      <c r="AZ2069" s="17"/>
      <c r="BA2069" s="17"/>
      <c r="BB2069" s="17"/>
    </row>
    <row r="2070" spans="1:54" x14ac:dyDescent="0.25">
      <c r="A2070" s="17"/>
      <c r="B2070" s="17"/>
      <c r="C2070" s="22"/>
      <c r="D2070" s="17"/>
      <c r="E2070" s="17"/>
      <c r="F2070" s="17"/>
      <c r="G2070" s="17"/>
      <c r="H2070" s="17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20"/>
      <c r="T2070" s="20"/>
      <c r="U2070" s="20"/>
      <c r="V2070" s="20"/>
      <c r="W2070" s="20"/>
      <c r="X2070" s="20"/>
      <c r="Y2070" s="20"/>
      <c r="Z2070" s="17"/>
      <c r="AA2070" s="21"/>
      <c r="AB2070" s="17"/>
      <c r="AC2070" s="17"/>
      <c r="AD2070" s="17"/>
      <c r="AE2070" s="17"/>
      <c r="AF2070" s="17"/>
      <c r="AG2070" s="17"/>
      <c r="AH2070" s="17"/>
      <c r="AI2070" s="17"/>
      <c r="AJ2070" s="17"/>
      <c r="AK2070" s="17"/>
      <c r="AL2070" s="17"/>
      <c r="AM2070" s="17"/>
      <c r="AN2070" s="17"/>
      <c r="AO2070" s="17"/>
      <c r="AP2070" s="17"/>
      <c r="AQ2070" s="17"/>
      <c r="AR2070" s="17"/>
      <c r="AS2070" s="17"/>
      <c r="AT2070" s="17"/>
      <c r="AU2070" s="17"/>
      <c r="AV2070" s="17"/>
      <c r="AW2070" s="17"/>
      <c r="AX2070" s="17"/>
      <c r="AY2070" s="17"/>
      <c r="AZ2070" s="17"/>
      <c r="BA2070" s="17"/>
      <c r="BB2070" s="17"/>
    </row>
    <row r="2071" spans="1:54" x14ac:dyDescent="0.25">
      <c r="A2071" s="17"/>
      <c r="B2071" s="17"/>
      <c r="C2071" s="22"/>
      <c r="D2071" s="17"/>
      <c r="E2071" s="17"/>
      <c r="F2071" s="17"/>
      <c r="G2071" s="17"/>
      <c r="H2071" s="17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20"/>
      <c r="T2071" s="20"/>
      <c r="U2071" s="20"/>
      <c r="V2071" s="20"/>
      <c r="W2071" s="20"/>
      <c r="X2071" s="20"/>
      <c r="Y2071" s="20"/>
      <c r="Z2071" s="17"/>
      <c r="AA2071" s="21"/>
      <c r="AB2071" s="17"/>
      <c r="AC2071" s="17"/>
      <c r="AD2071" s="17"/>
      <c r="AE2071" s="17"/>
      <c r="AF2071" s="17"/>
      <c r="AG2071" s="17"/>
      <c r="AH2071" s="17"/>
      <c r="AI2071" s="17"/>
      <c r="AJ2071" s="17"/>
      <c r="AK2071" s="17"/>
      <c r="AL2071" s="17"/>
      <c r="AM2071" s="17"/>
      <c r="AN2071" s="17"/>
      <c r="AO2071" s="17"/>
      <c r="AP2071" s="17"/>
      <c r="AQ2071" s="17"/>
      <c r="AR2071" s="17"/>
      <c r="AS2071" s="17"/>
      <c r="AT2071" s="17"/>
      <c r="AU2071" s="17"/>
      <c r="AV2071" s="17"/>
      <c r="AW2071" s="17"/>
      <c r="AX2071" s="17"/>
      <c r="AY2071" s="17"/>
      <c r="AZ2071" s="17"/>
      <c r="BA2071" s="17"/>
      <c r="BB2071" s="17"/>
    </row>
    <row r="2072" spans="1:54" x14ac:dyDescent="0.25">
      <c r="A2072" s="17"/>
      <c r="B2072" s="17"/>
      <c r="C2072" s="22"/>
      <c r="D2072" s="17"/>
      <c r="E2072" s="17"/>
      <c r="F2072" s="17"/>
      <c r="G2072" s="17"/>
      <c r="H2072" s="17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20"/>
      <c r="T2072" s="20"/>
      <c r="U2072" s="20"/>
      <c r="V2072" s="20"/>
      <c r="W2072" s="20"/>
      <c r="X2072" s="20"/>
      <c r="Y2072" s="20"/>
      <c r="Z2072" s="17"/>
      <c r="AA2072" s="21"/>
      <c r="AB2072" s="17"/>
      <c r="AC2072" s="17"/>
      <c r="AD2072" s="17"/>
      <c r="AE2072" s="17"/>
      <c r="AF2072" s="17"/>
      <c r="AG2072" s="17"/>
      <c r="AH2072" s="17"/>
      <c r="AI2072" s="17"/>
      <c r="AJ2072" s="17"/>
      <c r="AK2072" s="17"/>
      <c r="AL2072" s="17"/>
      <c r="AM2072" s="17"/>
      <c r="AN2072" s="17"/>
      <c r="AO2072" s="17"/>
      <c r="AP2072" s="17"/>
      <c r="AQ2072" s="17"/>
      <c r="AR2072" s="17"/>
      <c r="AS2072" s="17"/>
      <c r="AT2072" s="17"/>
      <c r="AU2072" s="17"/>
      <c r="AV2072" s="17"/>
      <c r="AW2072" s="17"/>
      <c r="AX2072" s="17"/>
      <c r="AY2072" s="17"/>
      <c r="AZ2072" s="17"/>
      <c r="BA2072" s="17"/>
      <c r="BB2072" s="17"/>
    </row>
    <row r="2073" spans="1:54" x14ac:dyDescent="0.25">
      <c r="A2073" s="17"/>
      <c r="B2073" s="17"/>
      <c r="C2073" s="22"/>
      <c r="D2073" s="17"/>
      <c r="E2073" s="17"/>
      <c r="F2073" s="17"/>
      <c r="G2073" s="17"/>
      <c r="H2073" s="17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20"/>
      <c r="T2073" s="20"/>
      <c r="U2073" s="20"/>
      <c r="V2073" s="20"/>
      <c r="W2073" s="20"/>
      <c r="X2073" s="20"/>
      <c r="Y2073" s="20"/>
      <c r="Z2073" s="17"/>
      <c r="AA2073" s="21"/>
      <c r="AB2073" s="17"/>
      <c r="AC2073" s="17"/>
      <c r="AD2073" s="17"/>
      <c r="AE2073" s="17"/>
      <c r="AF2073" s="17"/>
      <c r="AG2073" s="17"/>
      <c r="AH2073" s="17"/>
      <c r="AI2073" s="17"/>
      <c r="AJ2073" s="17"/>
      <c r="AK2073" s="17"/>
      <c r="AL2073" s="17"/>
      <c r="AM2073" s="17"/>
      <c r="AN2073" s="17"/>
      <c r="AO2073" s="17"/>
      <c r="AP2073" s="17"/>
      <c r="AQ2073" s="17"/>
      <c r="AR2073" s="17"/>
      <c r="AS2073" s="17"/>
      <c r="AT2073" s="17"/>
      <c r="AU2073" s="17"/>
      <c r="AV2073" s="17"/>
      <c r="AW2073" s="17"/>
      <c r="AX2073" s="17"/>
      <c r="AY2073" s="17"/>
      <c r="AZ2073" s="17"/>
      <c r="BA2073" s="17"/>
      <c r="BB2073" s="17"/>
    </row>
    <row r="2074" spans="1:54" x14ac:dyDescent="0.25">
      <c r="A2074" s="17"/>
      <c r="B2074" s="17"/>
      <c r="C2074" s="22"/>
      <c r="D2074" s="17"/>
      <c r="E2074" s="17"/>
      <c r="F2074" s="17"/>
      <c r="G2074" s="17"/>
      <c r="H2074" s="17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20"/>
      <c r="T2074" s="20"/>
      <c r="U2074" s="20"/>
      <c r="V2074" s="20"/>
      <c r="W2074" s="20"/>
      <c r="X2074" s="20"/>
      <c r="Y2074" s="20"/>
      <c r="Z2074" s="17"/>
      <c r="AA2074" s="21"/>
      <c r="AB2074" s="17"/>
      <c r="AC2074" s="17"/>
      <c r="AD2074" s="17"/>
      <c r="AE2074" s="17"/>
      <c r="AF2074" s="17"/>
      <c r="AG2074" s="17"/>
      <c r="AH2074" s="17"/>
      <c r="AI2074" s="17"/>
      <c r="AJ2074" s="17"/>
      <c r="AK2074" s="17"/>
      <c r="AL2074" s="17"/>
      <c r="AM2074" s="17"/>
      <c r="AN2074" s="17"/>
      <c r="AO2074" s="17"/>
      <c r="AP2074" s="17"/>
      <c r="AQ2074" s="17"/>
      <c r="AR2074" s="17"/>
      <c r="AS2074" s="17"/>
      <c r="AT2074" s="17"/>
      <c r="AU2074" s="17"/>
      <c r="AV2074" s="17"/>
      <c r="AW2074" s="17"/>
      <c r="AX2074" s="17"/>
      <c r="AY2074" s="17"/>
      <c r="AZ2074" s="17"/>
      <c r="BA2074" s="17"/>
      <c r="BB2074" s="17"/>
    </row>
    <row r="2075" spans="1:54" x14ac:dyDescent="0.25">
      <c r="A2075" s="17"/>
      <c r="B2075" s="17"/>
      <c r="C2075" s="22"/>
      <c r="D2075" s="17"/>
      <c r="E2075" s="17"/>
      <c r="F2075" s="17"/>
      <c r="G2075" s="17"/>
      <c r="H2075" s="17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20"/>
      <c r="T2075" s="20"/>
      <c r="U2075" s="20"/>
      <c r="V2075" s="20"/>
      <c r="W2075" s="20"/>
      <c r="X2075" s="20"/>
      <c r="Y2075" s="20"/>
      <c r="Z2075" s="17"/>
      <c r="AA2075" s="21"/>
      <c r="AB2075" s="17"/>
      <c r="AC2075" s="17"/>
      <c r="AD2075" s="17"/>
      <c r="AE2075" s="17"/>
      <c r="AF2075" s="17"/>
      <c r="AG2075" s="17"/>
      <c r="AH2075" s="17"/>
      <c r="AI2075" s="17"/>
      <c r="AJ2075" s="17"/>
      <c r="AK2075" s="17"/>
      <c r="AL2075" s="17"/>
      <c r="AM2075" s="17"/>
      <c r="AN2075" s="17"/>
      <c r="AO2075" s="17"/>
      <c r="AP2075" s="17"/>
      <c r="AQ2075" s="17"/>
      <c r="AR2075" s="17"/>
      <c r="AS2075" s="17"/>
      <c r="AT2075" s="17"/>
      <c r="AU2075" s="17"/>
      <c r="AV2075" s="17"/>
      <c r="AW2075" s="17"/>
      <c r="AX2075" s="17"/>
      <c r="AY2075" s="17"/>
      <c r="AZ2075" s="17"/>
      <c r="BA2075" s="17"/>
      <c r="BB2075" s="17"/>
    </row>
    <row r="2076" spans="1:54" x14ac:dyDescent="0.25">
      <c r="A2076" s="17"/>
      <c r="B2076" s="17"/>
      <c r="C2076" s="22"/>
      <c r="D2076" s="17"/>
      <c r="E2076" s="17"/>
      <c r="F2076" s="17"/>
      <c r="G2076" s="17"/>
      <c r="H2076" s="17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20"/>
      <c r="T2076" s="20"/>
      <c r="U2076" s="20"/>
      <c r="V2076" s="20"/>
      <c r="W2076" s="20"/>
      <c r="X2076" s="20"/>
      <c r="Y2076" s="20"/>
      <c r="Z2076" s="17"/>
      <c r="AA2076" s="21"/>
      <c r="AB2076" s="17"/>
      <c r="AC2076" s="17"/>
      <c r="AD2076" s="17"/>
      <c r="AE2076" s="17"/>
      <c r="AF2076" s="17"/>
      <c r="AG2076" s="17"/>
      <c r="AH2076" s="17"/>
      <c r="AI2076" s="17"/>
      <c r="AJ2076" s="17"/>
      <c r="AK2076" s="17"/>
      <c r="AL2076" s="17"/>
      <c r="AM2076" s="17"/>
      <c r="AN2076" s="17"/>
      <c r="AO2076" s="17"/>
      <c r="AP2076" s="17"/>
      <c r="AQ2076" s="17"/>
      <c r="AR2076" s="17"/>
      <c r="AS2076" s="17"/>
      <c r="AT2076" s="17"/>
      <c r="AU2076" s="17"/>
      <c r="AV2076" s="17"/>
      <c r="AW2076" s="17"/>
      <c r="AX2076" s="17"/>
      <c r="AY2076" s="17"/>
      <c r="AZ2076" s="17"/>
      <c r="BA2076" s="17"/>
      <c r="BB2076" s="17"/>
    </row>
    <row r="2077" spans="1:54" x14ac:dyDescent="0.25">
      <c r="A2077" s="17"/>
      <c r="B2077" s="17"/>
      <c r="C2077" s="22"/>
      <c r="D2077" s="17"/>
      <c r="E2077" s="17"/>
      <c r="F2077" s="17"/>
      <c r="G2077" s="17"/>
      <c r="H2077" s="17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20"/>
      <c r="T2077" s="20"/>
      <c r="U2077" s="20"/>
      <c r="V2077" s="20"/>
      <c r="W2077" s="20"/>
      <c r="X2077" s="20"/>
      <c r="Y2077" s="20"/>
      <c r="Z2077" s="17"/>
      <c r="AA2077" s="21"/>
      <c r="AB2077" s="17"/>
      <c r="AC2077" s="17"/>
      <c r="AD2077" s="17"/>
      <c r="AE2077" s="17"/>
      <c r="AF2077" s="17"/>
      <c r="AG2077" s="17"/>
      <c r="AH2077" s="17"/>
      <c r="AI2077" s="17"/>
      <c r="AJ2077" s="17"/>
      <c r="AK2077" s="17"/>
      <c r="AL2077" s="17"/>
      <c r="AM2077" s="17"/>
      <c r="AN2077" s="17"/>
      <c r="AO2077" s="17"/>
      <c r="AP2077" s="17"/>
      <c r="AQ2077" s="17"/>
      <c r="AR2077" s="17"/>
      <c r="AS2077" s="17"/>
      <c r="AT2077" s="17"/>
      <c r="AU2077" s="17"/>
      <c r="AV2077" s="17"/>
      <c r="AW2077" s="17"/>
      <c r="AX2077" s="17"/>
      <c r="AY2077" s="17"/>
      <c r="AZ2077" s="17"/>
      <c r="BA2077" s="17"/>
      <c r="BB2077" s="17"/>
    </row>
    <row r="2078" spans="1:54" x14ac:dyDescent="0.25">
      <c r="A2078" s="17"/>
      <c r="B2078" s="17"/>
      <c r="C2078" s="22"/>
      <c r="D2078" s="17"/>
      <c r="E2078" s="17"/>
      <c r="F2078" s="17"/>
      <c r="G2078" s="17"/>
      <c r="H2078" s="17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20"/>
      <c r="T2078" s="20"/>
      <c r="U2078" s="20"/>
      <c r="V2078" s="20"/>
      <c r="W2078" s="20"/>
      <c r="X2078" s="20"/>
      <c r="Y2078" s="20"/>
      <c r="Z2078" s="17"/>
      <c r="AA2078" s="21"/>
      <c r="AB2078" s="17"/>
      <c r="AC2078" s="17"/>
      <c r="AD2078" s="17"/>
      <c r="AE2078" s="17"/>
      <c r="AF2078" s="17"/>
      <c r="AG2078" s="17"/>
      <c r="AH2078" s="17"/>
      <c r="AI2078" s="17"/>
      <c r="AJ2078" s="17"/>
      <c r="AK2078" s="17"/>
      <c r="AL2078" s="17"/>
      <c r="AM2078" s="17"/>
      <c r="AN2078" s="17"/>
      <c r="AO2078" s="17"/>
      <c r="AP2078" s="17"/>
      <c r="AQ2078" s="17"/>
      <c r="AR2078" s="17"/>
      <c r="AS2078" s="17"/>
      <c r="AT2078" s="17"/>
      <c r="AU2078" s="17"/>
      <c r="AV2078" s="17"/>
      <c r="AW2078" s="17"/>
      <c r="AX2078" s="17"/>
      <c r="AY2078" s="17"/>
      <c r="AZ2078" s="17"/>
      <c r="BA2078" s="17"/>
      <c r="BB2078" s="17"/>
    </row>
    <row r="2079" spans="1:54" x14ac:dyDescent="0.25">
      <c r="A2079" s="17"/>
      <c r="B2079" s="17"/>
      <c r="C2079" s="22"/>
      <c r="D2079" s="17"/>
      <c r="E2079" s="17"/>
      <c r="F2079" s="17"/>
      <c r="G2079" s="17"/>
      <c r="H2079" s="17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20"/>
      <c r="T2079" s="20"/>
      <c r="U2079" s="20"/>
      <c r="V2079" s="20"/>
      <c r="W2079" s="20"/>
      <c r="X2079" s="20"/>
      <c r="Y2079" s="20"/>
      <c r="Z2079" s="17"/>
      <c r="AA2079" s="21"/>
      <c r="AB2079" s="17"/>
      <c r="AC2079" s="17"/>
      <c r="AD2079" s="17"/>
      <c r="AE2079" s="17"/>
      <c r="AF2079" s="17"/>
      <c r="AG2079" s="17"/>
      <c r="AH2079" s="17"/>
      <c r="AI2079" s="17"/>
      <c r="AJ2079" s="17"/>
      <c r="AK2079" s="17"/>
      <c r="AL2079" s="17"/>
      <c r="AM2079" s="17"/>
      <c r="AN2079" s="17"/>
      <c r="AO2079" s="17"/>
      <c r="AP2079" s="17"/>
      <c r="AQ2079" s="17"/>
      <c r="AR2079" s="17"/>
      <c r="AS2079" s="17"/>
      <c r="AT2079" s="17"/>
      <c r="AU2079" s="17"/>
      <c r="AV2079" s="17"/>
      <c r="AW2079" s="17"/>
      <c r="AX2079" s="17"/>
      <c r="AY2079" s="17"/>
      <c r="AZ2079" s="17"/>
      <c r="BA2079" s="17"/>
      <c r="BB2079" s="17"/>
    </row>
    <row r="2080" spans="1:54" x14ac:dyDescent="0.25">
      <c r="A2080" s="17"/>
      <c r="B2080" s="17"/>
      <c r="C2080" s="22"/>
      <c r="D2080" s="17"/>
      <c r="E2080" s="17"/>
      <c r="F2080" s="17"/>
      <c r="G2080" s="17"/>
      <c r="H2080" s="17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20"/>
      <c r="T2080" s="20"/>
      <c r="U2080" s="20"/>
      <c r="V2080" s="20"/>
      <c r="W2080" s="20"/>
      <c r="X2080" s="20"/>
      <c r="Y2080" s="20"/>
      <c r="Z2080" s="17"/>
      <c r="AA2080" s="21"/>
      <c r="AB2080" s="17"/>
      <c r="AC2080" s="17"/>
      <c r="AD2080" s="17"/>
      <c r="AE2080" s="17"/>
      <c r="AF2080" s="17"/>
      <c r="AG2080" s="17"/>
      <c r="AH2080" s="17"/>
      <c r="AI2080" s="17"/>
      <c r="AJ2080" s="17"/>
      <c r="AK2080" s="17"/>
      <c r="AL2080" s="17"/>
      <c r="AM2080" s="17"/>
      <c r="AN2080" s="17"/>
      <c r="AO2080" s="17"/>
      <c r="AP2080" s="17"/>
      <c r="AQ2080" s="17"/>
      <c r="AR2080" s="17"/>
      <c r="AS2080" s="17"/>
      <c r="AT2080" s="17"/>
      <c r="AU2080" s="17"/>
      <c r="AV2080" s="17"/>
      <c r="AW2080" s="17"/>
      <c r="AX2080" s="17"/>
      <c r="AY2080" s="17"/>
      <c r="AZ2080" s="17"/>
      <c r="BA2080" s="17"/>
      <c r="BB2080" s="17"/>
    </row>
    <row r="2081" spans="1:54" x14ac:dyDescent="0.25">
      <c r="A2081" s="17"/>
      <c r="B2081" s="17"/>
      <c r="C2081" s="22"/>
      <c r="D2081" s="17"/>
      <c r="E2081" s="17"/>
      <c r="F2081" s="17"/>
      <c r="G2081" s="17"/>
      <c r="H2081" s="17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20"/>
      <c r="T2081" s="20"/>
      <c r="U2081" s="20"/>
      <c r="V2081" s="20"/>
      <c r="W2081" s="20"/>
      <c r="X2081" s="20"/>
      <c r="Y2081" s="20"/>
      <c r="Z2081" s="17"/>
      <c r="AA2081" s="21"/>
      <c r="AB2081" s="17"/>
      <c r="AC2081" s="17"/>
      <c r="AD2081" s="17"/>
      <c r="AE2081" s="17"/>
      <c r="AF2081" s="17"/>
      <c r="AG2081" s="17"/>
      <c r="AH2081" s="17"/>
      <c r="AI2081" s="17"/>
      <c r="AJ2081" s="17"/>
      <c r="AK2081" s="17"/>
      <c r="AL2081" s="17"/>
      <c r="AM2081" s="17"/>
      <c r="AN2081" s="17"/>
      <c r="AO2081" s="17"/>
      <c r="AP2081" s="17"/>
      <c r="AQ2081" s="17"/>
      <c r="AR2081" s="17"/>
      <c r="AS2081" s="17"/>
      <c r="AT2081" s="17"/>
      <c r="AU2081" s="17"/>
      <c r="AV2081" s="17"/>
      <c r="AW2081" s="17"/>
      <c r="AX2081" s="17"/>
      <c r="AY2081" s="17"/>
      <c r="AZ2081" s="17"/>
      <c r="BA2081" s="17"/>
      <c r="BB2081" s="17"/>
    </row>
    <row r="2082" spans="1:54" x14ac:dyDescent="0.25">
      <c r="A2082" s="17"/>
      <c r="B2082" s="17"/>
      <c r="C2082" s="22"/>
      <c r="D2082" s="17"/>
      <c r="E2082" s="17"/>
      <c r="F2082" s="17"/>
      <c r="G2082" s="17"/>
      <c r="H2082" s="17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20"/>
      <c r="T2082" s="20"/>
      <c r="U2082" s="20"/>
      <c r="V2082" s="20"/>
      <c r="W2082" s="20"/>
      <c r="X2082" s="20"/>
      <c r="Y2082" s="20"/>
      <c r="Z2082" s="17"/>
      <c r="AA2082" s="21"/>
      <c r="AB2082" s="17"/>
      <c r="AC2082" s="17"/>
      <c r="AD2082" s="17"/>
      <c r="AE2082" s="17"/>
      <c r="AF2082" s="17"/>
      <c r="AG2082" s="17"/>
      <c r="AH2082" s="17"/>
      <c r="AI2082" s="17"/>
      <c r="AJ2082" s="17"/>
      <c r="AK2082" s="17"/>
      <c r="AL2082" s="17"/>
      <c r="AM2082" s="17"/>
      <c r="AN2082" s="17"/>
      <c r="AO2082" s="17"/>
      <c r="AP2082" s="17"/>
      <c r="AQ2082" s="17"/>
      <c r="AR2082" s="17"/>
      <c r="AS2082" s="17"/>
      <c r="AT2082" s="17"/>
      <c r="AU2082" s="17"/>
      <c r="AV2082" s="17"/>
      <c r="AW2082" s="17"/>
      <c r="AX2082" s="17"/>
      <c r="AY2082" s="17"/>
      <c r="AZ2082" s="17"/>
      <c r="BA2082" s="17"/>
      <c r="BB2082" s="17"/>
    </row>
    <row r="2083" spans="1:54" x14ac:dyDescent="0.25">
      <c r="A2083" s="17"/>
      <c r="B2083" s="17"/>
      <c r="C2083" s="22"/>
      <c r="D2083" s="17"/>
      <c r="E2083" s="17"/>
      <c r="F2083" s="17"/>
      <c r="G2083" s="17"/>
      <c r="H2083" s="17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20"/>
      <c r="T2083" s="20"/>
      <c r="U2083" s="20"/>
      <c r="V2083" s="20"/>
      <c r="W2083" s="20"/>
      <c r="X2083" s="20"/>
      <c r="Y2083" s="20"/>
      <c r="Z2083" s="17"/>
      <c r="AA2083" s="21"/>
      <c r="AB2083" s="17"/>
      <c r="AC2083" s="17"/>
      <c r="AD2083" s="17"/>
      <c r="AE2083" s="17"/>
      <c r="AF2083" s="17"/>
      <c r="AG2083" s="17"/>
      <c r="AH2083" s="17"/>
      <c r="AI2083" s="17"/>
      <c r="AJ2083" s="17"/>
      <c r="AK2083" s="17"/>
      <c r="AL2083" s="17"/>
      <c r="AM2083" s="17"/>
      <c r="AN2083" s="17"/>
      <c r="AO2083" s="17"/>
      <c r="AP2083" s="17"/>
      <c r="AQ2083" s="17"/>
      <c r="AR2083" s="17"/>
      <c r="AS2083" s="17"/>
      <c r="AT2083" s="17"/>
      <c r="AU2083" s="17"/>
      <c r="AV2083" s="17"/>
      <c r="AW2083" s="17"/>
      <c r="AX2083" s="17"/>
      <c r="AY2083" s="17"/>
      <c r="AZ2083" s="17"/>
      <c r="BA2083" s="17"/>
      <c r="BB2083" s="17"/>
    </row>
    <row r="2084" spans="1:54" x14ac:dyDescent="0.25">
      <c r="A2084" s="17"/>
      <c r="B2084" s="17"/>
      <c r="C2084" s="22"/>
      <c r="D2084" s="17"/>
      <c r="E2084" s="17"/>
      <c r="F2084" s="17"/>
      <c r="G2084" s="17"/>
      <c r="H2084" s="17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20"/>
      <c r="T2084" s="20"/>
      <c r="U2084" s="20"/>
      <c r="V2084" s="20"/>
      <c r="W2084" s="20"/>
      <c r="X2084" s="20"/>
      <c r="Y2084" s="20"/>
      <c r="Z2084" s="17"/>
      <c r="AA2084" s="21"/>
      <c r="AB2084" s="17"/>
      <c r="AC2084" s="17"/>
      <c r="AD2084" s="17"/>
      <c r="AE2084" s="17"/>
      <c r="AF2084" s="17"/>
      <c r="AG2084" s="17"/>
      <c r="AH2084" s="17"/>
      <c r="AI2084" s="17"/>
      <c r="AJ2084" s="17"/>
      <c r="AK2084" s="17"/>
      <c r="AL2084" s="17"/>
      <c r="AM2084" s="17"/>
      <c r="AN2084" s="17"/>
      <c r="AO2084" s="17"/>
      <c r="AP2084" s="17"/>
      <c r="AQ2084" s="17"/>
      <c r="AR2084" s="17"/>
      <c r="AS2084" s="17"/>
      <c r="AT2084" s="17"/>
      <c r="AU2084" s="17"/>
      <c r="AV2084" s="17"/>
      <c r="AW2084" s="17"/>
      <c r="AX2084" s="17"/>
      <c r="AY2084" s="17"/>
      <c r="AZ2084" s="17"/>
      <c r="BA2084" s="17"/>
      <c r="BB2084" s="17"/>
    </row>
    <row r="2085" spans="1:54" x14ac:dyDescent="0.25">
      <c r="A2085" s="17"/>
      <c r="B2085" s="17"/>
      <c r="C2085" s="22"/>
      <c r="D2085" s="17"/>
      <c r="E2085" s="17"/>
      <c r="F2085" s="17"/>
      <c r="G2085" s="17"/>
      <c r="H2085" s="17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20"/>
      <c r="T2085" s="20"/>
      <c r="U2085" s="20"/>
      <c r="V2085" s="20"/>
      <c r="W2085" s="20"/>
      <c r="X2085" s="20"/>
      <c r="Y2085" s="20"/>
      <c r="Z2085" s="17"/>
      <c r="AA2085" s="21"/>
      <c r="AB2085" s="17"/>
      <c r="AC2085" s="17"/>
      <c r="AD2085" s="17"/>
      <c r="AE2085" s="17"/>
      <c r="AF2085" s="17"/>
      <c r="AG2085" s="17"/>
      <c r="AH2085" s="17"/>
      <c r="AI2085" s="17"/>
      <c r="AJ2085" s="17"/>
      <c r="AK2085" s="17"/>
      <c r="AL2085" s="17"/>
      <c r="AM2085" s="17"/>
      <c r="AN2085" s="17"/>
      <c r="AO2085" s="17"/>
      <c r="AP2085" s="17"/>
      <c r="AQ2085" s="17"/>
      <c r="AR2085" s="17"/>
      <c r="AS2085" s="17"/>
      <c r="AT2085" s="17"/>
      <c r="AU2085" s="17"/>
      <c r="AV2085" s="17"/>
      <c r="AW2085" s="17"/>
      <c r="AX2085" s="17"/>
      <c r="AY2085" s="17"/>
      <c r="AZ2085" s="17"/>
      <c r="BA2085" s="17"/>
      <c r="BB2085" s="17"/>
    </row>
    <row r="2086" spans="1:54" x14ac:dyDescent="0.25">
      <c r="A2086" s="17"/>
      <c r="B2086" s="17"/>
      <c r="C2086" s="22"/>
      <c r="D2086" s="17"/>
      <c r="E2086" s="17"/>
      <c r="F2086" s="17"/>
      <c r="G2086" s="17"/>
      <c r="H2086" s="17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20"/>
      <c r="T2086" s="20"/>
      <c r="U2086" s="20"/>
      <c r="V2086" s="20"/>
      <c r="W2086" s="20"/>
      <c r="X2086" s="20"/>
      <c r="Y2086" s="20"/>
      <c r="Z2086" s="17"/>
      <c r="AA2086" s="21"/>
      <c r="AB2086" s="17"/>
      <c r="AC2086" s="17"/>
      <c r="AD2086" s="17"/>
      <c r="AE2086" s="17"/>
      <c r="AF2086" s="17"/>
      <c r="AG2086" s="17"/>
      <c r="AH2086" s="17"/>
      <c r="AI2086" s="17"/>
      <c r="AJ2086" s="17"/>
      <c r="AK2086" s="17"/>
      <c r="AL2086" s="17"/>
      <c r="AM2086" s="17"/>
      <c r="AN2086" s="17"/>
      <c r="AO2086" s="17"/>
      <c r="AP2086" s="17"/>
      <c r="AQ2086" s="17"/>
      <c r="AR2086" s="17"/>
      <c r="AS2086" s="17"/>
      <c r="AT2086" s="17"/>
      <c r="AU2086" s="17"/>
      <c r="AV2086" s="17"/>
      <c r="AW2086" s="17"/>
      <c r="AX2086" s="17"/>
      <c r="AY2086" s="17"/>
      <c r="AZ2086" s="17"/>
      <c r="BA2086" s="17"/>
      <c r="BB2086" s="17"/>
    </row>
    <row r="2087" spans="1:54" x14ac:dyDescent="0.25">
      <c r="A2087" s="17"/>
      <c r="B2087" s="17"/>
      <c r="C2087" s="22"/>
      <c r="D2087" s="17"/>
      <c r="E2087" s="17"/>
      <c r="F2087" s="17"/>
      <c r="G2087" s="17"/>
      <c r="H2087" s="17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20"/>
      <c r="T2087" s="20"/>
      <c r="U2087" s="20"/>
      <c r="V2087" s="20"/>
      <c r="W2087" s="20"/>
      <c r="X2087" s="20"/>
      <c r="Y2087" s="20"/>
      <c r="Z2087" s="17"/>
      <c r="AA2087" s="21"/>
      <c r="AB2087" s="17"/>
      <c r="AC2087" s="17"/>
      <c r="AD2087" s="17"/>
      <c r="AE2087" s="17"/>
      <c r="AF2087" s="17"/>
      <c r="AG2087" s="17"/>
      <c r="AH2087" s="17"/>
      <c r="AI2087" s="17"/>
      <c r="AJ2087" s="17"/>
      <c r="AK2087" s="17"/>
      <c r="AL2087" s="17"/>
      <c r="AM2087" s="17"/>
      <c r="AN2087" s="17"/>
      <c r="AO2087" s="17"/>
      <c r="AP2087" s="17"/>
      <c r="AQ2087" s="17"/>
      <c r="AR2087" s="17"/>
      <c r="AS2087" s="17"/>
      <c r="AT2087" s="17"/>
      <c r="AU2087" s="17"/>
      <c r="AV2087" s="17"/>
      <c r="AW2087" s="17"/>
      <c r="AX2087" s="17"/>
      <c r="AY2087" s="17"/>
      <c r="AZ2087" s="17"/>
      <c r="BA2087" s="17"/>
      <c r="BB2087" s="17"/>
    </row>
    <row r="2088" spans="1:54" x14ac:dyDescent="0.25">
      <c r="A2088" s="17"/>
      <c r="B2088" s="17"/>
      <c r="C2088" s="22"/>
      <c r="D2088" s="17"/>
      <c r="E2088" s="17"/>
      <c r="F2088" s="17"/>
      <c r="G2088" s="17"/>
      <c r="H2088" s="17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20"/>
      <c r="T2088" s="20"/>
      <c r="U2088" s="20"/>
      <c r="V2088" s="20"/>
      <c r="W2088" s="20"/>
      <c r="X2088" s="20"/>
      <c r="Y2088" s="20"/>
      <c r="Z2088" s="17"/>
      <c r="AA2088" s="21"/>
      <c r="AB2088" s="17"/>
      <c r="AC2088" s="17"/>
      <c r="AD2088" s="17"/>
      <c r="AE2088" s="17"/>
      <c r="AF2088" s="17"/>
      <c r="AG2088" s="17"/>
      <c r="AH2088" s="17"/>
      <c r="AI2088" s="17"/>
      <c r="AJ2088" s="17"/>
      <c r="AK2088" s="17"/>
      <c r="AL2088" s="17"/>
      <c r="AM2088" s="17"/>
      <c r="AN2088" s="17"/>
      <c r="AO2088" s="17"/>
      <c r="AP2088" s="17"/>
      <c r="AQ2088" s="17"/>
      <c r="AR2088" s="17"/>
      <c r="AS2088" s="17"/>
      <c r="AT2088" s="17"/>
      <c r="AU2088" s="17"/>
      <c r="AV2088" s="17"/>
      <c r="AW2088" s="17"/>
      <c r="AX2088" s="17"/>
      <c r="AY2088" s="17"/>
      <c r="AZ2088" s="17"/>
      <c r="BA2088" s="17"/>
      <c r="BB2088" s="17"/>
    </row>
    <row r="2089" spans="1:54" x14ac:dyDescent="0.25">
      <c r="A2089" s="17"/>
      <c r="B2089" s="17"/>
      <c r="C2089" s="22"/>
      <c r="D2089" s="17"/>
      <c r="E2089" s="17"/>
      <c r="F2089" s="17"/>
      <c r="G2089" s="17"/>
      <c r="H2089" s="17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20"/>
      <c r="T2089" s="20"/>
      <c r="U2089" s="20"/>
      <c r="V2089" s="20"/>
      <c r="W2089" s="20"/>
      <c r="X2089" s="20"/>
      <c r="Y2089" s="20"/>
      <c r="Z2089" s="17"/>
      <c r="AA2089" s="21"/>
      <c r="AB2089" s="17"/>
      <c r="AC2089" s="17"/>
      <c r="AD2089" s="17"/>
      <c r="AE2089" s="17"/>
      <c r="AF2089" s="17"/>
      <c r="AG2089" s="17"/>
      <c r="AH2089" s="17"/>
      <c r="AI2089" s="17"/>
      <c r="AJ2089" s="17"/>
      <c r="AK2089" s="17"/>
      <c r="AL2089" s="17"/>
      <c r="AM2089" s="17"/>
      <c r="AN2089" s="17"/>
      <c r="AO2089" s="17"/>
      <c r="AP2089" s="17"/>
      <c r="AQ2089" s="17"/>
      <c r="AR2089" s="17"/>
      <c r="AS2089" s="17"/>
      <c r="AT2089" s="17"/>
      <c r="AU2089" s="17"/>
      <c r="AV2089" s="17"/>
      <c r="AW2089" s="17"/>
      <c r="AX2089" s="17"/>
      <c r="AY2089" s="17"/>
      <c r="AZ2089" s="17"/>
      <c r="BA2089" s="17"/>
      <c r="BB2089" s="17"/>
    </row>
    <row r="2090" spans="1:54" x14ac:dyDescent="0.25">
      <c r="A2090" s="17"/>
      <c r="B2090" s="17"/>
      <c r="C2090" s="22"/>
      <c r="D2090" s="17"/>
      <c r="E2090" s="17"/>
      <c r="F2090" s="17"/>
      <c r="G2090" s="17"/>
      <c r="H2090" s="17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20"/>
      <c r="T2090" s="20"/>
      <c r="U2090" s="20"/>
      <c r="V2090" s="20"/>
      <c r="W2090" s="20"/>
      <c r="X2090" s="20"/>
      <c r="Y2090" s="20"/>
      <c r="Z2090" s="17"/>
      <c r="AA2090" s="21"/>
      <c r="AB2090" s="17"/>
      <c r="AC2090" s="17"/>
      <c r="AD2090" s="17"/>
      <c r="AE2090" s="17"/>
      <c r="AF2090" s="17"/>
      <c r="AG2090" s="17"/>
      <c r="AH2090" s="17"/>
      <c r="AI2090" s="17"/>
      <c r="AJ2090" s="17"/>
      <c r="AK2090" s="17"/>
      <c r="AL2090" s="17"/>
      <c r="AM2090" s="17"/>
      <c r="AN2090" s="17"/>
      <c r="AO2090" s="17"/>
      <c r="AP2090" s="17"/>
      <c r="AQ2090" s="17"/>
      <c r="AR2090" s="17"/>
      <c r="AS2090" s="17"/>
      <c r="AT2090" s="17"/>
      <c r="AU2090" s="17"/>
      <c r="AV2090" s="17"/>
      <c r="AW2090" s="17"/>
      <c r="AX2090" s="17"/>
      <c r="AY2090" s="17"/>
      <c r="AZ2090" s="17"/>
      <c r="BA2090" s="17"/>
      <c r="BB2090" s="17"/>
    </row>
    <row r="2091" spans="1:54" x14ac:dyDescent="0.25">
      <c r="A2091" s="17"/>
      <c r="B2091" s="17"/>
      <c r="C2091" s="22"/>
      <c r="D2091" s="17"/>
      <c r="E2091" s="17"/>
      <c r="F2091" s="17"/>
      <c r="G2091" s="17"/>
      <c r="H2091" s="17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20"/>
      <c r="T2091" s="20"/>
      <c r="U2091" s="20"/>
      <c r="V2091" s="20"/>
      <c r="W2091" s="20"/>
      <c r="X2091" s="20"/>
      <c r="Y2091" s="20"/>
      <c r="Z2091" s="17"/>
      <c r="AA2091" s="21"/>
      <c r="AB2091" s="17"/>
      <c r="AC2091" s="17"/>
      <c r="AD2091" s="17"/>
      <c r="AE2091" s="17"/>
      <c r="AF2091" s="17"/>
      <c r="AG2091" s="17"/>
      <c r="AH2091" s="17"/>
      <c r="AI2091" s="17"/>
      <c r="AJ2091" s="17"/>
      <c r="AK2091" s="17"/>
      <c r="AL2091" s="17"/>
      <c r="AM2091" s="17"/>
      <c r="AN2091" s="17"/>
      <c r="AO2091" s="17"/>
      <c r="AP2091" s="17"/>
      <c r="AQ2091" s="17"/>
      <c r="AR2091" s="17"/>
      <c r="AS2091" s="17"/>
      <c r="AT2091" s="17"/>
      <c r="AU2091" s="17"/>
      <c r="AV2091" s="17"/>
      <c r="AW2091" s="17"/>
      <c r="AX2091" s="17"/>
      <c r="AY2091" s="17"/>
      <c r="AZ2091" s="17"/>
      <c r="BA2091" s="17"/>
      <c r="BB2091" s="17"/>
    </row>
    <row r="2092" spans="1:54" x14ac:dyDescent="0.25">
      <c r="A2092" s="17"/>
      <c r="B2092" s="17"/>
      <c r="C2092" s="22"/>
      <c r="D2092" s="17"/>
      <c r="E2092" s="17"/>
      <c r="F2092" s="17"/>
      <c r="G2092" s="17"/>
      <c r="H2092" s="17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20"/>
      <c r="T2092" s="20"/>
      <c r="U2092" s="20"/>
      <c r="V2092" s="20"/>
      <c r="W2092" s="20"/>
      <c r="X2092" s="20"/>
      <c r="Y2092" s="20"/>
      <c r="Z2092" s="17"/>
      <c r="AA2092" s="21"/>
      <c r="AB2092" s="17"/>
      <c r="AC2092" s="17"/>
      <c r="AD2092" s="17"/>
      <c r="AE2092" s="17"/>
      <c r="AF2092" s="17"/>
      <c r="AG2092" s="17"/>
      <c r="AH2092" s="17"/>
      <c r="AI2092" s="17"/>
      <c r="AJ2092" s="17"/>
      <c r="AK2092" s="17"/>
      <c r="AL2092" s="17"/>
      <c r="AM2092" s="17"/>
      <c r="AN2092" s="17"/>
      <c r="AO2092" s="17"/>
      <c r="AP2092" s="17"/>
      <c r="AQ2092" s="17"/>
      <c r="AR2092" s="17"/>
      <c r="AS2092" s="17"/>
      <c r="AT2092" s="17"/>
      <c r="AU2092" s="17"/>
      <c r="AV2092" s="17"/>
      <c r="AW2092" s="17"/>
      <c r="AX2092" s="17"/>
      <c r="AY2092" s="17"/>
      <c r="AZ2092" s="17"/>
      <c r="BA2092" s="17"/>
      <c r="BB2092" s="17"/>
    </row>
    <row r="2093" spans="1:54" x14ac:dyDescent="0.25">
      <c r="A2093" s="17"/>
      <c r="B2093" s="17"/>
      <c r="C2093" s="22"/>
      <c r="D2093" s="17"/>
      <c r="E2093" s="17"/>
      <c r="F2093" s="17"/>
      <c r="G2093" s="17"/>
      <c r="H2093" s="17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20"/>
      <c r="T2093" s="20"/>
      <c r="U2093" s="20"/>
      <c r="V2093" s="20"/>
      <c r="W2093" s="20"/>
      <c r="X2093" s="20"/>
      <c r="Y2093" s="20"/>
      <c r="Z2093" s="17"/>
      <c r="AA2093" s="21"/>
      <c r="AB2093" s="17"/>
      <c r="AC2093" s="17"/>
      <c r="AD2093" s="17"/>
      <c r="AE2093" s="17"/>
      <c r="AF2093" s="17"/>
      <c r="AG2093" s="17"/>
      <c r="AH2093" s="17"/>
      <c r="AI2093" s="17"/>
      <c r="AJ2093" s="17"/>
      <c r="AK2093" s="17"/>
      <c r="AL2093" s="17"/>
      <c r="AM2093" s="17"/>
      <c r="AN2093" s="17"/>
      <c r="AO2093" s="17"/>
      <c r="AP2093" s="17"/>
      <c r="AQ2093" s="17"/>
      <c r="AR2093" s="17"/>
      <c r="AS2093" s="17"/>
      <c r="AT2093" s="17"/>
      <c r="AU2093" s="17"/>
      <c r="AV2093" s="17"/>
      <c r="AW2093" s="17"/>
      <c r="AX2093" s="17"/>
      <c r="AY2093" s="17"/>
      <c r="AZ2093" s="17"/>
      <c r="BA2093" s="17"/>
      <c r="BB2093" s="17"/>
    </row>
    <row r="2094" spans="1:54" x14ac:dyDescent="0.25">
      <c r="A2094" s="17"/>
      <c r="B2094" s="17"/>
      <c r="C2094" s="22"/>
      <c r="D2094" s="17"/>
      <c r="E2094" s="17"/>
      <c r="F2094" s="17"/>
      <c r="G2094" s="17"/>
      <c r="H2094" s="17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20"/>
      <c r="T2094" s="20"/>
      <c r="U2094" s="20"/>
      <c r="V2094" s="20"/>
      <c r="W2094" s="20"/>
      <c r="X2094" s="20"/>
      <c r="Y2094" s="20"/>
      <c r="Z2094" s="17"/>
      <c r="AA2094" s="21"/>
      <c r="AB2094" s="17"/>
      <c r="AC2094" s="17"/>
      <c r="AD2094" s="17"/>
      <c r="AE2094" s="17"/>
      <c r="AF2094" s="17"/>
      <c r="AG2094" s="17"/>
      <c r="AH2094" s="17"/>
      <c r="AI2094" s="17"/>
      <c r="AJ2094" s="17"/>
      <c r="AK2094" s="17"/>
      <c r="AL2094" s="17"/>
      <c r="AM2094" s="17"/>
      <c r="AN2094" s="17"/>
      <c r="AO2094" s="17"/>
      <c r="AP2094" s="17"/>
      <c r="AQ2094" s="17"/>
      <c r="AR2094" s="17"/>
      <c r="AS2094" s="17"/>
      <c r="AT2094" s="17"/>
      <c r="AU2094" s="17"/>
      <c r="AV2094" s="17"/>
      <c r="AW2094" s="17"/>
      <c r="AX2094" s="17"/>
      <c r="AY2094" s="17"/>
      <c r="AZ2094" s="17"/>
      <c r="BA2094" s="17"/>
      <c r="BB2094" s="17"/>
    </row>
    <row r="2095" spans="1:54" x14ac:dyDescent="0.25">
      <c r="A2095" s="17"/>
      <c r="B2095" s="17"/>
      <c r="C2095" s="22"/>
      <c r="D2095" s="17"/>
      <c r="E2095" s="17"/>
      <c r="F2095" s="17"/>
      <c r="G2095" s="17"/>
      <c r="H2095" s="17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20"/>
      <c r="T2095" s="20"/>
      <c r="U2095" s="20"/>
      <c r="V2095" s="20"/>
      <c r="W2095" s="20"/>
      <c r="X2095" s="20"/>
      <c r="Y2095" s="20"/>
      <c r="Z2095" s="17"/>
      <c r="AA2095" s="21"/>
      <c r="AB2095" s="17"/>
      <c r="AC2095" s="17"/>
      <c r="AD2095" s="17"/>
      <c r="AE2095" s="17"/>
      <c r="AF2095" s="17"/>
      <c r="AG2095" s="17"/>
      <c r="AH2095" s="17"/>
      <c r="AI2095" s="17"/>
      <c r="AJ2095" s="17"/>
      <c r="AK2095" s="17"/>
      <c r="AL2095" s="17"/>
      <c r="AM2095" s="17"/>
      <c r="AN2095" s="17"/>
      <c r="AO2095" s="17"/>
      <c r="AP2095" s="17"/>
      <c r="AQ2095" s="17"/>
      <c r="AR2095" s="17"/>
      <c r="AS2095" s="17"/>
      <c r="AT2095" s="17"/>
      <c r="AU2095" s="17"/>
      <c r="AV2095" s="17"/>
      <c r="AW2095" s="17"/>
      <c r="AX2095" s="17"/>
      <c r="AY2095" s="17"/>
      <c r="AZ2095" s="17"/>
      <c r="BA2095" s="17"/>
      <c r="BB2095" s="17"/>
    </row>
    <row r="2096" spans="1:54" x14ac:dyDescent="0.25">
      <c r="A2096" s="17"/>
      <c r="B2096" s="17"/>
      <c r="C2096" s="22"/>
      <c r="D2096" s="17"/>
      <c r="E2096" s="17"/>
      <c r="F2096" s="17"/>
      <c r="G2096" s="17"/>
      <c r="H2096" s="17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20"/>
      <c r="T2096" s="20"/>
      <c r="U2096" s="20"/>
      <c r="V2096" s="20"/>
      <c r="W2096" s="20"/>
      <c r="X2096" s="20"/>
      <c r="Y2096" s="20"/>
      <c r="Z2096" s="17"/>
      <c r="AA2096" s="21"/>
      <c r="AB2096" s="17"/>
      <c r="AC2096" s="17"/>
      <c r="AD2096" s="17"/>
      <c r="AE2096" s="17"/>
      <c r="AF2096" s="17"/>
      <c r="AG2096" s="17"/>
      <c r="AH2096" s="17"/>
      <c r="AI2096" s="17"/>
      <c r="AJ2096" s="17"/>
      <c r="AK2096" s="17"/>
      <c r="AL2096" s="17"/>
      <c r="AM2096" s="17"/>
      <c r="AN2096" s="17"/>
      <c r="AO2096" s="17"/>
      <c r="AP2096" s="17"/>
      <c r="AQ2096" s="17"/>
      <c r="AR2096" s="17"/>
      <c r="AS2096" s="17"/>
      <c r="AT2096" s="17"/>
      <c r="AU2096" s="17"/>
      <c r="AV2096" s="17"/>
      <c r="AW2096" s="17"/>
      <c r="AX2096" s="17"/>
      <c r="AY2096" s="17"/>
      <c r="AZ2096" s="17"/>
      <c r="BA2096" s="17"/>
      <c r="BB2096" s="17"/>
    </row>
    <row r="2097" spans="1:54" x14ac:dyDescent="0.25">
      <c r="A2097" s="17"/>
      <c r="B2097" s="17"/>
      <c r="C2097" s="22"/>
      <c r="D2097" s="17"/>
      <c r="E2097" s="17"/>
      <c r="F2097" s="17"/>
      <c r="G2097" s="17"/>
      <c r="H2097" s="17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20"/>
      <c r="T2097" s="20"/>
      <c r="U2097" s="20"/>
      <c r="V2097" s="20"/>
      <c r="W2097" s="20"/>
      <c r="X2097" s="20"/>
      <c r="Y2097" s="20"/>
      <c r="Z2097" s="17"/>
      <c r="AA2097" s="21"/>
      <c r="AB2097" s="17"/>
      <c r="AC2097" s="17"/>
      <c r="AD2097" s="17"/>
      <c r="AE2097" s="17"/>
      <c r="AF2097" s="17"/>
      <c r="AG2097" s="17"/>
      <c r="AH2097" s="17"/>
      <c r="AI2097" s="17"/>
      <c r="AJ2097" s="17"/>
      <c r="AK2097" s="17"/>
      <c r="AL2097" s="17"/>
      <c r="AM2097" s="17"/>
      <c r="AN2097" s="17"/>
      <c r="AO2097" s="17"/>
      <c r="AP2097" s="17"/>
      <c r="AQ2097" s="17"/>
      <c r="AR2097" s="17"/>
      <c r="AS2097" s="17"/>
      <c r="AT2097" s="17"/>
      <c r="AU2097" s="17"/>
      <c r="AV2097" s="17"/>
      <c r="AW2097" s="17"/>
      <c r="AX2097" s="17"/>
      <c r="AY2097" s="17"/>
      <c r="AZ2097" s="17"/>
      <c r="BA2097" s="17"/>
      <c r="BB2097" s="17"/>
    </row>
    <row r="2098" spans="1:54" x14ac:dyDescent="0.25">
      <c r="A2098" s="17"/>
      <c r="B2098" s="17"/>
      <c r="C2098" s="22"/>
      <c r="D2098" s="17"/>
      <c r="E2098" s="17"/>
      <c r="F2098" s="17"/>
      <c r="G2098" s="17"/>
      <c r="H2098" s="17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20"/>
      <c r="T2098" s="20"/>
      <c r="U2098" s="20"/>
      <c r="V2098" s="20"/>
      <c r="W2098" s="20"/>
      <c r="X2098" s="20"/>
      <c r="Y2098" s="20"/>
      <c r="Z2098" s="17"/>
      <c r="AA2098" s="21"/>
      <c r="AB2098" s="17"/>
      <c r="AC2098" s="17"/>
      <c r="AD2098" s="17"/>
      <c r="AE2098" s="17"/>
      <c r="AF2098" s="17"/>
      <c r="AG2098" s="17"/>
      <c r="AH2098" s="17"/>
      <c r="AI2098" s="17"/>
      <c r="AJ2098" s="17"/>
      <c r="AK2098" s="17"/>
      <c r="AL2098" s="17"/>
      <c r="AM2098" s="17"/>
      <c r="AN2098" s="17"/>
      <c r="AO2098" s="17"/>
      <c r="AP2098" s="17"/>
      <c r="AQ2098" s="17"/>
      <c r="AR2098" s="17"/>
      <c r="AS2098" s="17"/>
      <c r="AT2098" s="17"/>
      <c r="AU2098" s="17"/>
      <c r="AV2098" s="17"/>
      <c r="AW2098" s="17"/>
      <c r="AX2098" s="17"/>
      <c r="AY2098" s="17"/>
      <c r="AZ2098" s="17"/>
      <c r="BA2098" s="17"/>
      <c r="BB2098" s="17"/>
    </row>
    <row r="2099" spans="1:54" x14ac:dyDescent="0.25">
      <c r="A2099" s="17"/>
      <c r="B2099" s="17"/>
      <c r="C2099" s="22"/>
      <c r="D2099" s="17"/>
      <c r="E2099" s="17"/>
      <c r="F2099" s="17"/>
      <c r="G2099" s="17"/>
      <c r="H2099" s="17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20"/>
      <c r="T2099" s="20"/>
      <c r="U2099" s="20"/>
      <c r="V2099" s="20"/>
      <c r="W2099" s="20"/>
      <c r="X2099" s="20"/>
      <c r="Y2099" s="20"/>
      <c r="Z2099" s="17"/>
      <c r="AA2099" s="21"/>
      <c r="AB2099" s="17"/>
      <c r="AC2099" s="17"/>
      <c r="AD2099" s="17"/>
      <c r="AE2099" s="17"/>
      <c r="AF2099" s="17"/>
      <c r="AG2099" s="17"/>
      <c r="AH2099" s="17"/>
      <c r="AI2099" s="17"/>
      <c r="AJ2099" s="17"/>
      <c r="AK2099" s="17"/>
      <c r="AL2099" s="17"/>
      <c r="AM2099" s="17"/>
      <c r="AN2099" s="17"/>
      <c r="AO2099" s="17"/>
      <c r="AP2099" s="17"/>
      <c r="AQ2099" s="17"/>
      <c r="AR2099" s="17"/>
      <c r="AS2099" s="17"/>
      <c r="AT2099" s="17"/>
      <c r="AU2099" s="17"/>
      <c r="AV2099" s="17"/>
      <c r="AW2099" s="17"/>
      <c r="AX2099" s="17"/>
      <c r="AY2099" s="17"/>
      <c r="AZ2099" s="17"/>
      <c r="BA2099" s="17"/>
      <c r="BB2099" s="17"/>
    </row>
    <row r="2100" spans="1:54" x14ac:dyDescent="0.25">
      <c r="A2100" s="17"/>
      <c r="B2100" s="17"/>
      <c r="C2100" s="22"/>
      <c r="D2100" s="17"/>
      <c r="E2100" s="17"/>
      <c r="F2100" s="17"/>
      <c r="G2100" s="17"/>
      <c r="H2100" s="17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20"/>
      <c r="T2100" s="20"/>
      <c r="U2100" s="20"/>
      <c r="V2100" s="20"/>
      <c r="W2100" s="20"/>
      <c r="X2100" s="20"/>
      <c r="Y2100" s="20"/>
      <c r="Z2100" s="17"/>
      <c r="AA2100" s="21"/>
      <c r="AB2100" s="17"/>
      <c r="AC2100" s="17"/>
      <c r="AD2100" s="17"/>
      <c r="AE2100" s="17"/>
      <c r="AF2100" s="17"/>
      <c r="AG2100" s="17"/>
      <c r="AH2100" s="17"/>
      <c r="AI2100" s="17"/>
      <c r="AJ2100" s="17"/>
      <c r="AK2100" s="17"/>
      <c r="AL2100" s="17"/>
      <c r="AM2100" s="17"/>
      <c r="AN2100" s="17"/>
      <c r="AO2100" s="17"/>
      <c r="AP2100" s="17"/>
      <c r="AQ2100" s="17"/>
      <c r="AR2100" s="17"/>
      <c r="AS2100" s="17"/>
      <c r="AT2100" s="17"/>
      <c r="AU2100" s="17"/>
      <c r="AV2100" s="17"/>
      <c r="AW2100" s="17"/>
      <c r="AX2100" s="17"/>
      <c r="AY2100" s="17"/>
      <c r="AZ2100" s="17"/>
      <c r="BA2100" s="17"/>
      <c r="BB2100" s="17"/>
    </row>
    <row r="2101" spans="1:54" x14ac:dyDescent="0.25">
      <c r="A2101" s="17"/>
      <c r="B2101" s="17"/>
      <c r="C2101" s="22"/>
      <c r="D2101" s="17"/>
      <c r="E2101" s="17"/>
      <c r="F2101" s="17"/>
      <c r="G2101" s="17"/>
      <c r="H2101" s="17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20"/>
      <c r="T2101" s="20"/>
      <c r="U2101" s="20"/>
      <c r="V2101" s="20"/>
      <c r="W2101" s="20"/>
      <c r="X2101" s="20"/>
      <c r="Y2101" s="20"/>
      <c r="Z2101" s="17"/>
      <c r="AA2101" s="21"/>
      <c r="AB2101" s="17"/>
      <c r="AC2101" s="17"/>
      <c r="AD2101" s="17"/>
      <c r="AE2101" s="17"/>
      <c r="AF2101" s="17"/>
      <c r="AG2101" s="17"/>
      <c r="AH2101" s="17"/>
      <c r="AI2101" s="17"/>
      <c r="AJ2101" s="17"/>
      <c r="AK2101" s="17"/>
      <c r="AL2101" s="17"/>
      <c r="AM2101" s="17"/>
      <c r="AN2101" s="17"/>
      <c r="AO2101" s="17"/>
      <c r="AP2101" s="17"/>
      <c r="AQ2101" s="17"/>
      <c r="AR2101" s="17"/>
      <c r="AS2101" s="17"/>
      <c r="AT2101" s="17"/>
      <c r="AU2101" s="17"/>
      <c r="AV2101" s="17"/>
      <c r="AW2101" s="17"/>
      <c r="AX2101" s="17"/>
      <c r="AY2101" s="17"/>
      <c r="AZ2101" s="17"/>
      <c r="BA2101" s="17"/>
      <c r="BB2101" s="17"/>
    </row>
    <row r="2102" spans="1:54" x14ac:dyDescent="0.25">
      <c r="A2102" s="17"/>
      <c r="B2102" s="17"/>
      <c r="C2102" s="22"/>
      <c r="D2102" s="17"/>
      <c r="E2102" s="17"/>
      <c r="F2102" s="17"/>
      <c r="G2102" s="17"/>
      <c r="H2102" s="17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20"/>
      <c r="T2102" s="20"/>
      <c r="U2102" s="20"/>
      <c r="V2102" s="20"/>
      <c r="W2102" s="20"/>
      <c r="X2102" s="20"/>
      <c r="Y2102" s="20"/>
      <c r="Z2102" s="17"/>
      <c r="AA2102" s="21"/>
      <c r="AB2102" s="17"/>
      <c r="AC2102" s="17"/>
      <c r="AD2102" s="17"/>
      <c r="AE2102" s="17"/>
      <c r="AF2102" s="17"/>
      <c r="AG2102" s="17"/>
      <c r="AH2102" s="17"/>
      <c r="AI2102" s="17"/>
      <c r="AJ2102" s="17"/>
      <c r="AK2102" s="17"/>
      <c r="AL2102" s="17"/>
      <c r="AM2102" s="17"/>
      <c r="AN2102" s="17"/>
      <c r="AO2102" s="17"/>
      <c r="AP2102" s="17"/>
      <c r="AQ2102" s="17"/>
      <c r="AR2102" s="17"/>
      <c r="AS2102" s="17"/>
      <c r="AT2102" s="17"/>
      <c r="AU2102" s="17"/>
      <c r="AV2102" s="17"/>
      <c r="AW2102" s="17"/>
      <c r="AX2102" s="17"/>
      <c r="AY2102" s="17"/>
      <c r="AZ2102" s="17"/>
      <c r="BA2102" s="17"/>
      <c r="BB2102" s="17"/>
    </row>
    <row r="2103" spans="1:54" x14ac:dyDescent="0.25">
      <c r="A2103" s="17"/>
      <c r="B2103" s="17"/>
      <c r="C2103" s="22"/>
      <c r="D2103" s="17"/>
      <c r="E2103" s="17"/>
      <c r="F2103" s="17"/>
      <c r="G2103" s="17"/>
      <c r="H2103" s="17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20"/>
      <c r="T2103" s="20"/>
      <c r="U2103" s="20"/>
      <c r="V2103" s="20"/>
      <c r="W2103" s="20"/>
      <c r="X2103" s="20"/>
      <c r="Y2103" s="20"/>
      <c r="Z2103" s="17"/>
      <c r="AA2103" s="21"/>
      <c r="AB2103" s="17"/>
      <c r="AC2103" s="17"/>
      <c r="AD2103" s="17"/>
      <c r="AE2103" s="17"/>
      <c r="AF2103" s="17"/>
      <c r="AG2103" s="17"/>
      <c r="AH2103" s="17"/>
      <c r="AI2103" s="17"/>
      <c r="AJ2103" s="17"/>
      <c r="AK2103" s="17"/>
      <c r="AL2103" s="17"/>
      <c r="AM2103" s="17"/>
      <c r="AN2103" s="17"/>
      <c r="AO2103" s="17"/>
      <c r="AP2103" s="17"/>
      <c r="AQ2103" s="17"/>
      <c r="AR2103" s="17"/>
      <c r="AS2103" s="17"/>
      <c r="AT2103" s="17"/>
      <c r="AU2103" s="17"/>
      <c r="AV2103" s="17"/>
      <c r="AW2103" s="17"/>
      <c r="AX2103" s="17"/>
      <c r="AY2103" s="17"/>
      <c r="AZ2103" s="17"/>
      <c r="BA2103" s="17"/>
      <c r="BB2103" s="17"/>
    </row>
    <row r="2104" spans="1:54" x14ac:dyDescent="0.25">
      <c r="A2104" s="17"/>
      <c r="B2104" s="17"/>
      <c r="C2104" s="22"/>
      <c r="D2104" s="17"/>
      <c r="E2104" s="17"/>
      <c r="F2104" s="17"/>
      <c r="G2104" s="17"/>
      <c r="H2104" s="17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20"/>
      <c r="T2104" s="20"/>
      <c r="U2104" s="20"/>
      <c r="V2104" s="20"/>
      <c r="W2104" s="20"/>
      <c r="X2104" s="20"/>
      <c r="Y2104" s="20"/>
      <c r="Z2104" s="17"/>
      <c r="AA2104" s="21"/>
      <c r="AB2104" s="17"/>
      <c r="AC2104" s="17"/>
      <c r="AD2104" s="17"/>
      <c r="AE2104" s="17"/>
      <c r="AF2104" s="17"/>
      <c r="AG2104" s="17"/>
      <c r="AH2104" s="17"/>
      <c r="AI2104" s="17"/>
      <c r="AJ2104" s="17"/>
      <c r="AK2104" s="17"/>
      <c r="AL2104" s="17"/>
      <c r="AM2104" s="17"/>
      <c r="AN2104" s="17"/>
      <c r="AO2104" s="17"/>
      <c r="AP2104" s="17"/>
      <c r="AQ2104" s="17"/>
      <c r="AR2104" s="17"/>
      <c r="AS2104" s="17"/>
      <c r="AT2104" s="17"/>
      <c r="AU2104" s="17"/>
      <c r="AV2104" s="17"/>
      <c r="AW2104" s="17"/>
      <c r="AX2104" s="17"/>
      <c r="AY2104" s="17"/>
      <c r="AZ2104" s="17"/>
      <c r="BA2104" s="17"/>
      <c r="BB2104" s="17"/>
    </row>
    <row r="2105" spans="1:54" x14ac:dyDescent="0.25">
      <c r="A2105" s="17"/>
      <c r="B2105" s="17"/>
      <c r="C2105" s="22"/>
      <c r="D2105" s="17"/>
      <c r="E2105" s="17"/>
      <c r="F2105" s="17"/>
      <c r="G2105" s="17"/>
      <c r="H2105" s="17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20"/>
      <c r="T2105" s="20"/>
      <c r="U2105" s="20"/>
      <c r="V2105" s="20"/>
      <c r="W2105" s="20"/>
      <c r="X2105" s="20"/>
      <c r="Y2105" s="20"/>
      <c r="Z2105" s="17"/>
      <c r="AA2105" s="21"/>
      <c r="AB2105" s="17"/>
      <c r="AC2105" s="17"/>
      <c r="AD2105" s="17"/>
      <c r="AE2105" s="17"/>
      <c r="AF2105" s="17"/>
      <c r="AG2105" s="17"/>
      <c r="AH2105" s="17"/>
      <c r="AI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  <c r="AV2105" s="17"/>
      <c r="AW2105" s="17"/>
      <c r="AX2105" s="17"/>
      <c r="AY2105" s="17"/>
      <c r="AZ2105" s="17"/>
      <c r="BA2105" s="17"/>
      <c r="BB2105" s="17"/>
    </row>
    <row r="2106" spans="1:54" x14ac:dyDescent="0.25">
      <c r="A2106" s="17"/>
      <c r="B2106" s="17"/>
      <c r="C2106" s="22"/>
      <c r="D2106" s="17"/>
      <c r="E2106" s="17"/>
      <c r="F2106" s="17"/>
      <c r="G2106" s="17"/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20"/>
      <c r="T2106" s="20"/>
      <c r="U2106" s="20"/>
      <c r="V2106" s="20"/>
      <c r="W2106" s="20"/>
      <c r="X2106" s="20"/>
      <c r="Y2106" s="20"/>
      <c r="Z2106" s="17"/>
      <c r="AA2106" s="21"/>
      <c r="AB2106" s="17"/>
      <c r="AC2106" s="17"/>
      <c r="AD2106" s="17"/>
      <c r="AE2106" s="17"/>
      <c r="AF2106" s="17"/>
      <c r="AG2106" s="17"/>
      <c r="AH2106" s="17"/>
      <c r="AI2106" s="17"/>
      <c r="AJ2106" s="17"/>
      <c r="AK2106" s="17"/>
      <c r="AL2106" s="17"/>
      <c r="AM2106" s="17"/>
      <c r="AN2106" s="17"/>
      <c r="AO2106" s="17"/>
      <c r="AP2106" s="17"/>
      <c r="AQ2106" s="17"/>
      <c r="AR2106" s="17"/>
      <c r="AS2106" s="17"/>
      <c r="AT2106" s="17"/>
      <c r="AU2106" s="17"/>
      <c r="AV2106" s="17"/>
      <c r="AW2106" s="17"/>
      <c r="AX2106" s="17"/>
      <c r="AY2106" s="17"/>
      <c r="AZ2106" s="17"/>
      <c r="BA2106" s="17"/>
      <c r="BB2106" s="17"/>
    </row>
    <row r="2107" spans="1:54" x14ac:dyDescent="0.25">
      <c r="A2107" s="17"/>
      <c r="B2107" s="17"/>
      <c r="C2107" s="22"/>
      <c r="D2107" s="17"/>
      <c r="E2107" s="17"/>
      <c r="F2107" s="17"/>
      <c r="G2107" s="17"/>
      <c r="H2107" s="17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20"/>
      <c r="T2107" s="20"/>
      <c r="U2107" s="20"/>
      <c r="V2107" s="20"/>
      <c r="W2107" s="20"/>
      <c r="X2107" s="20"/>
      <c r="Y2107" s="20"/>
      <c r="Z2107" s="17"/>
      <c r="AA2107" s="21"/>
      <c r="AB2107" s="17"/>
      <c r="AC2107" s="17"/>
      <c r="AD2107" s="17"/>
      <c r="AE2107" s="17"/>
      <c r="AF2107" s="17"/>
      <c r="AG2107" s="17"/>
      <c r="AH2107" s="17"/>
      <c r="AI2107" s="17"/>
      <c r="AJ2107" s="17"/>
      <c r="AK2107" s="17"/>
      <c r="AL2107" s="17"/>
      <c r="AM2107" s="17"/>
      <c r="AN2107" s="17"/>
      <c r="AO2107" s="17"/>
      <c r="AP2107" s="17"/>
      <c r="AQ2107" s="17"/>
      <c r="AR2107" s="17"/>
      <c r="AS2107" s="17"/>
      <c r="AT2107" s="17"/>
      <c r="AU2107" s="17"/>
      <c r="AV2107" s="17"/>
      <c r="AW2107" s="17"/>
      <c r="AX2107" s="17"/>
      <c r="AY2107" s="17"/>
      <c r="AZ2107" s="17"/>
      <c r="BA2107" s="17"/>
      <c r="BB2107" s="17"/>
    </row>
    <row r="2108" spans="1:54" x14ac:dyDescent="0.25">
      <c r="A2108" s="17"/>
      <c r="B2108" s="17"/>
      <c r="C2108" s="22"/>
      <c r="D2108" s="17"/>
      <c r="E2108" s="17"/>
      <c r="F2108" s="17"/>
      <c r="G2108" s="17"/>
      <c r="H2108" s="17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20"/>
      <c r="T2108" s="20"/>
      <c r="U2108" s="20"/>
      <c r="V2108" s="20"/>
      <c r="W2108" s="20"/>
      <c r="X2108" s="20"/>
      <c r="Y2108" s="20"/>
      <c r="Z2108" s="17"/>
      <c r="AA2108" s="21"/>
      <c r="AB2108" s="17"/>
      <c r="AC2108" s="17"/>
      <c r="AD2108" s="17"/>
      <c r="AE2108" s="17"/>
      <c r="AF2108" s="17"/>
      <c r="AG2108" s="17"/>
      <c r="AH2108" s="17"/>
      <c r="AI2108" s="17"/>
      <c r="AJ2108" s="17"/>
      <c r="AK2108" s="17"/>
      <c r="AL2108" s="17"/>
      <c r="AM2108" s="17"/>
      <c r="AN2108" s="17"/>
      <c r="AO2108" s="17"/>
      <c r="AP2108" s="17"/>
      <c r="AQ2108" s="17"/>
      <c r="AR2108" s="17"/>
      <c r="AS2108" s="17"/>
      <c r="AT2108" s="17"/>
      <c r="AU2108" s="17"/>
      <c r="AV2108" s="17"/>
      <c r="AW2108" s="17"/>
      <c r="AX2108" s="17"/>
      <c r="AY2108" s="17"/>
      <c r="AZ2108" s="17"/>
      <c r="BA2108" s="17"/>
      <c r="BB2108" s="17"/>
    </row>
    <row r="2109" spans="1:54" x14ac:dyDescent="0.25">
      <c r="A2109" s="17"/>
      <c r="B2109" s="17"/>
      <c r="C2109" s="22"/>
      <c r="D2109" s="17"/>
      <c r="E2109" s="17"/>
      <c r="F2109" s="17"/>
      <c r="G2109" s="17"/>
      <c r="H2109" s="17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20"/>
      <c r="T2109" s="20"/>
      <c r="U2109" s="20"/>
      <c r="V2109" s="20"/>
      <c r="W2109" s="20"/>
      <c r="X2109" s="20"/>
      <c r="Y2109" s="20"/>
      <c r="Z2109" s="17"/>
      <c r="AA2109" s="21"/>
      <c r="AB2109" s="17"/>
      <c r="AC2109" s="17"/>
      <c r="AD2109" s="17"/>
      <c r="AE2109" s="17"/>
      <c r="AF2109" s="17"/>
      <c r="AG2109" s="17"/>
      <c r="AH2109" s="17"/>
      <c r="AI2109" s="17"/>
      <c r="AJ2109" s="17"/>
      <c r="AK2109" s="17"/>
      <c r="AL2109" s="17"/>
      <c r="AM2109" s="17"/>
      <c r="AN2109" s="17"/>
      <c r="AO2109" s="17"/>
      <c r="AP2109" s="17"/>
      <c r="AQ2109" s="17"/>
      <c r="AR2109" s="17"/>
      <c r="AS2109" s="17"/>
      <c r="AT2109" s="17"/>
      <c r="AU2109" s="17"/>
      <c r="AV2109" s="17"/>
      <c r="AW2109" s="17"/>
      <c r="AX2109" s="17"/>
      <c r="AY2109" s="17"/>
      <c r="AZ2109" s="17"/>
      <c r="BA2109" s="17"/>
      <c r="BB2109" s="17"/>
    </row>
    <row r="2110" spans="1:54" x14ac:dyDescent="0.25">
      <c r="A2110" s="17"/>
      <c r="B2110" s="17"/>
      <c r="C2110" s="22"/>
      <c r="D2110" s="17"/>
      <c r="E2110" s="17"/>
      <c r="F2110" s="17"/>
      <c r="G2110" s="17"/>
      <c r="H2110" s="17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20"/>
      <c r="T2110" s="20"/>
      <c r="U2110" s="20"/>
      <c r="V2110" s="20"/>
      <c r="W2110" s="20"/>
      <c r="X2110" s="20"/>
      <c r="Y2110" s="20"/>
      <c r="Z2110" s="17"/>
      <c r="AA2110" s="21"/>
      <c r="AB2110" s="17"/>
      <c r="AC2110" s="17"/>
      <c r="AD2110" s="17"/>
      <c r="AE2110" s="17"/>
      <c r="AF2110" s="17"/>
      <c r="AG2110" s="17"/>
      <c r="AH2110" s="17"/>
      <c r="AI2110" s="17"/>
      <c r="AJ2110" s="17"/>
      <c r="AK2110" s="17"/>
      <c r="AL2110" s="17"/>
      <c r="AM2110" s="17"/>
      <c r="AN2110" s="17"/>
      <c r="AO2110" s="17"/>
      <c r="AP2110" s="17"/>
      <c r="AQ2110" s="17"/>
      <c r="AR2110" s="17"/>
      <c r="AS2110" s="17"/>
      <c r="AT2110" s="17"/>
      <c r="AU2110" s="17"/>
      <c r="AV2110" s="17"/>
      <c r="AW2110" s="17"/>
      <c r="AX2110" s="17"/>
      <c r="AY2110" s="17"/>
      <c r="AZ2110" s="17"/>
      <c r="BA2110" s="17"/>
      <c r="BB2110" s="17"/>
    </row>
    <row r="2111" spans="1:54" x14ac:dyDescent="0.25">
      <c r="A2111" s="17"/>
      <c r="B2111" s="17"/>
      <c r="C2111" s="22"/>
      <c r="D2111" s="17"/>
      <c r="E2111" s="17"/>
      <c r="F2111" s="17"/>
      <c r="G2111" s="17"/>
      <c r="H2111" s="17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20"/>
      <c r="T2111" s="20"/>
      <c r="U2111" s="20"/>
      <c r="V2111" s="20"/>
      <c r="W2111" s="20"/>
      <c r="X2111" s="20"/>
      <c r="Y2111" s="20"/>
      <c r="Z2111" s="17"/>
      <c r="AA2111" s="21"/>
      <c r="AB2111" s="17"/>
      <c r="AC2111" s="17"/>
      <c r="AD2111" s="17"/>
      <c r="AE2111" s="17"/>
      <c r="AF2111" s="17"/>
      <c r="AG2111" s="17"/>
      <c r="AH2111" s="17"/>
      <c r="AI2111" s="17"/>
      <c r="AJ2111" s="17"/>
      <c r="AK2111" s="17"/>
      <c r="AL2111" s="17"/>
      <c r="AM2111" s="17"/>
      <c r="AN2111" s="17"/>
      <c r="AO2111" s="17"/>
      <c r="AP2111" s="17"/>
      <c r="AQ2111" s="17"/>
      <c r="AR2111" s="17"/>
      <c r="AS2111" s="17"/>
      <c r="AT2111" s="17"/>
      <c r="AU2111" s="17"/>
      <c r="AV2111" s="17"/>
      <c r="AW2111" s="17"/>
      <c r="AX2111" s="17"/>
      <c r="AY2111" s="17"/>
      <c r="AZ2111" s="17"/>
      <c r="BA2111" s="17"/>
      <c r="BB2111" s="17"/>
    </row>
    <row r="2112" spans="1:54" x14ac:dyDescent="0.25">
      <c r="A2112" s="17"/>
      <c r="B2112" s="17"/>
      <c r="C2112" s="22"/>
      <c r="D2112" s="17"/>
      <c r="E2112" s="17"/>
      <c r="F2112" s="17"/>
      <c r="G2112" s="17"/>
      <c r="H2112" s="17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20"/>
      <c r="T2112" s="20"/>
      <c r="U2112" s="20"/>
      <c r="V2112" s="20"/>
      <c r="W2112" s="20"/>
      <c r="X2112" s="20"/>
      <c r="Y2112" s="20"/>
      <c r="Z2112" s="17"/>
      <c r="AA2112" s="21"/>
      <c r="AB2112" s="17"/>
      <c r="AC2112" s="17"/>
      <c r="AD2112" s="17"/>
      <c r="AE2112" s="17"/>
      <c r="AF2112" s="17"/>
      <c r="AG2112" s="17"/>
      <c r="AH2112" s="17"/>
      <c r="AI2112" s="17"/>
      <c r="AJ2112" s="17"/>
      <c r="AK2112" s="17"/>
      <c r="AL2112" s="17"/>
      <c r="AM2112" s="17"/>
      <c r="AN2112" s="17"/>
      <c r="AO2112" s="17"/>
      <c r="AP2112" s="17"/>
      <c r="AQ2112" s="17"/>
      <c r="AR2112" s="17"/>
      <c r="AS2112" s="17"/>
      <c r="AT2112" s="17"/>
      <c r="AU2112" s="17"/>
      <c r="AV2112" s="17"/>
      <c r="AW2112" s="17"/>
      <c r="AX2112" s="17"/>
      <c r="AY2112" s="17"/>
      <c r="AZ2112" s="17"/>
      <c r="BA2112" s="17"/>
      <c r="BB2112" s="17"/>
    </row>
    <row r="2113" spans="1:54" x14ac:dyDescent="0.25">
      <c r="A2113" s="17"/>
      <c r="B2113" s="17"/>
      <c r="C2113" s="22"/>
      <c r="D2113" s="17"/>
      <c r="E2113" s="17"/>
      <c r="F2113" s="17"/>
      <c r="G2113" s="17"/>
      <c r="H2113" s="17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20"/>
      <c r="T2113" s="20"/>
      <c r="U2113" s="20"/>
      <c r="V2113" s="20"/>
      <c r="W2113" s="20"/>
      <c r="X2113" s="20"/>
      <c r="Y2113" s="20"/>
      <c r="Z2113" s="17"/>
      <c r="AA2113" s="21"/>
      <c r="AB2113" s="17"/>
      <c r="AC2113" s="17"/>
      <c r="AD2113" s="17"/>
      <c r="AE2113" s="17"/>
      <c r="AF2113" s="17"/>
      <c r="AG2113" s="17"/>
      <c r="AH2113" s="17"/>
      <c r="AI2113" s="17"/>
      <c r="AJ2113" s="17"/>
      <c r="AK2113" s="17"/>
      <c r="AL2113" s="17"/>
      <c r="AM2113" s="17"/>
      <c r="AN2113" s="17"/>
      <c r="AO2113" s="17"/>
      <c r="AP2113" s="17"/>
      <c r="AQ2113" s="17"/>
      <c r="AR2113" s="17"/>
      <c r="AS2113" s="17"/>
      <c r="AT2113" s="17"/>
      <c r="AU2113" s="17"/>
      <c r="AV2113" s="17"/>
      <c r="AW2113" s="17"/>
      <c r="AX2113" s="17"/>
      <c r="AY2113" s="17"/>
      <c r="AZ2113" s="17"/>
      <c r="BA2113" s="17"/>
      <c r="BB2113" s="17"/>
    </row>
    <row r="2114" spans="1:54" x14ac:dyDescent="0.25">
      <c r="A2114" s="17"/>
      <c r="B2114" s="17"/>
      <c r="C2114" s="22"/>
      <c r="D2114" s="17"/>
      <c r="E2114" s="17"/>
      <c r="F2114" s="17"/>
      <c r="G2114" s="17"/>
      <c r="H2114" s="17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20"/>
      <c r="T2114" s="20"/>
      <c r="U2114" s="20"/>
      <c r="V2114" s="20"/>
      <c r="W2114" s="20"/>
      <c r="X2114" s="20"/>
      <c r="Y2114" s="20"/>
      <c r="Z2114" s="17"/>
      <c r="AA2114" s="21"/>
      <c r="AB2114" s="17"/>
      <c r="AC2114" s="17"/>
      <c r="AD2114" s="17"/>
      <c r="AE2114" s="17"/>
      <c r="AF2114" s="17"/>
      <c r="AG2114" s="17"/>
      <c r="AH2114" s="17"/>
      <c r="AI2114" s="17"/>
      <c r="AJ2114" s="17"/>
      <c r="AK2114" s="17"/>
      <c r="AL2114" s="17"/>
      <c r="AM2114" s="17"/>
      <c r="AN2114" s="17"/>
      <c r="AO2114" s="17"/>
      <c r="AP2114" s="17"/>
      <c r="AQ2114" s="17"/>
      <c r="AR2114" s="17"/>
      <c r="AS2114" s="17"/>
      <c r="AT2114" s="17"/>
      <c r="AU2114" s="17"/>
      <c r="AV2114" s="17"/>
      <c r="AW2114" s="17"/>
      <c r="AX2114" s="17"/>
      <c r="AY2114" s="17"/>
      <c r="AZ2114" s="17"/>
      <c r="BA2114" s="17"/>
      <c r="BB2114" s="17"/>
    </row>
    <row r="2115" spans="1:54" x14ac:dyDescent="0.25">
      <c r="A2115" s="17"/>
      <c r="B2115" s="17"/>
      <c r="C2115" s="22"/>
      <c r="D2115" s="17"/>
      <c r="E2115" s="17"/>
      <c r="F2115" s="17"/>
      <c r="G2115" s="17"/>
      <c r="H2115" s="17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20"/>
      <c r="T2115" s="20"/>
      <c r="U2115" s="20"/>
      <c r="V2115" s="20"/>
      <c r="W2115" s="20"/>
      <c r="X2115" s="20"/>
      <c r="Y2115" s="20"/>
      <c r="Z2115" s="17"/>
      <c r="AA2115" s="21"/>
      <c r="AB2115" s="17"/>
      <c r="AC2115" s="17"/>
      <c r="AD2115" s="17"/>
      <c r="AE2115" s="17"/>
      <c r="AF2115" s="17"/>
      <c r="AG2115" s="17"/>
      <c r="AH2115" s="17"/>
      <c r="AI2115" s="17"/>
      <c r="AJ2115" s="17"/>
      <c r="AK2115" s="17"/>
      <c r="AL2115" s="17"/>
      <c r="AM2115" s="17"/>
      <c r="AN2115" s="17"/>
      <c r="AO2115" s="17"/>
      <c r="AP2115" s="17"/>
      <c r="AQ2115" s="17"/>
      <c r="AR2115" s="17"/>
      <c r="AS2115" s="17"/>
      <c r="AT2115" s="17"/>
      <c r="AU2115" s="17"/>
      <c r="AV2115" s="17"/>
      <c r="AW2115" s="17"/>
      <c r="AX2115" s="17"/>
      <c r="AY2115" s="17"/>
      <c r="AZ2115" s="17"/>
      <c r="BA2115" s="17"/>
      <c r="BB2115" s="17"/>
    </row>
    <row r="2116" spans="1:54" x14ac:dyDescent="0.25">
      <c r="A2116" s="17"/>
      <c r="B2116" s="17"/>
      <c r="C2116" s="22"/>
      <c r="D2116" s="17"/>
      <c r="E2116" s="17"/>
      <c r="F2116" s="17"/>
      <c r="G2116" s="17"/>
      <c r="H2116" s="17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20"/>
      <c r="T2116" s="20"/>
      <c r="U2116" s="20"/>
      <c r="V2116" s="20"/>
      <c r="W2116" s="20"/>
      <c r="X2116" s="20"/>
      <c r="Y2116" s="20"/>
      <c r="Z2116" s="17"/>
      <c r="AA2116" s="21"/>
      <c r="AB2116" s="17"/>
      <c r="AC2116" s="17"/>
      <c r="AD2116" s="17"/>
      <c r="AE2116" s="17"/>
      <c r="AF2116" s="17"/>
      <c r="AG2116" s="17"/>
      <c r="AH2116" s="17"/>
      <c r="AI2116" s="17"/>
      <c r="AJ2116" s="17"/>
      <c r="AK2116" s="17"/>
      <c r="AL2116" s="17"/>
      <c r="AM2116" s="17"/>
      <c r="AN2116" s="17"/>
      <c r="AO2116" s="17"/>
      <c r="AP2116" s="17"/>
      <c r="AQ2116" s="17"/>
      <c r="AR2116" s="17"/>
      <c r="AS2116" s="17"/>
      <c r="AT2116" s="17"/>
      <c r="AU2116" s="17"/>
      <c r="AV2116" s="17"/>
      <c r="AW2116" s="17"/>
      <c r="AX2116" s="17"/>
      <c r="AY2116" s="17"/>
      <c r="AZ2116" s="17"/>
      <c r="BA2116" s="17"/>
      <c r="BB2116" s="17"/>
    </row>
    <row r="2117" spans="1:54" x14ac:dyDescent="0.25">
      <c r="A2117" s="17"/>
      <c r="B2117" s="17"/>
      <c r="C2117" s="22"/>
      <c r="D2117" s="17"/>
      <c r="E2117" s="17"/>
      <c r="F2117" s="17"/>
      <c r="G2117" s="17"/>
      <c r="H2117" s="17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20"/>
      <c r="T2117" s="20"/>
      <c r="U2117" s="20"/>
      <c r="V2117" s="20"/>
      <c r="W2117" s="20"/>
      <c r="X2117" s="20"/>
      <c r="Y2117" s="20"/>
      <c r="Z2117" s="17"/>
      <c r="AA2117" s="21"/>
      <c r="AB2117" s="17"/>
      <c r="AC2117" s="17"/>
      <c r="AD2117" s="17"/>
      <c r="AE2117" s="17"/>
      <c r="AF2117" s="17"/>
      <c r="AG2117" s="17"/>
      <c r="AH2117" s="17"/>
      <c r="AI2117" s="17"/>
      <c r="AJ2117" s="17"/>
      <c r="AK2117" s="17"/>
      <c r="AL2117" s="17"/>
      <c r="AM2117" s="17"/>
      <c r="AN2117" s="17"/>
      <c r="AO2117" s="17"/>
      <c r="AP2117" s="17"/>
      <c r="AQ2117" s="17"/>
      <c r="AR2117" s="17"/>
      <c r="AS2117" s="17"/>
      <c r="AT2117" s="17"/>
      <c r="AU2117" s="17"/>
      <c r="AV2117" s="17"/>
      <c r="AW2117" s="17"/>
      <c r="AX2117" s="17"/>
      <c r="AY2117" s="17"/>
      <c r="AZ2117" s="17"/>
      <c r="BA2117" s="17"/>
      <c r="BB2117" s="17"/>
    </row>
    <row r="2118" spans="1:54" x14ac:dyDescent="0.25">
      <c r="A2118" s="17"/>
      <c r="B2118" s="17"/>
      <c r="C2118" s="22"/>
      <c r="D2118" s="17"/>
      <c r="E2118" s="17"/>
      <c r="F2118" s="17"/>
      <c r="G2118" s="17"/>
      <c r="H2118" s="17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20"/>
      <c r="T2118" s="20"/>
      <c r="U2118" s="20"/>
      <c r="V2118" s="20"/>
      <c r="W2118" s="20"/>
      <c r="X2118" s="20"/>
      <c r="Y2118" s="20"/>
      <c r="Z2118" s="17"/>
      <c r="AA2118" s="21"/>
      <c r="AB2118" s="17"/>
      <c r="AC2118" s="17"/>
      <c r="AD2118" s="17"/>
      <c r="AE2118" s="17"/>
      <c r="AF2118" s="17"/>
      <c r="AG2118" s="17"/>
      <c r="AH2118" s="17"/>
      <c r="AI2118" s="17"/>
      <c r="AJ2118" s="17"/>
      <c r="AK2118" s="17"/>
      <c r="AL2118" s="17"/>
      <c r="AM2118" s="17"/>
      <c r="AN2118" s="17"/>
      <c r="AO2118" s="17"/>
      <c r="AP2118" s="17"/>
      <c r="AQ2118" s="17"/>
      <c r="AR2118" s="17"/>
      <c r="AS2118" s="17"/>
      <c r="AT2118" s="17"/>
      <c r="AU2118" s="17"/>
      <c r="AV2118" s="17"/>
      <c r="AW2118" s="17"/>
      <c r="AX2118" s="17"/>
      <c r="AY2118" s="17"/>
      <c r="AZ2118" s="17"/>
      <c r="BA2118" s="17"/>
      <c r="BB2118" s="17"/>
    </row>
    <row r="2119" spans="1:54" x14ac:dyDescent="0.25">
      <c r="A2119" s="17"/>
      <c r="B2119" s="17"/>
      <c r="C2119" s="22"/>
      <c r="D2119" s="17"/>
      <c r="E2119" s="17"/>
      <c r="F2119" s="17"/>
      <c r="G2119" s="17"/>
      <c r="H2119" s="17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20"/>
      <c r="T2119" s="20"/>
      <c r="U2119" s="20"/>
      <c r="V2119" s="20"/>
      <c r="W2119" s="20"/>
      <c r="X2119" s="20"/>
      <c r="Y2119" s="20"/>
      <c r="Z2119" s="17"/>
      <c r="AA2119" s="21"/>
      <c r="AB2119" s="17"/>
      <c r="AC2119" s="17"/>
      <c r="AD2119" s="17"/>
      <c r="AE2119" s="17"/>
      <c r="AF2119" s="17"/>
      <c r="AG2119" s="17"/>
      <c r="AH2119" s="17"/>
      <c r="AI2119" s="17"/>
      <c r="AJ2119" s="17"/>
      <c r="AK2119" s="17"/>
      <c r="AL2119" s="17"/>
      <c r="AM2119" s="17"/>
      <c r="AN2119" s="17"/>
      <c r="AO2119" s="17"/>
      <c r="AP2119" s="17"/>
      <c r="AQ2119" s="17"/>
      <c r="AR2119" s="17"/>
      <c r="AS2119" s="17"/>
      <c r="AT2119" s="17"/>
      <c r="AU2119" s="17"/>
      <c r="AV2119" s="17"/>
      <c r="AW2119" s="17"/>
      <c r="AX2119" s="17"/>
      <c r="AY2119" s="17"/>
      <c r="AZ2119" s="17"/>
      <c r="BA2119" s="17"/>
      <c r="BB2119" s="17"/>
    </row>
    <row r="2120" spans="1:54" x14ac:dyDescent="0.25">
      <c r="A2120" s="17"/>
      <c r="B2120" s="17"/>
      <c r="C2120" s="22"/>
      <c r="D2120" s="17"/>
      <c r="E2120" s="17"/>
      <c r="F2120" s="17"/>
      <c r="G2120" s="17"/>
      <c r="H2120" s="17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20"/>
      <c r="T2120" s="20"/>
      <c r="U2120" s="20"/>
      <c r="V2120" s="20"/>
      <c r="W2120" s="20"/>
      <c r="X2120" s="20"/>
      <c r="Y2120" s="20"/>
      <c r="Z2120" s="17"/>
      <c r="AA2120" s="21"/>
      <c r="AB2120" s="17"/>
      <c r="AC2120" s="17"/>
      <c r="AD2120" s="17"/>
      <c r="AE2120" s="17"/>
      <c r="AF2120" s="17"/>
      <c r="AG2120" s="17"/>
      <c r="AH2120" s="17"/>
      <c r="AI2120" s="17"/>
      <c r="AJ2120" s="17"/>
      <c r="AK2120" s="17"/>
      <c r="AL2120" s="17"/>
      <c r="AM2120" s="17"/>
      <c r="AN2120" s="17"/>
      <c r="AO2120" s="17"/>
      <c r="AP2120" s="17"/>
      <c r="AQ2120" s="17"/>
      <c r="AR2120" s="17"/>
      <c r="AS2120" s="17"/>
      <c r="AT2120" s="17"/>
      <c r="AU2120" s="17"/>
      <c r="AV2120" s="17"/>
      <c r="AW2120" s="17"/>
      <c r="AX2120" s="17"/>
      <c r="AY2120" s="17"/>
      <c r="AZ2120" s="17"/>
      <c r="BA2120" s="17"/>
      <c r="BB2120" s="17"/>
    </row>
    <row r="2121" spans="1:54" x14ac:dyDescent="0.25">
      <c r="A2121" s="17"/>
      <c r="B2121" s="17"/>
      <c r="C2121" s="22"/>
      <c r="D2121" s="17"/>
      <c r="E2121" s="17"/>
      <c r="F2121" s="17"/>
      <c r="G2121" s="17"/>
      <c r="H2121" s="17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20"/>
      <c r="T2121" s="20"/>
      <c r="U2121" s="20"/>
      <c r="V2121" s="20"/>
      <c r="W2121" s="20"/>
      <c r="X2121" s="20"/>
      <c r="Y2121" s="20"/>
      <c r="Z2121" s="17"/>
      <c r="AA2121" s="21"/>
      <c r="AB2121" s="17"/>
      <c r="AC2121" s="17"/>
      <c r="AD2121" s="17"/>
      <c r="AE2121" s="17"/>
      <c r="AF2121" s="17"/>
      <c r="AG2121" s="17"/>
      <c r="AH2121" s="17"/>
      <c r="AI2121" s="17"/>
      <c r="AJ2121" s="17"/>
      <c r="AK2121" s="17"/>
      <c r="AL2121" s="17"/>
      <c r="AM2121" s="17"/>
      <c r="AN2121" s="17"/>
      <c r="AO2121" s="17"/>
      <c r="AP2121" s="17"/>
      <c r="AQ2121" s="17"/>
      <c r="AR2121" s="17"/>
      <c r="AS2121" s="17"/>
      <c r="AT2121" s="17"/>
      <c r="AU2121" s="17"/>
      <c r="AV2121" s="17"/>
      <c r="AW2121" s="17"/>
      <c r="AX2121" s="17"/>
      <c r="AY2121" s="17"/>
      <c r="AZ2121" s="17"/>
      <c r="BA2121" s="17"/>
      <c r="BB2121" s="17"/>
    </row>
    <row r="2122" spans="1:54" x14ac:dyDescent="0.25">
      <c r="A2122" s="17"/>
      <c r="B2122" s="17"/>
      <c r="C2122" s="22"/>
      <c r="D2122" s="17"/>
      <c r="E2122" s="17"/>
      <c r="F2122" s="17"/>
      <c r="G2122" s="17"/>
      <c r="H2122" s="17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20"/>
      <c r="T2122" s="20"/>
      <c r="U2122" s="20"/>
      <c r="V2122" s="20"/>
      <c r="W2122" s="20"/>
      <c r="X2122" s="20"/>
      <c r="Y2122" s="20"/>
      <c r="Z2122" s="17"/>
      <c r="AA2122" s="21"/>
      <c r="AB2122" s="17"/>
      <c r="AC2122" s="17"/>
      <c r="AD2122" s="17"/>
      <c r="AE2122" s="17"/>
      <c r="AF2122" s="17"/>
      <c r="AG2122" s="17"/>
      <c r="AH2122" s="17"/>
      <c r="AI2122" s="17"/>
      <c r="AJ2122" s="17"/>
      <c r="AK2122" s="17"/>
      <c r="AL2122" s="17"/>
      <c r="AM2122" s="17"/>
      <c r="AN2122" s="17"/>
      <c r="AO2122" s="17"/>
      <c r="AP2122" s="17"/>
      <c r="AQ2122" s="17"/>
      <c r="AR2122" s="17"/>
      <c r="AS2122" s="17"/>
      <c r="AT2122" s="17"/>
      <c r="AU2122" s="17"/>
      <c r="AV2122" s="17"/>
      <c r="AW2122" s="17"/>
      <c r="AX2122" s="17"/>
      <c r="AY2122" s="17"/>
      <c r="AZ2122" s="17"/>
      <c r="BA2122" s="17"/>
      <c r="BB2122" s="17"/>
    </row>
    <row r="2123" spans="1:54" x14ac:dyDescent="0.25">
      <c r="A2123" s="17"/>
      <c r="B2123" s="17"/>
      <c r="C2123" s="22"/>
      <c r="D2123" s="17"/>
      <c r="E2123" s="17"/>
      <c r="F2123" s="17"/>
      <c r="G2123" s="17"/>
      <c r="H2123" s="17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20"/>
      <c r="T2123" s="20"/>
      <c r="U2123" s="20"/>
      <c r="V2123" s="20"/>
      <c r="W2123" s="20"/>
      <c r="X2123" s="20"/>
      <c r="Y2123" s="20"/>
      <c r="Z2123" s="17"/>
      <c r="AA2123" s="21"/>
      <c r="AB2123" s="17"/>
      <c r="AC2123" s="17"/>
      <c r="AD2123" s="17"/>
      <c r="AE2123" s="17"/>
      <c r="AF2123" s="17"/>
      <c r="AG2123" s="17"/>
      <c r="AH2123" s="17"/>
      <c r="AI2123" s="17"/>
      <c r="AJ2123" s="17"/>
      <c r="AK2123" s="17"/>
      <c r="AL2123" s="17"/>
      <c r="AM2123" s="17"/>
      <c r="AN2123" s="17"/>
      <c r="AO2123" s="17"/>
      <c r="AP2123" s="17"/>
      <c r="AQ2123" s="17"/>
      <c r="AR2123" s="17"/>
      <c r="AS2123" s="17"/>
      <c r="AT2123" s="17"/>
      <c r="AU2123" s="17"/>
      <c r="AV2123" s="17"/>
      <c r="AW2123" s="17"/>
      <c r="AX2123" s="17"/>
      <c r="AY2123" s="17"/>
      <c r="AZ2123" s="17"/>
      <c r="BA2123" s="17"/>
      <c r="BB2123" s="17"/>
    </row>
    <row r="2124" spans="1:54" x14ac:dyDescent="0.25">
      <c r="A2124" s="17"/>
      <c r="B2124" s="17"/>
      <c r="C2124" s="22"/>
      <c r="D2124" s="17"/>
      <c r="E2124" s="17"/>
      <c r="F2124" s="17"/>
      <c r="G2124" s="17"/>
      <c r="H2124" s="17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20"/>
      <c r="T2124" s="20"/>
      <c r="U2124" s="20"/>
      <c r="V2124" s="20"/>
      <c r="W2124" s="20"/>
      <c r="X2124" s="20"/>
      <c r="Y2124" s="20"/>
      <c r="Z2124" s="17"/>
      <c r="AA2124" s="21"/>
      <c r="AB2124" s="17"/>
      <c r="AC2124" s="17"/>
      <c r="AD2124" s="17"/>
      <c r="AE2124" s="17"/>
      <c r="AF2124" s="17"/>
      <c r="AG2124" s="17"/>
      <c r="AH2124" s="17"/>
      <c r="AI2124" s="17"/>
      <c r="AJ2124" s="17"/>
      <c r="AK2124" s="17"/>
      <c r="AL2124" s="17"/>
      <c r="AM2124" s="17"/>
      <c r="AN2124" s="17"/>
      <c r="AO2124" s="17"/>
      <c r="AP2124" s="17"/>
      <c r="AQ2124" s="17"/>
      <c r="AR2124" s="17"/>
      <c r="AS2124" s="17"/>
      <c r="AT2124" s="17"/>
      <c r="AU2124" s="17"/>
      <c r="AV2124" s="17"/>
      <c r="AW2124" s="17"/>
      <c r="AX2124" s="17"/>
      <c r="AY2124" s="17"/>
      <c r="AZ2124" s="17"/>
      <c r="BA2124" s="17"/>
      <c r="BB2124" s="17"/>
    </row>
    <row r="2125" spans="1:54" x14ac:dyDescent="0.25">
      <c r="A2125" s="17"/>
      <c r="B2125" s="17"/>
      <c r="C2125" s="22"/>
      <c r="D2125" s="17"/>
      <c r="E2125" s="17"/>
      <c r="F2125" s="17"/>
      <c r="G2125" s="17"/>
      <c r="H2125" s="17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20"/>
      <c r="T2125" s="20"/>
      <c r="U2125" s="20"/>
      <c r="V2125" s="20"/>
      <c r="W2125" s="20"/>
      <c r="X2125" s="20"/>
      <c r="Y2125" s="20"/>
      <c r="Z2125" s="17"/>
      <c r="AA2125" s="21"/>
      <c r="AB2125" s="17"/>
      <c r="AC2125" s="17"/>
      <c r="AD2125" s="17"/>
      <c r="AE2125" s="17"/>
      <c r="AF2125" s="17"/>
      <c r="AG2125" s="17"/>
      <c r="AH2125" s="17"/>
      <c r="AI2125" s="17"/>
      <c r="AJ2125" s="17"/>
      <c r="AK2125" s="17"/>
      <c r="AL2125" s="17"/>
      <c r="AM2125" s="17"/>
      <c r="AN2125" s="17"/>
      <c r="AO2125" s="17"/>
      <c r="AP2125" s="17"/>
      <c r="AQ2125" s="17"/>
      <c r="AR2125" s="17"/>
      <c r="AS2125" s="17"/>
      <c r="AT2125" s="17"/>
      <c r="AU2125" s="17"/>
      <c r="AV2125" s="17"/>
      <c r="AW2125" s="17"/>
      <c r="AX2125" s="17"/>
      <c r="AY2125" s="17"/>
      <c r="AZ2125" s="17"/>
      <c r="BA2125" s="17"/>
      <c r="BB2125" s="17"/>
    </row>
    <row r="2126" spans="1:54" x14ac:dyDescent="0.25">
      <c r="A2126" s="17"/>
      <c r="B2126" s="17"/>
      <c r="C2126" s="22"/>
      <c r="D2126" s="17"/>
      <c r="E2126" s="17"/>
      <c r="F2126" s="17"/>
      <c r="G2126" s="17"/>
      <c r="H2126" s="17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20"/>
      <c r="T2126" s="20"/>
      <c r="U2126" s="20"/>
      <c r="V2126" s="20"/>
      <c r="W2126" s="20"/>
      <c r="X2126" s="20"/>
      <c r="Y2126" s="20"/>
      <c r="Z2126" s="17"/>
      <c r="AA2126" s="21"/>
      <c r="AB2126" s="17"/>
      <c r="AC2126" s="17"/>
      <c r="AD2126" s="17"/>
      <c r="AE2126" s="17"/>
      <c r="AF2126" s="17"/>
      <c r="AG2126" s="17"/>
      <c r="AH2126" s="17"/>
      <c r="AI2126" s="17"/>
      <c r="AJ2126" s="17"/>
      <c r="AK2126" s="17"/>
      <c r="AL2126" s="17"/>
      <c r="AM2126" s="17"/>
      <c r="AN2126" s="17"/>
      <c r="AO2126" s="17"/>
      <c r="AP2126" s="17"/>
      <c r="AQ2126" s="17"/>
      <c r="AR2126" s="17"/>
      <c r="AS2126" s="17"/>
      <c r="AT2126" s="17"/>
      <c r="AU2126" s="17"/>
      <c r="AV2126" s="17"/>
      <c r="AW2126" s="17"/>
      <c r="AX2126" s="17"/>
      <c r="AY2126" s="17"/>
      <c r="AZ2126" s="17"/>
      <c r="BA2126" s="17"/>
      <c r="BB2126" s="17"/>
    </row>
    <row r="2127" spans="1:54" x14ac:dyDescent="0.25">
      <c r="A2127" s="17"/>
      <c r="B2127" s="17"/>
      <c r="C2127" s="22"/>
      <c r="D2127" s="17"/>
      <c r="E2127" s="17"/>
      <c r="F2127" s="17"/>
      <c r="G2127" s="17"/>
      <c r="H2127" s="17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20"/>
      <c r="T2127" s="20"/>
      <c r="U2127" s="20"/>
      <c r="V2127" s="20"/>
      <c r="W2127" s="20"/>
      <c r="X2127" s="20"/>
      <c r="Y2127" s="20"/>
      <c r="Z2127" s="17"/>
      <c r="AA2127" s="21"/>
      <c r="AB2127" s="17"/>
      <c r="AC2127" s="17"/>
      <c r="AD2127" s="17"/>
      <c r="AE2127" s="17"/>
      <c r="AF2127" s="17"/>
      <c r="AG2127" s="17"/>
      <c r="AH2127" s="17"/>
      <c r="AI2127" s="17"/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  <c r="AV2127" s="17"/>
      <c r="AW2127" s="17"/>
      <c r="AX2127" s="17"/>
      <c r="AY2127" s="17"/>
      <c r="AZ2127" s="17"/>
      <c r="BA2127" s="17"/>
      <c r="BB2127" s="17"/>
    </row>
    <row r="2128" spans="1:54" x14ac:dyDescent="0.25">
      <c r="A2128" s="17"/>
      <c r="B2128" s="17"/>
      <c r="C2128" s="22"/>
      <c r="D2128" s="17"/>
      <c r="E2128" s="17"/>
      <c r="F2128" s="17"/>
      <c r="G2128" s="17"/>
      <c r="H2128" s="17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20"/>
      <c r="T2128" s="20"/>
      <c r="U2128" s="20"/>
      <c r="V2128" s="20"/>
      <c r="W2128" s="20"/>
      <c r="X2128" s="20"/>
      <c r="Y2128" s="20"/>
      <c r="Z2128" s="17"/>
      <c r="AA2128" s="21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7"/>
      <c r="BA2128" s="17"/>
      <c r="BB2128" s="17"/>
    </row>
    <row r="2129" spans="1:54" x14ac:dyDescent="0.25">
      <c r="A2129" s="17"/>
      <c r="B2129" s="17"/>
      <c r="C2129" s="22"/>
      <c r="D2129" s="17"/>
      <c r="E2129" s="17"/>
      <c r="F2129" s="17"/>
      <c r="G2129" s="17"/>
      <c r="H2129" s="17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20"/>
      <c r="T2129" s="20"/>
      <c r="U2129" s="20"/>
      <c r="V2129" s="20"/>
      <c r="W2129" s="20"/>
      <c r="X2129" s="20"/>
      <c r="Y2129" s="20"/>
      <c r="Z2129" s="17"/>
      <c r="AA2129" s="21"/>
      <c r="AB2129" s="17"/>
      <c r="AC2129" s="17"/>
      <c r="AD2129" s="17"/>
      <c r="AE2129" s="17"/>
      <c r="AF2129" s="17"/>
      <c r="AG2129" s="17"/>
      <c r="AH2129" s="17"/>
      <c r="AI2129" s="17"/>
      <c r="AJ2129" s="17"/>
      <c r="AK2129" s="17"/>
      <c r="AL2129" s="17"/>
      <c r="AM2129" s="17"/>
      <c r="AN2129" s="17"/>
      <c r="AO2129" s="17"/>
      <c r="AP2129" s="17"/>
      <c r="AQ2129" s="17"/>
      <c r="AR2129" s="17"/>
      <c r="AS2129" s="17"/>
      <c r="AT2129" s="17"/>
      <c r="AU2129" s="17"/>
      <c r="AV2129" s="17"/>
      <c r="AW2129" s="17"/>
      <c r="AX2129" s="17"/>
      <c r="AY2129" s="17"/>
      <c r="AZ2129" s="17"/>
      <c r="BA2129" s="17"/>
      <c r="BB2129" s="17"/>
    </row>
    <row r="2130" spans="1:54" x14ac:dyDescent="0.25">
      <c r="A2130" s="17"/>
      <c r="B2130" s="17"/>
      <c r="C2130" s="22"/>
      <c r="D2130" s="17"/>
      <c r="E2130" s="17"/>
      <c r="F2130" s="17"/>
      <c r="G2130" s="17"/>
      <c r="H2130" s="17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20"/>
      <c r="T2130" s="20"/>
      <c r="U2130" s="20"/>
      <c r="V2130" s="20"/>
      <c r="W2130" s="20"/>
      <c r="X2130" s="20"/>
      <c r="Y2130" s="20"/>
      <c r="Z2130" s="17"/>
      <c r="AA2130" s="21"/>
      <c r="AB2130" s="17"/>
      <c r="AC2130" s="17"/>
      <c r="AD2130" s="17"/>
      <c r="AE2130" s="17"/>
      <c r="AF2130" s="17"/>
      <c r="AG2130" s="17"/>
      <c r="AH2130" s="17"/>
      <c r="AI2130" s="17"/>
      <c r="AJ2130" s="17"/>
      <c r="AK2130" s="17"/>
      <c r="AL2130" s="17"/>
      <c r="AM2130" s="17"/>
      <c r="AN2130" s="17"/>
      <c r="AO2130" s="17"/>
      <c r="AP2130" s="17"/>
      <c r="AQ2130" s="17"/>
      <c r="AR2130" s="17"/>
      <c r="AS2130" s="17"/>
      <c r="AT2130" s="17"/>
      <c r="AU2130" s="17"/>
      <c r="AV2130" s="17"/>
      <c r="AW2130" s="17"/>
      <c r="AX2130" s="17"/>
      <c r="AY2130" s="17"/>
      <c r="AZ2130" s="17"/>
      <c r="BA2130" s="17"/>
      <c r="BB2130" s="17"/>
    </row>
    <row r="2131" spans="1:54" x14ac:dyDescent="0.25">
      <c r="A2131" s="17"/>
      <c r="B2131" s="17"/>
      <c r="C2131" s="22"/>
      <c r="D2131" s="17"/>
      <c r="E2131" s="17"/>
      <c r="F2131" s="17"/>
      <c r="G2131" s="17"/>
      <c r="H2131" s="17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20"/>
      <c r="T2131" s="20"/>
      <c r="U2131" s="20"/>
      <c r="V2131" s="20"/>
      <c r="W2131" s="20"/>
      <c r="X2131" s="20"/>
      <c r="Y2131" s="20"/>
      <c r="Z2131" s="17"/>
      <c r="AA2131" s="21"/>
      <c r="AB2131" s="17"/>
      <c r="AC2131" s="17"/>
      <c r="AD2131" s="17"/>
      <c r="AE2131" s="17"/>
      <c r="AF2131" s="17"/>
      <c r="AG2131" s="17"/>
      <c r="AH2131" s="17"/>
      <c r="AI2131" s="17"/>
      <c r="AJ2131" s="17"/>
      <c r="AK2131" s="17"/>
      <c r="AL2131" s="17"/>
      <c r="AM2131" s="17"/>
      <c r="AN2131" s="17"/>
      <c r="AO2131" s="17"/>
      <c r="AP2131" s="17"/>
      <c r="AQ2131" s="17"/>
      <c r="AR2131" s="17"/>
      <c r="AS2131" s="17"/>
      <c r="AT2131" s="17"/>
      <c r="AU2131" s="17"/>
      <c r="AV2131" s="17"/>
      <c r="AW2131" s="17"/>
      <c r="AX2131" s="17"/>
      <c r="AY2131" s="17"/>
      <c r="AZ2131" s="17"/>
      <c r="BA2131" s="17"/>
      <c r="BB2131" s="17"/>
    </row>
    <row r="2132" spans="1:54" x14ac:dyDescent="0.25">
      <c r="A2132" s="17"/>
      <c r="B2132" s="17"/>
      <c r="C2132" s="22"/>
      <c r="D2132" s="17"/>
      <c r="E2132" s="17"/>
      <c r="F2132" s="17"/>
      <c r="G2132" s="17"/>
      <c r="H2132" s="17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20"/>
      <c r="T2132" s="20"/>
      <c r="U2132" s="20"/>
      <c r="V2132" s="20"/>
      <c r="W2132" s="20"/>
      <c r="X2132" s="20"/>
      <c r="Y2132" s="20"/>
      <c r="Z2132" s="17"/>
      <c r="AA2132" s="21"/>
      <c r="AB2132" s="17"/>
      <c r="AC2132" s="17"/>
      <c r="AD2132" s="17"/>
      <c r="AE2132" s="17"/>
      <c r="AF2132" s="17"/>
      <c r="AG2132" s="17"/>
      <c r="AH2132" s="17"/>
      <c r="AI2132" s="17"/>
      <c r="AJ2132" s="17"/>
      <c r="AK2132" s="17"/>
      <c r="AL2132" s="17"/>
      <c r="AM2132" s="17"/>
      <c r="AN2132" s="17"/>
      <c r="AO2132" s="17"/>
      <c r="AP2132" s="17"/>
      <c r="AQ2132" s="17"/>
      <c r="AR2132" s="17"/>
      <c r="AS2132" s="17"/>
      <c r="AT2132" s="17"/>
      <c r="AU2132" s="17"/>
      <c r="AV2132" s="17"/>
      <c r="AW2132" s="17"/>
      <c r="AX2132" s="17"/>
      <c r="AY2132" s="17"/>
      <c r="AZ2132" s="17"/>
      <c r="BA2132" s="17"/>
      <c r="BB2132" s="17"/>
    </row>
    <row r="2133" spans="1:54" x14ac:dyDescent="0.25">
      <c r="A2133" s="17"/>
      <c r="B2133" s="17"/>
      <c r="C2133" s="22"/>
      <c r="D2133" s="17"/>
      <c r="E2133" s="17"/>
      <c r="F2133" s="17"/>
      <c r="G2133" s="17"/>
      <c r="H2133" s="17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20"/>
      <c r="T2133" s="20"/>
      <c r="U2133" s="20"/>
      <c r="V2133" s="20"/>
      <c r="W2133" s="20"/>
      <c r="X2133" s="20"/>
      <c r="Y2133" s="20"/>
      <c r="Z2133" s="17"/>
      <c r="AA2133" s="21"/>
      <c r="AB2133" s="17"/>
      <c r="AC2133" s="17"/>
      <c r="AD2133" s="17"/>
      <c r="AE2133" s="17"/>
      <c r="AF2133" s="17"/>
      <c r="AG2133" s="17"/>
      <c r="AH2133" s="17"/>
      <c r="AI2133" s="17"/>
      <c r="AJ2133" s="17"/>
      <c r="AK2133" s="17"/>
      <c r="AL2133" s="17"/>
      <c r="AM2133" s="17"/>
      <c r="AN2133" s="17"/>
      <c r="AO2133" s="17"/>
      <c r="AP2133" s="17"/>
      <c r="AQ2133" s="17"/>
      <c r="AR2133" s="17"/>
      <c r="AS2133" s="17"/>
      <c r="AT2133" s="17"/>
      <c r="AU2133" s="17"/>
      <c r="AV2133" s="17"/>
      <c r="AW2133" s="17"/>
      <c r="AX2133" s="17"/>
      <c r="AY2133" s="17"/>
      <c r="AZ2133" s="17"/>
      <c r="BA2133" s="17"/>
      <c r="BB2133" s="17"/>
    </row>
    <row r="2134" spans="1:54" x14ac:dyDescent="0.25">
      <c r="A2134" s="17"/>
      <c r="B2134" s="17"/>
      <c r="C2134" s="22"/>
      <c r="D2134" s="17"/>
      <c r="E2134" s="17"/>
      <c r="F2134" s="17"/>
      <c r="G2134" s="17"/>
      <c r="H2134" s="17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20"/>
      <c r="T2134" s="20"/>
      <c r="U2134" s="20"/>
      <c r="V2134" s="20"/>
      <c r="W2134" s="20"/>
      <c r="X2134" s="20"/>
      <c r="Y2134" s="20"/>
      <c r="Z2134" s="17"/>
      <c r="AA2134" s="21"/>
      <c r="AB2134" s="17"/>
      <c r="AC2134" s="17"/>
      <c r="AD2134" s="17"/>
      <c r="AE2134" s="17"/>
      <c r="AF2134" s="17"/>
      <c r="AG2134" s="17"/>
      <c r="AH2134" s="17"/>
      <c r="AI2134" s="17"/>
      <c r="AJ2134" s="17"/>
      <c r="AK2134" s="17"/>
      <c r="AL2134" s="17"/>
      <c r="AM2134" s="17"/>
      <c r="AN2134" s="17"/>
      <c r="AO2134" s="17"/>
      <c r="AP2134" s="17"/>
      <c r="AQ2134" s="17"/>
      <c r="AR2134" s="17"/>
      <c r="AS2134" s="17"/>
      <c r="AT2134" s="17"/>
      <c r="AU2134" s="17"/>
      <c r="AV2134" s="17"/>
      <c r="AW2134" s="17"/>
      <c r="AX2134" s="17"/>
      <c r="AY2134" s="17"/>
      <c r="AZ2134" s="17"/>
      <c r="BA2134" s="17"/>
      <c r="BB2134" s="17"/>
    </row>
    <row r="2135" spans="1:54" x14ac:dyDescent="0.25">
      <c r="A2135" s="17"/>
      <c r="B2135" s="17"/>
      <c r="C2135" s="22"/>
      <c r="D2135" s="17"/>
      <c r="E2135" s="17"/>
      <c r="F2135" s="17"/>
      <c r="G2135" s="17"/>
      <c r="H2135" s="17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20"/>
      <c r="T2135" s="20"/>
      <c r="U2135" s="20"/>
      <c r="V2135" s="20"/>
      <c r="W2135" s="20"/>
      <c r="X2135" s="20"/>
      <c r="Y2135" s="20"/>
      <c r="Z2135" s="17"/>
      <c r="AA2135" s="21"/>
      <c r="AB2135" s="17"/>
      <c r="AC2135" s="17"/>
      <c r="AD2135" s="17"/>
      <c r="AE2135" s="17"/>
      <c r="AF2135" s="17"/>
      <c r="AG2135" s="17"/>
      <c r="AH2135" s="17"/>
      <c r="AI2135" s="17"/>
      <c r="AJ2135" s="17"/>
      <c r="AK2135" s="17"/>
      <c r="AL2135" s="17"/>
      <c r="AM2135" s="17"/>
      <c r="AN2135" s="17"/>
      <c r="AO2135" s="17"/>
      <c r="AP2135" s="17"/>
      <c r="AQ2135" s="17"/>
      <c r="AR2135" s="17"/>
      <c r="AS2135" s="17"/>
      <c r="AT2135" s="17"/>
      <c r="AU2135" s="17"/>
      <c r="AV2135" s="17"/>
      <c r="AW2135" s="17"/>
      <c r="AX2135" s="17"/>
      <c r="AY2135" s="17"/>
      <c r="AZ2135" s="17"/>
      <c r="BA2135" s="17"/>
      <c r="BB2135" s="17"/>
    </row>
    <row r="2136" spans="1:54" x14ac:dyDescent="0.25">
      <c r="A2136" s="17"/>
      <c r="B2136" s="17"/>
      <c r="C2136" s="22"/>
      <c r="D2136" s="17"/>
      <c r="E2136" s="17"/>
      <c r="F2136" s="17"/>
      <c r="G2136" s="17"/>
      <c r="H2136" s="17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20"/>
      <c r="T2136" s="20"/>
      <c r="U2136" s="20"/>
      <c r="V2136" s="20"/>
      <c r="W2136" s="20"/>
      <c r="X2136" s="20"/>
      <c r="Y2136" s="20"/>
      <c r="Z2136" s="17"/>
      <c r="AA2136" s="21"/>
      <c r="AB2136" s="17"/>
      <c r="AC2136" s="17"/>
      <c r="AD2136" s="17"/>
      <c r="AE2136" s="17"/>
      <c r="AF2136" s="17"/>
      <c r="AG2136" s="17"/>
      <c r="AH2136" s="17"/>
      <c r="AI2136" s="17"/>
      <c r="AJ2136" s="17"/>
      <c r="AK2136" s="17"/>
      <c r="AL2136" s="17"/>
      <c r="AM2136" s="17"/>
      <c r="AN2136" s="17"/>
      <c r="AO2136" s="17"/>
      <c r="AP2136" s="17"/>
      <c r="AQ2136" s="17"/>
      <c r="AR2136" s="17"/>
      <c r="AS2136" s="17"/>
      <c r="AT2136" s="17"/>
      <c r="AU2136" s="17"/>
      <c r="AV2136" s="17"/>
      <c r="AW2136" s="17"/>
      <c r="AX2136" s="17"/>
      <c r="AY2136" s="17"/>
      <c r="AZ2136" s="17"/>
      <c r="BA2136" s="17"/>
      <c r="BB2136" s="17"/>
    </row>
    <row r="2137" spans="1:54" x14ac:dyDescent="0.25">
      <c r="A2137" s="17"/>
      <c r="B2137" s="17"/>
      <c r="C2137" s="22"/>
      <c r="D2137" s="17"/>
      <c r="E2137" s="17"/>
      <c r="F2137" s="17"/>
      <c r="G2137" s="17"/>
      <c r="H2137" s="17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20"/>
      <c r="T2137" s="20"/>
      <c r="U2137" s="20"/>
      <c r="V2137" s="20"/>
      <c r="W2137" s="20"/>
      <c r="X2137" s="20"/>
      <c r="Y2137" s="20"/>
      <c r="Z2137" s="17"/>
      <c r="AA2137" s="21"/>
      <c r="AB2137" s="17"/>
      <c r="AC2137" s="17"/>
      <c r="AD2137" s="17"/>
      <c r="AE2137" s="17"/>
      <c r="AF2137" s="17"/>
      <c r="AG2137" s="17"/>
      <c r="AH2137" s="17"/>
      <c r="AI2137" s="17"/>
      <c r="AJ2137" s="17"/>
      <c r="AK2137" s="17"/>
      <c r="AL2137" s="17"/>
      <c r="AM2137" s="17"/>
      <c r="AN2137" s="17"/>
      <c r="AO2137" s="17"/>
      <c r="AP2137" s="17"/>
      <c r="AQ2137" s="17"/>
      <c r="AR2137" s="17"/>
      <c r="AS2137" s="17"/>
      <c r="AT2137" s="17"/>
      <c r="AU2137" s="17"/>
      <c r="AV2137" s="17"/>
      <c r="AW2137" s="17"/>
      <c r="AX2137" s="17"/>
      <c r="AY2137" s="17"/>
      <c r="AZ2137" s="17"/>
      <c r="BA2137" s="17"/>
      <c r="BB2137" s="17"/>
    </row>
    <row r="2138" spans="1:54" x14ac:dyDescent="0.25">
      <c r="A2138" s="17"/>
      <c r="B2138" s="17"/>
      <c r="C2138" s="22"/>
      <c r="D2138" s="17"/>
      <c r="E2138" s="17"/>
      <c r="F2138" s="17"/>
      <c r="G2138" s="17"/>
      <c r="H2138" s="17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20"/>
      <c r="T2138" s="20"/>
      <c r="U2138" s="20"/>
      <c r="V2138" s="20"/>
      <c r="W2138" s="20"/>
      <c r="X2138" s="20"/>
      <c r="Y2138" s="20"/>
      <c r="Z2138" s="17"/>
      <c r="AA2138" s="21"/>
      <c r="AB2138" s="17"/>
      <c r="AC2138" s="17"/>
      <c r="AD2138" s="17"/>
      <c r="AE2138" s="17"/>
      <c r="AF2138" s="17"/>
      <c r="AG2138" s="17"/>
      <c r="AH2138" s="17"/>
      <c r="AI2138" s="17"/>
      <c r="AJ2138" s="17"/>
      <c r="AK2138" s="17"/>
      <c r="AL2138" s="17"/>
      <c r="AM2138" s="17"/>
      <c r="AN2138" s="17"/>
      <c r="AO2138" s="17"/>
      <c r="AP2138" s="17"/>
      <c r="AQ2138" s="17"/>
      <c r="AR2138" s="17"/>
      <c r="AS2138" s="17"/>
      <c r="AT2138" s="17"/>
      <c r="AU2138" s="17"/>
      <c r="AV2138" s="17"/>
      <c r="AW2138" s="17"/>
      <c r="AX2138" s="17"/>
      <c r="AY2138" s="17"/>
      <c r="AZ2138" s="17"/>
      <c r="BA2138" s="17"/>
      <c r="BB2138" s="17"/>
    </row>
    <row r="2139" spans="1:54" x14ac:dyDescent="0.25">
      <c r="A2139" s="17"/>
      <c r="B2139" s="17"/>
      <c r="C2139" s="22"/>
      <c r="D2139" s="17"/>
      <c r="E2139" s="17"/>
      <c r="F2139" s="17"/>
      <c r="G2139" s="17"/>
      <c r="H2139" s="17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20"/>
      <c r="T2139" s="20"/>
      <c r="U2139" s="20"/>
      <c r="V2139" s="20"/>
      <c r="W2139" s="20"/>
      <c r="X2139" s="20"/>
      <c r="Y2139" s="20"/>
      <c r="Z2139" s="17"/>
      <c r="AA2139" s="21"/>
      <c r="AB2139" s="17"/>
      <c r="AC2139" s="17"/>
      <c r="AD2139" s="17"/>
      <c r="AE2139" s="17"/>
      <c r="AF2139" s="17"/>
      <c r="AG2139" s="17"/>
      <c r="AH2139" s="17"/>
      <c r="AI2139" s="17"/>
      <c r="AJ2139" s="17"/>
      <c r="AK2139" s="17"/>
      <c r="AL2139" s="17"/>
      <c r="AM2139" s="17"/>
      <c r="AN2139" s="17"/>
      <c r="AO2139" s="17"/>
      <c r="AP2139" s="17"/>
      <c r="AQ2139" s="17"/>
      <c r="AR2139" s="17"/>
      <c r="AS2139" s="17"/>
      <c r="AT2139" s="17"/>
      <c r="AU2139" s="17"/>
      <c r="AV2139" s="17"/>
      <c r="AW2139" s="17"/>
      <c r="AX2139" s="17"/>
      <c r="AY2139" s="17"/>
      <c r="AZ2139" s="17"/>
      <c r="BA2139" s="17"/>
      <c r="BB2139" s="17"/>
    </row>
    <row r="2140" spans="1:54" x14ac:dyDescent="0.25">
      <c r="A2140" s="17"/>
      <c r="B2140" s="17"/>
      <c r="C2140" s="22"/>
      <c r="D2140" s="17"/>
      <c r="E2140" s="17"/>
      <c r="F2140" s="17"/>
      <c r="G2140" s="17"/>
      <c r="H2140" s="17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20"/>
      <c r="T2140" s="20"/>
      <c r="U2140" s="20"/>
      <c r="V2140" s="20"/>
      <c r="W2140" s="20"/>
      <c r="X2140" s="20"/>
      <c r="Y2140" s="20"/>
      <c r="Z2140" s="17"/>
      <c r="AA2140" s="21"/>
      <c r="AB2140" s="17"/>
      <c r="AC2140" s="17"/>
      <c r="AD2140" s="17"/>
      <c r="AE2140" s="17"/>
      <c r="AF2140" s="17"/>
      <c r="AG2140" s="17"/>
      <c r="AH2140" s="17"/>
      <c r="AI2140" s="17"/>
      <c r="AJ2140" s="17"/>
      <c r="AK2140" s="17"/>
      <c r="AL2140" s="17"/>
      <c r="AM2140" s="17"/>
      <c r="AN2140" s="17"/>
      <c r="AO2140" s="17"/>
      <c r="AP2140" s="17"/>
      <c r="AQ2140" s="17"/>
      <c r="AR2140" s="17"/>
      <c r="AS2140" s="17"/>
      <c r="AT2140" s="17"/>
      <c r="AU2140" s="17"/>
      <c r="AV2140" s="17"/>
      <c r="AW2140" s="17"/>
      <c r="AX2140" s="17"/>
      <c r="AY2140" s="17"/>
      <c r="AZ2140" s="17"/>
      <c r="BA2140" s="17"/>
      <c r="BB2140" s="17"/>
    </row>
    <row r="2141" spans="1:54" x14ac:dyDescent="0.25">
      <c r="A2141" s="17"/>
      <c r="B2141" s="17"/>
      <c r="C2141" s="22"/>
      <c r="D2141" s="17"/>
      <c r="E2141" s="17"/>
      <c r="F2141" s="17"/>
      <c r="G2141" s="17"/>
      <c r="H2141" s="17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20"/>
      <c r="T2141" s="20"/>
      <c r="U2141" s="20"/>
      <c r="V2141" s="20"/>
      <c r="W2141" s="20"/>
      <c r="X2141" s="20"/>
      <c r="Y2141" s="20"/>
      <c r="Z2141" s="17"/>
      <c r="AA2141" s="21"/>
      <c r="AB2141" s="17"/>
      <c r="AC2141" s="17"/>
      <c r="AD2141" s="17"/>
      <c r="AE2141" s="17"/>
      <c r="AF2141" s="17"/>
      <c r="AG2141" s="17"/>
      <c r="AH2141" s="17"/>
      <c r="AI2141" s="17"/>
      <c r="AJ2141" s="17"/>
      <c r="AK2141" s="17"/>
      <c r="AL2141" s="17"/>
      <c r="AM2141" s="17"/>
      <c r="AN2141" s="17"/>
      <c r="AO2141" s="17"/>
      <c r="AP2141" s="17"/>
      <c r="AQ2141" s="17"/>
      <c r="AR2141" s="17"/>
      <c r="AS2141" s="17"/>
      <c r="AT2141" s="17"/>
      <c r="AU2141" s="17"/>
      <c r="AV2141" s="17"/>
      <c r="AW2141" s="17"/>
      <c r="AX2141" s="17"/>
      <c r="AY2141" s="17"/>
      <c r="AZ2141" s="17"/>
      <c r="BA2141" s="17"/>
      <c r="BB2141" s="17"/>
    </row>
    <row r="2142" spans="1:54" x14ac:dyDescent="0.25">
      <c r="A2142" s="17"/>
      <c r="B2142" s="17"/>
      <c r="C2142" s="22"/>
      <c r="D2142" s="17"/>
      <c r="E2142" s="17"/>
      <c r="F2142" s="17"/>
      <c r="G2142" s="17"/>
      <c r="H2142" s="17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20"/>
      <c r="T2142" s="20"/>
      <c r="U2142" s="20"/>
      <c r="V2142" s="20"/>
      <c r="W2142" s="20"/>
      <c r="X2142" s="20"/>
      <c r="Y2142" s="20"/>
      <c r="Z2142" s="17"/>
      <c r="AA2142" s="21"/>
      <c r="AB2142" s="17"/>
      <c r="AC2142" s="17"/>
      <c r="AD2142" s="17"/>
      <c r="AE2142" s="17"/>
      <c r="AF2142" s="17"/>
      <c r="AG2142" s="17"/>
      <c r="AH2142" s="17"/>
      <c r="AI2142" s="17"/>
      <c r="AJ2142" s="17"/>
      <c r="AK2142" s="17"/>
      <c r="AL2142" s="17"/>
      <c r="AM2142" s="17"/>
      <c r="AN2142" s="17"/>
      <c r="AO2142" s="17"/>
      <c r="AP2142" s="17"/>
      <c r="AQ2142" s="17"/>
      <c r="AR2142" s="17"/>
      <c r="AS2142" s="17"/>
      <c r="AT2142" s="17"/>
      <c r="AU2142" s="17"/>
      <c r="AV2142" s="17"/>
      <c r="AW2142" s="17"/>
      <c r="AX2142" s="17"/>
      <c r="AY2142" s="17"/>
      <c r="AZ2142" s="17"/>
      <c r="BA2142" s="17"/>
      <c r="BB2142" s="17"/>
    </row>
    <row r="2143" spans="1:54" x14ac:dyDescent="0.25">
      <c r="A2143" s="17"/>
      <c r="B2143" s="17"/>
      <c r="C2143" s="22"/>
      <c r="D2143" s="17"/>
      <c r="E2143" s="17"/>
      <c r="F2143" s="17"/>
      <c r="G2143" s="17"/>
      <c r="H2143" s="17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20"/>
      <c r="T2143" s="20"/>
      <c r="U2143" s="20"/>
      <c r="V2143" s="20"/>
      <c r="W2143" s="20"/>
      <c r="X2143" s="20"/>
      <c r="Y2143" s="20"/>
      <c r="Z2143" s="17"/>
      <c r="AA2143" s="21"/>
      <c r="AB2143" s="17"/>
      <c r="AC2143" s="17"/>
      <c r="AD2143" s="17"/>
      <c r="AE2143" s="17"/>
      <c r="AF2143" s="17"/>
      <c r="AG2143" s="17"/>
      <c r="AH2143" s="17"/>
      <c r="AI2143" s="17"/>
      <c r="AJ2143" s="17"/>
      <c r="AK2143" s="17"/>
      <c r="AL2143" s="17"/>
      <c r="AM2143" s="17"/>
      <c r="AN2143" s="17"/>
      <c r="AO2143" s="17"/>
      <c r="AP2143" s="17"/>
      <c r="AQ2143" s="17"/>
      <c r="AR2143" s="17"/>
      <c r="AS2143" s="17"/>
      <c r="AT2143" s="17"/>
      <c r="AU2143" s="17"/>
      <c r="AV2143" s="17"/>
      <c r="AW2143" s="17"/>
      <c r="AX2143" s="17"/>
      <c r="AY2143" s="17"/>
      <c r="AZ2143" s="17"/>
      <c r="BA2143" s="17"/>
      <c r="BB2143" s="17"/>
    </row>
    <row r="2144" spans="1:54" x14ac:dyDescent="0.25">
      <c r="A2144" s="17"/>
      <c r="B2144" s="17"/>
      <c r="C2144" s="22"/>
      <c r="D2144" s="17"/>
      <c r="E2144" s="17"/>
      <c r="F2144" s="17"/>
      <c r="G2144" s="17"/>
      <c r="H2144" s="17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20"/>
      <c r="T2144" s="20"/>
      <c r="U2144" s="20"/>
      <c r="V2144" s="20"/>
      <c r="W2144" s="20"/>
      <c r="X2144" s="20"/>
      <c r="Y2144" s="20"/>
      <c r="Z2144" s="17"/>
      <c r="AA2144" s="21"/>
      <c r="AB2144" s="17"/>
      <c r="AC2144" s="17"/>
      <c r="AD2144" s="17"/>
      <c r="AE2144" s="17"/>
      <c r="AF2144" s="17"/>
      <c r="AG2144" s="17"/>
      <c r="AH2144" s="17"/>
      <c r="AI2144" s="17"/>
      <c r="AJ2144" s="17"/>
      <c r="AK2144" s="17"/>
      <c r="AL2144" s="17"/>
      <c r="AM2144" s="17"/>
      <c r="AN2144" s="17"/>
      <c r="AO2144" s="17"/>
      <c r="AP2144" s="17"/>
      <c r="AQ2144" s="17"/>
      <c r="AR2144" s="17"/>
      <c r="AS2144" s="17"/>
      <c r="AT2144" s="17"/>
      <c r="AU2144" s="17"/>
      <c r="AV2144" s="17"/>
      <c r="AW2144" s="17"/>
      <c r="AX2144" s="17"/>
      <c r="AY2144" s="17"/>
      <c r="AZ2144" s="17"/>
      <c r="BA2144" s="17"/>
      <c r="BB2144" s="17"/>
    </row>
    <row r="2145" spans="1:54" x14ac:dyDescent="0.25">
      <c r="A2145" s="17"/>
      <c r="B2145" s="17"/>
      <c r="C2145" s="22"/>
      <c r="D2145" s="17"/>
      <c r="E2145" s="17"/>
      <c r="F2145" s="17"/>
      <c r="G2145" s="17"/>
      <c r="H2145" s="17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20"/>
      <c r="T2145" s="20"/>
      <c r="U2145" s="20"/>
      <c r="V2145" s="20"/>
      <c r="W2145" s="20"/>
      <c r="X2145" s="20"/>
      <c r="Y2145" s="20"/>
      <c r="Z2145" s="17"/>
      <c r="AA2145" s="21"/>
      <c r="AB2145" s="17"/>
      <c r="AC2145" s="17"/>
      <c r="AD2145" s="17"/>
      <c r="AE2145" s="17"/>
      <c r="AF2145" s="17"/>
      <c r="AG2145" s="17"/>
      <c r="AH2145" s="17"/>
      <c r="AI2145" s="17"/>
      <c r="AJ2145" s="17"/>
      <c r="AK2145" s="17"/>
      <c r="AL2145" s="17"/>
      <c r="AM2145" s="17"/>
      <c r="AN2145" s="17"/>
      <c r="AO2145" s="17"/>
      <c r="AP2145" s="17"/>
      <c r="AQ2145" s="17"/>
      <c r="AR2145" s="17"/>
      <c r="AS2145" s="17"/>
      <c r="AT2145" s="17"/>
      <c r="AU2145" s="17"/>
      <c r="AV2145" s="17"/>
      <c r="AW2145" s="17"/>
      <c r="AX2145" s="17"/>
      <c r="AY2145" s="17"/>
      <c r="AZ2145" s="17"/>
      <c r="BA2145" s="17"/>
      <c r="BB2145" s="17"/>
    </row>
    <row r="2146" spans="1:54" x14ac:dyDescent="0.25">
      <c r="A2146" s="17"/>
      <c r="B2146" s="17"/>
      <c r="C2146" s="22"/>
      <c r="D2146" s="17"/>
      <c r="E2146" s="17"/>
      <c r="F2146" s="17"/>
      <c r="G2146" s="17"/>
      <c r="H2146" s="17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20"/>
      <c r="T2146" s="20"/>
      <c r="U2146" s="20"/>
      <c r="V2146" s="20"/>
      <c r="W2146" s="20"/>
      <c r="X2146" s="20"/>
      <c r="Y2146" s="20"/>
      <c r="Z2146" s="17"/>
      <c r="AA2146" s="21"/>
      <c r="AB2146" s="17"/>
      <c r="AC2146" s="17"/>
      <c r="AD2146" s="17"/>
      <c r="AE2146" s="17"/>
      <c r="AF2146" s="17"/>
      <c r="AG2146" s="17"/>
      <c r="AH2146" s="17"/>
      <c r="AI2146" s="17"/>
      <c r="AJ2146" s="17"/>
      <c r="AK2146" s="17"/>
      <c r="AL2146" s="17"/>
      <c r="AM2146" s="17"/>
      <c r="AN2146" s="17"/>
      <c r="AO2146" s="17"/>
      <c r="AP2146" s="17"/>
      <c r="AQ2146" s="17"/>
      <c r="AR2146" s="17"/>
      <c r="AS2146" s="17"/>
      <c r="AT2146" s="17"/>
      <c r="AU2146" s="17"/>
      <c r="AV2146" s="17"/>
      <c r="AW2146" s="17"/>
      <c r="AX2146" s="17"/>
      <c r="AY2146" s="17"/>
      <c r="AZ2146" s="17"/>
      <c r="BA2146" s="17"/>
      <c r="BB2146" s="17"/>
    </row>
    <row r="2147" spans="1:54" x14ac:dyDescent="0.25">
      <c r="A2147" s="17"/>
      <c r="B2147" s="17"/>
      <c r="C2147" s="22"/>
      <c r="D2147" s="17"/>
      <c r="E2147" s="17"/>
      <c r="F2147" s="17"/>
      <c r="G2147" s="17"/>
      <c r="H2147" s="17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20"/>
      <c r="T2147" s="20"/>
      <c r="U2147" s="20"/>
      <c r="V2147" s="20"/>
      <c r="W2147" s="20"/>
      <c r="X2147" s="20"/>
      <c r="Y2147" s="20"/>
      <c r="Z2147" s="17"/>
      <c r="AA2147" s="21"/>
      <c r="AB2147" s="17"/>
      <c r="AC2147" s="17"/>
      <c r="AD2147" s="17"/>
      <c r="AE2147" s="17"/>
      <c r="AF2147" s="17"/>
      <c r="AG2147" s="17"/>
      <c r="AH2147" s="17"/>
      <c r="AI2147" s="17"/>
      <c r="AJ2147" s="17"/>
      <c r="AK2147" s="17"/>
      <c r="AL2147" s="17"/>
      <c r="AM2147" s="17"/>
      <c r="AN2147" s="17"/>
      <c r="AO2147" s="17"/>
      <c r="AP2147" s="17"/>
      <c r="AQ2147" s="17"/>
      <c r="AR2147" s="17"/>
      <c r="AS2147" s="17"/>
      <c r="AT2147" s="17"/>
      <c r="AU2147" s="17"/>
      <c r="AV2147" s="17"/>
      <c r="AW2147" s="17"/>
      <c r="AX2147" s="17"/>
      <c r="AY2147" s="17"/>
      <c r="AZ2147" s="17"/>
      <c r="BA2147" s="17"/>
      <c r="BB2147" s="17"/>
    </row>
    <row r="2148" spans="1:54" x14ac:dyDescent="0.25">
      <c r="A2148" s="17"/>
      <c r="B2148" s="17"/>
      <c r="C2148" s="22"/>
      <c r="D2148" s="17"/>
      <c r="E2148" s="17"/>
      <c r="F2148" s="17"/>
      <c r="G2148" s="17"/>
      <c r="H2148" s="17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20"/>
      <c r="T2148" s="20"/>
      <c r="U2148" s="20"/>
      <c r="V2148" s="20"/>
      <c r="W2148" s="20"/>
      <c r="X2148" s="20"/>
      <c r="Y2148" s="20"/>
      <c r="Z2148" s="17"/>
      <c r="AA2148" s="21"/>
      <c r="AB2148" s="17"/>
      <c r="AC2148" s="17"/>
      <c r="AD2148" s="17"/>
      <c r="AE2148" s="17"/>
      <c r="AF2148" s="17"/>
      <c r="AG2148" s="17"/>
      <c r="AH2148" s="17"/>
      <c r="AI2148" s="17"/>
      <c r="AJ2148" s="17"/>
      <c r="AK2148" s="17"/>
      <c r="AL2148" s="17"/>
      <c r="AM2148" s="17"/>
      <c r="AN2148" s="17"/>
      <c r="AO2148" s="17"/>
      <c r="AP2148" s="17"/>
      <c r="AQ2148" s="17"/>
      <c r="AR2148" s="17"/>
      <c r="AS2148" s="17"/>
      <c r="AT2148" s="17"/>
      <c r="AU2148" s="17"/>
      <c r="AV2148" s="17"/>
      <c r="AW2148" s="17"/>
      <c r="AX2148" s="17"/>
      <c r="AY2148" s="17"/>
      <c r="AZ2148" s="17"/>
      <c r="BA2148" s="17"/>
      <c r="BB2148" s="17"/>
    </row>
    <row r="2149" spans="1:54" x14ac:dyDescent="0.25">
      <c r="A2149" s="17"/>
      <c r="B2149" s="17"/>
      <c r="C2149" s="22"/>
      <c r="D2149" s="17"/>
      <c r="E2149" s="17"/>
      <c r="F2149" s="17"/>
      <c r="G2149" s="17"/>
      <c r="H2149" s="17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20"/>
      <c r="T2149" s="20"/>
      <c r="U2149" s="20"/>
      <c r="V2149" s="20"/>
      <c r="W2149" s="20"/>
      <c r="X2149" s="20"/>
      <c r="Y2149" s="20"/>
      <c r="Z2149" s="17"/>
      <c r="AA2149" s="21"/>
      <c r="AB2149" s="17"/>
      <c r="AC2149" s="17"/>
      <c r="AD2149" s="17"/>
      <c r="AE2149" s="17"/>
      <c r="AF2149" s="17"/>
      <c r="AG2149" s="17"/>
      <c r="AH2149" s="17"/>
      <c r="AI2149" s="17"/>
      <c r="AJ2149" s="17"/>
      <c r="AK2149" s="17"/>
      <c r="AL2149" s="17"/>
      <c r="AM2149" s="17"/>
      <c r="AN2149" s="17"/>
      <c r="AO2149" s="17"/>
      <c r="AP2149" s="17"/>
      <c r="AQ2149" s="17"/>
      <c r="AR2149" s="17"/>
      <c r="AS2149" s="17"/>
      <c r="AT2149" s="17"/>
      <c r="AU2149" s="17"/>
      <c r="AV2149" s="17"/>
      <c r="AW2149" s="17"/>
      <c r="AX2149" s="17"/>
      <c r="AY2149" s="17"/>
      <c r="AZ2149" s="17"/>
      <c r="BA2149" s="17"/>
      <c r="BB2149" s="17"/>
    </row>
    <row r="2150" spans="1:54" x14ac:dyDescent="0.25">
      <c r="A2150" s="17"/>
      <c r="B2150" s="17"/>
      <c r="C2150" s="22"/>
      <c r="D2150" s="17"/>
      <c r="E2150" s="17"/>
      <c r="F2150" s="17"/>
      <c r="G2150" s="17"/>
      <c r="H2150" s="17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20"/>
      <c r="T2150" s="20"/>
      <c r="U2150" s="20"/>
      <c r="V2150" s="20"/>
      <c r="W2150" s="20"/>
      <c r="X2150" s="20"/>
      <c r="Y2150" s="20"/>
      <c r="Z2150" s="17"/>
      <c r="AA2150" s="21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/>
      <c r="BB2150" s="17"/>
    </row>
    <row r="2151" spans="1:54" x14ac:dyDescent="0.25">
      <c r="A2151" s="17"/>
      <c r="B2151" s="17"/>
      <c r="C2151" s="22"/>
      <c r="D2151" s="17"/>
      <c r="E2151" s="17"/>
      <c r="F2151" s="17"/>
      <c r="G2151" s="17"/>
      <c r="H2151" s="17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20"/>
      <c r="T2151" s="20"/>
      <c r="U2151" s="20"/>
      <c r="V2151" s="20"/>
      <c r="W2151" s="20"/>
      <c r="X2151" s="20"/>
      <c r="Y2151" s="20"/>
      <c r="Z2151" s="17"/>
      <c r="AA2151" s="21"/>
      <c r="AB2151" s="17"/>
      <c r="AC2151" s="17"/>
      <c r="AD2151" s="17"/>
      <c r="AE2151" s="17"/>
      <c r="AF2151" s="17"/>
      <c r="AG2151" s="17"/>
      <c r="AH2151" s="17"/>
      <c r="AI2151" s="17"/>
      <c r="AJ2151" s="17"/>
      <c r="AK2151" s="17"/>
      <c r="AL2151" s="17"/>
      <c r="AM2151" s="17"/>
      <c r="AN2151" s="17"/>
      <c r="AO2151" s="17"/>
      <c r="AP2151" s="17"/>
      <c r="AQ2151" s="17"/>
      <c r="AR2151" s="17"/>
      <c r="AS2151" s="17"/>
      <c r="AT2151" s="17"/>
      <c r="AU2151" s="17"/>
      <c r="AV2151" s="17"/>
      <c r="AW2151" s="17"/>
      <c r="AX2151" s="17"/>
      <c r="AY2151" s="17"/>
      <c r="AZ2151" s="17"/>
      <c r="BA2151" s="17"/>
      <c r="BB2151" s="17"/>
    </row>
    <row r="2152" spans="1:54" x14ac:dyDescent="0.25">
      <c r="A2152" s="17"/>
      <c r="B2152" s="17"/>
      <c r="C2152" s="22"/>
      <c r="D2152" s="17"/>
      <c r="E2152" s="17"/>
      <c r="F2152" s="17"/>
      <c r="G2152" s="17"/>
      <c r="H2152" s="17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20"/>
      <c r="T2152" s="20"/>
      <c r="U2152" s="20"/>
      <c r="V2152" s="20"/>
      <c r="W2152" s="20"/>
      <c r="X2152" s="20"/>
      <c r="Y2152" s="20"/>
      <c r="Z2152" s="17"/>
      <c r="AA2152" s="21"/>
      <c r="AB2152" s="17"/>
      <c r="AC2152" s="17"/>
      <c r="AD2152" s="17"/>
      <c r="AE2152" s="17"/>
      <c r="AF2152" s="17"/>
      <c r="AG2152" s="17"/>
      <c r="AH2152" s="17"/>
      <c r="AI2152" s="17"/>
      <c r="AJ2152" s="17"/>
      <c r="AK2152" s="17"/>
      <c r="AL2152" s="17"/>
      <c r="AM2152" s="17"/>
      <c r="AN2152" s="17"/>
      <c r="AO2152" s="17"/>
      <c r="AP2152" s="17"/>
      <c r="AQ2152" s="17"/>
      <c r="AR2152" s="17"/>
      <c r="AS2152" s="17"/>
      <c r="AT2152" s="17"/>
      <c r="AU2152" s="17"/>
      <c r="AV2152" s="17"/>
      <c r="AW2152" s="17"/>
      <c r="AX2152" s="17"/>
      <c r="AY2152" s="17"/>
      <c r="AZ2152" s="17"/>
      <c r="BA2152" s="17"/>
      <c r="BB2152" s="17"/>
    </row>
    <row r="2153" spans="1:54" x14ac:dyDescent="0.25">
      <c r="A2153" s="17"/>
      <c r="B2153" s="17"/>
      <c r="C2153" s="22"/>
      <c r="D2153" s="17"/>
      <c r="E2153" s="17"/>
      <c r="F2153" s="17"/>
      <c r="G2153" s="17"/>
      <c r="H2153" s="17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20"/>
      <c r="T2153" s="20"/>
      <c r="U2153" s="20"/>
      <c r="V2153" s="20"/>
      <c r="W2153" s="20"/>
      <c r="X2153" s="20"/>
      <c r="Y2153" s="20"/>
      <c r="Z2153" s="17"/>
      <c r="AA2153" s="21"/>
      <c r="AB2153" s="17"/>
      <c r="AC2153" s="17"/>
      <c r="AD2153" s="17"/>
      <c r="AE2153" s="17"/>
      <c r="AF2153" s="17"/>
      <c r="AG2153" s="17"/>
      <c r="AH2153" s="17"/>
      <c r="AI2153" s="17"/>
      <c r="AJ2153" s="17"/>
      <c r="AK2153" s="17"/>
      <c r="AL2153" s="17"/>
      <c r="AM2153" s="17"/>
      <c r="AN2153" s="17"/>
      <c r="AO2153" s="17"/>
      <c r="AP2153" s="17"/>
      <c r="AQ2153" s="17"/>
      <c r="AR2153" s="17"/>
      <c r="AS2153" s="17"/>
      <c r="AT2153" s="17"/>
      <c r="AU2153" s="17"/>
      <c r="AV2153" s="17"/>
      <c r="AW2153" s="17"/>
      <c r="AX2153" s="17"/>
      <c r="AY2153" s="17"/>
      <c r="AZ2153" s="17"/>
      <c r="BA2153" s="17"/>
      <c r="BB2153" s="17"/>
    </row>
    <row r="2154" spans="1:54" x14ac:dyDescent="0.25">
      <c r="A2154" s="17"/>
      <c r="B2154" s="17"/>
      <c r="C2154" s="22"/>
      <c r="D2154" s="17"/>
      <c r="E2154" s="17"/>
      <c r="F2154" s="17"/>
      <c r="G2154" s="17"/>
      <c r="H2154" s="17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20"/>
      <c r="T2154" s="20"/>
      <c r="U2154" s="20"/>
      <c r="V2154" s="20"/>
      <c r="W2154" s="20"/>
      <c r="X2154" s="20"/>
      <c r="Y2154" s="20"/>
      <c r="Z2154" s="17"/>
      <c r="AA2154" s="21"/>
      <c r="AB2154" s="17"/>
      <c r="AC2154" s="17"/>
      <c r="AD2154" s="17"/>
      <c r="AE2154" s="17"/>
      <c r="AF2154" s="17"/>
      <c r="AG2154" s="17"/>
      <c r="AH2154" s="17"/>
      <c r="AI2154" s="17"/>
      <c r="AJ2154" s="17"/>
      <c r="AK2154" s="17"/>
      <c r="AL2154" s="17"/>
      <c r="AM2154" s="17"/>
      <c r="AN2154" s="17"/>
      <c r="AO2154" s="17"/>
      <c r="AP2154" s="17"/>
      <c r="AQ2154" s="17"/>
      <c r="AR2154" s="17"/>
      <c r="AS2154" s="17"/>
      <c r="AT2154" s="17"/>
      <c r="AU2154" s="17"/>
      <c r="AV2154" s="17"/>
      <c r="AW2154" s="17"/>
      <c r="AX2154" s="17"/>
      <c r="AY2154" s="17"/>
      <c r="AZ2154" s="17"/>
      <c r="BA2154" s="17"/>
      <c r="BB2154" s="17"/>
    </row>
    <row r="2155" spans="1:54" x14ac:dyDescent="0.25">
      <c r="A2155" s="17"/>
      <c r="B2155" s="17"/>
      <c r="C2155" s="22"/>
      <c r="D2155" s="17"/>
      <c r="E2155" s="17"/>
      <c r="F2155" s="17"/>
      <c r="G2155" s="17"/>
      <c r="H2155" s="17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20"/>
      <c r="T2155" s="20"/>
      <c r="U2155" s="20"/>
      <c r="V2155" s="20"/>
      <c r="W2155" s="20"/>
      <c r="X2155" s="20"/>
      <c r="Y2155" s="20"/>
      <c r="Z2155" s="17"/>
      <c r="AA2155" s="21"/>
      <c r="AB2155" s="17"/>
      <c r="AC2155" s="17"/>
      <c r="AD2155" s="17"/>
      <c r="AE2155" s="17"/>
      <c r="AF2155" s="17"/>
      <c r="AG2155" s="17"/>
      <c r="AH2155" s="17"/>
      <c r="AI2155" s="17"/>
      <c r="AJ2155" s="17"/>
      <c r="AK2155" s="17"/>
      <c r="AL2155" s="17"/>
      <c r="AM2155" s="17"/>
      <c r="AN2155" s="17"/>
      <c r="AO2155" s="17"/>
      <c r="AP2155" s="17"/>
      <c r="AQ2155" s="17"/>
      <c r="AR2155" s="17"/>
      <c r="AS2155" s="17"/>
      <c r="AT2155" s="17"/>
      <c r="AU2155" s="17"/>
      <c r="AV2155" s="17"/>
      <c r="AW2155" s="17"/>
      <c r="AX2155" s="17"/>
      <c r="AY2155" s="17"/>
      <c r="AZ2155" s="17"/>
      <c r="BA2155" s="17"/>
      <c r="BB2155" s="17"/>
    </row>
    <row r="2156" spans="1:54" x14ac:dyDescent="0.25">
      <c r="A2156" s="17"/>
      <c r="B2156" s="17"/>
      <c r="C2156" s="22"/>
      <c r="D2156" s="17"/>
      <c r="E2156" s="17"/>
      <c r="F2156" s="17"/>
      <c r="G2156" s="17"/>
      <c r="H2156" s="17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20"/>
      <c r="T2156" s="20"/>
      <c r="U2156" s="20"/>
      <c r="V2156" s="20"/>
      <c r="W2156" s="20"/>
      <c r="X2156" s="20"/>
      <c r="Y2156" s="20"/>
      <c r="Z2156" s="17"/>
      <c r="AA2156" s="21"/>
      <c r="AB2156" s="17"/>
      <c r="AC2156" s="17"/>
      <c r="AD2156" s="17"/>
      <c r="AE2156" s="17"/>
      <c r="AF2156" s="17"/>
      <c r="AG2156" s="17"/>
      <c r="AH2156" s="17"/>
      <c r="AI2156" s="17"/>
      <c r="AJ2156" s="17"/>
      <c r="AK2156" s="17"/>
      <c r="AL2156" s="17"/>
      <c r="AM2156" s="17"/>
      <c r="AN2156" s="17"/>
      <c r="AO2156" s="17"/>
      <c r="AP2156" s="17"/>
      <c r="AQ2156" s="17"/>
      <c r="AR2156" s="17"/>
      <c r="AS2156" s="17"/>
      <c r="AT2156" s="17"/>
      <c r="AU2156" s="17"/>
      <c r="AV2156" s="17"/>
      <c r="AW2156" s="17"/>
      <c r="AX2156" s="17"/>
      <c r="AY2156" s="17"/>
      <c r="AZ2156" s="17"/>
      <c r="BA2156" s="17"/>
      <c r="BB2156" s="17"/>
    </row>
    <row r="2157" spans="1:54" x14ac:dyDescent="0.25">
      <c r="A2157" s="17"/>
      <c r="B2157" s="17"/>
      <c r="C2157" s="22"/>
      <c r="D2157" s="17"/>
      <c r="E2157" s="17"/>
      <c r="F2157" s="17"/>
      <c r="G2157" s="17"/>
      <c r="H2157" s="17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20"/>
      <c r="T2157" s="20"/>
      <c r="U2157" s="20"/>
      <c r="V2157" s="20"/>
      <c r="W2157" s="20"/>
      <c r="X2157" s="20"/>
      <c r="Y2157" s="20"/>
      <c r="Z2157" s="17"/>
      <c r="AA2157" s="21"/>
      <c r="AB2157" s="17"/>
      <c r="AC2157" s="17"/>
      <c r="AD2157" s="17"/>
      <c r="AE2157" s="17"/>
      <c r="AF2157" s="17"/>
      <c r="AG2157" s="17"/>
      <c r="AH2157" s="17"/>
      <c r="AI2157" s="17"/>
      <c r="AJ2157" s="17"/>
      <c r="AK2157" s="17"/>
      <c r="AL2157" s="17"/>
      <c r="AM2157" s="17"/>
      <c r="AN2157" s="17"/>
      <c r="AO2157" s="17"/>
      <c r="AP2157" s="17"/>
      <c r="AQ2157" s="17"/>
      <c r="AR2157" s="17"/>
      <c r="AS2157" s="17"/>
      <c r="AT2157" s="17"/>
      <c r="AU2157" s="17"/>
      <c r="AV2157" s="17"/>
      <c r="AW2157" s="17"/>
      <c r="AX2157" s="17"/>
      <c r="AY2157" s="17"/>
      <c r="AZ2157" s="17"/>
      <c r="BA2157" s="17"/>
      <c r="BB2157" s="17"/>
    </row>
    <row r="2158" spans="1:54" x14ac:dyDescent="0.25">
      <c r="A2158" s="17"/>
      <c r="B2158" s="17"/>
      <c r="C2158" s="22"/>
      <c r="D2158" s="17"/>
      <c r="E2158" s="17"/>
      <c r="F2158" s="17"/>
      <c r="G2158" s="17"/>
      <c r="H2158" s="17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20"/>
      <c r="T2158" s="20"/>
      <c r="U2158" s="20"/>
      <c r="V2158" s="20"/>
      <c r="W2158" s="20"/>
      <c r="X2158" s="20"/>
      <c r="Y2158" s="20"/>
      <c r="Z2158" s="17"/>
      <c r="AA2158" s="21"/>
      <c r="AB2158" s="17"/>
      <c r="AC2158" s="17"/>
      <c r="AD2158" s="17"/>
      <c r="AE2158" s="17"/>
      <c r="AF2158" s="17"/>
      <c r="AG2158" s="17"/>
      <c r="AH2158" s="17"/>
      <c r="AI2158" s="17"/>
      <c r="AJ2158" s="17"/>
      <c r="AK2158" s="17"/>
      <c r="AL2158" s="17"/>
      <c r="AM2158" s="17"/>
      <c r="AN2158" s="17"/>
      <c r="AO2158" s="17"/>
      <c r="AP2158" s="17"/>
      <c r="AQ2158" s="17"/>
      <c r="AR2158" s="17"/>
      <c r="AS2158" s="17"/>
      <c r="AT2158" s="17"/>
      <c r="AU2158" s="17"/>
      <c r="AV2158" s="17"/>
      <c r="AW2158" s="17"/>
      <c r="AX2158" s="17"/>
      <c r="AY2158" s="17"/>
      <c r="AZ2158" s="17"/>
      <c r="BA2158" s="17"/>
      <c r="BB2158" s="17"/>
    </row>
    <row r="2159" spans="1:54" x14ac:dyDescent="0.25">
      <c r="A2159" s="17"/>
      <c r="B2159" s="17"/>
      <c r="C2159" s="22"/>
      <c r="D2159" s="17"/>
      <c r="E2159" s="17"/>
      <c r="F2159" s="17"/>
      <c r="G2159" s="17"/>
      <c r="H2159" s="17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20"/>
      <c r="T2159" s="20"/>
      <c r="U2159" s="20"/>
      <c r="V2159" s="20"/>
      <c r="W2159" s="20"/>
      <c r="X2159" s="20"/>
      <c r="Y2159" s="20"/>
      <c r="Z2159" s="17"/>
      <c r="AA2159" s="21"/>
      <c r="AB2159" s="17"/>
      <c r="AC2159" s="17"/>
      <c r="AD2159" s="17"/>
      <c r="AE2159" s="17"/>
      <c r="AF2159" s="17"/>
      <c r="AG2159" s="17"/>
      <c r="AH2159" s="17"/>
      <c r="AI2159" s="17"/>
      <c r="AJ2159" s="17"/>
      <c r="AK2159" s="17"/>
      <c r="AL2159" s="17"/>
      <c r="AM2159" s="17"/>
      <c r="AN2159" s="17"/>
      <c r="AO2159" s="17"/>
      <c r="AP2159" s="17"/>
      <c r="AQ2159" s="17"/>
      <c r="AR2159" s="17"/>
      <c r="AS2159" s="17"/>
      <c r="AT2159" s="17"/>
      <c r="AU2159" s="17"/>
      <c r="AV2159" s="17"/>
      <c r="AW2159" s="17"/>
      <c r="AX2159" s="17"/>
      <c r="AY2159" s="17"/>
      <c r="AZ2159" s="17"/>
      <c r="BA2159" s="17"/>
      <c r="BB2159" s="17"/>
    </row>
    <row r="2160" spans="1:54" x14ac:dyDescent="0.25">
      <c r="A2160" s="17"/>
      <c r="B2160" s="17"/>
      <c r="C2160" s="22"/>
      <c r="D2160" s="17"/>
      <c r="E2160" s="17"/>
      <c r="F2160" s="17"/>
      <c r="G2160" s="17"/>
      <c r="H2160" s="17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  <c r="S2160" s="20"/>
      <c r="T2160" s="20"/>
      <c r="U2160" s="20"/>
      <c r="V2160" s="20"/>
      <c r="W2160" s="20"/>
      <c r="X2160" s="20"/>
      <c r="Y2160" s="20"/>
      <c r="Z2160" s="17"/>
      <c r="AA2160" s="21"/>
      <c r="AB2160" s="17"/>
      <c r="AC2160" s="17"/>
      <c r="AD2160" s="17"/>
      <c r="AE2160" s="17"/>
      <c r="AF2160" s="17"/>
      <c r="AG2160" s="17"/>
      <c r="AH2160" s="17"/>
      <c r="AI2160" s="17"/>
      <c r="AJ2160" s="17"/>
      <c r="AK2160" s="17"/>
      <c r="AL2160" s="17"/>
      <c r="AM2160" s="17"/>
      <c r="AN2160" s="17"/>
      <c r="AO2160" s="17"/>
      <c r="AP2160" s="17"/>
      <c r="AQ2160" s="17"/>
      <c r="AR2160" s="17"/>
      <c r="AS2160" s="17"/>
      <c r="AT2160" s="17"/>
      <c r="AU2160" s="17"/>
      <c r="AV2160" s="17"/>
      <c r="AW2160" s="17"/>
      <c r="AX2160" s="17"/>
      <c r="AY2160" s="17"/>
      <c r="AZ2160" s="17"/>
      <c r="BA2160" s="17"/>
      <c r="BB2160" s="17"/>
    </row>
    <row r="2161" spans="1:54" x14ac:dyDescent="0.25">
      <c r="A2161" s="17"/>
      <c r="B2161" s="17"/>
      <c r="C2161" s="22"/>
      <c r="D2161" s="17"/>
      <c r="E2161" s="17"/>
      <c r="F2161" s="17"/>
      <c r="G2161" s="17"/>
      <c r="H2161" s="17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  <c r="S2161" s="20"/>
      <c r="T2161" s="20"/>
      <c r="U2161" s="20"/>
      <c r="V2161" s="20"/>
      <c r="W2161" s="20"/>
      <c r="X2161" s="20"/>
      <c r="Y2161" s="20"/>
      <c r="Z2161" s="17"/>
      <c r="AA2161" s="21"/>
      <c r="AB2161" s="17"/>
      <c r="AC2161" s="17"/>
      <c r="AD2161" s="17"/>
      <c r="AE2161" s="17"/>
      <c r="AF2161" s="17"/>
      <c r="AG2161" s="17"/>
      <c r="AH2161" s="17"/>
      <c r="AI2161" s="17"/>
      <c r="AJ2161" s="17"/>
      <c r="AK2161" s="17"/>
      <c r="AL2161" s="17"/>
      <c r="AM2161" s="17"/>
      <c r="AN2161" s="17"/>
      <c r="AO2161" s="17"/>
      <c r="AP2161" s="17"/>
      <c r="AQ2161" s="17"/>
      <c r="AR2161" s="17"/>
      <c r="AS2161" s="17"/>
      <c r="AT2161" s="17"/>
      <c r="AU2161" s="17"/>
      <c r="AV2161" s="17"/>
      <c r="AW2161" s="17"/>
      <c r="AX2161" s="17"/>
      <c r="AY2161" s="17"/>
      <c r="AZ2161" s="17"/>
      <c r="BA2161" s="17"/>
      <c r="BB2161" s="17"/>
    </row>
    <row r="2162" spans="1:54" x14ac:dyDescent="0.25">
      <c r="A2162" s="17"/>
      <c r="B2162" s="17"/>
      <c r="C2162" s="22"/>
      <c r="D2162" s="17"/>
      <c r="E2162" s="17"/>
      <c r="F2162" s="17"/>
      <c r="G2162" s="17"/>
      <c r="H2162" s="17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  <c r="S2162" s="20"/>
      <c r="T2162" s="20"/>
      <c r="U2162" s="20"/>
      <c r="V2162" s="20"/>
      <c r="W2162" s="20"/>
      <c r="X2162" s="20"/>
      <c r="Y2162" s="20"/>
      <c r="Z2162" s="17"/>
      <c r="AA2162" s="21"/>
      <c r="AB2162" s="17"/>
      <c r="AC2162" s="17"/>
      <c r="AD2162" s="17"/>
      <c r="AE2162" s="17"/>
      <c r="AF2162" s="17"/>
      <c r="AG2162" s="17"/>
      <c r="AH2162" s="17"/>
      <c r="AI2162" s="17"/>
      <c r="AJ2162" s="17"/>
      <c r="AK2162" s="17"/>
      <c r="AL2162" s="17"/>
      <c r="AM2162" s="17"/>
      <c r="AN2162" s="17"/>
      <c r="AO2162" s="17"/>
      <c r="AP2162" s="17"/>
      <c r="AQ2162" s="17"/>
      <c r="AR2162" s="17"/>
      <c r="AS2162" s="17"/>
      <c r="AT2162" s="17"/>
      <c r="AU2162" s="17"/>
      <c r="AV2162" s="17"/>
      <c r="AW2162" s="17"/>
      <c r="AX2162" s="17"/>
      <c r="AY2162" s="17"/>
      <c r="AZ2162" s="17"/>
      <c r="BA2162" s="17"/>
      <c r="BB2162" s="17"/>
    </row>
    <row r="2163" spans="1:54" x14ac:dyDescent="0.25">
      <c r="A2163" s="17"/>
      <c r="B2163" s="17"/>
      <c r="C2163" s="22"/>
      <c r="D2163" s="17"/>
      <c r="E2163" s="17"/>
      <c r="F2163" s="17"/>
      <c r="G2163" s="17"/>
      <c r="H2163" s="17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  <c r="S2163" s="20"/>
      <c r="T2163" s="20"/>
      <c r="U2163" s="20"/>
      <c r="V2163" s="20"/>
      <c r="W2163" s="20"/>
      <c r="X2163" s="20"/>
      <c r="Y2163" s="20"/>
      <c r="Z2163" s="17"/>
      <c r="AA2163" s="21"/>
      <c r="AB2163" s="17"/>
      <c r="AC2163" s="17"/>
      <c r="AD2163" s="17"/>
      <c r="AE2163" s="17"/>
      <c r="AF2163" s="17"/>
      <c r="AG2163" s="17"/>
      <c r="AH2163" s="17"/>
      <c r="AI2163" s="17"/>
      <c r="AJ2163" s="17"/>
      <c r="AK2163" s="17"/>
      <c r="AL2163" s="17"/>
      <c r="AM2163" s="17"/>
      <c r="AN2163" s="17"/>
      <c r="AO2163" s="17"/>
      <c r="AP2163" s="17"/>
      <c r="AQ2163" s="17"/>
      <c r="AR2163" s="17"/>
      <c r="AS2163" s="17"/>
      <c r="AT2163" s="17"/>
      <c r="AU2163" s="17"/>
      <c r="AV2163" s="17"/>
      <c r="AW2163" s="17"/>
      <c r="AX2163" s="17"/>
      <c r="AY2163" s="17"/>
      <c r="AZ2163" s="17"/>
      <c r="BA2163" s="17"/>
      <c r="BB2163" s="17"/>
    </row>
    <row r="2164" spans="1:54" x14ac:dyDescent="0.25">
      <c r="A2164" s="17"/>
      <c r="B2164" s="17"/>
      <c r="C2164" s="22"/>
      <c r="D2164" s="17"/>
      <c r="E2164" s="17"/>
      <c r="F2164" s="17"/>
      <c r="G2164" s="17"/>
      <c r="H2164" s="17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20"/>
      <c r="T2164" s="20"/>
      <c r="U2164" s="20"/>
      <c r="V2164" s="20"/>
      <c r="W2164" s="20"/>
      <c r="X2164" s="20"/>
      <c r="Y2164" s="20"/>
      <c r="Z2164" s="17"/>
      <c r="AA2164" s="21"/>
      <c r="AB2164" s="17"/>
      <c r="AC2164" s="17"/>
      <c r="AD2164" s="17"/>
      <c r="AE2164" s="17"/>
      <c r="AF2164" s="17"/>
      <c r="AG2164" s="17"/>
      <c r="AH2164" s="17"/>
      <c r="AI2164" s="17"/>
      <c r="AJ2164" s="17"/>
      <c r="AK2164" s="17"/>
      <c r="AL2164" s="17"/>
      <c r="AM2164" s="17"/>
      <c r="AN2164" s="17"/>
      <c r="AO2164" s="17"/>
      <c r="AP2164" s="17"/>
      <c r="AQ2164" s="17"/>
      <c r="AR2164" s="17"/>
      <c r="AS2164" s="17"/>
      <c r="AT2164" s="17"/>
      <c r="AU2164" s="17"/>
      <c r="AV2164" s="17"/>
      <c r="AW2164" s="17"/>
      <c r="AX2164" s="17"/>
      <c r="AY2164" s="17"/>
      <c r="AZ2164" s="17"/>
      <c r="BA2164" s="17"/>
      <c r="BB2164" s="17"/>
    </row>
    <row r="2165" spans="1:54" x14ac:dyDescent="0.25">
      <c r="A2165" s="17"/>
      <c r="B2165" s="17"/>
      <c r="C2165" s="22"/>
      <c r="D2165" s="17"/>
      <c r="E2165" s="17"/>
      <c r="F2165" s="17"/>
      <c r="G2165" s="17"/>
      <c r="H2165" s="17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  <c r="S2165" s="20"/>
      <c r="T2165" s="20"/>
      <c r="U2165" s="20"/>
      <c r="V2165" s="20"/>
      <c r="W2165" s="20"/>
      <c r="X2165" s="20"/>
      <c r="Y2165" s="20"/>
      <c r="Z2165" s="17"/>
      <c r="AA2165" s="21"/>
      <c r="AB2165" s="17"/>
      <c r="AC2165" s="17"/>
      <c r="AD2165" s="17"/>
      <c r="AE2165" s="17"/>
      <c r="AF2165" s="17"/>
      <c r="AG2165" s="17"/>
      <c r="AH2165" s="17"/>
      <c r="AI2165" s="17"/>
      <c r="AJ2165" s="17"/>
      <c r="AK2165" s="17"/>
      <c r="AL2165" s="17"/>
      <c r="AM2165" s="17"/>
      <c r="AN2165" s="17"/>
      <c r="AO2165" s="17"/>
      <c r="AP2165" s="17"/>
      <c r="AQ2165" s="17"/>
      <c r="AR2165" s="17"/>
      <c r="AS2165" s="17"/>
      <c r="AT2165" s="17"/>
      <c r="AU2165" s="17"/>
      <c r="AV2165" s="17"/>
      <c r="AW2165" s="17"/>
      <c r="AX2165" s="17"/>
      <c r="AY2165" s="17"/>
      <c r="AZ2165" s="17"/>
      <c r="BA2165" s="17"/>
      <c r="BB2165" s="17"/>
    </row>
    <row r="2166" spans="1:54" x14ac:dyDescent="0.25">
      <c r="A2166" s="17"/>
      <c r="B2166" s="17"/>
      <c r="C2166" s="22"/>
      <c r="D2166" s="17"/>
      <c r="E2166" s="17"/>
      <c r="F2166" s="17"/>
      <c r="G2166" s="17"/>
      <c r="H2166" s="17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  <c r="S2166" s="20"/>
      <c r="T2166" s="20"/>
      <c r="U2166" s="20"/>
      <c r="V2166" s="20"/>
      <c r="W2166" s="20"/>
      <c r="X2166" s="20"/>
      <c r="Y2166" s="20"/>
      <c r="Z2166" s="17"/>
      <c r="AA2166" s="21"/>
      <c r="AB2166" s="17"/>
      <c r="AC2166" s="17"/>
      <c r="AD2166" s="17"/>
      <c r="AE2166" s="17"/>
      <c r="AF2166" s="17"/>
      <c r="AG2166" s="17"/>
      <c r="AH2166" s="17"/>
      <c r="AI2166" s="17"/>
      <c r="AJ2166" s="17"/>
      <c r="AK2166" s="17"/>
      <c r="AL2166" s="17"/>
      <c r="AM2166" s="17"/>
      <c r="AN2166" s="17"/>
      <c r="AO2166" s="17"/>
      <c r="AP2166" s="17"/>
      <c r="AQ2166" s="17"/>
      <c r="AR2166" s="17"/>
      <c r="AS2166" s="17"/>
      <c r="AT2166" s="17"/>
      <c r="AU2166" s="17"/>
      <c r="AV2166" s="17"/>
      <c r="AW2166" s="17"/>
      <c r="AX2166" s="17"/>
      <c r="AY2166" s="17"/>
      <c r="AZ2166" s="17"/>
      <c r="BA2166" s="17"/>
      <c r="BB2166" s="17"/>
    </row>
    <row r="2167" spans="1:54" x14ac:dyDescent="0.25">
      <c r="A2167" s="17"/>
      <c r="B2167" s="17"/>
      <c r="C2167" s="22"/>
      <c r="D2167" s="17"/>
      <c r="E2167" s="17"/>
      <c r="F2167" s="17"/>
      <c r="G2167" s="17"/>
      <c r="H2167" s="17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  <c r="S2167" s="20"/>
      <c r="T2167" s="20"/>
      <c r="U2167" s="20"/>
      <c r="V2167" s="20"/>
      <c r="W2167" s="20"/>
      <c r="X2167" s="20"/>
      <c r="Y2167" s="20"/>
      <c r="Z2167" s="17"/>
      <c r="AA2167" s="21"/>
      <c r="AB2167" s="17"/>
      <c r="AC2167" s="17"/>
      <c r="AD2167" s="17"/>
      <c r="AE2167" s="17"/>
      <c r="AF2167" s="17"/>
      <c r="AG2167" s="17"/>
      <c r="AH2167" s="17"/>
      <c r="AI2167" s="17"/>
      <c r="AJ2167" s="17"/>
      <c r="AK2167" s="17"/>
      <c r="AL2167" s="17"/>
      <c r="AM2167" s="17"/>
      <c r="AN2167" s="17"/>
      <c r="AO2167" s="17"/>
      <c r="AP2167" s="17"/>
      <c r="AQ2167" s="17"/>
      <c r="AR2167" s="17"/>
      <c r="AS2167" s="17"/>
      <c r="AT2167" s="17"/>
      <c r="AU2167" s="17"/>
      <c r="AV2167" s="17"/>
      <c r="AW2167" s="17"/>
      <c r="AX2167" s="17"/>
      <c r="AY2167" s="17"/>
      <c r="AZ2167" s="17"/>
      <c r="BA2167" s="17"/>
      <c r="BB2167" s="17"/>
    </row>
    <row r="2168" spans="1:54" x14ac:dyDescent="0.25">
      <c r="A2168" s="17"/>
      <c r="B2168" s="17"/>
      <c r="C2168" s="22"/>
      <c r="D2168" s="17"/>
      <c r="E2168" s="17"/>
      <c r="F2168" s="17"/>
      <c r="G2168" s="17"/>
      <c r="H2168" s="17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  <c r="S2168" s="20"/>
      <c r="T2168" s="20"/>
      <c r="U2168" s="20"/>
      <c r="V2168" s="20"/>
      <c r="W2168" s="20"/>
      <c r="X2168" s="20"/>
      <c r="Y2168" s="20"/>
      <c r="Z2168" s="17"/>
      <c r="AA2168" s="21"/>
      <c r="AB2168" s="17"/>
      <c r="AC2168" s="17"/>
      <c r="AD2168" s="17"/>
      <c r="AE2168" s="17"/>
      <c r="AF2168" s="17"/>
      <c r="AG2168" s="17"/>
      <c r="AH2168" s="17"/>
      <c r="AI2168" s="17"/>
      <c r="AJ2168" s="17"/>
      <c r="AK2168" s="17"/>
      <c r="AL2168" s="17"/>
      <c r="AM2168" s="17"/>
      <c r="AN2168" s="17"/>
      <c r="AO2168" s="17"/>
      <c r="AP2168" s="17"/>
      <c r="AQ2168" s="17"/>
      <c r="AR2168" s="17"/>
      <c r="AS2168" s="17"/>
      <c r="AT2168" s="17"/>
      <c r="AU2168" s="17"/>
      <c r="AV2168" s="17"/>
      <c r="AW2168" s="17"/>
      <c r="AX2168" s="17"/>
      <c r="AY2168" s="17"/>
      <c r="AZ2168" s="17"/>
      <c r="BA2168" s="17"/>
      <c r="BB2168" s="17"/>
    </row>
    <row r="2169" spans="1:54" x14ac:dyDescent="0.25">
      <c r="A2169" s="17"/>
      <c r="B2169" s="17"/>
      <c r="C2169" s="22"/>
      <c r="D2169" s="17"/>
      <c r="E2169" s="17"/>
      <c r="F2169" s="17"/>
      <c r="G2169" s="17"/>
      <c r="H2169" s="17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  <c r="S2169" s="20"/>
      <c r="T2169" s="20"/>
      <c r="U2169" s="20"/>
      <c r="V2169" s="20"/>
      <c r="W2169" s="20"/>
      <c r="X2169" s="20"/>
      <c r="Y2169" s="20"/>
      <c r="Z2169" s="17"/>
      <c r="AA2169" s="21"/>
      <c r="AB2169" s="17"/>
      <c r="AC2169" s="17"/>
      <c r="AD2169" s="17"/>
      <c r="AE2169" s="17"/>
      <c r="AF2169" s="17"/>
      <c r="AG2169" s="17"/>
      <c r="AH2169" s="17"/>
      <c r="AI2169" s="17"/>
      <c r="AJ2169" s="17"/>
      <c r="AK2169" s="17"/>
      <c r="AL2169" s="17"/>
      <c r="AM2169" s="17"/>
      <c r="AN2169" s="17"/>
      <c r="AO2169" s="17"/>
      <c r="AP2169" s="17"/>
      <c r="AQ2169" s="17"/>
      <c r="AR2169" s="17"/>
      <c r="AS2169" s="17"/>
      <c r="AT2169" s="17"/>
      <c r="AU2169" s="17"/>
      <c r="AV2169" s="17"/>
      <c r="AW2169" s="17"/>
      <c r="AX2169" s="17"/>
      <c r="AY2169" s="17"/>
      <c r="AZ2169" s="17"/>
      <c r="BA2169" s="17"/>
      <c r="BB2169" s="17"/>
    </row>
    <row r="2170" spans="1:54" x14ac:dyDescent="0.25">
      <c r="A2170" s="17"/>
      <c r="B2170" s="17"/>
      <c r="C2170" s="22"/>
      <c r="D2170" s="17"/>
      <c r="E2170" s="17"/>
      <c r="F2170" s="17"/>
      <c r="G2170" s="17"/>
      <c r="H2170" s="17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  <c r="S2170" s="20"/>
      <c r="T2170" s="20"/>
      <c r="U2170" s="20"/>
      <c r="V2170" s="20"/>
      <c r="W2170" s="20"/>
      <c r="X2170" s="20"/>
      <c r="Y2170" s="20"/>
      <c r="Z2170" s="17"/>
      <c r="AA2170" s="21"/>
      <c r="AB2170" s="17"/>
      <c r="AC2170" s="17"/>
      <c r="AD2170" s="17"/>
      <c r="AE2170" s="17"/>
      <c r="AF2170" s="17"/>
      <c r="AG2170" s="17"/>
      <c r="AH2170" s="17"/>
      <c r="AI2170" s="17"/>
      <c r="AJ2170" s="17"/>
      <c r="AK2170" s="17"/>
      <c r="AL2170" s="17"/>
      <c r="AM2170" s="17"/>
      <c r="AN2170" s="17"/>
      <c r="AO2170" s="17"/>
      <c r="AP2170" s="17"/>
      <c r="AQ2170" s="17"/>
      <c r="AR2170" s="17"/>
      <c r="AS2170" s="17"/>
      <c r="AT2170" s="17"/>
      <c r="AU2170" s="17"/>
      <c r="AV2170" s="17"/>
      <c r="AW2170" s="17"/>
      <c r="AX2170" s="17"/>
      <c r="AY2170" s="17"/>
      <c r="AZ2170" s="17"/>
      <c r="BA2170" s="17"/>
      <c r="BB2170" s="17"/>
    </row>
    <row r="2171" spans="1:54" x14ac:dyDescent="0.25">
      <c r="A2171" s="17"/>
      <c r="B2171" s="17"/>
      <c r="C2171" s="22"/>
      <c r="D2171" s="17"/>
      <c r="E2171" s="17"/>
      <c r="F2171" s="17"/>
      <c r="G2171" s="17"/>
      <c r="H2171" s="17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  <c r="S2171" s="20"/>
      <c r="T2171" s="20"/>
      <c r="U2171" s="20"/>
      <c r="V2171" s="20"/>
      <c r="W2171" s="20"/>
      <c r="X2171" s="20"/>
      <c r="Y2171" s="20"/>
      <c r="Z2171" s="17"/>
      <c r="AA2171" s="21"/>
      <c r="AB2171" s="17"/>
      <c r="AC2171" s="17"/>
      <c r="AD2171" s="17"/>
      <c r="AE2171" s="17"/>
      <c r="AF2171" s="17"/>
      <c r="AG2171" s="17"/>
      <c r="AH2171" s="17"/>
      <c r="AI2171" s="17"/>
      <c r="AJ2171" s="17"/>
      <c r="AK2171" s="17"/>
      <c r="AL2171" s="17"/>
      <c r="AM2171" s="17"/>
      <c r="AN2171" s="17"/>
      <c r="AO2171" s="17"/>
      <c r="AP2171" s="17"/>
      <c r="AQ2171" s="17"/>
      <c r="AR2171" s="17"/>
      <c r="AS2171" s="17"/>
      <c r="AT2171" s="17"/>
      <c r="AU2171" s="17"/>
      <c r="AV2171" s="17"/>
      <c r="AW2171" s="17"/>
      <c r="AX2171" s="17"/>
      <c r="AY2171" s="17"/>
      <c r="AZ2171" s="17"/>
      <c r="BA2171" s="17"/>
      <c r="BB2171" s="17"/>
    </row>
    <row r="2172" spans="1:54" x14ac:dyDescent="0.25">
      <c r="A2172" s="17"/>
      <c r="B2172" s="17"/>
      <c r="C2172" s="22"/>
      <c r="D2172" s="17"/>
      <c r="E2172" s="17"/>
      <c r="F2172" s="17"/>
      <c r="G2172" s="17"/>
      <c r="H2172" s="17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  <c r="S2172" s="20"/>
      <c r="T2172" s="20"/>
      <c r="U2172" s="20"/>
      <c r="V2172" s="20"/>
      <c r="W2172" s="20"/>
      <c r="X2172" s="20"/>
      <c r="Y2172" s="20"/>
      <c r="Z2172" s="17"/>
      <c r="AA2172" s="21"/>
      <c r="AB2172" s="17"/>
      <c r="AC2172" s="17"/>
      <c r="AD2172" s="17"/>
      <c r="AE2172" s="17"/>
      <c r="AF2172" s="17"/>
      <c r="AG2172" s="17"/>
      <c r="AH2172" s="17"/>
      <c r="AI2172" s="17"/>
      <c r="AJ2172" s="17"/>
      <c r="AK2172" s="17"/>
      <c r="AL2172" s="17"/>
      <c r="AM2172" s="17"/>
      <c r="AN2172" s="17"/>
      <c r="AO2172" s="17"/>
      <c r="AP2172" s="17"/>
      <c r="AQ2172" s="17"/>
      <c r="AR2172" s="17"/>
      <c r="AS2172" s="17"/>
      <c r="AT2172" s="17"/>
      <c r="AU2172" s="17"/>
      <c r="AV2172" s="17"/>
      <c r="AW2172" s="17"/>
      <c r="AX2172" s="17"/>
      <c r="AY2172" s="17"/>
      <c r="AZ2172" s="17"/>
      <c r="BA2172" s="17"/>
      <c r="BB2172" s="17"/>
    </row>
    <row r="2173" spans="1:54" x14ac:dyDescent="0.25">
      <c r="A2173" s="17"/>
      <c r="B2173" s="17"/>
      <c r="C2173" s="22"/>
      <c r="D2173" s="17"/>
      <c r="E2173" s="17"/>
      <c r="F2173" s="17"/>
      <c r="G2173" s="17"/>
      <c r="H2173" s="17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  <c r="S2173" s="20"/>
      <c r="T2173" s="20"/>
      <c r="U2173" s="20"/>
      <c r="V2173" s="20"/>
      <c r="W2173" s="20"/>
      <c r="X2173" s="20"/>
      <c r="Y2173" s="20"/>
      <c r="Z2173" s="17"/>
      <c r="AA2173" s="21"/>
      <c r="AB2173" s="17"/>
      <c r="AC2173" s="17"/>
      <c r="AD2173" s="17"/>
      <c r="AE2173" s="17"/>
      <c r="AF2173" s="17"/>
      <c r="AG2173" s="17"/>
      <c r="AH2173" s="17"/>
      <c r="AI2173" s="17"/>
      <c r="AJ2173" s="17"/>
      <c r="AK2173" s="17"/>
      <c r="AL2173" s="17"/>
      <c r="AM2173" s="17"/>
      <c r="AN2173" s="17"/>
      <c r="AO2173" s="17"/>
      <c r="AP2173" s="17"/>
      <c r="AQ2173" s="17"/>
      <c r="AR2173" s="17"/>
      <c r="AS2173" s="17"/>
      <c r="AT2173" s="17"/>
      <c r="AU2173" s="17"/>
      <c r="AV2173" s="17"/>
      <c r="AW2173" s="17"/>
      <c r="AX2173" s="17"/>
      <c r="AY2173" s="17"/>
      <c r="AZ2173" s="17"/>
      <c r="BA2173" s="17"/>
      <c r="BB2173" s="17"/>
    </row>
    <row r="2174" spans="1:54" x14ac:dyDescent="0.25">
      <c r="A2174" s="17"/>
      <c r="B2174" s="17"/>
      <c r="C2174" s="22"/>
      <c r="D2174" s="17"/>
      <c r="E2174" s="17"/>
      <c r="F2174" s="17"/>
      <c r="G2174" s="17"/>
      <c r="H2174" s="17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  <c r="S2174" s="20"/>
      <c r="T2174" s="20"/>
      <c r="U2174" s="20"/>
      <c r="V2174" s="20"/>
      <c r="W2174" s="20"/>
      <c r="X2174" s="20"/>
      <c r="Y2174" s="20"/>
      <c r="Z2174" s="17"/>
      <c r="AA2174" s="21"/>
      <c r="AB2174" s="17"/>
      <c r="AC2174" s="17"/>
      <c r="AD2174" s="17"/>
      <c r="AE2174" s="17"/>
      <c r="AF2174" s="17"/>
      <c r="AG2174" s="17"/>
      <c r="AH2174" s="17"/>
      <c r="AI2174" s="17"/>
      <c r="AJ2174" s="17"/>
      <c r="AK2174" s="17"/>
      <c r="AL2174" s="17"/>
      <c r="AM2174" s="17"/>
      <c r="AN2174" s="17"/>
      <c r="AO2174" s="17"/>
      <c r="AP2174" s="17"/>
      <c r="AQ2174" s="17"/>
      <c r="AR2174" s="17"/>
      <c r="AS2174" s="17"/>
      <c r="AT2174" s="17"/>
      <c r="AU2174" s="17"/>
      <c r="AV2174" s="17"/>
      <c r="AW2174" s="17"/>
      <c r="AX2174" s="17"/>
      <c r="AY2174" s="17"/>
      <c r="AZ2174" s="17"/>
      <c r="BA2174" s="17"/>
      <c r="BB2174" s="17"/>
    </row>
    <row r="2175" spans="1:54" x14ac:dyDescent="0.25">
      <c r="A2175" s="17"/>
      <c r="B2175" s="17"/>
      <c r="C2175" s="22"/>
      <c r="D2175" s="17"/>
      <c r="E2175" s="17"/>
      <c r="F2175" s="17"/>
      <c r="G2175" s="17"/>
      <c r="H2175" s="17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  <c r="S2175" s="20"/>
      <c r="T2175" s="20"/>
      <c r="U2175" s="20"/>
      <c r="V2175" s="20"/>
      <c r="W2175" s="20"/>
      <c r="X2175" s="20"/>
      <c r="Y2175" s="20"/>
      <c r="Z2175" s="17"/>
      <c r="AA2175" s="21"/>
      <c r="AB2175" s="17"/>
      <c r="AC2175" s="17"/>
      <c r="AD2175" s="17"/>
      <c r="AE2175" s="17"/>
      <c r="AF2175" s="17"/>
      <c r="AG2175" s="17"/>
      <c r="AH2175" s="17"/>
      <c r="AI2175" s="17"/>
      <c r="AJ2175" s="17"/>
      <c r="AK2175" s="17"/>
      <c r="AL2175" s="17"/>
      <c r="AM2175" s="17"/>
      <c r="AN2175" s="17"/>
      <c r="AO2175" s="17"/>
      <c r="AP2175" s="17"/>
      <c r="AQ2175" s="17"/>
      <c r="AR2175" s="17"/>
      <c r="AS2175" s="17"/>
      <c r="AT2175" s="17"/>
      <c r="AU2175" s="17"/>
      <c r="AV2175" s="17"/>
      <c r="AW2175" s="17"/>
      <c r="AX2175" s="17"/>
      <c r="AY2175" s="17"/>
      <c r="AZ2175" s="17"/>
      <c r="BA2175" s="17"/>
      <c r="BB2175" s="17"/>
    </row>
    <row r="2176" spans="1:54" x14ac:dyDescent="0.25">
      <c r="A2176" s="17"/>
      <c r="B2176" s="17"/>
      <c r="C2176" s="22"/>
      <c r="D2176" s="17"/>
      <c r="E2176" s="17"/>
      <c r="F2176" s="17"/>
      <c r="G2176" s="17"/>
      <c r="H2176" s="17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20"/>
      <c r="T2176" s="20"/>
      <c r="U2176" s="20"/>
      <c r="V2176" s="20"/>
      <c r="W2176" s="20"/>
      <c r="X2176" s="20"/>
      <c r="Y2176" s="20"/>
      <c r="Z2176" s="17"/>
      <c r="AA2176" s="21"/>
      <c r="AB2176" s="17"/>
      <c r="AC2176" s="17"/>
      <c r="AD2176" s="17"/>
      <c r="AE2176" s="17"/>
      <c r="AF2176" s="17"/>
      <c r="AG2176" s="17"/>
      <c r="AH2176" s="17"/>
      <c r="AI2176" s="17"/>
      <c r="AJ2176" s="17"/>
      <c r="AK2176" s="17"/>
      <c r="AL2176" s="17"/>
      <c r="AM2176" s="17"/>
      <c r="AN2176" s="17"/>
      <c r="AO2176" s="17"/>
      <c r="AP2176" s="17"/>
      <c r="AQ2176" s="17"/>
      <c r="AR2176" s="17"/>
      <c r="AS2176" s="17"/>
      <c r="AT2176" s="17"/>
      <c r="AU2176" s="17"/>
      <c r="AV2176" s="17"/>
      <c r="AW2176" s="17"/>
      <c r="AX2176" s="17"/>
      <c r="AY2176" s="17"/>
      <c r="AZ2176" s="17"/>
      <c r="BA2176" s="17"/>
      <c r="BB2176" s="17"/>
    </row>
    <row r="2177" spans="1:54" x14ac:dyDescent="0.25">
      <c r="A2177" s="17"/>
      <c r="B2177" s="17"/>
      <c r="C2177" s="22"/>
      <c r="D2177" s="17"/>
      <c r="E2177" s="17"/>
      <c r="F2177" s="17"/>
      <c r="G2177" s="17"/>
      <c r="H2177" s="17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  <c r="S2177" s="20"/>
      <c r="T2177" s="20"/>
      <c r="U2177" s="20"/>
      <c r="V2177" s="20"/>
      <c r="W2177" s="20"/>
      <c r="X2177" s="20"/>
      <c r="Y2177" s="20"/>
      <c r="Z2177" s="17"/>
      <c r="AA2177" s="21"/>
      <c r="AB2177" s="17"/>
      <c r="AC2177" s="17"/>
      <c r="AD2177" s="17"/>
      <c r="AE2177" s="17"/>
      <c r="AF2177" s="17"/>
      <c r="AG2177" s="17"/>
      <c r="AH2177" s="17"/>
      <c r="AI2177" s="17"/>
      <c r="AJ2177" s="17"/>
      <c r="AK2177" s="17"/>
      <c r="AL2177" s="17"/>
      <c r="AM2177" s="17"/>
      <c r="AN2177" s="17"/>
      <c r="AO2177" s="17"/>
      <c r="AP2177" s="17"/>
      <c r="AQ2177" s="17"/>
      <c r="AR2177" s="17"/>
      <c r="AS2177" s="17"/>
      <c r="AT2177" s="17"/>
      <c r="AU2177" s="17"/>
      <c r="AV2177" s="17"/>
      <c r="AW2177" s="17"/>
      <c r="AX2177" s="17"/>
      <c r="AY2177" s="17"/>
      <c r="AZ2177" s="17"/>
      <c r="BA2177" s="17"/>
      <c r="BB2177" s="17"/>
    </row>
    <row r="2178" spans="1:54" x14ac:dyDescent="0.25">
      <c r="A2178" s="17"/>
      <c r="B2178" s="17"/>
      <c r="C2178" s="22"/>
      <c r="D2178" s="17"/>
      <c r="E2178" s="17"/>
      <c r="F2178" s="17"/>
      <c r="G2178" s="17"/>
      <c r="H2178" s="17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20"/>
      <c r="T2178" s="20"/>
      <c r="U2178" s="20"/>
      <c r="V2178" s="20"/>
      <c r="W2178" s="20"/>
      <c r="X2178" s="20"/>
      <c r="Y2178" s="20"/>
      <c r="Z2178" s="17"/>
      <c r="AA2178" s="21"/>
      <c r="AB2178" s="17"/>
      <c r="AC2178" s="17"/>
      <c r="AD2178" s="17"/>
      <c r="AE2178" s="17"/>
      <c r="AF2178" s="17"/>
      <c r="AG2178" s="17"/>
      <c r="AH2178" s="17"/>
      <c r="AI2178" s="17"/>
      <c r="AJ2178" s="17"/>
      <c r="AK2178" s="17"/>
      <c r="AL2178" s="17"/>
      <c r="AM2178" s="17"/>
      <c r="AN2178" s="17"/>
      <c r="AO2178" s="17"/>
      <c r="AP2178" s="17"/>
      <c r="AQ2178" s="17"/>
      <c r="AR2178" s="17"/>
      <c r="AS2178" s="17"/>
      <c r="AT2178" s="17"/>
      <c r="AU2178" s="17"/>
      <c r="AV2178" s="17"/>
      <c r="AW2178" s="17"/>
      <c r="AX2178" s="17"/>
      <c r="AY2178" s="17"/>
      <c r="AZ2178" s="17"/>
      <c r="BA2178" s="17"/>
      <c r="BB2178" s="17"/>
    </row>
    <row r="2179" spans="1:54" x14ac:dyDescent="0.25">
      <c r="A2179" s="17"/>
      <c r="B2179" s="17"/>
      <c r="C2179" s="22"/>
      <c r="D2179" s="17"/>
      <c r="E2179" s="17"/>
      <c r="F2179" s="17"/>
      <c r="G2179" s="17"/>
      <c r="H2179" s="17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  <c r="S2179" s="20"/>
      <c r="T2179" s="20"/>
      <c r="U2179" s="20"/>
      <c r="V2179" s="20"/>
      <c r="W2179" s="20"/>
      <c r="X2179" s="20"/>
      <c r="Y2179" s="20"/>
      <c r="Z2179" s="17"/>
      <c r="AA2179" s="21"/>
      <c r="AB2179" s="17"/>
      <c r="AC2179" s="17"/>
      <c r="AD2179" s="17"/>
      <c r="AE2179" s="17"/>
      <c r="AF2179" s="17"/>
      <c r="AG2179" s="17"/>
      <c r="AH2179" s="17"/>
      <c r="AI2179" s="17"/>
      <c r="AJ2179" s="17"/>
      <c r="AK2179" s="17"/>
      <c r="AL2179" s="17"/>
      <c r="AM2179" s="17"/>
      <c r="AN2179" s="17"/>
      <c r="AO2179" s="17"/>
      <c r="AP2179" s="17"/>
      <c r="AQ2179" s="17"/>
      <c r="AR2179" s="17"/>
      <c r="AS2179" s="17"/>
      <c r="AT2179" s="17"/>
      <c r="AU2179" s="17"/>
      <c r="AV2179" s="17"/>
      <c r="AW2179" s="17"/>
      <c r="AX2179" s="17"/>
      <c r="AY2179" s="17"/>
      <c r="AZ2179" s="17"/>
      <c r="BA2179" s="17"/>
      <c r="BB2179" s="17"/>
    </row>
    <row r="2180" spans="1:54" x14ac:dyDescent="0.25">
      <c r="A2180" s="17"/>
      <c r="B2180" s="17"/>
      <c r="C2180" s="22"/>
      <c r="D2180" s="17"/>
      <c r="E2180" s="17"/>
      <c r="F2180" s="17"/>
      <c r="G2180" s="17"/>
      <c r="H2180" s="17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  <c r="S2180" s="20"/>
      <c r="T2180" s="20"/>
      <c r="U2180" s="20"/>
      <c r="V2180" s="20"/>
      <c r="W2180" s="20"/>
      <c r="X2180" s="20"/>
      <c r="Y2180" s="20"/>
      <c r="Z2180" s="17"/>
      <c r="AA2180" s="21"/>
      <c r="AB2180" s="17"/>
      <c r="AC2180" s="17"/>
      <c r="AD2180" s="17"/>
      <c r="AE2180" s="17"/>
      <c r="AF2180" s="17"/>
      <c r="AG2180" s="17"/>
      <c r="AH2180" s="17"/>
      <c r="AI2180" s="17"/>
      <c r="AJ2180" s="17"/>
      <c r="AK2180" s="17"/>
      <c r="AL2180" s="17"/>
      <c r="AM2180" s="17"/>
      <c r="AN2180" s="17"/>
      <c r="AO2180" s="17"/>
      <c r="AP2180" s="17"/>
      <c r="AQ2180" s="17"/>
      <c r="AR2180" s="17"/>
      <c r="AS2180" s="17"/>
      <c r="AT2180" s="17"/>
      <c r="AU2180" s="17"/>
      <c r="AV2180" s="17"/>
      <c r="AW2180" s="17"/>
      <c r="AX2180" s="17"/>
      <c r="AY2180" s="17"/>
      <c r="AZ2180" s="17"/>
      <c r="BA2180" s="17"/>
      <c r="BB2180" s="17"/>
    </row>
    <row r="2181" spans="1:54" x14ac:dyDescent="0.25">
      <c r="A2181" s="17"/>
      <c r="B2181" s="17"/>
      <c r="C2181" s="22"/>
      <c r="D2181" s="17"/>
      <c r="E2181" s="17"/>
      <c r="F2181" s="17"/>
      <c r="G2181" s="17"/>
      <c r="H2181" s="17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  <c r="S2181" s="20"/>
      <c r="T2181" s="20"/>
      <c r="U2181" s="20"/>
      <c r="V2181" s="20"/>
      <c r="W2181" s="20"/>
      <c r="X2181" s="20"/>
      <c r="Y2181" s="20"/>
      <c r="Z2181" s="17"/>
      <c r="AA2181" s="21"/>
      <c r="AB2181" s="17"/>
      <c r="AC2181" s="17"/>
      <c r="AD2181" s="17"/>
      <c r="AE2181" s="17"/>
      <c r="AF2181" s="17"/>
      <c r="AG2181" s="17"/>
      <c r="AH2181" s="17"/>
      <c r="AI2181" s="17"/>
      <c r="AJ2181" s="17"/>
      <c r="AK2181" s="17"/>
      <c r="AL2181" s="17"/>
      <c r="AM2181" s="17"/>
      <c r="AN2181" s="17"/>
      <c r="AO2181" s="17"/>
      <c r="AP2181" s="17"/>
      <c r="AQ2181" s="17"/>
      <c r="AR2181" s="17"/>
      <c r="AS2181" s="17"/>
      <c r="AT2181" s="17"/>
      <c r="AU2181" s="17"/>
      <c r="AV2181" s="17"/>
      <c r="AW2181" s="17"/>
      <c r="AX2181" s="17"/>
      <c r="AY2181" s="17"/>
      <c r="AZ2181" s="17"/>
      <c r="BA2181" s="17"/>
      <c r="BB2181" s="17"/>
    </row>
    <row r="2182" spans="1:54" x14ac:dyDescent="0.25">
      <c r="A2182" s="17"/>
      <c r="B2182" s="17"/>
      <c r="C2182" s="22"/>
      <c r="D2182" s="17"/>
      <c r="E2182" s="17"/>
      <c r="F2182" s="17"/>
      <c r="G2182" s="17"/>
      <c r="H2182" s="17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  <c r="S2182" s="20"/>
      <c r="T2182" s="20"/>
      <c r="U2182" s="20"/>
      <c r="V2182" s="20"/>
      <c r="W2182" s="20"/>
      <c r="X2182" s="20"/>
      <c r="Y2182" s="20"/>
      <c r="Z2182" s="17"/>
      <c r="AA2182" s="21"/>
      <c r="AB2182" s="17"/>
      <c r="AC2182" s="17"/>
      <c r="AD2182" s="17"/>
      <c r="AE2182" s="17"/>
      <c r="AF2182" s="17"/>
      <c r="AG2182" s="17"/>
      <c r="AH2182" s="17"/>
      <c r="AI2182" s="17"/>
      <c r="AJ2182" s="17"/>
      <c r="AK2182" s="17"/>
      <c r="AL2182" s="17"/>
      <c r="AM2182" s="17"/>
      <c r="AN2182" s="17"/>
      <c r="AO2182" s="17"/>
      <c r="AP2182" s="17"/>
      <c r="AQ2182" s="17"/>
      <c r="AR2182" s="17"/>
      <c r="AS2182" s="17"/>
      <c r="AT2182" s="17"/>
      <c r="AU2182" s="17"/>
      <c r="AV2182" s="17"/>
      <c r="AW2182" s="17"/>
      <c r="AX2182" s="17"/>
      <c r="AY2182" s="17"/>
      <c r="AZ2182" s="17"/>
      <c r="BA2182" s="17"/>
      <c r="BB2182" s="17"/>
    </row>
    <row r="2183" spans="1:54" x14ac:dyDescent="0.25">
      <c r="A2183" s="17"/>
      <c r="B2183" s="17"/>
      <c r="C2183" s="22"/>
      <c r="D2183" s="17"/>
      <c r="E2183" s="17"/>
      <c r="F2183" s="17"/>
      <c r="G2183" s="17"/>
      <c r="H2183" s="17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  <c r="S2183" s="20"/>
      <c r="T2183" s="20"/>
      <c r="U2183" s="20"/>
      <c r="V2183" s="20"/>
      <c r="W2183" s="20"/>
      <c r="X2183" s="20"/>
      <c r="Y2183" s="20"/>
      <c r="Z2183" s="17"/>
      <c r="AA2183" s="21"/>
      <c r="AB2183" s="17"/>
      <c r="AC2183" s="17"/>
      <c r="AD2183" s="17"/>
      <c r="AE2183" s="17"/>
      <c r="AF2183" s="17"/>
      <c r="AG2183" s="17"/>
      <c r="AH2183" s="17"/>
      <c r="AI2183" s="17"/>
      <c r="AJ2183" s="17"/>
      <c r="AK2183" s="17"/>
      <c r="AL2183" s="17"/>
      <c r="AM2183" s="17"/>
      <c r="AN2183" s="17"/>
      <c r="AO2183" s="17"/>
      <c r="AP2183" s="17"/>
      <c r="AQ2183" s="17"/>
      <c r="AR2183" s="17"/>
      <c r="AS2183" s="17"/>
      <c r="AT2183" s="17"/>
      <c r="AU2183" s="17"/>
      <c r="AV2183" s="17"/>
      <c r="AW2183" s="17"/>
      <c r="AX2183" s="17"/>
      <c r="AY2183" s="17"/>
      <c r="AZ2183" s="17"/>
      <c r="BA2183" s="17"/>
      <c r="BB2183" s="17"/>
    </row>
    <row r="2184" spans="1:54" x14ac:dyDescent="0.25">
      <c r="A2184" s="17"/>
      <c r="B2184" s="17"/>
      <c r="C2184" s="22"/>
      <c r="D2184" s="17"/>
      <c r="E2184" s="17"/>
      <c r="F2184" s="17"/>
      <c r="G2184" s="17"/>
      <c r="H2184" s="17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  <c r="S2184" s="20"/>
      <c r="T2184" s="20"/>
      <c r="U2184" s="20"/>
      <c r="V2184" s="20"/>
      <c r="W2184" s="20"/>
      <c r="X2184" s="20"/>
      <c r="Y2184" s="20"/>
      <c r="Z2184" s="17"/>
      <c r="AA2184" s="21"/>
      <c r="AB2184" s="17"/>
      <c r="AC2184" s="17"/>
      <c r="AD2184" s="17"/>
      <c r="AE2184" s="17"/>
      <c r="AF2184" s="17"/>
      <c r="AG2184" s="17"/>
      <c r="AH2184" s="17"/>
      <c r="AI2184" s="17"/>
      <c r="AJ2184" s="17"/>
      <c r="AK2184" s="17"/>
      <c r="AL2184" s="17"/>
      <c r="AM2184" s="17"/>
      <c r="AN2184" s="17"/>
      <c r="AO2184" s="17"/>
      <c r="AP2184" s="17"/>
      <c r="AQ2184" s="17"/>
      <c r="AR2184" s="17"/>
      <c r="AS2184" s="17"/>
      <c r="AT2184" s="17"/>
      <c r="AU2184" s="17"/>
      <c r="AV2184" s="17"/>
      <c r="AW2184" s="17"/>
      <c r="AX2184" s="17"/>
      <c r="AY2184" s="17"/>
      <c r="AZ2184" s="17"/>
      <c r="BA2184" s="17"/>
      <c r="BB2184" s="17"/>
    </row>
    <row r="2185" spans="1:54" x14ac:dyDescent="0.25">
      <c r="A2185" s="17"/>
      <c r="B2185" s="17"/>
      <c r="C2185" s="22"/>
      <c r="D2185" s="17"/>
      <c r="E2185" s="17"/>
      <c r="F2185" s="17"/>
      <c r="G2185" s="17"/>
      <c r="H2185" s="17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  <c r="S2185" s="20"/>
      <c r="T2185" s="20"/>
      <c r="U2185" s="20"/>
      <c r="V2185" s="20"/>
      <c r="W2185" s="20"/>
      <c r="X2185" s="20"/>
      <c r="Y2185" s="20"/>
      <c r="Z2185" s="17"/>
      <c r="AA2185" s="21"/>
      <c r="AB2185" s="17"/>
      <c r="AC2185" s="17"/>
      <c r="AD2185" s="17"/>
      <c r="AE2185" s="17"/>
      <c r="AF2185" s="17"/>
      <c r="AG2185" s="17"/>
      <c r="AH2185" s="17"/>
      <c r="AI2185" s="17"/>
      <c r="AJ2185" s="17"/>
      <c r="AK2185" s="17"/>
      <c r="AL2185" s="17"/>
      <c r="AM2185" s="17"/>
      <c r="AN2185" s="17"/>
      <c r="AO2185" s="17"/>
      <c r="AP2185" s="17"/>
      <c r="AQ2185" s="17"/>
      <c r="AR2185" s="17"/>
      <c r="AS2185" s="17"/>
      <c r="AT2185" s="17"/>
      <c r="AU2185" s="17"/>
      <c r="AV2185" s="17"/>
      <c r="AW2185" s="17"/>
      <c r="AX2185" s="17"/>
      <c r="AY2185" s="17"/>
      <c r="AZ2185" s="17"/>
      <c r="BA2185" s="17"/>
      <c r="BB2185" s="17"/>
    </row>
    <row r="2186" spans="1:54" x14ac:dyDescent="0.25">
      <c r="A2186" s="17"/>
      <c r="B2186" s="17"/>
      <c r="C2186" s="22"/>
      <c r="D2186" s="17"/>
      <c r="E2186" s="17"/>
      <c r="F2186" s="17"/>
      <c r="G2186" s="17"/>
      <c r="H2186" s="17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  <c r="S2186" s="20"/>
      <c r="T2186" s="20"/>
      <c r="U2186" s="20"/>
      <c r="V2186" s="20"/>
      <c r="W2186" s="20"/>
      <c r="X2186" s="20"/>
      <c r="Y2186" s="20"/>
      <c r="Z2186" s="17"/>
      <c r="AA2186" s="21"/>
      <c r="AB2186" s="17"/>
      <c r="AC2186" s="17"/>
      <c r="AD2186" s="17"/>
      <c r="AE2186" s="17"/>
      <c r="AF2186" s="17"/>
      <c r="AG2186" s="17"/>
      <c r="AH2186" s="17"/>
      <c r="AI2186" s="17"/>
      <c r="AJ2186" s="17"/>
      <c r="AK2186" s="17"/>
      <c r="AL2186" s="17"/>
      <c r="AM2186" s="17"/>
      <c r="AN2186" s="17"/>
      <c r="AO2186" s="17"/>
      <c r="AP2186" s="17"/>
      <c r="AQ2186" s="17"/>
      <c r="AR2186" s="17"/>
      <c r="AS2186" s="17"/>
      <c r="AT2186" s="17"/>
      <c r="AU2186" s="17"/>
      <c r="AV2186" s="17"/>
      <c r="AW2186" s="17"/>
      <c r="AX2186" s="17"/>
      <c r="AY2186" s="17"/>
      <c r="AZ2186" s="17"/>
      <c r="BA2186" s="17"/>
      <c r="BB2186" s="17"/>
    </row>
    <row r="2187" spans="1:54" x14ac:dyDescent="0.25">
      <c r="A2187" s="17"/>
      <c r="B2187" s="17"/>
      <c r="C2187" s="22"/>
      <c r="D2187" s="17"/>
      <c r="E2187" s="17"/>
      <c r="F2187" s="17"/>
      <c r="G2187" s="17"/>
      <c r="H2187" s="17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  <c r="S2187" s="20"/>
      <c r="T2187" s="20"/>
      <c r="U2187" s="20"/>
      <c r="V2187" s="20"/>
      <c r="W2187" s="20"/>
      <c r="X2187" s="20"/>
      <c r="Y2187" s="20"/>
      <c r="Z2187" s="17"/>
      <c r="AA2187" s="21"/>
      <c r="AB2187" s="17"/>
      <c r="AC2187" s="17"/>
      <c r="AD2187" s="17"/>
      <c r="AE2187" s="17"/>
      <c r="AF2187" s="17"/>
      <c r="AG2187" s="17"/>
      <c r="AH2187" s="17"/>
      <c r="AI2187" s="17"/>
      <c r="AJ2187" s="17"/>
      <c r="AK2187" s="17"/>
      <c r="AL2187" s="17"/>
      <c r="AM2187" s="17"/>
      <c r="AN2187" s="17"/>
      <c r="AO2187" s="17"/>
      <c r="AP2187" s="17"/>
      <c r="AQ2187" s="17"/>
      <c r="AR2187" s="17"/>
      <c r="AS2187" s="17"/>
      <c r="AT2187" s="17"/>
      <c r="AU2187" s="17"/>
      <c r="AV2187" s="17"/>
      <c r="AW2187" s="17"/>
      <c r="AX2187" s="17"/>
      <c r="AY2187" s="17"/>
      <c r="AZ2187" s="17"/>
      <c r="BA2187" s="17"/>
      <c r="BB2187" s="17"/>
    </row>
    <row r="2188" spans="1:54" x14ac:dyDescent="0.25">
      <c r="A2188" s="17"/>
      <c r="B2188" s="17"/>
      <c r="C2188" s="22"/>
      <c r="D2188" s="17"/>
      <c r="E2188" s="17"/>
      <c r="F2188" s="17"/>
      <c r="G2188" s="17"/>
      <c r="H2188" s="17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  <c r="S2188" s="20"/>
      <c r="T2188" s="20"/>
      <c r="U2188" s="20"/>
      <c r="V2188" s="20"/>
      <c r="W2188" s="20"/>
      <c r="X2188" s="20"/>
      <c r="Y2188" s="20"/>
      <c r="Z2188" s="17"/>
      <c r="AA2188" s="21"/>
      <c r="AB2188" s="17"/>
      <c r="AC2188" s="17"/>
      <c r="AD2188" s="17"/>
      <c r="AE2188" s="17"/>
      <c r="AF2188" s="17"/>
      <c r="AG2188" s="17"/>
      <c r="AH2188" s="17"/>
      <c r="AI2188" s="17"/>
      <c r="AJ2188" s="17"/>
      <c r="AK2188" s="17"/>
      <c r="AL2188" s="17"/>
      <c r="AM2188" s="17"/>
      <c r="AN2188" s="17"/>
      <c r="AO2188" s="17"/>
      <c r="AP2188" s="17"/>
      <c r="AQ2188" s="17"/>
      <c r="AR2188" s="17"/>
      <c r="AS2188" s="17"/>
      <c r="AT2188" s="17"/>
      <c r="AU2188" s="17"/>
      <c r="AV2188" s="17"/>
      <c r="AW2188" s="17"/>
      <c r="AX2188" s="17"/>
      <c r="AY2188" s="17"/>
      <c r="AZ2188" s="17"/>
      <c r="BA2188" s="17"/>
      <c r="BB2188" s="17"/>
    </row>
    <row r="2189" spans="1:54" x14ac:dyDescent="0.25">
      <c r="A2189" s="17"/>
      <c r="B2189" s="17"/>
      <c r="C2189" s="22"/>
      <c r="D2189" s="17"/>
      <c r="E2189" s="17"/>
      <c r="F2189" s="17"/>
      <c r="G2189" s="17"/>
      <c r="H2189" s="17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  <c r="S2189" s="20"/>
      <c r="T2189" s="20"/>
      <c r="U2189" s="20"/>
      <c r="V2189" s="20"/>
      <c r="W2189" s="20"/>
      <c r="X2189" s="20"/>
      <c r="Y2189" s="20"/>
      <c r="Z2189" s="17"/>
      <c r="AA2189" s="21"/>
      <c r="AB2189" s="17"/>
      <c r="AC2189" s="17"/>
      <c r="AD2189" s="17"/>
      <c r="AE2189" s="17"/>
      <c r="AF2189" s="17"/>
      <c r="AG2189" s="17"/>
      <c r="AH2189" s="17"/>
      <c r="AI2189" s="17"/>
      <c r="AJ2189" s="17"/>
      <c r="AK2189" s="17"/>
      <c r="AL2189" s="17"/>
      <c r="AM2189" s="17"/>
      <c r="AN2189" s="17"/>
      <c r="AO2189" s="17"/>
      <c r="AP2189" s="17"/>
      <c r="AQ2189" s="17"/>
      <c r="AR2189" s="17"/>
      <c r="AS2189" s="17"/>
      <c r="AT2189" s="17"/>
      <c r="AU2189" s="17"/>
      <c r="AV2189" s="17"/>
      <c r="AW2189" s="17"/>
      <c r="AX2189" s="17"/>
      <c r="AY2189" s="17"/>
      <c r="AZ2189" s="17"/>
      <c r="BA2189" s="17"/>
      <c r="BB2189" s="17"/>
    </row>
  </sheetData>
  <mergeCells count="2">
    <mergeCell ref="F9:G9"/>
    <mergeCell ref="S9:T9"/>
  </mergeCells>
  <pageMargins left="0" right="0" top="1" bottom="1" header="0.5" footer="0.5"/>
  <pageSetup paperSize="5" scale="5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8"/>
  <sheetViews>
    <sheetView showGridLines="0" tabSelected="1" zoomScale="80" workbookViewId="0">
      <pane ySplit="5" topLeftCell="A6" activePane="bottomLeft" state="frozen"/>
      <selection pane="bottomLeft" activeCell="E2" sqref="E2"/>
    </sheetView>
  </sheetViews>
  <sheetFormatPr defaultColWidth="9.109375" defaultRowHeight="13.2" x14ac:dyDescent="0.25"/>
  <cols>
    <col min="1" max="1" width="9.88671875" style="17" customWidth="1"/>
    <col min="2" max="2" width="12.109375" style="17" customWidth="1"/>
    <col min="3" max="3" width="9.88671875" style="22" bestFit="1" customWidth="1"/>
    <col min="4" max="4" width="4.33203125" style="17" bestFit="1" customWidth="1"/>
    <col min="5" max="5" width="33.33203125" style="17" customWidth="1"/>
    <col min="6" max="6" width="9.109375" style="17"/>
    <col min="7" max="7" width="13.44140625" style="17" customWidth="1"/>
    <col min="8" max="8" width="10" style="17" customWidth="1"/>
    <col min="9" max="9" width="8.44140625" style="17" customWidth="1"/>
    <col min="10" max="10" width="10.5546875" style="17" customWidth="1"/>
    <col min="11" max="11" width="11" style="17" customWidth="1"/>
    <col min="12" max="18" width="14.6640625" style="17" customWidth="1"/>
    <col min="19" max="19" width="30.5546875" style="20" customWidth="1"/>
    <col min="20" max="20" width="11.33203125" style="20" bestFit="1" customWidth="1"/>
    <col min="21" max="21" width="11.88671875" style="20" customWidth="1"/>
    <col min="22" max="22" width="15.109375" style="20" customWidth="1"/>
    <col min="23" max="24" width="12.109375" style="20" customWidth="1"/>
    <col min="25" max="25" width="11.33203125" style="20" customWidth="1"/>
    <col min="26" max="26" width="55.6640625" style="17" customWidth="1"/>
    <col min="27" max="27" width="9.6640625" style="21" customWidth="1"/>
    <col min="28" max="16384" width="9.109375" style="17"/>
  </cols>
  <sheetData>
    <row r="1" spans="1:27" ht="15.6" x14ac:dyDescent="0.3">
      <c r="A1" s="18" t="s">
        <v>106</v>
      </c>
      <c r="B1" s="18"/>
      <c r="C1" s="19"/>
      <c r="D1" s="18"/>
      <c r="E1" s="18"/>
    </row>
    <row r="2" spans="1:27" ht="15.6" x14ac:dyDescent="0.3">
      <c r="A2" s="18" t="str">
        <f>+'Q3 RAC DASH Deals'!A2</f>
        <v>(Week Ending 8/31/01)</v>
      </c>
      <c r="D2" s="23"/>
      <c r="E2" s="24"/>
    </row>
    <row r="3" spans="1:27" ht="16.2" thickBot="1" x14ac:dyDescent="0.35">
      <c r="D3" s="25" t="s">
        <v>9</v>
      </c>
      <c r="E3" s="17" t="s">
        <v>151</v>
      </c>
    </row>
    <row r="4" spans="1:27" s="31" customFormat="1" ht="30" customHeight="1" thickTop="1" thickBot="1" x14ac:dyDescent="0.3">
      <c r="A4" s="26" t="s">
        <v>0</v>
      </c>
      <c r="B4" s="27" t="s">
        <v>10</v>
      </c>
      <c r="C4" s="28" t="s">
        <v>11</v>
      </c>
      <c r="D4" s="27"/>
      <c r="E4" s="27" t="s">
        <v>12</v>
      </c>
      <c r="F4" s="27" t="s">
        <v>13</v>
      </c>
      <c r="G4" s="27" t="s">
        <v>14</v>
      </c>
      <c r="H4" s="29" t="s">
        <v>15</v>
      </c>
      <c r="I4" s="29" t="s">
        <v>16</v>
      </c>
      <c r="J4" s="29" t="s">
        <v>17</v>
      </c>
      <c r="K4" s="29" t="s">
        <v>18</v>
      </c>
      <c r="L4" s="29" t="s">
        <v>19</v>
      </c>
      <c r="M4" s="27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29" t="s">
        <v>26</v>
      </c>
      <c r="T4" s="30" t="s">
        <v>27</v>
      </c>
      <c r="U4" s="30" t="s">
        <v>340</v>
      </c>
      <c r="V4" s="30" t="s">
        <v>341</v>
      </c>
      <c r="W4" s="30" t="s">
        <v>342</v>
      </c>
      <c r="X4" s="30" t="s">
        <v>343</v>
      </c>
      <c r="Y4" s="30" t="s">
        <v>351</v>
      </c>
      <c r="Z4" s="57" t="s">
        <v>109</v>
      </c>
      <c r="AA4" s="21"/>
    </row>
    <row r="5" spans="1:27" s="31" customFormat="1" ht="3" customHeight="1" thickTop="1" x14ac:dyDescent="0.3">
      <c r="A5" s="36"/>
      <c r="B5" s="37"/>
      <c r="C5" s="69"/>
      <c r="D5" s="56"/>
      <c r="E5" s="37"/>
      <c r="F5" s="71"/>
      <c r="G5" s="67"/>
      <c r="H5" s="37"/>
      <c r="I5" s="37"/>
      <c r="J5" s="36"/>
      <c r="K5" s="37"/>
      <c r="L5" s="37"/>
      <c r="M5" s="41"/>
      <c r="N5" s="41"/>
      <c r="O5" s="41"/>
      <c r="P5" s="41"/>
      <c r="Q5" s="41"/>
      <c r="R5" s="41"/>
      <c r="S5" s="42"/>
      <c r="T5" s="42"/>
      <c r="U5" s="42"/>
      <c r="V5" s="42"/>
      <c r="W5" s="42"/>
      <c r="X5" s="42"/>
      <c r="Y5" s="42"/>
      <c r="Z5" s="42"/>
      <c r="AA5" s="21"/>
    </row>
    <row r="6" spans="1:27" s="31" customFormat="1" ht="32.25" customHeight="1" x14ac:dyDescent="0.3">
      <c r="A6" s="36">
        <v>37134</v>
      </c>
      <c r="B6" s="37" t="s">
        <v>452</v>
      </c>
      <c r="C6" s="69" t="s">
        <v>36</v>
      </c>
      <c r="D6" s="56" t="s">
        <v>9</v>
      </c>
      <c r="E6" s="37" t="s">
        <v>453</v>
      </c>
      <c r="F6" s="71" t="s">
        <v>51</v>
      </c>
      <c r="G6" s="67" t="s">
        <v>171</v>
      </c>
      <c r="H6" s="37">
        <f>52+58</f>
        <v>110</v>
      </c>
      <c r="I6" s="37">
        <f>52+58</f>
        <v>110</v>
      </c>
      <c r="J6" s="36">
        <v>37165</v>
      </c>
      <c r="K6" s="37">
        <v>60</v>
      </c>
      <c r="L6" s="37">
        <f>-69050-66079</f>
        <v>-135129</v>
      </c>
      <c r="M6" s="41">
        <f>6646920+6360825</f>
        <v>13007745</v>
      </c>
      <c r="N6" s="41">
        <f>1592452+1581636</f>
        <v>3174088</v>
      </c>
      <c r="O6" s="41">
        <f>50829+48642</f>
        <v>99471</v>
      </c>
      <c r="P6" s="41">
        <f>160735+153820</f>
        <v>314555</v>
      </c>
      <c r="Q6" s="41">
        <f>-81894-77009</f>
        <v>-158903</v>
      </c>
      <c r="R6" s="41">
        <f>-79777-88407</f>
        <v>-168184</v>
      </c>
      <c r="S6" s="42" t="s">
        <v>40</v>
      </c>
      <c r="T6" s="42" t="s">
        <v>434</v>
      </c>
      <c r="U6" s="42">
        <f>1774596+1766304</f>
        <v>3540900</v>
      </c>
      <c r="V6" s="42">
        <f>-20473-19252</f>
        <v>-39725</v>
      </c>
      <c r="W6" s="42"/>
      <c r="X6" s="42"/>
      <c r="Y6" s="42"/>
      <c r="Z6" s="42"/>
      <c r="AA6" s="21"/>
    </row>
    <row r="7" spans="1:27" s="31" customFormat="1" ht="32.25" customHeight="1" x14ac:dyDescent="0.3">
      <c r="A7" s="36">
        <v>37134</v>
      </c>
      <c r="B7" s="37" t="s">
        <v>179</v>
      </c>
      <c r="C7" s="69" t="s">
        <v>36</v>
      </c>
      <c r="D7" s="56" t="s">
        <v>9</v>
      </c>
      <c r="E7" s="37" t="s">
        <v>451</v>
      </c>
      <c r="F7" s="71" t="s">
        <v>51</v>
      </c>
      <c r="G7" s="67" t="s">
        <v>419</v>
      </c>
      <c r="H7" s="37">
        <v>5</v>
      </c>
      <c r="I7" s="37">
        <v>2</v>
      </c>
      <c r="J7" s="36">
        <v>37165</v>
      </c>
      <c r="K7" s="37">
        <v>24</v>
      </c>
      <c r="L7" s="37">
        <v>-186769</v>
      </c>
      <c r="M7" s="41">
        <v>14234178</v>
      </c>
      <c r="N7" s="41">
        <v>2321169</v>
      </c>
      <c r="O7" s="41">
        <v>201620</v>
      </c>
      <c r="P7" s="41">
        <v>637578</v>
      </c>
      <c r="Q7" s="41">
        <v>-190750</v>
      </c>
      <c r="R7" s="41">
        <v>-13386</v>
      </c>
      <c r="S7" s="42" t="s">
        <v>40</v>
      </c>
      <c r="T7" s="42" t="s">
        <v>434</v>
      </c>
      <c r="U7" s="42">
        <v>2689475</v>
      </c>
      <c r="V7" s="42">
        <v>-164170</v>
      </c>
      <c r="W7" s="42"/>
      <c r="X7" s="42"/>
      <c r="Y7" s="42"/>
      <c r="Z7" s="42"/>
      <c r="AA7" s="21"/>
    </row>
    <row r="8" spans="1:27" s="31" customFormat="1" ht="30" customHeight="1" x14ac:dyDescent="0.3">
      <c r="A8" s="36">
        <v>37134</v>
      </c>
      <c r="B8" s="37" t="s">
        <v>449</v>
      </c>
      <c r="C8" s="69" t="s">
        <v>29</v>
      </c>
      <c r="D8" s="56" t="s">
        <v>9</v>
      </c>
      <c r="E8" s="37" t="s">
        <v>450</v>
      </c>
      <c r="F8" s="71" t="s">
        <v>51</v>
      </c>
      <c r="G8" s="67" t="s">
        <v>419</v>
      </c>
      <c r="H8" s="37">
        <v>3</v>
      </c>
      <c r="I8" s="37">
        <v>3</v>
      </c>
      <c r="J8" s="36">
        <v>37165</v>
      </c>
      <c r="K8" s="37">
        <v>36</v>
      </c>
      <c r="L8" s="37">
        <v>-10925</v>
      </c>
      <c r="M8" s="41">
        <v>950420</v>
      </c>
      <c r="N8" s="41">
        <v>179264</v>
      </c>
      <c r="O8" s="41">
        <v>9314</v>
      </c>
      <c r="P8" s="41">
        <v>29453</v>
      </c>
      <c r="Q8" s="41">
        <v>-37700</v>
      </c>
      <c r="R8" s="41">
        <v>-11458</v>
      </c>
      <c r="S8" s="42" t="s">
        <v>40</v>
      </c>
      <c r="T8" s="42" t="s">
        <v>434</v>
      </c>
      <c r="U8" s="42">
        <v>238164</v>
      </c>
      <c r="V8" s="42">
        <v>-9742</v>
      </c>
      <c r="W8" s="42"/>
      <c r="X8" s="42"/>
      <c r="Y8" s="42"/>
      <c r="Z8" s="42"/>
      <c r="AA8" s="21"/>
    </row>
    <row r="9" spans="1:27" s="31" customFormat="1" ht="30.75" customHeight="1" x14ac:dyDescent="0.3">
      <c r="A9" s="36">
        <v>37134</v>
      </c>
      <c r="B9" s="37" t="s">
        <v>440</v>
      </c>
      <c r="C9" s="69" t="s">
        <v>29</v>
      </c>
      <c r="D9" s="56" t="s">
        <v>9</v>
      </c>
      <c r="E9" s="37" t="s">
        <v>441</v>
      </c>
      <c r="F9" s="71" t="s">
        <v>442</v>
      </c>
      <c r="G9" s="67" t="s">
        <v>87</v>
      </c>
      <c r="H9" s="37">
        <v>3</v>
      </c>
      <c r="I9" s="37">
        <v>3</v>
      </c>
      <c r="J9" s="36">
        <v>37165</v>
      </c>
      <c r="K9" s="37">
        <v>68</v>
      </c>
      <c r="L9" s="37">
        <v>-2264</v>
      </c>
      <c r="M9" s="41">
        <v>191188</v>
      </c>
      <c r="N9" s="41">
        <v>18151</v>
      </c>
      <c r="O9" s="41">
        <v>1145</v>
      </c>
      <c r="P9" s="41">
        <v>3621</v>
      </c>
      <c r="Q9" s="41">
        <v>-3200</v>
      </c>
      <c r="R9" s="41">
        <v>-7579</v>
      </c>
      <c r="S9" s="42" t="s">
        <v>443</v>
      </c>
      <c r="T9" s="42" t="s">
        <v>444</v>
      </c>
      <c r="U9" s="42">
        <v>30060</v>
      </c>
      <c r="V9" s="42">
        <v>-1130</v>
      </c>
      <c r="W9" s="42"/>
      <c r="X9" s="42"/>
      <c r="Y9" s="42"/>
      <c r="Z9" s="42"/>
      <c r="AA9" s="21"/>
    </row>
    <row r="10" spans="1:27" s="31" customFormat="1" ht="30.75" customHeight="1" x14ac:dyDescent="0.3">
      <c r="A10" s="36">
        <v>37134</v>
      </c>
      <c r="B10" s="37" t="s">
        <v>420</v>
      </c>
      <c r="C10" s="69" t="s">
        <v>29</v>
      </c>
      <c r="D10" s="56" t="s">
        <v>9</v>
      </c>
      <c r="E10" s="37" t="s">
        <v>439</v>
      </c>
      <c r="F10" s="71" t="s">
        <v>43</v>
      </c>
      <c r="G10" s="67" t="s">
        <v>44</v>
      </c>
      <c r="H10" s="37">
        <v>1</v>
      </c>
      <c r="I10" s="37">
        <v>1</v>
      </c>
      <c r="J10" s="36">
        <v>37135</v>
      </c>
      <c r="K10" s="37">
        <v>19</v>
      </c>
      <c r="L10" s="37">
        <v>-4954</v>
      </c>
      <c r="M10" s="41">
        <v>283459</v>
      </c>
      <c r="N10" s="41">
        <v>18634</v>
      </c>
      <c r="O10" s="41">
        <v>3294</v>
      </c>
      <c r="P10" s="41">
        <v>10417</v>
      </c>
      <c r="Q10" s="41">
        <v>-4850</v>
      </c>
      <c r="R10" s="41">
        <v>-100</v>
      </c>
      <c r="S10" s="42" t="s">
        <v>40</v>
      </c>
      <c r="T10" s="42"/>
      <c r="U10" s="42">
        <v>31602</v>
      </c>
      <c r="V10" s="42">
        <v>-2074</v>
      </c>
      <c r="W10" s="42">
        <v>-5945</v>
      </c>
      <c r="X10" s="42"/>
      <c r="Y10" s="42"/>
      <c r="Z10" s="42"/>
      <c r="AA10" s="21"/>
    </row>
    <row r="11" spans="1:27" s="31" customFormat="1" ht="30" customHeight="1" x14ac:dyDescent="0.3">
      <c r="A11" s="36">
        <v>37134</v>
      </c>
      <c r="B11" s="37" t="s">
        <v>57</v>
      </c>
      <c r="C11" s="69" t="s">
        <v>29</v>
      </c>
      <c r="D11" s="56" t="s">
        <v>9</v>
      </c>
      <c r="E11" s="37" t="s">
        <v>435</v>
      </c>
      <c r="F11" s="71" t="s">
        <v>43</v>
      </c>
      <c r="G11" s="67" t="s">
        <v>44</v>
      </c>
      <c r="H11" s="37">
        <v>1</v>
      </c>
      <c r="I11" s="37">
        <v>1</v>
      </c>
      <c r="J11" s="36">
        <v>37165</v>
      </c>
      <c r="K11" s="37">
        <v>60</v>
      </c>
      <c r="L11" s="37">
        <v>-4949</v>
      </c>
      <c r="M11" s="41">
        <v>330027</v>
      </c>
      <c r="N11" s="41">
        <v>19112</v>
      </c>
      <c r="O11" s="41">
        <v>2391</v>
      </c>
      <c r="P11" s="41">
        <v>7561</v>
      </c>
      <c r="Q11" s="41">
        <v>-9000</v>
      </c>
      <c r="R11" s="41">
        <v>-797</v>
      </c>
      <c r="S11" s="42" t="s">
        <v>40</v>
      </c>
      <c r="T11" s="42"/>
      <c r="U11" s="42">
        <v>35386</v>
      </c>
      <c r="V11" s="42">
        <v>-6477</v>
      </c>
      <c r="W11" s="42"/>
      <c r="X11" s="42"/>
      <c r="Y11" s="42"/>
      <c r="Z11" s="42"/>
      <c r="AA11" s="21"/>
    </row>
    <row r="12" spans="1:27" s="31" customFormat="1" ht="30" customHeight="1" x14ac:dyDescent="0.3">
      <c r="A12" s="36">
        <v>37133</v>
      </c>
      <c r="B12" s="37" t="s">
        <v>422</v>
      </c>
      <c r="C12" s="69" t="s">
        <v>36</v>
      </c>
      <c r="D12" s="56" t="s">
        <v>9</v>
      </c>
      <c r="E12" s="37" t="s">
        <v>438</v>
      </c>
      <c r="F12" s="71" t="s">
        <v>51</v>
      </c>
      <c r="G12" s="67" t="s">
        <v>419</v>
      </c>
      <c r="H12" s="37">
        <v>1</v>
      </c>
      <c r="I12" s="37">
        <v>1</v>
      </c>
      <c r="J12" s="36">
        <v>37165</v>
      </c>
      <c r="K12" s="37">
        <v>27</v>
      </c>
      <c r="L12" s="37">
        <v>-61158</v>
      </c>
      <c r="M12" s="41">
        <v>5070517</v>
      </c>
      <c r="N12" s="41">
        <v>1186962</v>
      </c>
      <c r="O12" s="41">
        <v>70184</v>
      </c>
      <c r="P12" s="41">
        <v>221941</v>
      </c>
      <c r="Q12" s="41">
        <v>-77850</v>
      </c>
      <c r="R12" s="41">
        <v>-6014</v>
      </c>
      <c r="S12" s="42" t="s">
        <v>40</v>
      </c>
      <c r="T12" s="42" t="s">
        <v>434</v>
      </c>
      <c r="U12" s="42">
        <v>1340582</v>
      </c>
      <c r="V12" s="42">
        <v>-69757</v>
      </c>
      <c r="W12" s="42"/>
      <c r="X12" s="42"/>
      <c r="Y12" s="42"/>
      <c r="Z12" s="42"/>
      <c r="AA12" s="21"/>
    </row>
    <row r="13" spans="1:27" s="31" customFormat="1" ht="30" customHeight="1" x14ac:dyDescent="0.3">
      <c r="A13" s="36">
        <v>37133</v>
      </c>
      <c r="B13" s="37" t="s">
        <v>436</v>
      </c>
      <c r="C13" s="69" t="s">
        <v>29</v>
      </c>
      <c r="D13" s="56" t="s">
        <v>9</v>
      </c>
      <c r="E13" s="37" t="s">
        <v>437</v>
      </c>
      <c r="F13" s="71" t="s">
        <v>51</v>
      </c>
      <c r="G13" s="67" t="s">
        <v>419</v>
      </c>
      <c r="H13" s="37">
        <v>1</v>
      </c>
      <c r="I13" s="37">
        <v>1</v>
      </c>
      <c r="J13" s="36">
        <v>37165</v>
      </c>
      <c r="K13" s="37">
        <v>39</v>
      </c>
      <c r="L13" s="37">
        <v>-757</v>
      </c>
      <c r="M13" s="41">
        <v>76673</v>
      </c>
      <c r="N13" s="41">
        <v>17170</v>
      </c>
      <c r="O13" s="41">
        <v>751</v>
      </c>
      <c r="P13" s="41">
        <v>2376</v>
      </c>
      <c r="Q13" s="41">
        <v>-3400</v>
      </c>
      <c r="R13" s="41">
        <v>-6170</v>
      </c>
      <c r="S13" s="42" t="s">
        <v>40</v>
      </c>
      <c r="T13" s="42" t="s">
        <v>434</v>
      </c>
      <c r="U13" s="42">
        <v>27114</v>
      </c>
      <c r="V13" s="42">
        <v>-374</v>
      </c>
      <c r="W13" s="42"/>
      <c r="X13" s="42"/>
      <c r="Y13" s="42"/>
      <c r="Z13" s="42"/>
      <c r="AA13" s="21"/>
    </row>
    <row r="14" spans="1:27" s="31" customFormat="1" ht="30" customHeight="1" x14ac:dyDescent="0.3">
      <c r="A14" s="36">
        <v>37133</v>
      </c>
      <c r="B14" s="37" t="s">
        <v>436</v>
      </c>
      <c r="C14" s="69" t="s">
        <v>29</v>
      </c>
      <c r="D14" s="56" t="s">
        <v>9</v>
      </c>
      <c r="E14" s="37" t="s">
        <v>437</v>
      </c>
      <c r="F14" s="71" t="s">
        <v>51</v>
      </c>
      <c r="G14" s="67" t="s">
        <v>419</v>
      </c>
      <c r="H14" s="37">
        <v>4</v>
      </c>
      <c r="I14" s="37">
        <v>4</v>
      </c>
      <c r="J14" s="36">
        <v>37165</v>
      </c>
      <c r="K14" s="37">
        <v>39</v>
      </c>
      <c r="L14" s="37">
        <v>-2988</v>
      </c>
      <c r="M14" s="41">
        <v>302579</v>
      </c>
      <c r="N14" s="41">
        <v>82296</v>
      </c>
      <c r="O14" s="41">
        <v>2965</v>
      </c>
      <c r="P14" s="41">
        <v>9375</v>
      </c>
      <c r="Q14" s="41">
        <v>-13600</v>
      </c>
      <c r="R14" s="41">
        <v>-9731</v>
      </c>
      <c r="S14" s="42" t="s">
        <v>40</v>
      </c>
      <c r="T14" s="42" t="s">
        <v>434</v>
      </c>
      <c r="U14" s="42">
        <v>107102</v>
      </c>
      <c r="V14" s="42">
        <v>-1475</v>
      </c>
      <c r="W14" s="42"/>
      <c r="X14" s="42"/>
      <c r="Y14" s="42"/>
      <c r="Z14" s="42"/>
      <c r="AA14" s="21"/>
    </row>
    <row r="15" spans="1:27" s="31" customFormat="1" ht="30.75" customHeight="1" x14ac:dyDescent="0.3">
      <c r="A15" s="36">
        <v>37133</v>
      </c>
      <c r="B15" s="37" t="s">
        <v>28</v>
      </c>
      <c r="C15" s="69" t="s">
        <v>29</v>
      </c>
      <c r="D15" s="56" t="s">
        <v>9</v>
      </c>
      <c r="E15" s="37" t="s">
        <v>431</v>
      </c>
      <c r="F15" s="71" t="s">
        <v>432</v>
      </c>
      <c r="G15" s="67" t="s">
        <v>32</v>
      </c>
      <c r="H15" s="37">
        <v>2</v>
      </c>
      <c r="I15" s="37">
        <v>1</v>
      </c>
      <c r="J15" s="36">
        <v>37165</v>
      </c>
      <c r="K15" s="37">
        <v>96</v>
      </c>
      <c r="L15" s="37">
        <v>-26769</v>
      </c>
      <c r="M15" s="41">
        <v>2142332</v>
      </c>
      <c r="N15" s="41">
        <v>225169</v>
      </c>
      <c r="O15" s="41">
        <v>18772</v>
      </c>
      <c r="P15" s="41">
        <v>59362</v>
      </c>
      <c r="Q15" s="41">
        <v>-63496</v>
      </c>
      <c r="R15" s="41">
        <v>-6737</v>
      </c>
      <c r="S15" s="42" t="s">
        <v>433</v>
      </c>
      <c r="T15" s="42" t="s">
        <v>34</v>
      </c>
      <c r="U15" s="42">
        <v>438751</v>
      </c>
      <c r="V15" s="42">
        <v>-9505</v>
      </c>
      <c r="W15" s="42">
        <v>-133844</v>
      </c>
      <c r="X15" s="42"/>
      <c r="Y15" s="42"/>
      <c r="Z15" s="42"/>
      <c r="AA15" s="21"/>
    </row>
    <row r="16" spans="1:27" s="31" customFormat="1" ht="30.75" customHeight="1" x14ac:dyDescent="0.3">
      <c r="A16" s="36">
        <v>37131</v>
      </c>
      <c r="B16" s="37" t="s">
        <v>422</v>
      </c>
      <c r="C16" s="69" t="s">
        <v>29</v>
      </c>
      <c r="D16" s="56" t="s">
        <v>9</v>
      </c>
      <c r="E16" s="37" t="s">
        <v>423</v>
      </c>
      <c r="F16" s="71" t="s">
        <v>51</v>
      </c>
      <c r="G16" s="67" t="s">
        <v>424</v>
      </c>
      <c r="H16" s="37">
        <v>45</v>
      </c>
      <c r="I16" s="37">
        <v>45</v>
      </c>
      <c r="J16" s="36">
        <v>37165</v>
      </c>
      <c r="K16" s="37">
        <v>33</v>
      </c>
      <c r="L16" s="37">
        <v>-39473</v>
      </c>
      <c r="M16" s="41">
        <v>3563342</v>
      </c>
      <c r="N16" s="41">
        <v>918205</v>
      </c>
      <c r="O16" s="41">
        <v>405801</v>
      </c>
      <c r="P16" s="41">
        <v>1571661</v>
      </c>
      <c r="Q16" s="41">
        <v>-45441</v>
      </c>
      <c r="R16" s="41">
        <v>-54928</v>
      </c>
      <c r="S16" s="42" t="s">
        <v>425</v>
      </c>
      <c r="T16" s="42" t="s">
        <v>434</v>
      </c>
      <c r="U16" s="42">
        <v>1077217</v>
      </c>
      <c r="V16" s="42">
        <v>-58643</v>
      </c>
      <c r="W16" s="42"/>
      <c r="X16" s="42"/>
      <c r="Y16" s="42"/>
      <c r="Z16" s="42"/>
      <c r="AA16" s="21"/>
    </row>
    <row r="17" spans="1:27" s="31" customFormat="1" ht="27" customHeight="1" x14ac:dyDescent="0.3">
      <c r="A17" s="72">
        <v>37127</v>
      </c>
      <c r="B17" s="37" t="s">
        <v>420</v>
      </c>
      <c r="C17" s="69" t="s">
        <v>29</v>
      </c>
      <c r="D17" s="56"/>
      <c r="E17" s="40" t="s">
        <v>421</v>
      </c>
      <c r="F17" s="71" t="s">
        <v>43</v>
      </c>
      <c r="G17" s="67" t="s">
        <v>59</v>
      </c>
      <c r="H17" s="37">
        <v>1</v>
      </c>
      <c r="I17" s="37">
        <v>1</v>
      </c>
      <c r="J17" s="36">
        <v>37135</v>
      </c>
      <c r="K17" s="37">
        <v>24</v>
      </c>
      <c r="L17" s="37">
        <v>-1235</v>
      </c>
      <c r="M17" s="41">
        <v>82844</v>
      </c>
      <c r="N17" s="41">
        <v>3212</v>
      </c>
      <c r="O17" s="41">
        <v>340</v>
      </c>
      <c r="P17" s="41">
        <v>1075</v>
      </c>
      <c r="Q17" s="41">
        <v>-1330</v>
      </c>
      <c r="R17" s="41">
        <v>-125</v>
      </c>
      <c r="S17" s="42" t="s">
        <v>40</v>
      </c>
      <c r="T17" s="42"/>
      <c r="U17" s="42">
        <v>7259</v>
      </c>
      <c r="V17" s="42">
        <v>-616</v>
      </c>
      <c r="W17" s="42">
        <v>-1976</v>
      </c>
      <c r="X17" s="42"/>
      <c r="Y17" s="42"/>
      <c r="Z17" s="42"/>
      <c r="AA17" s="21"/>
    </row>
    <row r="18" spans="1:27" s="31" customFormat="1" ht="27" customHeight="1" x14ac:dyDescent="0.3">
      <c r="A18" s="72">
        <v>37126</v>
      </c>
      <c r="B18" s="37" t="s">
        <v>417</v>
      </c>
      <c r="C18" s="69" t="s">
        <v>36</v>
      </c>
      <c r="D18" s="56"/>
      <c r="E18" s="40" t="s">
        <v>418</v>
      </c>
      <c r="F18" s="71" t="s">
        <v>51</v>
      </c>
      <c r="G18" s="67" t="s">
        <v>419</v>
      </c>
      <c r="H18" s="37">
        <v>3</v>
      </c>
      <c r="I18" s="37">
        <v>3</v>
      </c>
      <c r="J18" s="36">
        <v>37135</v>
      </c>
      <c r="K18" s="37">
        <v>36</v>
      </c>
      <c r="L18" s="37">
        <v>0</v>
      </c>
      <c r="M18" s="41">
        <v>24610878</v>
      </c>
      <c r="N18" s="41">
        <v>2705324</v>
      </c>
      <c r="O18" s="41">
        <v>357768</v>
      </c>
      <c r="P18" s="41">
        <v>1131362</v>
      </c>
      <c r="Q18" s="41">
        <v>-702000</v>
      </c>
      <c r="R18" s="41">
        <v>-6181</v>
      </c>
      <c r="S18" s="42" t="s">
        <v>205</v>
      </c>
      <c r="T18" s="42" t="s">
        <v>34</v>
      </c>
      <c r="U18" s="42">
        <v>3610300</v>
      </c>
      <c r="V18" s="42">
        <v>-196796</v>
      </c>
      <c r="W18" s="42"/>
      <c r="X18" s="42"/>
      <c r="Y18" s="42"/>
      <c r="Z18" s="42"/>
      <c r="AA18" s="21"/>
    </row>
    <row r="19" spans="1:27" s="31" customFormat="1" ht="27" customHeight="1" x14ac:dyDescent="0.3">
      <c r="A19" s="72">
        <v>37119</v>
      </c>
      <c r="B19" s="37" t="s">
        <v>246</v>
      </c>
      <c r="C19" s="69" t="s">
        <v>29</v>
      </c>
      <c r="D19" s="56"/>
      <c r="E19" s="40" t="s">
        <v>247</v>
      </c>
      <c r="F19" s="71" t="s">
        <v>348</v>
      </c>
      <c r="G19" s="67" t="s">
        <v>248</v>
      </c>
      <c r="H19" s="37">
        <v>2</v>
      </c>
      <c r="I19" s="37">
        <v>2</v>
      </c>
      <c r="J19" s="36">
        <v>37165</v>
      </c>
      <c r="K19" s="37">
        <v>39</v>
      </c>
      <c r="L19" s="37">
        <v>-14605</v>
      </c>
      <c r="M19" s="41">
        <v>708409</v>
      </c>
      <c r="N19" s="41">
        <v>75377</v>
      </c>
      <c r="O19" s="41">
        <v>6696</v>
      </c>
      <c r="P19" s="41">
        <v>21175</v>
      </c>
      <c r="Q19" s="41">
        <v>-20428</v>
      </c>
      <c r="R19" s="41">
        <v>-7674</v>
      </c>
      <c r="S19" s="42" t="s">
        <v>349</v>
      </c>
      <c r="T19" s="42"/>
      <c r="U19" s="42">
        <v>108092</v>
      </c>
      <c r="V19" s="42">
        <v>-4613</v>
      </c>
      <c r="W19" s="42"/>
      <c r="X19" s="42"/>
      <c r="Y19" s="42"/>
      <c r="Z19" s="42"/>
      <c r="AA19" s="21"/>
    </row>
    <row r="20" spans="1:27" s="31" customFormat="1" ht="27" customHeight="1" x14ac:dyDescent="0.3">
      <c r="A20" s="72">
        <v>37119</v>
      </c>
      <c r="B20" s="37" t="s">
        <v>66</v>
      </c>
      <c r="C20" s="69" t="s">
        <v>29</v>
      </c>
      <c r="D20" s="56"/>
      <c r="E20" s="40" t="s">
        <v>345</v>
      </c>
      <c r="F20" s="71" t="s">
        <v>43</v>
      </c>
      <c r="G20" s="67" t="s">
        <v>346</v>
      </c>
      <c r="H20" s="37">
        <v>7</v>
      </c>
      <c r="I20" s="37">
        <v>7</v>
      </c>
      <c r="J20" s="36">
        <v>37165</v>
      </c>
      <c r="K20" s="37">
        <v>56</v>
      </c>
      <c r="L20" s="37">
        <v>-81709</v>
      </c>
      <c r="M20" s="41">
        <v>6479060</v>
      </c>
      <c r="N20" s="41">
        <v>734528</v>
      </c>
      <c r="O20" s="41">
        <v>39620</v>
      </c>
      <c r="P20" s="41">
        <v>125289</v>
      </c>
      <c r="Q20" s="41">
        <v>-105300</v>
      </c>
      <c r="R20" s="41">
        <v>-18326</v>
      </c>
      <c r="S20" s="42" t="s">
        <v>347</v>
      </c>
      <c r="T20" s="42"/>
      <c r="U20" s="42">
        <v>914349</v>
      </c>
      <c r="V20" s="42">
        <v>-56195</v>
      </c>
      <c r="W20" s="42"/>
      <c r="X20" s="42"/>
      <c r="Y20" s="42"/>
      <c r="Z20" s="42"/>
      <c r="AA20" s="21"/>
    </row>
    <row r="21" spans="1:27" s="31" customFormat="1" ht="27" customHeight="1" x14ac:dyDescent="0.3">
      <c r="A21" s="72">
        <v>37116</v>
      </c>
      <c r="B21" s="37" t="s">
        <v>178</v>
      </c>
      <c r="C21" s="69" t="s">
        <v>36</v>
      </c>
      <c r="D21" s="56"/>
      <c r="E21" s="40" t="s">
        <v>344</v>
      </c>
      <c r="F21" s="67" t="s">
        <v>63</v>
      </c>
      <c r="G21" s="67" t="s">
        <v>64</v>
      </c>
      <c r="H21" s="37">
        <v>7</v>
      </c>
      <c r="I21" s="37">
        <v>7</v>
      </c>
      <c r="J21" s="36">
        <v>37135</v>
      </c>
      <c r="K21" s="37">
        <v>57</v>
      </c>
      <c r="L21" s="37">
        <v>-1027</v>
      </c>
      <c r="M21" s="41">
        <v>107014</v>
      </c>
      <c r="N21" s="41">
        <v>-9112</v>
      </c>
      <c r="O21" s="41">
        <v>541</v>
      </c>
      <c r="P21" s="41">
        <v>1711</v>
      </c>
      <c r="Q21" s="41">
        <v>-950</v>
      </c>
      <c r="R21" s="41">
        <v>-5258</v>
      </c>
      <c r="S21" s="42" t="s">
        <v>350</v>
      </c>
      <c r="T21" s="42"/>
      <c r="U21" s="42">
        <v>10766</v>
      </c>
      <c r="V21" s="42">
        <v>-1808</v>
      </c>
      <c r="W21" s="42"/>
      <c r="X21" s="42">
        <v>-2650</v>
      </c>
      <c r="Y21" s="42">
        <v>-9212</v>
      </c>
      <c r="Z21" s="42" t="s">
        <v>354</v>
      </c>
      <c r="AA21" s="21"/>
    </row>
    <row r="22" spans="1:27" s="31" customFormat="1" ht="30" customHeight="1" x14ac:dyDescent="0.3">
      <c r="A22" s="72" t="s">
        <v>252</v>
      </c>
      <c r="B22" s="37" t="s">
        <v>53</v>
      </c>
      <c r="C22" s="69" t="s">
        <v>36</v>
      </c>
      <c r="D22" s="56"/>
      <c r="E22" s="40" t="s">
        <v>253</v>
      </c>
      <c r="F22" s="71" t="s">
        <v>43</v>
      </c>
      <c r="G22" s="67" t="s">
        <v>254</v>
      </c>
      <c r="H22" s="37">
        <v>3</v>
      </c>
      <c r="I22" s="37">
        <v>3</v>
      </c>
      <c r="J22" s="36">
        <v>37165</v>
      </c>
      <c r="K22" s="37">
        <v>31</v>
      </c>
      <c r="L22" s="37">
        <v>-143364</v>
      </c>
      <c r="M22" s="41">
        <v>8517808</v>
      </c>
      <c r="N22" s="41">
        <v>669636</v>
      </c>
      <c r="O22" s="41">
        <v>67376</v>
      </c>
      <c r="P22" s="41">
        <v>213062</v>
      </c>
      <c r="Q22" s="41">
        <v>-110150</v>
      </c>
      <c r="R22" s="41">
        <v>-1032</v>
      </c>
      <c r="S22" s="42" t="s">
        <v>255</v>
      </c>
      <c r="T22" s="42"/>
      <c r="U22" s="42">
        <v>1058398</v>
      </c>
      <c r="V22" s="42">
        <v>-134215</v>
      </c>
      <c r="W22" s="42">
        <v>-143364</v>
      </c>
      <c r="X22" s="42"/>
      <c r="Y22" s="42"/>
      <c r="Z22" s="42" t="s">
        <v>445</v>
      </c>
      <c r="AA22" s="21"/>
    </row>
    <row r="23" spans="1:27" s="31" customFormat="1" ht="27" customHeight="1" x14ac:dyDescent="0.3">
      <c r="A23" s="36">
        <v>37110</v>
      </c>
      <c r="B23" s="37" t="s">
        <v>250</v>
      </c>
      <c r="C23" s="69" t="s">
        <v>36</v>
      </c>
      <c r="D23" s="56"/>
      <c r="E23" s="37" t="s">
        <v>249</v>
      </c>
      <c r="F23" s="71" t="s">
        <v>204</v>
      </c>
      <c r="G23" s="67" t="s">
        <v>98</v>
      </c>
      <c r="H23" s="37">
        <v>12</v>
      </c>
      <c r="I23" s="37">
        <v>12</v>
      </c>
      <c r="J23" s="36">
        <v>37135</v>
      </c>
      <c r="K23" s="37">
        <v>12</v>
      </c>
      <c r="L23" s="37">
        <v>-38689</v>
      </c>
      <c r="M23" s="41">
        <v>2289880</v>
      </c>
      <c r="N23" s="41">
        <v>84717</v>
      </c>
      <c r="O23" s="41">
        <v>29996</v>
      </c>
      <c r="P23" s="41">
        <v>94856</v>
      </c>
      <c r="Q23" s="41">
        <v>-3000</v>
      </c>
      <c r="R23" s="41">
        <v>-7091</v>
      </c>
      <c r="S23" s="42" t="s">
        <v>205</v>
      </c>
      <c r="T23" s="42"/>
      <c r="U23" s="42">
        <v>123434</v>
      </c>
      <c r="V23" s="42">
        <v>-28627</v>
      </c>
      <c r="W23" s="42"/>
      <c r="X23" s="42"/>
      <c r="Y23" s="42"/>
      <c r="Z23" s="42"/>
      <c r="AA23" s="21"/>
    </row>
    <row r="24" spans="1:27" s="31" customFormat="1" ht="27" customHeight="1" x14ac:dyDescent="0.3">
      <c r="A24" s="36">
        <v>37109</v>
      </c>
      <c r="B24" s="37" t="s">
        <v>246</v>
      </c>
      <c r="C24" s="69" t="s">
        <v>29</v>
      </c>
      <c r="D24" s="56"/>
      <c r="E24" s="37" t="s">
        <v>247</v>
      </c>
      <c r="F24" s="71" t="s">
        <v>78</v>
      </c>
      <c r="G24" s="67" t="s">
        <v>248</v>
      </c>
      <c r="H24" s="37">
        <v>2</v>
      </c>
      <c r="I24" s="37">
        <v>2</v>
      </c>
      <c r="J24" s="36">
        <v>37165</v>
      </c>
      <c r="K24" s="37">
        <v>39</v>
      </c>
      <c r="L24" s="37">
        <v>-14605</v>
      </c>
      <c r="M24" s="41">
        <v>704370</v>
      </c>
      <c r="N24" s="41">
        <v>73439</v>
      </c>
      <c r="O24" s="41">
        <v>6696</v>
      </c>
      <c r="P24" s="41">
        <v>21175</v>
      </c>
      <c r="Q24" s="41">
        <v>-18650</v>
      </c>
      <c r="R24" s="41">
        <v>-7674</v>
      </c>
      <c r="S24" s="42" t="s">
        <v>256</v>
      </c>
      <c r="T24" s="42"/>
      <c r="U24" s="42">
        <v>104376</v>
      </c>
      <c r="V24" s="42">
        <v>-4613</v>
      </c>
      <c r="W24" s="42"/>
      <c r="X24" s="42"/>
      <c r="Y24" s="42"/>
      <c r="Z24" s="42"/>
      <c r="AA24" s="21"/>
    </row>
    <row r="25" spans="1:27" s="31" customFormat="1" ht="27" customHeight="1" x14ac:dyDescent="0.3">
      <c r="A25" s="36">
        <v>37103</v>
      </c>
      <c r="B25" s="37" t="s">
        <v>178</v>
      </c>
      <c r="C25" s="70" t="s">
        <v>29</v>
      </c>
      <c r="D25" s="56"/>
      <c r="E25" s="37" t="s">
        <v>211</v>
      </c>
      <c r="F25" s="67" t="s">
        <v>63</v>
      </c>
      <c r="G25" s="67" t="s">
        <v>212</v>
      </c>
      <c r="H25" s="37">
        <v>3</v>
      </c>
      <c r="I25" s="37">
        <v>2</v>
      </c>
      <c r="J25" s="36">
        <v>37165</v>
      </c>
      <c r="K25" s="37">
        <v>56</v>
      </c>
      <c r="L25" s="37">
        <v>-64748</v>
      </c>
      <c r="M25" s="41">
        <v>3141372</v>
      </c>
      <c r="N25" s="41">
        <v>19782</v>
      </c>
      <c r="O25" s="41">
        <v>31246</v>
      </c>
      <c r="P25" s="41">
        <v>98809</v>
      </c>
      <c r="Q25" s="41">
        <v>-37600</v>
      </c>
      <c r="R25" s="41">
        <v>-7199</v>
      </c>
      <c r="S25" s="42" t="s">
        <v>213</v>
      </c>
      <c r="T25" s="68"/>
      <c r="U25" s="68">
        <v>-112595</v>
      </c>
      <c r="V25" s="68">
        <v>-72824</v>
      </c>
      <c r="W25" s="68"/>
      <c r="X25" s="68">
        <v>250000</v>
      </c>
      <c r="Y25" s="68"/>
      <c r="Z25" s="42"/>
      <c r="AA25" s="21"/>
    </row>
    <row r="26" spans="1:27" s="31" customFormat="1" ht="27" customHeight="1" x14ac:dyDescent="0.3">
      <c r="A26" s="36">
        <v>37102</v>
      </c>
      <c r="B26" s="37" t="s">
        <v>208</v>
      </c>
      <c r="C26" s="70" t="s">
        <v>29</v>
      </c>
      <c r="D26" s="56"/>
      <c r="E26" s="37" t="s">
        <v>209</v>
      </c>
      <c r="F26" s="67" t="s">
        <v>210</v>
      </c>
      <c r="G26" s="67" t="s">
        <v>39</v>
      </c>
      <c r="H26" s="37">
        <v>2</v>
      </c>
      <c r="I26" s="37">
        <v>2</v>
      </c>
      <c r="J26" s="36">
        <v>37135</v>
      </c>
      <c r="K26" s="37">
        <v>64</v>
      </c>
      <c r="L26" s="37">
        <v>-69086</v>
      </c>
      <c r="M26" s="41">
        <v>7938735</v>
      </c>
      <c r="N26" s="41">
        <v>1085509</v>
      </c>
      <c r="O26" s="41">
        <v>47558</v>
      </c>
      <c r="P26" s="41">
        <v>150392</v>
      </c>
      <c r="Q26" s="41">
        <v>-210500</v>
      </c>
      <c r="R26" s="41">
        <v>-6652</v>
      </c>
      <c r="S26" s="42" t="s">
        <v>205</v>
      </c>
      <c r="T26" s="68"/>
      <c r="U26" s="68">
        <v>1349910</v>
      </c>
      <c r="V26" s="68">
        <v>-47249</v>
      </c>
      <c r="W26" s="68"/>
      <c r="X26" s="68"/>
      <c r="Y26" s="68"/>
      <c r="Z26" s="42"/>
      <c r="AA26" s="21"/>
    </row>
    <row r="27" spans="1:27" s="31" customFormat="1" ht="27" customHeight="1" x14ac:dyDescent="0.3">
      <c r="A27" s="36">
        <v>37099</v>
      </c>
      <c r="B27" s="37" t="s">
        <v>53</v>
      </c>
      <c r="C27" s="70" t="s">
        <v>29</v>
      </c>
      <c r="D27" s="56"/>
      <c r="E27" s="37" t="s">
        <v>206</v>
      </c>
      <c r="F27" s="67" t="s">
        <v>204</v>
      </c>
      <c r="G27" s="67" t="s">
        <v>98</v>
      </c>
      <c r="H27" s="37">
        <v>1</v>
      </c>
      <c r="I27" s="37">
        <v>1</v>
      </c>
      <c r="J27" s="36">
        <v>37135</v>
      </c>
      <c r="K27" s="37">
        <v>36</v>
      </c>
      <c r="L27" s="37">
        <v>-6267</v>
      </c>
      <c r="M27" s="41">
        <v>395021</v>
      </c>
      <c r="N27" s="41">
        <v>14225</v>
      </c>
      <c r="O27" s="41">
        <v>6267</v>
      </c>
      <c r="P27" s="41">
        <v>25068</v>
      </c>
      <c r="Q27" s="41">
        <v>-11343</v>
      </c>
      <c r="R27" s="41">
        <v>-5482</v>
      </c>
      <c r="S27" s="42" t="s">
        <v>205</v>
      </c>
      <c r="T27" s="68"/>
      <c r="U27" s="68">
        <v>45589</v>
      </c>
      <c r="V27" s="68">
        <v>-14539</v>
      </c>
      <c r="W27" s="68"/>
      <c r="X27" s="68"/>
      <c r="Y27" s="68"/>
      <c r="Z27" s="42"/>
      <c r="AA27" s="21"/>
    </row>
    <row r="28" spans="1:27" s="31" customFormat="1" ht="27" customHeight="1" x14ac:dyDescent="0.3">
      <c r="A28" s="36">
        <v>37099</v>
      </c>
      <c r="B28" s="37" t="s">
        <v>53</v>
      </c>
      <c r="C28" s="70" t="s">
        <v>29</v>
      </c>
      <c r="D28" s="56"/>
      <c r="E28" s="37" t="s">
        <v>203</v>
      </c>
      <c r="F28" s="67" t="s">
        <v>204</v>
      </c>
      <c r="G28" s="67" t="s">
        <v>98</v>
      </c>
      <c r="H28" s="37">
        <v>1</v>
      </c>
      <c r="I28" s="37">
        <v>1</v>
      </c>
      <c r="J28" s="36">
        <v>37135</v>
      </c>
      <c r="K28" s="37">
        <v>24</v>
      </c>
      <c r="L28" s="37">
        <v>-4594</v>
      </c>
      <c r="M28" s="41">
        <v>295294</v>
      </c>
      <c r="N28" s="41">
        <v>10674</v>
      </c>
      <c r="O28" s="41">
        <v>4594</v>
      </c>
      <c r="P28" s="41">
        <v>18374</v>
      </c>
      <c r="Q28" s="41">
        <v>-8314</v>
      </c>
      <c r="R28" s="41">
        <v>-5323</v>
      </c>
      <c r="S28" s="42" t="s">
        <v>205</v>
      </c>
      <c r="T28" s="68"/>
      <c r="U28" s="68">
        <v>36617</v>
      </c>
      <c r="V28" s="68">
        <v>-12306</v>
      </c>
      <c r="W28" s="68"/>
      <c r="X28" s="68"/>
      <c r="Y28" s="68"/>
      <c r="Z28" s="42"/>
      <c r="AA28" s="21"/>
    </row>
    <row r="29" spans="1:27" s="31" customFormat="1" ht="27" customHeight="1" x14ac:dyDescent="0.3">
      <c r="A29" s="36">
        <v>37097</v>
      </c>
      <c r="B29" s="37" t="s">
        <v>190</v>
      </c>
      <c r="C29" s="70" t="s">
        <v>36</v>
      </c>
      <c r="D29" s="56"/>
      <c r="E29" s="37" t="s">
        <v>191</v>
      </c>
      <c r="F29" s="67" t="s">
        <v>192</v>
      </c>
      <c r="G29" s="67" t="s">
        <v>193</v>
      </c>
      <c r="H29" s="37">
        <v>6</v>
      </c>
      <c r="I29" s="37">
        <v>6</v>
      </c>
      <c r="J29" s="36">
        <v>37530</v>
      </c>
      <c r="K29" s="37">
        <v>120</v>
      </c>
      <c r="L29" s="37">
        <v>353113</v>
      </c>
      <c r="M29" s="41">
        <v>-22299344</v>
      </c>
      <c r="N29" s="41">
        <v>1616420</v>
      </c>
      <c r="O29" s="41">
        <v>120137</v>
      </c>
      <c r="P29" s="41">
        <v>465289</v>
      </c>
      <c r="Q29" s="41">
        <v>0</v>
      </c>
      <c r="R29" s="41">
        <v>-3620</v>
      </c>
      <c r="S29" s="42" t="s">
        <v>195</v>
      </c>
      <c r="T29" s="68"/>
      <c r="U29" s="68">
        <v>776496</v>
      </c>
      <c r="V29" s="68"/>
      <c r="W29" s="68"/>
      <c r="X29" s="68"/>
      <c r="Y29" s="68"/>
      <c r="Z29" s="42" t="s">
        <v>194</v>
      </c>
      <c r="AA29" s="21"/>
    </row>
    <row r="30" spans="1:27" s="31" customFormat="1" ht="27" customHeight="1" x14ac:dyDescent="0.3">
      <c r="A30" s="36">
        <v>37097</v>
      </c>
      <c r="B30" s="37" t="s">
        <v>201</v>
      </c>
      <c r="C30" s="70" t="s">
        <v>29</v>
      </c>
      <c r="D30" s="56"/>
      <c r="E30" s="37" t="s">
        <v>202</v>
      </c>
      <c r="F30" s="67" t="s">
        <v>31</v>
      </c>
      <c r="G30" s="67" t="s">
        <v>32</v>
      </c>
      <c r="H30" s="37">
        <v>2</v>
      </c>
      <c r="I30" s="37">
        <v>1</v>
      </c>
      <c r="J30" s="36">
        <v>37135</v>
      </c>
      <c r="K30" s="37">
        <v>96</v>
      </c>
      <c r="L30" s="37">
        <v>-5682</v>
      </c>
      <c r="M30" s="41">
        <v>446600</v>
      </c>
      <c r="N30" s="41">
        <v>48017</v>
      </c>
      <c r="O30" s="41">
        <v>2335</v>
      </c>
      <c r="P30" s="41">
        <v>7384</v>
      </c>
      <c r="Q30" s="41">
        <v>-13857</v>
      </c>
      <c r="R30" s="41">
        <v>-6720</v>
      </c>
      <c r="S30" s="42" t="s">
        <v>46</v>
      </c>
      <c r="T30" s="68" t="s">
        <v>251</v>
      </c>
      <c r="U30" s="68">
        <v>70740</v>
      </c>
      <c r="V30" s="68">
        <v>-2146</v>
      </c>
      <c r="W30" s="68"/>
      <c r="X30" s="68"/>
      <c r="Y30" s="68"/>
      <c r="Z30" s="42"/>
      <c r="AA30" s="21"/>
    </row>
    <row r="31" spans="1:27" s="31" customFormat="1" ht="27" customHeight="1" x14ac:dyDescent="0.3">
      <c r="A31" s="36">
        <v>37092</v>
      </c>
      <c r="B31" s="37" t="s">
        <v>28</v>
      </c>
      <c r="C31" s="69" t="s">
        <v>29</v>
      </c>
      <c r="D31" s="56"/>
      <c r="E31" s="37" t="s">
        <v>148</v>
      </c>
      <c r="F31" s="71" t="s">
        <v>31</v>
      </c>
      <c r="G31" s="67" t="s">
        <v>32</v>
      </c>
      <c r="H31" s="37">
        <v>1</v>
      </c>
      <c r="I31" s="37">
        <v>1</v>
      </c>
      <c r="J31" s="36">
        <v>37469</v>
      </c>
      <c r="K31" s="37">
        <v>96</v>
      </c>
      <c r="L31" s="37">
        <v>-12238</v>
      </c>
      <c r="M31" s="41">
        <v>1062501</v>
      </c>
      <c r="N31" s="41">
        <v>90454</v>
      </c>
      <c r="O31" s="41">
        <v>7061</v>
      </c>
      <c r="P31" s="41">
        <v>22329</v>
      </c>
      <c r="Q31" s="41">
        <v>-15016</v>
      </c>
      <c r="R31" s="41">
        <v>-5884</v>
      </c>
      <c r="S31" s="42" t="s">
        <v>82</v>
      </c>
      <c r="T31" s="68" t="s">
        <v>34</v>
      </c>
      <c r="U31" s="68">
        <v>186634</v>
      </c>
      <c r="V31" s="68">
        <v>-14088</v>
      </c>
      <c r="W31" s="68">
        <v>-61192</v>
      </c>
      <c r="X31" s="68"/>
      <c r="Y31" s="68"/>
      <c r="Z31" s="42"/>
      <c r="AA31" s="21"/>
    </row>
    <row r="32" spans="1:27" s="31" customFormat="1" ht="27" customHeight="1" x14ac:dyDescent="0.3">
      <c r="A32" s="36">
        <v>37085</v>
      </c>
      <c r="B32" s="37" t="s">
        <v>28</v>
      </c>
      <c r="C32" s="69" t="s">
        <v>29</v>
      </c>
      <c r="D32" s="56"/>
      <c r="E32" s="37" t="s">
        <v>147</v>
      </c>
      <c r="F32" s="71" t="s">
        <v>31</v>
      </c>
      <c r="G32" s="67" t="s">
        <v>32</v>
      </c>
      <c r="H32" s="37">
        <v>13</v>
      </c>
      <c r="I32" s="37">
        <v>3</v>
      </c>
      <c r="J32" s="36">
        <v>37104</v>
      </c>
      <c r="K32" s="37">
        <v>96</v>
      </c>
      <c r="L32" s="37">
        <v>-78606.59</v>
      </c>
      <c r="M32" s="41">
        <v>6359603</v>
      </c>
      <c r="N32" s="41">
        <v>280955</v>
      </c>
      <c r="O32" s="41">
        <v>54671</v>
      </c>
      <c r="P32" s="41">
        <v>172885</v>
      </c>
      <c r="Q32" s="41">
        <v>-100381</v>
      </c>
      <c r="R32" s="41">
        <v>-14288</v>
      </c>
      <c r="S32" s="42" t="s">
        <v>82</v>
      </c>
      <c r="T32" s="68" t="s">
        <v>34</v>
      </c>
      <c r="U32" s="68">
        <v>880545</v>
      </c>
      <c r="V32" s="68">
        <v>-91889</v>
      </c>
      <c r="W32" s="68">
        <v>-393033</v>
      </c>
      <c r="X32" s="68"/>
      <c r="Y32" s="68"/>
      <c r="Z32" s="42"/>
      <c r="AA32" s="21"/>
    </row>
    <row r="33" spans="1:27" ht="27" x14ac:dyDescent="0.3">
      <c r="A33" s="36">
        <v>37082</v>
      </c>
      <c r="B33" s="37" t="s">
        <v>110</v>
      </c>
      <c r="C33" s="69" t="s">
        <v>36</v>
      </c>
      <c r="D33" s="56"/>
      <c r="E33" s="37" t="s">
        <v>111</v>
      </c>
      <c r="F33" s="71" t="s">
        <v>78</v>
      </c>
      <c r="G33" s="67" t="s">
        <v>112</v>
      </c>
      <c r="H33" s="37">
        <f>150+13+2</f>
        <v>165</v>
      </c>
      <c r="I33" s="37">
        <v>165</v>
      </c>
      <c r="J33" s="36">
        <v>37257</v>
      </c>
      <c r="K33" s="37">
        <v>36</v>
      </c>
      <c r="L33" s="37">
        <f>0-(110861+9223+1107)</f>
        <v>-121191</v>
      </c>
      <c r="M33" s="41">
        <f>5124873+436024+55529</f>
        <v>5616426</v>
      </c>
      <c r="N33" s="41">
        <f>247645+36135+5039</f>
        <v>288819</v>
      </c>
      <c r="O33" s="41">
        <v>67422</v>
      </c>
      <c r="P33" s="41">
        <v>213207</v>
      </c>
      <c r="Q33" s="41">
        <v>-76200</v>
      </c>
      <c r="R33" s="41">
        <v>-85765</v>
      </c>
      <c r="S33" s="42" t="s">
        <v>114</v>
      </c>
      <c r="T33" s="68" t="s">
        <v>34</v>
      </c>
      <c r="U33" s="68">
        <v>542522</v>
      </c>
      <c r="V33" s="68">
        <v>-84897</v>
      </c>
      <c r="W33" s="68"/>
      <c r="X33" s="68"/>
      <c r="Y33" s="68"/>
      <c r="Z33" s="42"/>
    </row>
    <row r="34" spans="1:27" s="24" customFormat="1" ht="27" x14ac:dyDescent="0.3">
      <c r="A34" s="36">
        <v>37078</v>
      </c>
      <c r="B34" s="37" t="s">
        <v>28</v>
      </c>
      <c r="C34" s="69" t="s">
        <v>29</v>
      </c>
      <c r="D34" s="56"/>
      <c r="E34" s="37" t="s">
        <v>107</v>
      </c>
      <c r="F34" s="71" t="s">
        <v>31</v>
      </c>
      <c r="G34" s="67" t="s">
        <v>32</v>
      </c>
      <c r="H34" s="37">
        <v>1</v>
      </c>
      <c r="I34" s="37">
        <v>1</v>
      </c>
      <c r="J34" s="36">
        <v>37135</v>
      </c>
      <c r="K34" s="37">
        <v>96</v>
      </c>
      <c r="L34" s="37">
        <v>-15831</v>
      </c>
      <c r="M34" s="41">
        <v>1364808</v>
      </c>
      <c r="N34" s="41">
        <v>127819</v>
      </c>
      <c r="O34" s="41">
        <v>6216</v>
      </c>
      <c r="P34" s="41">
        <v>19657</v>
      </c>
      <c r="Q34" s="41">
        <v>-38665</v>
      </c>
      <c r="R34" s="41">
        <v>-6089</v>
      </c>
      <c r="S34" s="42" t="s">
        <v>113</v>
      </c>
      <c r="T34" s="68" t="s">
        <v>34</v>
      </c>
      <c r="U34" s="68">
        <v>257756</v>
      </c>
      <c r="V34" s="68">
        <v>-6028</v>
      </c>
      <c r="W34" s="68">
        <v>-79156</v>
      </c>
      <c r="X34" s="68"/>
      <c r="Y34" s="68"/>
      <c r="Z34" s="42"/>
      <c r="AA34" s="54"/>
    </row>
    <row r="35" spans="1:27" s="24" customFormat="1" x14ac:dyDescent="0.25">
      <c r="A35" s="17"/>
      <c r="B35" s="17"/>
      <c r="C35" s="2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0"/>
      <c r="T35" s="20"/>
      <c r="U35" s="20"/>
      <c r="V35" s="20"/>
      <c r="W35" s="20"/>
      <c r="X35" s="20"/>
      <c r="Y35" s="20"/>
      <c r="Z35" s="17"/>
      <c r="AA35" s="54"/>
    </row>
    <row r="36" spans="1:27" s="24" customFormat="1" x14ac:dyDescent="0.25">
      <c r="A36" s="50"/>
      <c r="C36" s="51"/>
      <c r="G36" s="52"/>
      <c r="J36" s="50"/>
      <c r="M36" s="53"/>
      <c r="N36" s="53"/>
      <c r="O36" s="53"/>
      <c r="P36" s="53"/>
      <c r="Q36" s="53"/>
      <c r="R36" s="53"/>
      <c r="S36" s="52"/>
      <c r="T36" s="52"/>
      <c r="U36" s="52"/>
      <c r="V36" s="52"/>
      <c r="W36" s="52"/>
      <c r="X36" s="52"/>
      <c r="Y36" s="52"/>
      <c r="AA36" s="54"/>
    </row>
    <row r="37" spans="1:27" x14ac:dyDescent="0.25">
      <c r="A37" s="50"/>
      <c r="B37" s="24"/>
      <c r="C37" s="51"/>
      <c r="D37" s="24"/>
      <c r="E37" s="24"/>
      <c r="F37" s="24"/>
      <c r="G37" s="52"/>
      <c r="H37" s="24"/>
      <c r="I37" s="24"/>
      <c r="J37" s="50"/>
      <c r="K37" s="24"/>
      <c r="L37" s="24"/>
      <c r="M37" s="53"/>
      <c r="N37" s="53"/>
      <c r="O37" s="53"/>
      <c r="P37" s="53"/>
      <c r="Q37" s="53"/>
      <c r="R37" s="53"/>
      <c r="S37" s="52"/>
      <c r="T37" s="52"/>
      <c r="U37" s="52"/>
      <c r="V37" s="52"/>
      <c r="W37" s="52"/>
      <c r="X37" s="52"/>
      <c r="Y37" s="52"/>
      <c r="Z37" s="24"/>
    </row>
    <row r="38" spans="1:27" x14ac:dyDescent="0.25">
      <c r="A38" s="50"/>
      <c r="B38" s="24"/>
      <c r="C38" s="51"/>
      <c r="D38" s="24"/>
      <c r="E38" s="24"/>
      <c r="F38" s="24"/>
      <c r="G38" s="52"/>
      <c r="H38" s="24"/>
      <c r="I38" s="24"/>
      <c r="J38" s="50"/>
      <c r="K38" s="24"/>
      <c r="L38" s="24"/>
      <c r="M38" s="53"/>
      <c r="N38" s="53"/>
      <c r="O38" s="53"/>
      <c r="P38" s="53"/>
      <c r="Q38" s="53"/>
      <c r="R38" s="53"/>
      <c r="S38" s="52"/>
      <c r="T38" s="52"/>
      <c r="U38" s="52"/>
      <c r="V38" s="52"/>
      <c r="W38" s="52"/>
      <c r="X38" s="52"/>
      <c r="Y38" s="52"/>
      <c r="Z38" s="24"/>
    </row>
    <row r="48" spans="1:27" x14ac:dyDescent="0.25">
      <c r="H48" s="55"/>
      <c r="I48" s="55"/>
      <c r="R48" s="55"/>
    </row>
  </sheetData>
  <pageMargins left="0" right="0" top="0.5" bottom="0.5" header="0.25" footer="0.25"/>
  <pageSetup paperSize="5" scale="46" fitToHeight="0" orientation="landscape" verticalDpi="0" r:id="rId1"/>
  <headerFooter alignWithMargins="0">
    <oddFooter>&amp;L&amp;F Power Deal Tickets&amp;C&amp;P&amp;R&amp;D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7"/>
  <sheetViews>
    <sheetView showGridLines="0" workbookViewId="0">
      <pane ySplit="4" topLeftCell="A5" activePane="bottomLeft" state="frozen"/>
      <selection pane="bottomLeft" activeCell="F1" sqref="F1"/>
    </sheetView>
  </sheetViews>
  <sheetFormatPr defaultRowHeight="13.2" x14ac:dyDescent="0.25"/>
  <cols>
    <col min="2" max="2" width="7.33203125" bestFit="1" customWidth="1"/>
    <col min="3" max="3" width="13.6640625" bestFit="1" customWidth="1"/>
    <col min="4" max="4" width="9.33203125" bestFit="1" customWidth="1"/>
    <col min="5" max="5" width="14" style="13" bestFit="1" customWidth="1"/>
  </cols>
  <sheetData>
    <row r="1" spans="1:12" ht="15.6" x14ac:dyDescent="0.3">
      <c r="A1" s="2" t="s">
        <v>4</v>
      </c>
      <c r="C1" s="3"/>
      <c r="D1" s="3"/>
      <c r="E1" s="4"/>
    </row>
    <row r="2" spans="1:12" ht="15.6" x14ac:dyDescent="0.3">
      <c r="A2" s="2" t="s">
        <v>760</v>
      </c>
      <c r="C2" s="3"/>
      <c r="D2" s="5"/>
      <c r="E2" s="4"/>
    </row>
    <row r="3" spans="1:12" ht="13.8" thickBot="1" x14ac:dyDescent="0.3">
      <c r="C3" s="3"/>
      <c r="D3" s="3"/>
      <c r="E3" s="4"/>
    </row>
    <row r="4" spans="1:12" s="1" customFormat="1" ht="14.4" thickTop="1" thickBot="1" x14ac:dyDescent="0.3">
      <c r="A4" s="6" t="s">
        <v>1</v>
      </c>
      <c r="B4" s="7" t="s">
        <v>3</v>
      </c>
      <c r="C4" s="7" t="s">
        <v>5</v>
      </c>
      <c r="D4" s="7" t="s">
        <v>6</v>
      </c>
      <c r="E4" s="8" t="s">
        <v>7</v>
      </c>
    </row>
    <row r="5" spans="1:12" s="1" customFormat="1" ht="13.8" thickTop="1" x14ac:dyDescent="0.25">
      <c r="A5" s="14"/>
      <c r="B5" s="15"/>
      <c r="C5" s="15"/>
      <c r="D5" s="15"/>
      <c r="E5" s="11"/>
    </row>
    <row r="6" spans="1:12" s="1" customFormat="1" x14ac:dyDescent="0.25">
      <c r="A6" s="9"/>
      <c r="B6" s="10"/>
      <c r="C6" s="15"/>
      <c r="D6" s="15"/>
      <c r="E6" s="11"/>
    </row>
    <row r="7" spans="1:12" s="1" customFormat="1" x14ac:dyDescent="0.25">
      <c r="A7" s="9"/>
      <c r="B7" s="10"/>
      <c r="C7" s="15"/>
      <c r="D7" s="15"/>
      <c r="E7" s="11"/>
    </row>
    <row r="8" spans="1:12" s="1" customFormat="1" x14ac:dyDescent="0.25">
      <c r="A8" s="9"/>
      <c r="B8" s="10"/>
      <c r="C8" s="15"/>
      <c r="D8" s="15"/>
      <c r="E8" s="11"/>
    </row>
    <row r="9" spans="1:12" s="1" customFormat="1" x14ac:dyDescent="0.25">
      <c r="A9" s="9"/>
      <c r="B9" s="10"/>
      <c r="C9" s="15"/>
      <c r="D9" s="15"/>
      <c r="E9" s="11"/>
      <c r="F9" s="113" t="s">
        <v>454</v>
      </c>
      <c r="G9" s="113"/>
      <c r="H9" s="113"/>
      <c r="I9" s="113"/>
      <c r="J9" s="113"/>
      <c r="K9" s="113"/>
      <c r="L9" s="113"/>
    </row>
    <row r="10" spans="1:12" s="1" customFormat="1" x14ac:dyDescent="0.25">
      <c r="A10" s="9"/>
      <c r="B10" s="10"/>
      <c r="C10" s="15"/>
      <c r="D10" s="15"/>
      <c r="E10" s="11"/>
      <c r="F10" s="113"/>
      <c r="G10" s="113"/>
      <c r="H10" s="113"/>
      <c r="I10" s="113"/>
      <c r="J10" s="113"/>
      <c r="K10" s="113"/>
      <c r="L10" s="113"/>
    </row>
    <row r="11" spans="1:12" s="1" customFormat="1" x14ac:dyDescent="0.25">
      <c r="A11" s="9"/>
      <c r="B11" s="10"/>
      <c r="C11" s="10"/>
      <c r="D11" s="10"/>
      <c r="E11" s="11"/>
      <c r="F11" s="113" t="s">
        <v>761</v>
      </c>
      <c r="G11" s="113"/>
      <c r="H11" s="113"/>
      <c r="I11" s="113"/>
      <c r="J11" s="113"/>
      <c r="K11" s="113"/>
      <c r="L11" s="113"/>
    </row>
    <row r="12" spans="1:12" s="1" customFormat="1" x14ac:dyDescent="0.25">
      <c r="A12" s="14"/>
      <c r="B12" s="10"/>
      <c r="C12" s="10"/>
      <c r="D12" s="10"/>
      <c r="E12" s="11"/>
    </row>
    <row r="13" spans="1:12" s="1" customFormat="1" x14ac:dyDescent="0.25">
      <c r="A13" s="9"/>
      <c r="B13" s="10"/>
      <c r="C13" s="10"/>
      <c r="D13" s="10"/>
      <c r="E13" s="11"/>
    </row>
    <row r="14" spans="1:12" s="1" customFormat="1" x14ac:dyDescent="0.25">
      <c r="A14" s="9"/>
      <c r="B14" s="10"/>
      <c r="C14" s="10"/>
      <c r="D14" s="10"/>
      <c r="E14" s="11"/>
    </row>
    <row r="15" spans="1:12" s="1" customFormat="1" x14ac:dyDescent="0.25">
      <c r="A15" s="9"/>
      <c r="B15" s="10"/>
      <c r="C15" s="10"/>
      <c r="D15" s="10"/>
      <c r="E15" s="11"/>
    </row>
    <row r="16" spans="1:12" s="1" customFormat="1" x14ac:dyDescent="0.25">
      <c r="A16" s="9"/>
      <c r="B16" s="10"/>
      <c r="C16" s="10"/>
      <c r="D16" s="10"/>
      <c r="E16" s="11"/>
    </row>
    <row r="17" spans="1:5" s="1" customFormat="1" x14ac:dyDescent="0.25">
      <c r="A17" s="9"/>
      <c r="B17" s="10"/>
      <c r="C17" s="10"/>
      <c r="D17" s="10"/>
      <c r="E17" s="11"/>
    </row>
    <row r="18" spans="1:5" s="1" customFormat="1" x14ac:dyDescent="0.25">
      <c r="A18" s="9"/>
      <c r="B18" s="10"/>
      <c r="C18" s="10"/>
      <c r="D18" s="10"/>
      <c r="E18" s="11"/>
    </row>
    <row r="19" spans="1:5" s="1" customFormat="1" x14ac:dyDescent="0.25">
      <c r="A19" s="14"/>
      <c r="B19" s="10"/>
      <c r="C19" s="10"/>
      <c r="D19" s="10"/>
      <c r="E19" s="11"/>
    </row>
    <row r="20" spans="1:5" s="1" customFormat="1" x14ac:dyDescent="0.25">
      <c r="A20" s="9"/>
      <c r="B20" s="10"/>
      <c r="C20" s="10"/>
      <c r="D20" s="10"/>
      <c r="E20" s="11"/>
    </row>
    <row r="21" spans="1:5" s="1" customFormat="1" x14ac:dyDescent="0.25">
      <c r="A21" s="9"/>
      <c r="B21" s="10"/>
      <c r="C21" s="10"/>
      <c r="D21" s="10"/>
      <c r="E21" s="11"/>
    </row>
    <row r="22" spans="1:5" s="1" customFormat="1" x14ac:dyDescent="0.25">
      <c r="A22" s="9"/>
      <c r="B22" s="10"/>
      <c r="C22" s="10"/>
      <c r="D22" s="10"/>
      <c r="E22" s="11"/>
    </row>
    <row r="23" spans="1:5" s="1" customFormat="1" x14ac:dyDescent="0.25">
      <c r="A23" s="9"/>
      <c r="B23" s="10"/>
      <c r="C23" s="10"/>
      <c r="D23" s="10"/>
      <c r="E23" s="11"/>
    </row>
    <row r="24" spans="1:5" s="1" customFormat="1" x14ac:dyDescent="0.25">
      <c r="A24" s="9"/>
      <c r="B24" s="10"/>
      <c r="C24" s="10"/>
      <c r="D24" s="10"/>
      <c r="E24" s="11"/>
    </row>
    <row r="25" spans="1:5" s="1" customFormat="1" x14ac:dyDescent="0.25">
      <c r="A25" s="9"/>
      <c r="B25" s="10"/>
      <c r="C25" s="10"/>
      <c r="D25" s="10"/>
      <c r="E25" s="11"/>
    </row>
    <row r="26" spans="1:5" s="1" customFormat="1" x14ac:dyDescent="0.25">
      <c r="A26" s="9" t="s">
        <v>105</v>
      </c>
      <c r="B26" s="9">
        <f>SUM(B5:B25)</f>
        <v>0</v>
      </c>
      <c r="C26" s="9"/>
      <c r="D26" s="9"/>
      <c r="E26" s="60">
        <f>SUM(E5:E25)</f>
        <v>0</v>
      </c>
    </row>
    <row r="27" spans="1:5" s="1" customFormat="1" x14ac:dyDescent="0.25">
      <c r="A27"/>
      <c r="B27"/>
      <c r="C27"/>
      <c r="D27"/>
      <c r="E27"/>
    </row>
    <row r="28" spans="1:5" s="1" customFormat="1" x14ac:dyDescent="0.25">
      <c r="A28" s="1" t="s">
        <v>207</v>
      </c>
      <c r="E28" s="12"/>
    </row>
    <row r="29" spans="1:5" s="1" customFormat="1" x14ac:dyDescent="0.25">
      <c r="E29" s="12"/>
    </row>
    <row r="30" spans="1:5" s="1" customFormat="1" x14ac:dyDescent="0.25">
      <c r="E30" s="12"/>
    </row>
    <row r="31" spans="1:5" s="1" customFormat="1" x14ac:dyDescent="0.25">
      <c r="E31" s="12"/>
    </row>
    <row r="32" spans="1:5" s="1" customFormat="1" x14ac:dyDescent="0.25">
      <c r="E32" s="12"/>
    </row>
    <row r="33" spans="5:5" s="1" customFormat="1" x14ac:dyDescent="0.25">
      <c r="E33" s="12"/>
    </row>
    <row r="34" spans="5:5" s="1" customFormat="1" x14ac:dyDescent="0.25">
      <c r="E34" s="12"/>
    </row>
    <row r="35" spans="5:5" s="1" customFormat="1" x14ac:dyDescent="0.25">
      <c r="E35" s="12"/>
    </row>
    <row r="36" spans="5:5" s="1" customFormat="1" x14ac:dyDescent="0.25">
      <c r="E36" s="12"/>
    </row>
    <row r="37" spans="5:5" s="1" customFormat="1" x14ac:dyDescent="0.25">
      <c r="E37" s="12"/>
    </row>
    <row r="38" spans="5:5" s="1" customFormat="1" x14ac:dyDescent="0.25">
      <c r="E38" s="12"/>
    </row>
    <row r="39" spans="5:5" s="1" customFormat="1" x14ac:dyDescent="0.25">
      <c r="E39" s="12"/>
    </row>
    <row r="40" spans="5:5" s="1" customFormat="1" x14ac:dyDescent="0.25">
      <c r="E40" s="12"/>
    </row>
    <row r="41" spans="5:5" s="1" customFormat="1" x14ac:dyDescent="0.25">
      <c r="E41" s="12"/>
    </row>
    <row r="42" spans="5:5" s="1" customFormat="1" x14ac:dyDescent="0.25">
      <c r="E42" s="12"/>
    </row>
    <row r="43" spans="5:5" s="1" customFormat="1" x14ac:dyDescent="0.25">
      <c r="E43" s="12"/>
    </row>
    <row r="44" spans="5:5" s="1" customFormat="1" x14ac:dyDescent="0.25">
      <c r="E44" s="12"/>
    </row>
    <row r="45" spans="5:5" s="1" customFormat="1" x14ac:dyDescent="0.25">
      <c r="E45" s="12"/>
    </row>
    <row r="46" spans="5:5" s="1" customFormat="1" x14ac:dyDescent="0.25">
      <c r="E46" s="12"/>
    </row>
    <row r="47" spans="5:5" s="1" customFormat="1" x14ac:dyDescent="0.25">
      <c r="E47" s="12"/>
    </row>
    <row r="48" spans="5:5" s="1" customFormat="1" x14ac:dyDescent="0.25">
      <c r="E48" s="12"/>
    </row>
    <row r="49" spans="5:5" s="1" customFormat="1" x14ac:dyDescent="0.25">
      <c r="E49" s="12"/>
    </row>
    <row r="50" spans="5:5" s="1" customFormat="1" x14ac:dyDescent="0.25">
      <c r="E50" s="12"/>
    </row>
    <row r="51" spans="5:5" s="1" customFormat="1" x14ac:dyDescent="0.25">
      <c r="E51" s="12"/>
    </row>
    <row r="52" spans="5:5" s="1" customFormat="1" x14ac:dyDescent="0.25">
      <c r="E52" s="12"/>
    </row>
    <row r="53" spans="5:5" s="1" customFormat="1" x14ac:dyDescent="0.25">
      <c r="E53" s="12"/>
    </row>
    <row r="54" spans="5:5" s="1" customFormat="1" x14ac:dyDescent="0.25">
      <c r="E54" s="12"/>
    </row>
    <row r="55" spans="5:5" s="1" customFormat="1" x14ac:dyDescent="0.25">
      <c r="E55" s="12"/>
    </row>
    <row r="56" spans="5:5" s="1" customFormat="1" x14ac:dyDescent="0.25">
      <c r="E56" s="12"/>
    </row>
    <row r="57" spans="5:5" s="1" customFormat="1" x14ac:dyDescent="0.25">
      <c r="E57" s="12"/>
    </row>
    <row r="58" spans="5:5" s="1" customFormat="1" x14ac:dyDescent="0.25">
      <c r="E58" s="12"/>
    </row>
    <row r="59" spans="5:5" s="1" customFormat="1" x14ac:dyDescent="0.25">
      <c r="E59" s="12"/>
    </row>
    <row r="60" spans="5:5" s="1" customFormat="1" x14ac:dyDescent="0.25">
      <c r="E60" s="12"/>
    </row>
    <row r="61" spans="5:5" s="1" customFormat="1" x14ac:dyDescent="0.25">
      <c r="E61" s="12"/>
    </row>
    <row r="62" spans="5:5" s="1" customFormat="1" x14ac:dyDescent="0.25">
      <c r="E62" s="12"/>
    </row>
    <row r="63" spans="5:5" s="1" customFormat="1" x14ac:dyDescent="0.25">
      <c r="E63" s="12"/>
    </row>
    <row r="64" spans="5:5" s="1" customFormat="1" x14ac:dyDescent="0.25">
      <c r="E64" s="12"/>
    </row>
    <row r="65" spans="5:5" s="1" customFormat="1" x14ac:dyDescent="0.25">
      <c r="E65" s="12"/>
    </row>
    <row r="66" spans="5:5" s="1" customFormat="1" x14ac:dyDescent="0.25">
      <c r="E66" s="12"/>
    </row>
    <row r="67" spans="5:5" s="1" customFormat="1" x14ac:dyDescent="0.25">
      <c r="E67" s="12"/>
    </row>
    <row r="68" spans="5:5" s="1" customFormat="1" x14ac:dyDescent="0.25">
      <c r="E68" s="12"/>
    </row>
    <row r="69" spans="5:5" s="1" customFormat="1" x14ac:dyDescent="0.25">
      <c r="E69" s="12"/>
    </row>
    <row r="70" spans="5:5" s="1" customFormat="1" x14ac:dyDescent="0.25">
      <c r="E70" s="12"/>
    </row>
    <row r="71" spans="5:5" s="1" customFormat="1" x14ac:dyDescent="0.25">
      <c r="E71" s="12"/>
    </row>
    <row r="72" spans="5:5" s="1" customFormat="1" x14ac:dyDescent="0.25">
      <c r="E72" s="12"/>
    </row>
    <row r="73" spans="5:5" s="1" customFormat="1" x14ac:dyDescent="0.25">
      <c r="E73" s="12"/>
    </row>
    <row r="74" spans="5:5" s="1" customFormat="1" x14ac:dyDescent="0.25">
      <c r="E74" s="12"/>
    </row>
    <row r="75" spans="5:5" s="1" customFormat="1" x14ac:dyDescent="0.25">
      <c r="E75" s="12"/>
    </row>
    <row r="76" spans="5:5" s="1" customFormat="1" x14ac:dyDescent="0.25">
      <c r="E76" s="12"/>
    </row>
    <row r="77" spans="5:5" s="1" customFormat="1" x14ac:dyDescent="0.25">
      <c r="E77" s="12"/>
    </row>
    <row r="78" spans="5:5" s="1" customFormat="1" x14ac:dyDescent="0.25">
      <c r="E78" s="12"/>
    </row>
    <row r="79" spans="5:5" s="1" customFormat="1" x14ac:dyDescent="0.25">
      <c r="E79" s="12"/>
    </row>
    <row r="80" spans="5:5" s="1" customFormat="1" x14ac:dyDescent="0.25">
      <c r="E80" s="12"/>
    </row>
    <row r="81" spans="5:5" s="1" customFormat="1" x14ac:dyDescent="0.25">
      <c r="E81" s="12"/>
    </row>
    <row r="82" spans="5:5" s="1" customFormat="1" x14ac:dyDescent="0.25">
      <c r="E82" s="12"/>
    </row>
    <row r="83" spans="5:5" s="1" customFormat="1" x14ac:dyDescent="0.25">
      <c r="E83" s="12"/>
    </row>
    <row r="84" spans="5:5" s="1" customFormat="1" x14ac:dyDescent="0.25">
      <c r="E84" s="12"/>
    </row>
    <row r="85" spans="5:5" s="1" customFormat="1" x14ac:dyDescent="0.25">
      <c r="E85" s="12"/>
    </row>
    <row r="86" spans="5:5" s="1" customFormat="1" x14ac:dyDescent="0.25">
      <c r="E86" s="12"/>
    </row>
    <row r="87" spans="5:5" s="1" customFormat="1" x14ac:dyDescent="0.25">
      <c r="E87" s="12"/>
    </row>
    <row r="88" spans="5:5" s="1" customFormat="1" x14ac:dyDescent="0.25">
      <c r="E88" s="12"/>
    </row>
    <row r="89" spans="5:5" s="1" customFormat="1" x14ac:dyDescent="0.25">
      <c r="E89" s="12"/>
    </row>
    <row r="90" spans="5:5" s="1" customFormat="1" x14ac:dyDescent="0.25">
      <c r="E90" s="12"/>
    </row>
    <row r="91" spans="5:5" s="1" customFormat="1" x14ac:dyDescent="0.25">
      <c r="E91" s="12"/>
    </row>
    <row r="92" spans="5:5" s="1" customFormat="1" x14ac:dyDescent="0.25">
      <c r="E92" s="12"/>
    </row>
    <row r="93" spans="5:5" s="1" customFormat="1" x14ac:dyDescent="0.25">
      <c r="E93" s="12"/>
    </row>
    <row r="94" spans="5:5" s="1" customFormat="1" x14ac:dyDescent="0.25">
      <c r="E94" s="12"/>
    </row>
    <row r="95" spans="5:5" s="1" customFormat="1" x14ac:dyDescent="0.25">
      <c r="E95" s="12"/>
    </row>
    <row r="96" spans="5:5" s="1" customFormat="1" x14ac:dyDescent="0.25">
      <c r="E96" s="12"/>
    </row>
    <row r="97" spans="5:5" s="1" customFormat="1" x14ac:dyDescent="0.25">
      <c r="E97" s="12"/>
    </row>
    <row r="98" spans="5:5" s="1" customFormat="1" x14ac:dyDescent="0.25">
      <c r="E98" s="12"/>
    </row>
    <row r="99" spans="5:5" s="1" customFormat="1" x14ac:dyDescent="0.25">
      <c r="E99" s="12"/>
    </row>
    <row r="100" spans="5:5" s="1" customFormat="1" x14ac:dyDescent="0.25">
      <c r="E100" s="12"/>
    </row>
    <row r="101" spans="5:5" s="1" customFormat="1" x14ac:dyDescent="0.25">
      <c r="E101" s="12"/>
    </row>
    <row r="102" spans="5:5" s="1" customFormat="1" x14ac:dyDescent="0.25">
      <c r="E102" s="12"/>
    </row>
    <row r="103" spans="5:5" s="1" customFormat="1" x14ac:dyDescent="0.25">
      <c r="E103" s="12"/>
    </row>
    <row r="104" spans="5:5" s="1" customFormat="1" x14ac:dyDescent="0.25">
      <c r="E104" s="12"/>
    </row>
    <row r="105" spans="5:5" s="1" customFormat="1" x14ac:dyDescent="0.25">
      <c r="E105" s="12"/>
    </row>
    <row r="106" spans="5:5" s="1" customFormat="1" x14ac:dyDescent="0.25">
      <c r="E106" s="12"/>
    </row>
    <row r="107" spans="5:5" s="1" customFormat="1" x14ac:dyDescent="0.25">
      <c r="E107" s="12"/>
    </row>
    <row r="108" spans="5:5" s="1" customFormat="1" x14ac:dyDescent="0.25">
      <c r="E108" s="12"/>
    </row>
    <row r="109" spans="5:5" s="1" customFormat="1" x14ac:dyDescent="0.25">
      <c r="E109" s="12"/>
    </row>
    <row r="110" spans="5:5" s="1" customFormat="1" x14ac:dyDescent="0.25">
      <c r="E110" s="12"/>
    </row>
    <row r="111" spans="5:5" s="1" customFormat="1" x14ac:dyDescent="0.25">
      <c r="E111" s="12"/>
    </row>
    <row r="112" spans="5:5" s="1" customFormat="1" x14ac:dyDescent="0.25">
      <c r="E112" s="12"/>
    </row>
    <row r="113" spans="5:5" s="1" customFormat="1" x14ac:dyDescent="0.25">
      <c r="E113" s="12"/>
    </row>
    <row r="114" spans="5:5" s="1" customFormat="1" x14ac:dyDescent="0.25">
      <c r="E114" s="12"/>
    </row>
    <row r="115" spans="5:5" s="1" customFormat="1" x14ac:dyDescent="0.25">
      <c r="E115" s="12"/>
    </row>
    <row r="116" spans="5:5" s="1" customFormat="1" x14ac:dyDescent="0.25">
      <c r="E116" s="12"/>
    </row>
    <row r="117" spans="5:5" s="1" customFormat="1" x14ac:dyDescent="0.25">
      <c r="E117" s="12"/>
    </row>
    <row r="118" spans="5:5" s="1" customFormat="1" x14ac:dyDescent="0.25">
      <c r="E118" s="12"/>
    </row>
    <row r="119" spans="5:5" s="1" customFormat="1" x14ac:dyDescent="0.25">
      <c r="E119" s="12"/>
    </row>
    <row r="120" spans="5:5" s="1" customFormat="1" x14ac:dyDescent="0.25">
      <c r="E120" s="12"/>
    </row>
    <row r="121" spans="5:5" s="1" customFormat="1" x14ac:dyDescent="0.25">
      <c r="E121" s="12"/>
    </row>
    <row r="122" spans="5:5" s="1" customFormat="1" x14ac:dyDescent="0.25">
      <c r="E122" s="12"/>
    </row>
    <row r="123" spans="5:5" s="1" customFormat="1" x14ac:dyDescent="0.25">
      <c r="E123" s="12"/>
    </row>
    <row r="124" spans="5:5" s="1" customFormat="1" x14ac:dyDescent="0.25">
      <c r="E124" s="12"/>
    </row>
    <row r="125" spans="5:5" s="1" customFormat="1" x14ac:dyDescent="0.25">
      <c r="E125" s="12"/>
    </row>
    <row r="126" spans="5:5" s="1" customFormat="1" x14ac:dyDescent="0.25">
      <c r="E126" s="12"/>
    </row>
    <row r="127" spans="5:5" s="1" customFormat="1" x14ac:dyDescent="0.25">
      <c r="E127" s="12"/>
    </row>
    <row r="128" spans="5:5" s="1" customFormat="1" x14ac:dyDescent="0.25">
      <c r="E128" s="12"/>
    </row>
    <row r="129" spans="5:5" s="1" customFormat="1" x14ac:dyDescent="0.25">
      <c r="E129" s="12"/>
    </row>
    <row r="130" spans="5:5" s="1" customFormat="1" x14ac:dyDescent="0.25">
      <c r="E130" s="12"/>
    </row>
    <row r="131" spans="5:5" s="1" customFormat="1" x14ac:dyDescent="0.25">
      <c r="E131" s="12"/>
    </row>
    <row r="132" spans="5:5" s="1" customFormat="1" x14ac:dyDescent="0.25">
      <c r="E132" s="12"/>
    </row>
    <row r="133" spans="5:5" s="1" customFormat="1" x14ac:dyDescent="0.25">
      <c r="E133" s="12"/>
    </row>
    <row r="134" spans="5:5" s="1" customFormat="1" x14ac:dyDescent="0.25">
      <c r="E134" s="12"/>
    </row>
    <row r="135" spans="5:5" s="1" customFormat="1" x14ac:dyDescent="0.25">
      <c r="E135" s="12"/>
    </row>
    <row r="136" spans="5:5" s="1" customFormat="1" x14ac:dyDescent="0.25">
      <c r="E136" s="12"/>
    </row>
    <row r="137" spans="5:5" s="1" customFormat="1" x14ac:dyDescent="0.25">
      <c r="E137" s="12"/>
    </row>
    <row r="138" spans="5:5" s="1" customFormat="1" x14ac:dyDescent="0.25">
      <c r="E138" s="12"/>
    </row>
    <row r="139" spans="5:5" s="1" customFormat="1" x14ac:dyDescent="0.25">
      <c r="E139" s="12"/>
    </row>
    <row r="140" spans="5:5" s="1" customFormat="1" x14ac:dyDescent="0.25">
      <c r="E140" s="12"/>
    </row>
    <row r="141" spans="5:5" s="1" customFormat="1" x14ac:dyDescent="0.25">
      <c r="E141" s="12"/>
    </row>
    <row r="142" spans="5:5" s="1" customFormat="1" x14ac:dyDescent="0.25">
      <c r="E142" s="12"/>
    </row>
    <row r="143" spans="5:5" s="1" customFormat="1" x14ac:dyDescent="0.25">
      <c r="E143" s="12"/>
    </row>
    <row r="144" spans="5:5" s="1" customFormat="1" x14ac:dyDescent="0.25">
      <c r="E144" s="12"/>
    </row>
    <row r="145" spans="5:5" s="1" customFormat="1" x14ac:dyDescent="0.25">
      <c r="E145" s="12"/>
    </row>
    <row r="146" spans="5:5" s="1" customFormat="1" x14ac:dyDescent="0.25">
      <c r="E146" s="12"/>
    </row>
    <row r="147" spans="5:5" s="1" customFormat="1" x14ac:dyDescent="0.25">
      <c r="E147" s="12"/>
    </row>
    <row r="148" spans="5:5" s="1" customFormat="1" x14ac:dyDescent="0.25">
      <c r="E148" s="12"/>
    </row>
    <row r="149" spans="5:5" s="1" customFormat="1" x14ac:dyDescent="0.25">
      <c r="E149" s="12"/>
    </row>
    <row r="150" spans="5:5" s="1" customFormat="1" x14ac:dyDescent="0.25">
      <c r="E150" s="12"/>
    </row>
    <row r="151" spans="5:5" s="1" customFormat="1" x14ac:dyDescent="0.25">
      <c r="E151" s="12"/>
    </row>
    <row r="152" spans="5:5" s="1" customFormat="1" x14ac:dyDescent="0.25">
      <c r="E152" s="12"/>
    </row>
    <row r="153" spans="5:5" s="1" customFormat="1" x14ac:dyDescent="0.25">
      <c r="E153" s="12"/>
    </row>
    <row r="154" spans="5:5" s="1" customFormat="1" x14ac:dyDescent="0.25">
      <c r="E154" s="12"/>
    </row>
    <row r="155" spans="5:5" s="1" customFormat="1" x14ac:dyDescent="0.25">
      <c r="E155" s="12"/>
    </row>
    <row r="156" spans="5:5" s="1" customFormat="1" x14ac:dyDescent="0.25">
      <c r="E156" s="12"/>
    </row>
    <row r="157" spans="5:5" s="1" customFormat="1" x14ac:dyDescent="0.25">
      <c r="E157" s="12"/>
    </row>
    <row r="158" spans="5:5" s="1" customFormat="1" x14ac:dyDescent="0.25">
      <c r="E158" s="12"/>
    </row>
    <row r="159" spans="5:5" s="1" customFormat="1" x14ac:dyDescent="0.25">
      <c r="E159" s="12"/>
    </row>
    <row r="160" spans="5:5" s="1" customFormat="1" x14ac:dyDescent="0.25">
      <c r="E160" s="12"/>
    </row>
    <row r="161" spans="5:5" s="1" customFormat="1" x14ac:dyDescent="0.25">
      <c r="E161" s="12"/>
    </row>
    <row r="162" spans="5:5" s="1" customFormat="1" x14ac:dyDescent="0.25">
      <c r="E162" s="12"/>
    </row>
    <row r="163" spans="5:5" s="1" customFormat="1" x14ac:dyDescent="0.25">
      <c r="E163" s="12"/>
    </row>
    <row r="164" spans="5:5" s="1" customFormat="1" x14ac:dyDescent="0.25">
      <c r="E164" s="12"/>
    </row>
    <row r="165" spans="5:5" s="1" customFormat="1" x14ac:dyDescent="0.25">
      <c r="E165" s="12"/>
    </row>
    <row r="166" spans="5:5" s="1" customFormat="1" x14ac:dyDescent="0.25">
      <c r="E166" s="12"/>
    </row>
    <row r="167" spans="5:5" s="1" customFormat="1" x14ac:dyDescent="0.25">
      <c r="E167" s="12"/>
    </row>
    <row r="168" spans="5:5" s="1" customFormat="1" x14ac:dyDescent="0.25">
      <c r="E168" s="12"/>
    </row>
    <row r="169" spans="5:5" s="1" customFormat="1" x14ac:dyDescent="0.25">
      <c r="E169" s="12"/>
    </row>
    <row r="170" spans="5:5" s="1" customFormat="1" x14ac:dyDescent="0.25">
      <c r="E170" s="12"/>
    </row>
    <row r="171" spans="5:5" s="1" customFormat="1" x14ac:dyDescent="0.25">
      <c r="E171" s="12"/>
    </row>
    <row r="172" spans="5:5" s="1" customFormat="1" x14ac:dyDescent="0.25">
      <c r="E172" s="12"/>
    </row>
    <row r="173" spans="5:5" s="1" customFormat="1" x14ac:dyDescent="0.25">
      <c r="E173" s="12"/>
    </row>
    <row r="174" spans="5:5" s="1" customFormat="1" x14ac:dyDescent="0.25">
      <c r="E174" s="12"/>
    </row>
    <row r="175" spans="5:5" s="1" customFormat="1" x14ac:dyDescent="0.25">
      <c r="E175" s="12"/>
    </row>
    <row r="176" spans="5:5" s="1" customFormat="1" x14ac:dyDescent="0.25">
      <c r="E176" s="12"/>
    </row>
    <row r="177" spans="5:5" s="1" customFormat="1" x14ac:dyDescent="0.25">
      <c r="E177" s="12"/>
    </row>
    <row r="178" spans="5:5" s="1" customFormat="1" x14ac:dyDescent="0.25">
      <c r="E178" s="12"/>
    </row>
    <row r="179" spans="5:5" s="1" customFormat="1" x14ac:dyDescent="0.25">
      <c r="E179" s="12"/>
    </row>
    <row r="180" spans="5:5" s="1" customFormat="1" x14ac:dyDescent="0.25">
      <c r="E180" s="12"/>
    </row>
    <row r="181" spans="5:5" s="1" customFormat="1" x14ac:dyDescent="0.25">
      <c r="E181" s="12"/>
    </row>
    <row r="182" spans="5:5" s="1" customFormat="1" x14ac:dyDescent="0.25">
      <c r="E182" s="12"/>
    </row>
    <row r="183" spans="5:5" s="1" customFormat="1" x14ac:dyDescent="0.25">
      <c r="E183" s="12"/>
    </row>
    <row r="184" spans="5:5" s="1" customFormat="1" x14ac:dyDescent="0.25">
      <c r="E184" s="12"/>
    </row>
    <row r="185" spans="5:5" s="1" customFormat="1" x14ac:dyDescent="0.25">
      <c r="E185" s="12"/>
    </row>
    <row r="186" spans="5:5" s="1" customFormat="1" x14ac:dyDescent="0.25">
      <c r="E186" s="12"/>
    </row>
    <row r="187" spans="5:5" s="1" customFormat="1" x14ac:dyDescent="0.25">
      <c r="E187" s="12"/>
    </row>
    <row r="188" spans="5:5" s="1" customFormat="1" x14ac:dyDescent="0.25">
      <c r="E188" s="12"/>
    </row>
    <row r="189" spans="5:5" s="1" customFormat="1" x14ac:dyDescent="0.25">
      <c r="E189" s="12"/>
    </row>
    <row r="190" spans="5:5" s="1" customFormat="1" x14ac:dyDescent="0.25">
      <c r="E190" s="12"/>
    </row>
    <row r="191" spans="5:5" s="1" customFormat="1" x14ac:dyDescent="0.25">
      <c r="E191" s="12"/>
    </row>
    <row r="192" spans="5:5" s="1" customFormat="1" x14ac:dyDescent="0.25">
      <c r="E192" s="12"/>
    </row>
    <row r="193" spans="5:5" s="1" customFormat="1" x14ac:dyDescent="0.25">
      <c r="E193" s="12"/>
    </row>
    <row r="194" spans="5:5" s="1" customFormat="1" x14ac:dyDescent="0.25">
      <c r="E194" s="12"/>
    </row>
    <row r="195" spans="5:5" s="1" customFormat="1" x14ac:dyDescent="0.25">
      <c r="E195" s="12"/>
    </row>
    <row r="196" spans="5:5" s="1" customFormat="1" x14ac:dyDescent="0.25">
      <c r="E196" s="12"/>
    </row>
    <row r="197" spans="5:5" s="1" customFormat="1" x14ac:dyDescent="0.25">
      <c r="E197" s="12"/>
    </row>
    <row r="198" spans="5:5" s="1" customFormat="1" x14ac:dyDescent="0.25">
      <c r="E198" s="12"/>
    </row>
    <row r="199" spans="5:5" s="1" customFormat="1" x14ac:dyDescent="0.25">
      <c r="E199" s="12"/>
    </row>
    <row r="200" spans="5:5" s="1" customFormat="1" x14ac:dyDescent="0.25">
      <c r="E200" s="12"/>
    </row>
    <row r="201" spans="5:5" s="1" customFormat="1" x14ac:dyDescent="0.25">
      <c r="E201" s="12"/>
    </row>
    <row r="202" spans="5:5" s="1" customFormat="1" x14ac:dyDescent="0.25">
      <c r="E202" s="12"/>
    </row>
    <row r="203" spans="5:5" s="1" customFormat="1" x14ac:dyDescent="0.25">
      <c r="E203" s="12"/>
    </row>
    <row r="204" spans="5:5" s="1" customFormat="1" x14ac:dyDescent="0.25">
      <c r="E204" s="12"/>
    </row>
    <row r="205" spans="5:5" s="1" customFormat="1" x14ac:dyDescent="0.25">
      <c r="E205" s="12"/>
    </row>
    <row r="206" spans="5:5" s="1" customFormat="1" x14ac:dyDescent="0.25">
      <c r="E206" s="12"/>
    </row>
    <row r="207" spans="5:5" s="1" customFormat="1" x14ac:dyDescent="0.25">
      <c r="E207" s="12"/>
    </row>
    <row r="208" spans="5:5" s="1" customFormat="1" x14ac:dyDescent="0.25">
      <c r="E208" s="12"/>
    </row>
    <row r="209" spans="5:5" s="1" customFormat="1" x14ac:dyDescent="0.25">
      <c r="E209" s="12"/>
    </row>
    <row r="210" spans="5:5" s="1" customFormat="1" x14ac:dyDescent="0.25">
      <c r="E210" s="12"/>
    </row>
    <row r="211" spans="5:5" s="1" customFormat="1" x14ac:dyDescent="0.25">
      <c r="E211" s="12"/>
    </row>
    <row r="212" spans="5:5" s="1" customFormat="1" x14ac:dyDescent="0.25">
      <c r="E212" s="12"/>
    </row>
    <row r="213" spans="5:5" s="1" customFormat="1" x14ac:dyDescent="0.25">
      <c r="E213" s="12"/>
    </row>
    <row r="214" spans="5:5" s="1" customFormat="1" x14ac:dyDescent="0.25">
      <c r="E214" s="12"/>
    </row>
    <row r="215" spans="5:5" s="1" customFormat="1" x14ac:dyDescent="0.25">
      <c r="E215" s="12"/>
    </row>
    <row r="216" spans="5:5" s="1" customFormat="1" x14ac:dyDescent="0.25">
      <c r="E216" s="12"/>
    </row>
    <row r="217" spans="5:5" s="1" customFormat="1" x14ac:dyDescent="0.25">
      <c r="E217" s="12"/>
    </row>
    <row r="218" spans="5:5" s="1" customFormat="1" x14ac:dyDescent="0.25">
      <c r="E218" s="12"/>
    </row>
    <row r="219" spans="5:5" s="1" customFormat="1" x14ac:dyDescent="0.25">
      <c r="E219" s="12"/>
    </row>
    <row r="220" spans="5:5" s="1" customFormat="1" x14ac:dyDescent="0.25">
      <c r="E220" s="12"/>
    </row>
    <row r="221" spans="5:5" s="1" customFormat="1" x14ac:dyDescent="0.25">
      <c r="E221" s="12"/>
    </row>
    <row r="222" spans="5:5" s="1" customFormat="1" x14ac:dyDescent="0.25">
      <c r="E222" s="12"/>
    </row>
    <row r="223" spans="5:5" s="1" customFormat="1" x14ac:dyDescent="0.25">
      <c r="E223" s="12"/>
    </row>
    <row r="224" spans="5:5" s="1" customFormat="1" x14ac:dyDescent="0.25">
      <c r="E224" s="12"/>
    </row>
    <row r="225" spans="5:5" s="1" customFormat="1" x14ac:dyDescent="0.25">
      <c r="E225" s="12"/>
    </row>
    <row r="226" spans="5:5" s="1" customFormat="1" x14ac:dyDescent="0.25">
      <c r="E226" s="12"/>
    </row>
    <row r="227" spans="5:5" s="1" customFormat="1" x14ac:dyDescent="0.25">
      <c r="E227" s="12"/>
    </row>
    <row r="228" spans="5:5" s="1" customFormat="1" x14ac:dyDescent="0.25">
      <c r="E228" s="12"/>
    </row>
    <row r="229" spans="5:5" s="1" customFormat="1" x14ac:dyDescent="0.25">
      <c r="E229" s="12"/>
    </row>
    <row r="230" spans="5:5" s="1" customFormat="1" x14ac:dyDescent="0.25">
      <c r="E230" s="12"/>
    </row>
    <row r="231" spans="5:5" s="1" customFormat="1" x14ac:dyDescent="0.25">
      <c r="E231" s="12"/>
    </row>
    <row r="232" spans="5:5" s="1" customFormat="1" x14ac:dyDescent="0.25">
      <c r="E232" s="12"/>
    </row>
    <row r="233" spans="5:5" s="1" customFormat="1" x14ac:dyDescent="0.25">
      <c r="E233" s="12"/>
    </row>
    <row r="234" spans="5:5" s="1" customFormat="1" x14ac:dyDescent="0.25">
      <c r="E234" s="12"/>
    </row>
    <row r="235" spans="5:5" s="1" customFormat="1" x14ac:dyDescent="0.25">
      <c r="E235" s="12"/>
    </row>
    <row r="236" spans="5:5" s="1" customFormat="1" x14ac:dyDescent="0.25">
      <c r="E236" s="12"/>
    </row>
    <row r="237" spans="5:5" s="1" customFormat="1" x14ac:dyDescent="0.25">
      <c r="E237" s="12"/>
    </row>
    <row r="238" spans="5:5" s="1" customFormat="1" x14ac:dyDescent="0.25">
      <c r="E238" s="12"/>
    </row>
    <row r="239" spans="5:5" s="1" customFormat="1" x14ac:dyDescent="0.25">
      <c r="E239" s="12"/>
    </row>
    <row r="240" spans="5:5" s="1" customFormat="1" x14ac:dyDescent="0.25">
      <c r="E240" s="12"/>
    </row>
    <row r="241" spans="5:5" s="1" customFormat="1" x14ac:dyDescent="0.25">
      <c r="E241" s="12"/>
    </row>
    <row r="242" spans="5:5" s="1" customFormat="1" x14ac:dyDescent="0.25">
      <c r="E242" s="12"/>
    </row>
    <row r="243" spans="5:5" s="1" customFormat="1" x14ac:dyDescent="0.25">
      <c r="E243" s="12"/>
    </row>
    <row r="244" spans="5:5" s="1" customFormat="1" x14ac:dyDescent="0.25">
      <c r="E244" s="12"/>
    </row>
    <row r="245" spans="5:5" s="1" customFormat="1" x14ac:dyDescent="0.25">
      <c r="E245" s="12"/>
    </row>
    <row r="246" spans="5:5" s="1" customFormat="1" x14ac:dyDescent="0.25">
      <c r="E246" s="12"/>
    </row>
    <row r="247" spans="5:5" s="1" customFormat="1" x14ac:dyDescent="0.25">
      <c r="E247" s="12"/>
    </row>
    <row r="248" spans="5:5" s="1" customFormat="1" x14ac:dyDescent="0.25">
      <c r="E248" s="12"/>
    </row>
    <row r="249" spans="5:5" s="1" customFormat="1" x14ac:dyDescent="0.25">
      <c r="E249" s="12"/>
    </row>
    <row r="250" spans="5:5" s="1" customFormat="1" x14ac:dyDescent="0.25">
      <c r="E250" s="12"/>
    </row>
    <row r="251" spans="5:5" s="1" customFormat="1" x14ac:dyDescent="0.25">
      <c r="E251" s="12"/>
    </row>
    <row r="252" spans="5:5" s="1" customFormat="1" x14ac:dyDescent="0.25">
      <c r="E252" s="12"/>
    </row>
    <row r="253" spans="5:5" s="1" customFormat="1" x14ac:dyDescent="0.25">
      <c r="E253" s="12"/>
    </row>
    <row r="254" spans="5:5" s="1" customFormat="1" x14ac:dyDescent="0.25">
      <c r="E254" s="12"/>
    </row>
    <row r="255" spans="5:5" s="1" customFormat="1" x14ac:dyDescent="0.25">
      <c r="E255" s="12"/>
    </row>
    <row r="256" spans="5:5" s="1" customFormat="1" x14ac:dyDescent="0.25">
      <c r="E256" s="12"/>
    </row>
    <row r="257" spans="5:5" s="1" customFormat="1" x14ac:dyDescent="0.25">
      <c r="E257" s="12"/>
    </row>
    <row r="258" spans="5:5" s="1" customFormat="1" x14ac:dyDescent="0.25">
      <c r="E258" s="12"/>
    </row>
    <row r="259" spans="5:5" s="1" customFormat="1" x14ac:dyDescent="0.25">
      <c r="E259" s="12"/>
    </row>
    <row r="260" spans="5:5" s="1" customFormat="1" x14ac:dyDescent="0.25">
      <c r="E260" s="12"/>
    </row>
    <row r="261" spans="5:5" s="1" customFormat="1" x14ac:dyDescent="0.25">
      <c r="E261" s="12"/>
    </row>
    <row r="262" spans="5:5" s="1" customFormat="1" x14ac:dyDescent="0.25">
      <c r="E262" s="12"/>
    </row>
    <row r="263" spans="5:5" s="1" customFormat="1" x14ac:dyDescent="0.25">
      <c r="E263" s="12"/>
    </row>
    <row r="264" spans="5:5" s="1" customFormat="1" x14ac:dyDescent="0.25">
      <c r="E264" s="12"/>
    </row>
    <row r="265" spans="5:5" s="1" customFormat="1" x14ac:dyDescent="0.25">
      <c r="E265" s="12"/>
    </row>
    <row r="266" spans="5:5" s="1" customFormat="1" x14ac:dyDescent="0.25">
      <c r="E266" s="12"/>
    </row>
    <row r="267" spans="5:5" s="1" customFormat="1" x14ac:dyDescent="0.25">
      <c r="E267" s="12"/>
    </row>
    <row r="268" spans="5:5" s="1" customFormat="1" x14ac:dyDescent="0.25">
      <c r="E268" s="12"/>
    </row>
    <row r="269" spans="5:5" s="1" customFormat="1" x14ac:dyDescent="0.25">
      <c r="E269" s="12"/>
    </row>
    <row r="270" spans="5:5" s="1" customFormat="1" x14ac:dyDescent="0.25">
      <c r="E270" s="12"/>
    </row>
    <row r="271" spans="5:5" s="1" customFormat="1" x14ac:dyDescent="0.25">
      <c r="E271" s="12"/>
    </row>
    <row r="272" spans="5:5" s="1" customFormat="1" x14ac:dyDescent="0.25">
      <c r="E272" s="12"/>
    </row>
    <row r="273" spans="5:5" s="1" customFormat="1" x14ac:dyDescent="0.25">
      <c r="E273" s="12"/>
    </row>
    <row r="274" spans="5:5" s="1" customFormat="1" x14ac:dyDescent="0.25">
      <c r="E274" s="12"/>
    </row>
    <row r="275" spans="5:5" s="1" customFormat="1" x14ac:dyDescent="0.25">
      <c r="E275" s="12"/>
    </row>
    <row r="276" spans="5:5" s="1" customFormat="1" x14ac:dyDescent="0.25">
      <c r="E276" s="12"/>
    </row>
    <row r="277" spans="5:5" s="1" customFormat="1" x14ac:dyDescent="0.25">
      <c r="E277" s="12"/>
    </row>
    <row r="278" spans="5:5" s="1" customFormat="1" x14ac:dyDescent="0.25">
      <c r="E278" s="12"/>
    </row>
    <row r="279" spans="5:5" s="1" customFormat="1" x14ac:dyDescent="0.25">
      <c r="E279" s="12"/>
    </row>
    <row r="280" spans="5:5" s="1" customFormat="1" x14ac:dyDescent="0.25">
      <c r="E280" s="12"/>
    </row>
    <row r="281" spans="5:5" s="1" customFormat="1" x14ac:dyDescent="0.25">
      <c r="E281" s="12"/>
    </row>
    <row r="282" spans="5:5" s="1" customFormat="1" x14ac:dyDescent="0.25">
      <c r="E282" s="12"/>
    </row>
    <row r="283" spans="5:5" s="1" customFormat="1" x14ac:dyDescent="0.25">
      <c r="E283" s="12"/>
    </row>
    <row r="284" spans="5:5" s="1" customFormat="1" x14ac:dyDescent="0.25">
      <c r="E284" s="12"/>
    </row>
    <row r="285" spans="5:5" s="1" customFormat="1" x14ac:dyDescent="0.25">
      <c r="E285" s="12"/>
    </row>
    <row r="286" spans="5:5" s="1" customFormat="1" x14ac:dyDescent="0.25">
      <c r="E286" s="12"/>
    </row>
    <row r="287" spans="5:5" s="1" customFormat="1" x14ac:dyDescent="0.25">
      <c r="E287" s="12"/>
    </row>
    <row r="288" spans="5:5" s="1" customFormat="1" x14ac:dyDescent="0.25">
      <c r="E288" s="12"/>
    </row>
    <row r="289" spans="5:5" s="1" customFormat="1" x14ac:dyDescent="0.25">
      <c r="E289" s="12"/>
    </row>
    <row r="290" spans="5:5" s="1" customFormat="1" x14ac:dyDescent="0.25">
      <c r="E290" s="12"/>
    </row>
    <row r="291" spans="5:5" s="1" customFormat="1" x14ac:dyDescent="0.25">
      <c r="E291" s="12"/>
    </row>
    <row r="292" spans="5:5" s="1" customFormat="1" x14ac:dyDescent="0.25">
      <c r="E292" s="12"/>
    </row>
    <row r="293" spans="5:5" s="1" customFormat="1" x14ac:dyDescent="0.25">
      <c r="E293" s="12"/>
    </row>
    <row r="294" spans="5:5" s="1" customFormat="1" x14ac:dyDescent="0.25">
      <c r="E294" s="12"/>
    </row>
    <row r="295" spans="5:5" s="1" customFormat="1" x14ac:dyDescent="0.25">
      <c r="E295" s="12"/>
    </row>
    <row r="296" spans="5:5" s="1" customFormat="1" x14ac:dyDescent="0.25">
      <c r="E296" s="12"/>
    </row>
    <row r="297" spans="5:5" s="1" customFormat="1" x14ac:dyDescent="0.25">
      <c r="E297" s="12"/>
    </row>
    <row r="298" spans="5:5" s="1" customFormat="1" x14ac:dyDescent="0.25">
      <c r="E298" s="12"/>
    </row>
    <row r="299" spans="5:5" s="1" customFormat="1" x14ac:dyDescent="0.25">
      <c r="E299" s="12"/>
    </row>
    <row r="300" spans="5:5" s="1" customFormat="1" x14ac:dyDescent="0.25">
      <c r="E300" s="12"/>
    </row>
    <row r="301" spans="5:5" s="1" customFormat="1" x14ac:dyDescent="0.25">
      <c r="E301" s="12"/>
    </row>
    <row r="302" spans="5:5" s="1" customFormat="1" x14ac:dyDescent="0.25">
      <c r="E302" s="12"/>
    </row>
    <row r="303" spans="5:5" s="1" customFormat="1" x14ac:dyDescent="0.25">
      <c r="E303" s="12"/>
    </row>
    <row r="304" spans="5:5" s="1" customFormat="1" x14ac:dyDescent="0.25">
      <c r="E304" s="12"/>
    </row>
    <row r="305" spans="5:5" s="1" customFormat="1" x14ac:dyDescent="0.25">
      <c r="E305" s="12"/>
    </row>
    <row r="306" spans="5:5" s="1" customFormat="1" x14ac:dyDescent="0.25">
      <c r="E306" s="12"/>
    </row>
    <row r="307" spans="5:5" s="1" customFormat="1" x14ac:dyDescent="0.25">
      <c r="E307" s="12"/>
    </row>
    <row r="308" spans="5:5" s="1" customFormat="1" x14ac:dyDescent="0.25">
      <c r="E308" s="12"/>
    </row>
    <row r="309" spans="5:5" s="1" customFormat="1" x14ac:dyDescent="0.25">
      <c r="E309" s="12"/>
    </row>
    <row r="310" spans="5:5" s="1" customFormat="1" x14ac:dyDescent="0.25">
      <c r="E310" s="12"/>
    </row>
    <row r="311" spans="5:5" s="1" customFormat="1" x14ac:dyDescent="0.25">
      <c r="E311" s="12"/>
    </row>
    <row r="312" spans="5:5" s="1" customFormat="1" x14ac:dyDescent="0.25">
      <c r="E312" s="12"/>
    </row>
    <row r="313" spans="5:5" s="1" customFormat="1" x14ac:dyDescent="0.25">
      <c r="E313" s="12"/>
    </row>
    <row r="314" spans="5:5" s="1" customFormat="1" x14ac:dyDescent="0.25">
      <c r="E314" s="12"/>
    </row>
    <row r="315" spans="5:5" s="1" customFormat="1" x14ac:dyDescent="0.25">
      <c r="E315" s="12"/>
    </row>
    <row r="316" spans="5:5" s="1" customFormat="1" x14ac:dyDescent="0.25">
      <c r="E316" s="12"/>
    </row>
    <row r="317" spans="5:5" s="1" customFormat="1" x14ac:dyDescent="0.25">
      <c r="E317" s="12"/>
    </row>
    <row r="318" spans="5:5" s="1" customFormat="1" x14ac:dyDescent="0.25">
      <c r="E318" s="12"/>
    </row>
    <row r="319" spans="5:5" s="1" customFormat="1" x14ac:dyDescent="0.25">
      <c r="E319" s="12"/>
    </row>
    <row r="320" spans="5:5" s="1" customFormat="1" x14ac:dyDescent="0.25">
      <c r="E320" s="12"/>
    </row>
    <row r="321" spans="5:5" s="1" customFormat="1" x14ac:dyDescent="0.25">
      <c r="E321" s="12"/>
    </row>
    <row r="322" spans="5:5" s="1" customFormat="1" x14ac:dyDescent="0.25">
      <c r="E322" s="12"/>
    </row>
    <row r="323" spans="5:5" s="1" customFormat="1" x14ac:dyDescent="0.25">
      <c r="E323" s="12"/>
    </row>
    <row r="324" spans="5:5" s="1" customFormat="1" x14ac:dyDescent="0.25">
      <c r="E324" s="12"/>
    </row>
    <row r="325" spans="5:5" s="1" customFormat="1" x14ac:dyDescent="0.25">
      <c r="E325" s="12"/>
    </row>
    <row r="326" spans="5:5" s="1" customFormat="1" x14ac:dyDescent="0.25">
      <c r="E326" s="12"/>
    </row>
    <row r="327" spans="5:5" s="1" customFormat="1" x14ac:dyDescent="0.25">
      <c r="E327" s="12"/>
    </row>
    <row r="328" spans="5:5" s="1" customFormat="1" x14ac:dyDescent="0.25">
      <c r="E328" s="12"/>
    </row>
    <row r="329" spans="5:5" s="1" customFormat="1" x14ac:dyDescent="0.25">
      <c r="E329" s="12"/>
    </row>
    <row r="330" spans="5:5" s="1" customFormat="1" x14ac:dyDescent="0.25">
      <c r="E330" s="12"/>
    </row>
    <row r="331" spans="5:5" s="1" customFormat="1" x14ac:dyDescent="0.25">
      <c r="E331" s="12"/>
    </row>
    <row r="332" spans="5:5" s="1" customFormat="1" x14ac:dyDescent="0.25">
      <c r="E332" s="12"/>
    </row>
    <row r="333" spans="5:5" s="1" customFormat="1" x14ac:dyDescent="0.25">
      <c r="E333" s="12"/>
    </row>
    <row r="334" spans="5:5" s="1" customFormat="1" x14ac:dyDescent="0.25">
      <c r="E334" s="12"/>
    </row>
    <row r="335" spans="5:5" s="1" customFormat="1" x14ac:dyDescent="0.25">
      <c r="E335" s="12"/>
    </row>
    <row r="336" spans="5:5" s="1" customFormat="1" x14ac:dyDescent="0.25">
      <c r="E336" s="12"/>
    </row>
    <row r="337" spans="5:5" s="1" customFormat="1" x14ac:dyDescent="0.25">
      <c r="E337" s="12"/>
    </row>
    <row r="338" spans="5:5" s="1" customFormat="1" x14ac:dyDescent="0.25">
      <c r="E338" s="12"/>
    </row>
    <row r="339" spans="5:5" s="1" customFormat="1" x14ac:dyDescent="0.25">
      <c r="E339" s="12"/>
    </row>
    <row r="340" spans="5:5" s="1" customFormat="1" x14ac:dyDescent="0.25">
      <c r="E340" s="12"/>
    </row>
    <row r="341" spans="5:5" s="1" customFormat="1" x14ac:dyDescent="0.25">
      <c r="E341" s="12"/>
    </row>
    <row r="342" spans="5:5" s="1" customFormat="1" x14ac:dyDescent="0.25">
      <c r="E342" s="12"/>
    </row>
    <row r="343" spans="5:5" s="1" customFormat="1" x14ac:dyDescent="0.25">
      <c r="E343" s="12"/>
    </row>
    <row r="344" spans="5:5" s="1" customFormat="1" x14ac:dyDescent="0.25">
      <c r="E344" s="12"/>
    </row>
    <row r="345" spans="5:5" s="1" customFormat="1" x14ac:dyDescent="0.25">
      <c r="E345" s="12"/>
    </row>
    <row r="346" spans="5:5" s="1" customFormat="1" x14ac:dyDescent="0.25">
      <c r="E346" s="12"/>
    </row>
    <row r="347" spans="5:5" s="1" customFormat="1" x14ac:dyDescent="0.25">
      <c r="E347" s="12"/>
    </row>
    <row r="348" spans="5:5" s="1" customFormat="1" x14ac:dyDescent="0.25">
      <c r="E348" s="12"/>
    </row>
    <row r="349" spans="5:5" s="1" customFormat="1" x14ac:dyDescent="0.25">
      <c r="E349" s="12"/>
    </row>
    <row r="350" spans="5:5" s="1" customFormat="1" x14ac:dyDescent="0.25">
      <c r="E350" s="12"/>
    </row>
    <row r="351" spans="5:5" s="1" customFormat="1" x14ac:dyDescent="0.25">
      <c r="E351" s="12"/>
    </row>
    <row r="352" spans="5:5" s="1" customFormat="1" x14ac:dyDescent="0.25">
      <c r="E352" s="12"/>
    </row>
    <row r="353" spans="5:5" s="1" customFormat="1" x14ac:dyDescent="0.25">
      <c r="E353" s="12"/>
    </row>
    <row r="354" spans="5:5" s="1" customFormat="1" x14ac:dyDescent="0.25">
      <c r="E354" s="12"/>
    </row>
    <row r="355" spans="5:5" s="1" customFormat="1" x14ac:dyDescent="0.25">
      <c r="E355" s="12"/>
    </row>
    <row r="356" spans="5:5" s="1" customFormat="1" x14ac:dyDescent="0.25">
      <c r="E356" s="12"/>
    </row>
    <row r="357" spans="5:5" s="1" customFormat="1" x14ac:dyDescent="0.25">
      <c r="E357" s="12"/>
    </row>
    <row r="358" spans="5:5" s="1" customFormat="1" x14ac:dyDescent="0.25">
      <c r="E358" s="12"/>
    </row>
    <row r="359" spans="5:5" s="1" customFormat="1" x14ac:dyDescent="0.25">
      <c r="E359" s="12"/>
    </row>
    <row r="360" spans="5:5" s="1" customFormat="1" x14ac:dyDescent="0.25">
      <c r="E360" s="12"/>
    </row>
    <row r="361" spans="5:5" s="1" customFormat="1" x14ac:dyDescent="0.25">
      <c r="E361" s="12"/>
    </row>
    <row r="362" spans="5:5" s="1" customFormat="1" x14ac:dyDescent="0.25">
      <c r="E362" s="12"/>
    </row>
    <row r="363" spans="5:5" s="1" customFormat="1" x14ac:dyDescent="0.25">
      <c r="E363" s="12"/>
    </row>
    <row r="364" spans="5:5" s="1" customFormat="1" x14ac:dyDescent="0.25">
      <c r="E364" s="12"/>
    </row>
    <row r="365" spans="5:5" s="1" customFormat="1" x14ac:dyDescent="0.25">
      <c r="E365" s="12"/>
    </row>
    <row r="366" spans="5:5" s="1" customFormat="1" x14ac:dyDescent="0.25">
      <c r="E366" s="12"/>
    </row>
    <row r="367" spans="5:5" s="1" customFormat="1" x14ac:dyDescent="0.25">
      <c r="E367" s="12"/>
    </row>
    <row r="368" spans="5:5" s="1" customFormat="1" x14ac:dyDescent="0.25">
      <c r="E368" s="12"/>
    </row>
    <row r="369" spans="5:5" s="1" customFormat="1" x14ac:dyDescent="0.25">
      <c r="E369" s="12"/>
    </row>
    <row r="370" spans="5:5" s="1" customFormat="1" x14ac:dyDescent="0.25">
      <c r="E370" s="12"/>
    </row>
    <row r="371" spans="5:5" s="1" customFormat="1" x14ac:dyDescent="0.25">
      <c r="E371" s="12"/>
    </row>
    <row r="372" spans="5:5" s="1" customFormat="1" x14ac:dyDescent="0.25">
      <c r="E372" s="12"/>
    </row>
    <row r="373" spans="5:5" s="1" customFormat="1" x14ac:dyDescent="0.25">
      <c r="E373" s="12"/>
    </row>
    <row r="374" spans="5:5" s="1" customFormat="1" x14ac:dyDescent="0.25">
      <c r="E374" s="12"/>
    </row>
    <row r="375" spans="5:5" s="1" customFormat="1" x14ac:dyDescent="0.25">
      <c r="E375" s="12"/>
    </row>
    <row r="376" spans="5:5" s="1" customFormat="1" x14ac:dyDescent="0.25">
      <c r="E376" s="12"/>
    </row>
    <row r="377" spans="5:5" s="1" customFormat="1" x14ac:dyDescent="0.25">
      <c r="E377" s="12"/>
    </row>
    <row r="378" spans="5:5" s="1" customFormat="1" x14ac:dyDescent="0.25">
      <c r="E378" s="12"/>
    </row>
    <row r="379" spans="5:5" s="1" customFormat="1" x14ac:dyDescent="0.25">
      <c r="E379" s="12"/>
    </row>
    <row r="380" spans="5:5" s="1" customFormat="1" x14ac:dyDescent="0.25">
      <c r="E380" s="12"/>
    </row>
    <row r="381" spans="5:5" s="1" customFormat="1" x14ac:dyDescent="0.25">
      <c r="E381" s="12"/>
    </row>
    <row r="382" spans="5:5" s="1" customFormat="1" x14ac:dyDescent="0.25">
      <c r="E382" s="12"/>
    </row>
    <row r="383" spans="5:5" s="1" customFormat="1" x14ac:dyDescent="0.25">
      <c r="E383" s="12"/>
    </row>
    <row r="384" spans="5:5" s="1" customFormat="1" x14ac:dyDescent="0.25">
      <c r="E384" s="12"/>
    </row>
    <row r="385" spans="5:5" s="1" customFormat="1" x14ac:dyDescent="0.25">
      <c r="E385" s="12"/>
    </row>
    <row r="386" spans="5:5" s="1" customFormat="1" x14ac:dyDescent="0.25">
      <c r="E386" s="12"/>
    </row>
    <row r="387" spans="5:5" s="1" customFormat="1" x14ac:dyDescent="0.25">
      <c r="E387" s="12"/>
    </row>
    <row r="388" spans="5:5" s="1" customFormat="1" x14ac:dyDescent="0.25">
      <c r="E388" s="12"/>
    </row>
    <row r="389" spans="5:5" s="1" customFormat="1" x14ac:dyDescent="0.25">
      <c r="E389" s="12"/>
    </row>
    <row r="390" spans="5:5" s="1" customFormat="1" x14ac:dyDescent="0.25">
      <c r="E390" s="12"/>
    </row>
    <row r="391" spans="5:5" s="1" customFormat="1" x14ac:dyDescent="0.25">
      <c r="E391" s="12"/>
    </row>
    <row r="392" spans="5:5" s="1" customFormat="1" x14ac:dyDescent="0.25">
      <c r="E392" s="12"/>
    </row>
    <row r="393" spans="5:5" s="1" customFormat="1" x14ac:dyDescent="0.25">
      <c r="E393" s="12"/>
    </row>
    <row r="394" spans="5:5" s="1" customFormat="1" x14ac:dyDescent="0.25">
      <c r="E394" s="12"/>
    </row>
    <row r="395" spans="5:5" s="1" customFormat="1" x14ac:dyDescent="0.25">
      <c r="E395" s="12"/>
    </row>
    <row r="396" spans="5:5" s="1" customFormat="1" x14ac:dyDescent="0.25">
      <c r="E396" s="12"/>
    </row>
    <row r="397" spans="5:5" s="1" customFormat="1" x14ac:dyDescent="0.25">
      <c r="E397" s="12"/>
    </row>
    <row r="398" spans="5:5" s="1" customFormat="1" x14ac:dyDescent="0.25">
      <c r="E398" s="12"/>
    </row>
    <row r="399" spans="5:5" s="1" customFormat="1" x14ac:dyDescent="0.25">
      <c r="E399" s="12"/>
    </row>
    <row r="400" spans="5:5" s="1" customFormat="1" x14ac:dyDescent="0.25">
      <c r="E400" s="12"/>
    </row>
    <row r="401" spans="5:5" s="1" customFormat="1" x14ac:dyDescent="0.25">
      <c r="E401" s="12"/>
    </row>
    <row r="402" spans="5:5" s="1" customFormat="1" x14ac:dyDescent="0.25">
      <c r="E402" s="12"/>
    </row>
    <row r="403" spans="5:5" s="1" customFormat="1" x14ac:dyDescent="0.25">
      <c r="E403" s="12"/>
    </row>
    <row r="404" spans="5:5" s="1" customFormat="1" x14ac:dyDescent="0.25">
      <c r="E404" s="12"/>
    </row>
    <row r="405" spans="5:5" s="1" customFormat="1" x14ac:dyDescent="0.25">
      <c r="E405" s="12"/>
    </row>
    <row r="406" spans="5:5" s="1" customFormat="1" x14ac:dyDescent="0.25">
      <c r="E406" s="12"/>
    </row>
    <row r="407" spans="5:5" s="1" customFormat="1" x14ac:dyDescent="0.25">
      <c r="E407" s="12"/>
    </row>
    <row r="408" spans="5:5" s="1" customFormat="1" x14ac:dyDescent="0.25">
      <c r="E408" s="12"/>
    </row>
    <row r="409" spans="5:5" s="1" customFormat="1" x14ac:dyDescent="0.25">
      <c r="E409" s="12"/>
    </row>
    <row r="410" spans="5:5" s="1" customFormat="1" x14ac:dyDescent="0.25">
      <c r="E410" s="12"/>
    </row>
    <row r="411" spans="5:5" s="1" customFormat="1" x14ac:dyDescent="0.25">
      <c r="E411" s="12"/>
    </row>
    <row r="412" spans="5:5" s="1" customFormat="1" x14ac:dyDescent="0.25">
      <c r="E412" s="12"/>
    </row>
    <row r="413" spans="5:5" s="1" customFormat="1" x14ac:dyDescent="0.25">
      <c r="E413" s="12"/>
    </row>
    <row r="414" spans="5:5" s="1" customFormat="1" x14ac:dyDescent="0.25">
      <c r="E414" s="12"/>
    </row>
    <row r="415" spans="5:5" s="1" customFormat="1" x14ac:dyDescent="0.25">
      <c r="E415" s="12"/>
    </row>
    <row r="416" spans="5:5" s="1" customFormat="1" x14ac:dyDescent="0.25">
      <c r="E416" s="12"/>
    </row>
    <row r="417" spans="5:5" s="1" customFormat="1" x14ac:dyDescent="0.25">
      <c r="E417" s="12"/>
    </row>
    <row r="418" spans="5:5" s="1" customFormat="1" x14ac:dyDescent="0.25">
      <c r="E418" s="12"/>
    </row>
    <row r="419" spans="5:5" s="1" customFormat="1" x14ac:dyDescent="0.25">
      <c r="E419" s="12"/>
    </row>
    <row r="420" spans="5:5" s="1" customFormat="1" x14ac:dyDescent="0.25">
      <c r="E420" s="12"/>
    </row>
    <row r="421" spans="5:5" s="1" customFormat="1" x14ac:dyDescent="0.25">
      <c r="E421" s="12"/>
    </row>
    <row r="422" spans="5:5" s="1" customFormat="1" x14ac:dyDescent="0.25">
      <c r="E422" s="12"/>
    </row>
    <row r="423" spans="5:5" s="1" customFormat="1" x14ac:dyDescent="0.25">
      <c r="E423" s="12"/>
    </row>
    <row r="424" spans="5:5" s="1" customFormat="1" x14ac:dyDescent="0.25">
      <c r="E424" s="12"/>
    </row>
    <row r="425" spans="5:5" s="1" customFormat="1" x14ac:dyDescent="0.25">
      <c r="E425" s="12"/>
    </row>
    <row r="426" spans="5:5" s="1" customFormat="1" x14ac:dyDescent="0.25">
      <c r="E426" s="12"/>
    </row>
    <row r="427" spans="5:5" s="1" customFormat="1" x14ac:dyDescent="0.25">
      <c r="E427" s="12"/>
    </row>
    <row r="428" spans="5:5" s="1" customFormat="1" x14ac:dyDescent="0.25">
      <c r="E428" s="12"/>
    </row>
    <row r="429" spans="5:5" s="1" customFormat="1" x14ac:dyDescent="0.25">
      <c r="E429" s="12"/>
    </row>
    <row r="430" spans="5:5" s="1" customFormat="1" x14ac:dyDescent="0.25">
      <c r="E430" s="12"/>
    </row>
    <row r="431" spans="5:5" s="1" customFormat="1" x14ac:dyDescent="0.25">
      <c r="E431" s="12"/>
    </row>
    <row r="432" spans="5:5" s="1" customFormat="1" x14ac:dyDescent="0.25">
      <c r="E432" s="12"/>
    </row>
    <row r="433" spans="5:5" s="1" customFormat="1" x14ac:dyDescent="0.25">
      <c r="E433" s="12"/>
    </row>
    <row r="434" spans="5:5" s="1" customFormat="1" x14ac:dyDescent="0.25">
      <c r="E434" s="12"/>
    </row>
    <row r="435" spans="5:5" s="1" customFormat="1" x14ac:dyDescent="0.25">
      <c r="E435" s="12"/>
    </row>
    <row r="436" spans="5:5" s="1" customFormat="1" x14ac:dyDescent="0.25">
      <c r="E436" s="12"/>
    </row>
    <row r="437" spans="5:5" s="1" customFormat="1" x14ac:dyDescent="0.25">
      <c r="E437" s="12"/>
    </row>
    <row r="438" spans="5:5" s="1" customFormat="1" x14ac:dyDescent="0.25">
      <c r="E438" s="12"/>
    </row>
    <row r="439" spans="5:5" s="1" customFormat="1" x14ac:dyDescent="0.25">
      <c r="E439" s="12"/>
    </row>
    <row r="440" spans="5:5" s="1" customFormat="1" x14ac:dyDescent="0.25">
      <c r="E440" s="12"/>
    </row>
    <row r="441" spans="5:5" s="1" customFormat="1" x14ac:dyDescent="0.25">
      <c r="E441" s="12"/>
    </row>
    <row r="442" spans="5:5" s="1" customFormat="1" x14ac:dyDescent="0.25">
      <c r="E442" s="12"/>
    </row>
    <row r="443" spans="5:5" s="1" customFormat="1" x14ac:dyDescent="0.25">
      <c r="E443" s="12"/>
    </row>
    <row r="444" spans="5:5" s="1" customFormat="1" x14ac:dyDescent="0.25">
      <c r="E444" s="12"/>
    </row>
    <row r="445" spans="5:5" s="1" customFormat="1" x14ac:dyDescent="0.25">
      <c r="E445" s="12"/>
    </row>
    <row r="446" spans="5:5" s="1" customFormat="1" x14ac:dyDescent="0.25">
      <c r="E446" s="12"/>
    </row>
    <row r="447" spans="5:5" s="1" customFormat="1" x14ac:dyDescent="0.25">
      <c r="E447" s="12"/>
    </row>
  </sheetData>
  <pageMargins left="0.25" right="0.25" top="0.5" bottom="0.5" header="0.5" footer="0.5"/>
  <pageSetup scale="86" orientation="portrait" verticalDpi="0" r:id="rId1"/>
  <headerFooter alignWithMargins="0">
    <oddFooter>&amp;L&amp;F Gas Summary&amp;C&amp;P&amp;R&amp;D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73"/>
  <sheetViews>
    <sheetView showGridLines="0" zoomScale="75" workbookViewId="0">
      <pane ySplit="4" topLeftCell="A5" activePane="bottomLeft" state="frozen"/>
      <selection pane="bottomLeft" activeCell="C21" sqref="C21"/>
    </sheetView>
  </sheetViews>
  <sheetFormatPr defaultColWidth="9.109375" defaultRowHeight="13.2" outlineLevelRow="1" x14ac:dyDescent="0.25"/>
  <cols>
    <col min="1" max="1" width="8" style="78" customWidth="1"/>
    <col min="2" max="2" width="11" style="78" customWidth="1"/>
    <col min="3" max="3" width="11.5546875" style="78" bestFit="1" customWidth="1"/>
    <col min="4" max="4" width="6.88671875" style="78" bestFit="1" customWidth="1"/>
    <col min="5" max="5" width="17.88671875" style="78" bestFit="1" customWidth="1"/>
    <col min="6" max="6" width="12.33203125" style="78" customWidth="1"/>
    <col min="7" max="7" width="8" style="78" customWidth="1"/>
    <col min="8" max="8" width="12.33203125" style="78" bestFit="1" customWidth="1"/>
    <col min="9" max="9" width="7.109375" style="78" bestFit="1" customWidth="1"/>
    <col min="10" max="10" width="10.88671875" style="78" bestFit="1" customWidth="1"/>
    <col min="11" max="11" width="8.6640625" style="78" bestFit="1" customWidth="1"/>
    <col min="12" max="12" width="13.33203125" style="78" bestFit="1" customWidth="1"/>
    <col min="13" max="13" width="45.109375" style="78" bestFit="1" customWidth="1"/>
    <col min="14" max="14" width="27.33203125" style="78" bestFit="1" customWidth="1"/>
    <col min="15" max="15" width="15.5546875" style="81" bestFit="1" customWidth="1"/>
    <col min="16" max="16" width="4.109375" style="81" bestFit="1" customWidth="1"/>
    <col min="17" max="17" width="4.5546875" style="81" bestFit="1" customWidth="1"/>
    <col min="18" max="18" width="5.6640625" style="81" bestFit="1" customWidth="1"/>
    <col min="19" max="19" width="13.109375" style="81" bestFit="1" customWidth="1"/>
    <col min="20" max="16384" width="9.109375" style="81"/>
  </cols>
  <sheetData>
    <row r="1" spans="1:19" ht="15.6" x14ac:dyDescent="0.3">
      <c r="A1" s="2" t="s">
        <v>4</v>
      </c>
      <c r="C1" s="79"/>
      <c r="D1" s="79"/>
      <c r="E1" s="80"/>
    </row>
    <row r="2" spans="1:19" ht="15.6" x14ac:dyDescent="0.3">
      <c r="A2" s="2" t="str">
        <f>+'Gas Wkly Summary'!A2</f>
        <v xml:space="preserve">Week of 8/24/01 - 8/31/01 </v>
      </c>
      <c r="C2" s="79"/>
      <c r="D2" s="82"/>
      <c r="E2" s="64" t="s">
        <v>407</v>
      </c>
    </row>
    <row r="3" spans="1:19" ht="15.6" thickBot="1" x14ac:dyDescent="0.3">
      <c r="E3" s="119" t="s">
        <v>408</v>
      </c>
      <c r="F3" s="119"/>
      <c r="G3" s="119"/>
      <c r="H3" s="119"/>
      <c r="I3" s="119"/>
      <c r="J3" s="119"/>
      <c r="K3" s="119"/>
    </row>
    <row r="4" spans="1:19" s="16" customFormat="1" ht="27.9" customHeight="1" thickTop="1" thickBot="1" x14ac:dyDescent="0.3">
      <c r="A4" s="26" t="s">
        <v>355</v>
      </c>
      <c r="B4" s="29" t="s">
        <v>328</v>
      </c>
      <c r="C4" s="61" t="s">
        <v>329</v>
      </c>
      <c r="D4" s="118" t="s">
        <v>10</v>
      </c>
      <c r="E4" s="118"/>
      <c r="F4" s="62" t="s">
        <v>330</v>
      </c>
      <c r="G4" s="29" t="s">
        <v>331</v>
      </c>
      <c r="H4" s="29" t="s">
        <v>332</v>
      </c>
      <c r="I4" s="29" t="s">
        <v>339</v>
      </c>
      <c r="J4" s="29" t="s">
        <v>337</v>
      </c>
      <c r="K4" s="29" t="s">
        <v>338</v>
      </c>
      <c r="L4" s="29" t="s">
        <v>336</v>
      </c>
      <c r="M4" s="27" t="s">
        <v>115</v>
      </c>
      <c r="N4" s="29" t="s">
        <v>116</v>
      </c>
      <c r="O4" s="29" t="s">
        <v>117</v>
      </c>
      <c r="P4" s="29" t="s">
        <v>333</v>
      </c>
      <c r="Q4" s="63" t="s">
        <v>334</v>
      </c>
      <c r="R4" s="29" t="s">
        <v>2</v>
      </c>
      <c r="S4" s="30" t="s">
        <v>335</v>
      </c>
    </row>
    <row r="5" spans="1:19" s="83" customFormat="1" ht="13.8" thickTop="1" x14ac:dyDescent="0.25">
      <c r="A5" s="86">
        <v>327280</v>
      </c>
      <c r="B5" s="87">
        <v>37105</v>
      </c>
      <c r="C5" s="88"/>
      <c r="D5" s="88" t="s">
        <v>120</v>
      </c>
      <c r="E5" s="88" t="s">
        <v>119</v>
      </c>
      <c r="F5" s="89">
        <v>1643.86</v>
      </c>
      <c r="G5" s="90"/>
      <c r="H5" s="90">
        <v>1643.86</v>
      </c>
      <c r="I5" s="88">
        <v>12</v>
      </c>
      <c r="J5" s="87"/>
      <c r="K5" s="87"/>
      <c r="L5" s="88"/>
      <c r="M5" s="88" t="s">
        <v>260</v>
      </c>
      <c r="N5" s="88"/>
      <c r="O5" s="88"/>
      <c r="P5" s="88"/>
      <c r="Q5" s="88"/>
      <c r="R5" s="88"/>
      <c r="S5" s="91"/>
    </row>
    <row r="6" spans="1:19" s="83" customFormat="1" x14ac:dyDescent="0.25">
      <c r="A6" s="86">
        <v>327889</v>
      </c>
      <c r="B6" s="87">
        <v>37117</v>
      </c>
      <c r="C6" s="88"/>
      <c r="D6" s="88" t="s">
        <v>120</v>
      </c>
      <c r="E6" s="88" t="s">
        <v>119</v>
      </c>
      <c r="F6" s="89">
        <v>9988</v>
      </c>
      <c r="G6" s="90"/>
      <c r="H6" s="90">
        <v>9988</v>
      </c>
      <c r="I6" s="88">
        <v>24</v>
      </c>
      <c r="J6" s="87"/>
      <c r="K6" s="87"/>
      <c r="L6" s="88"/>
      <c r="M6" s="88" t="s">
        <v>356</v>
      </c>
      <c r="N6" s="88"/>
      <c r="O6" s="88"/>
      <c r="P6" s="88"/>
      <c r="Q6" s="88"/>
      <c r="R6" s="88"/>
      <c r="S6" s="91"/>
    </row>
    <row r="7" spans="1:19" s="83" customFormat="1" x14ac:dyDescent="0.25">
      <c r="A7" s="86">
        <v>327976</v>
      </c>
      <c r="B7" s="87">
        <v>37119</v>
      </c>
      <c r="C7" s="88"/>
      <c r="D7" s="88" t="s">
        <v>120</v>
      </c>
      <c r="E7" s="88" t="s">
        <v>119</v>
      </c>
      <c r="F7" s="89">
        <v>-919.80460000000005</v>
      </c>
      <c r="G7" s="90"/>
      <c r="H7" s="90">
        <v>-919.80460000000005</v>
      </c>
      <c r="I7" s="88">
        <v>12</v>
      </c>
      <c r="J7" s="87"/>
      <c r="K7" s="87"/>
      <c r="L7" s="88"/>
      <c r="M7" s="88" t="s">
        <v>260</v>
      </c>
      <c r="N7" s="88"/>
      <c r="O7" s="88"/>
      <c r="P7" s="88"/>
      <c r="Q7" s="88"/>
      <c r="R7" s="88"/>
      <c r="S7" s="91"/>
    </row>
    <row r="8" spans="1:19" s="83" customFormat="1" x14ac:dyDescent="0.25">
      <c r="A8" s="86">
        <v>327977</v>
      </c>
      <c r="B8" s="87">
        <v>37119</v>
      </c>
      <c r="C8" s="88"/>
      <c r="D8" s="88" t="s">
        <v>120</v>
      </c>
      <c r="E8" s="88" t="s">
        <v>119</v>
      </c>
      <c r="F8" s="89">
        <v>-177.71029999999999</v>
      </c>
      <c r="G8" s="90"/>
      <c r="H8" s="90">
        <v>-177.71029999999999</v>
      </c>
      <c r="I8" s="88">
        <v>12</v>
      </c>
      <c r="J8" s="87"/>
      <c r="K8" s="87"/>
      <c r="L8" s="88"/>
      <c r="M8" s="88" t="s">
        <v>260</v>
      </c>
      <c r="N8" s="88"/>
      <c r="O8" s="88"/>
      <c r="P8" s="88"/>
      <c r="Q8" s="88"/>
      <c r="R8" s="88"/>
      <c r="S8" s="91"/>
    </row>
    <row r="9" spans="1:19" s="83" customFormat="1" x14ac:dyDescent="0.25">
      <c r="A9" s="86">
        <v>328148</v>
      </c>
      <c r="B9" s="87">
        <v>37125</v>
      </c>
      <c r="C9" s="88"/>
      <c r="D9" s="88" t="s">
        <v>120</v>
      </c>
      <c r="E9" s="112" t="s">
        <v>119</v>
      </c>
      <c r="F9" s="89">
        <v>69971.06</v>
      </c>
      <c r="G9" s="90"/>
      <c r="H9" s="90">
        <v>69971.06</v>
      </c>
      <c r="I9" s="88">
        <v>48</v>
      </c>
      <c r="J9" s="87"/>
      <c r="K9" s="87"/>
      <c r="L9" s="88"/>
      <c r="M9" s="88" t="s">
        <v>483</v>
      </c>
      <c r="N9" s="88"/>
      <c r="O9" s="88"/>
      <c r="P9" s="88"/>
      <c r="Q9" s="88"/>
      <c r="R9" s="88"/>
      <c r="S9" s="91"/>
    </row>
    <row r="10" spans="1:19" s="83" customFormat="1" x14ac:dyDescent="0.25">
      <c r="A10" s="86">
        <v>328203</v>
      </c>
      <c r="B10" s="87">
        <v>37126</v>
      </c>
      <c r="C10" s="88"/>
      <c r="D10" s="88" t="s">
        <v>120</v>
      </c>
      <c r="E10" s="88" t="s">
        <v>119</v>
      </c>
      <c r="F10" s="89">
        <v>15274.06</v>
      </c>
      <c r="G10" s="90"/>
      <c r="H10" s="90">
        <v>15274.06</v>
      </c>
      <c r="I10" s="88">
        <v>12</v>
      </c>
      <c r="J10" s="87"/>
      <c r="K10" s="87"/>
      <c r="L10" s="88"/>
      <c r="M10" s="88" t="s">
        <v>484</v>
      </c>
      <c r="N10" s="88"/>
      <c r="O10" s="88"/>
      <c r="P10" s="88"/>
      <c r="Q10" s="88"/>
      <c r="R10" s="88"/>
      <c r="S10" s="91"/>
    </row>
    <row r="11" spans="1:19" s="83" customFormat="1" x14ac:dyDescent="0.25">
      <c r="A11" s="86">
        <v>328259</v>
      </c>
      <c r="B11" s="87">
        <v>37126</v>
      </c>
      <c r="C11" s="88"/>
      <c r="D11" s="88" t="s">
        <v>120</v>
      </c>
      <c r="E11" s="88" t="s">
        <v>119</v>
      </c>
      <c r="F11" s="89">
        <v>1085.76</v>
      </c>
      <c r="G11" s="90"/>
      <c r="H11" s="90">
        <v>1085.76</v>
      </c>
      <c r="I11" s="88">
        <v>12</v>
      </c>
      <c r="J11" s="87"/>
      <c r="K11" s="87"/>
      <c r="L11" s="88"/>
      <c r="M11" s="88" t="s">
        <v>485</v>
      </c>
      <c r="N11" s="88"/>
      <c r="O11" s="88"/>
      <c r="P11" s="88"/>
      <c r="Q11" s="88"/>
      <c r="R11" s="88"/>
      <c r="S11" s="91"/>
    </row>
    <row r="12" spans="1:19" s="83" customFormat="1" x14ac:dyDescent="0.25">
      <c r="A12" s="86">
        <v>328433</v>
      </c>
      <c r="B12" s="87">
        <v>37130</v>
      </c>
      <c r="C12" s="88"/>
      <c r="D12" s="88" t="s">
        <v>120</v>
      </c>
      <c r="E12" s="88" t="s">
        <v>119</v>
      </c>
      <c r="F12" s="89">
        <v>502.71</v>
      </c>
      <c r="G12" s="90"/>
      <c r="H12" s="90">
        <v>502.71</v>
      </c>
      <c r="I12" s="88">
        <v>12</v>
      </c>
      <c r="J12" s="87"/>
      <c r="K12" s="87"/>
      <c r="L12" s="88"/>
      <c r="M12" s="88" t="s">
        <v>486</v>
      </c>
      <c r="N12" s="88"/>
      <c r="O12" s="88"/>
      <c r="P12" s="88"/>
      <c r="Q12" s="88"/>
      <c r="R12" s="88"/>
      <c r="S12" s="91"/>
    </row>
    <row r="13" spans="1:19" s="83" customFormat="1" x14ac:dyDescent="0.25">
      <c r="A13" s="86">
        <v>328585</v>
      </c>
      <c r="B13" s="87">
        <v>37131</v>
      </c>
      <c r="C13" s="88"/>
      <c r="D13" s="88" t="s">
        <v>120</v>
      </c>
      <c r="E13" s="88" t="s">
        <v>119</v>
      </c>
      <c r="F13" s="89">
        <v>12161.64</v>
      </c>
      <c r="G13" s="90"/>
      <c r="H13" s="90">
        <v>12161.64</v>
      </c>
      <c r="I13" s="88">
        <v>5</v>
      </c>
      <c r="J13" s="87"/>
      <c r="K13" s="87"/>
      <c r="L13" s="88"/>
      <c r="M13" s="88" t="s">
        <v>487</v>
      </c>
      <c r="N13" s="88"/>
      <c r="O13" s="88"/>
      <c r="P13" s="88"/>
      <c r="Q13" s="88"/>
      <c r="R13" s="88"/>
      <c r="S13" s="91"/>
    </row>
    <row r="14" spans="1:19" s="83" customFormat="1" x14ac:dyDescent="0.25">
      <c r="A14" s="86">
        <v>328590</v>
      </c>
      <c r="B14" s="87">
        <v>37131</v>
      </c>
      <c r="C14" s="88"/>
      <c r="D14" s="88" t="s">
        <v>120</v>
      </c>
      <c r="E14" s="88" t="s">
        <v>119</v>
      </c>
      <c r="F14" s="89">
        <v>43755.01</v>
      </c>
      <c r="G14" s="90"/>
      <c r="H14" s="90">
        <v>43755.01</v>
      </c>
      <c r="I14" s="88">
        <v>10</v>
      </c>
      <c r="J14" s="87"/>
      <c r="K14" s="87"/>
      <c r="L14" s="88"/>
      <c r="M14" s="88" t="s">
        <v>487</v>
      </c>
      <c r="N14" s="88"/>
      <c r="O14" s="88"/>
      <c r="P14" s="88"/>
      <c r="Q14" s="88"/>
      <c r="R14" s="88"/>
      <c r="S14" s="91"/>
    </row>
    <row r="15" spans="1:19" s="83" customFormat="1" x14ac:dyDescent="0.25">
      <c r="A15" s="86">
        <v>328701</v>
      </c>
      <c r="B15" s="87">
        <v>37132</v>
      </c>
      <c r="C15" s="88"/>
      <c r="D15" s="88" t="s">
        <v>120</v>
      </c>
      <c r="E15" s="88" t="s">
        <v>119</v>
      </c>
      <c r="F15" s="89">
        <v>19471.21</v>
      </c>
      <c r="G15" s="90"/>
      <c r="H15" s="90">
        <v>19471.21</v>
      </c>
      <c r="I15" s="88">
        <v>12</v>
      </c>
      <c r="J15" s="87"/>
      <c r="K15" s="87"/>
      <c r="L15" s="88"/>
      <c r="M15" s="88" t="s">
        <v>488</v>
      </c>
      <c r="N15" s="88"/>
      <c r="O15" s="88"/>
      <c r="P15" s="88"/>
      <c r="Q15" s="88"/>
      <c r="R15" s="88"/>
      <c r="S15" s="91"/>
    </row>
    <row r="16" spans="1:19" s="83" customFormat="1" x14ac:dyDescent="0.25">
      <c r="A16" s="86">
        <v>328706</v>
      </c>
      <c r="B16" s="87">
        <v>37132</v>
      </c>
      <c r="C16" s="88"/>
      <c r="D16" s="88" t="s">
        <v>120</v>
      </c>
      <c r="E16" s="88" t="s">
        <v>119</v>
      </c>
      <c r="F16" s="89">
        <v>1370.15</v>
      </c>
      <c r="G16" s="90"/>
      <c r="H16" s="90">
        <v>1370.15</v>
      </c>
      <c r="I16" s="88">
        <v>2</v>
      </c>
      <c r="J16" s="87"/>
      <c r="K16" s="87"/>
      <c r="L16" s="88"/>
      <c r="M16" s="88" t="s">
        <v>489</v>
      </c>
      <c r="N16" s="88"/>
      <c r="O16" s="88"/>
      <c r="P16" s="88"/>
      <c r="Q16" s="88"/>
      <c r="R16" s="88"/>
      <c r="S16" s="91"/>
    </row>
    <row r="17" spans="1:19" s="83" customFormat="1" x14ac:dyDescent="0.25">
      <c r="A17" s="86">
        <v>328766</v>
      </c>
      <c r="B17" s="87">
        <v>37132</v>
      </c>
      <c r="C17" s="88"/>
      <c r="D17" s="88" t="s">
        <v>120</v>
      </c>
      <c r="E17" s="88" t="s">
        <v>119</v>
      </c>
      <c r="F17" s="89">
        <v>25575.27</v>
      </c>
      <c r="G17" s="90"/>
      <c r="H17" s="90">
        <v>25575.27</v>
      </c>
      <c r="I17" s="88">
        <v>24</v>
      </c>
      <c r="J17" s="87"/>
      <c r="K17" s="87"/>
      <c r="L17" s="88"/>
      <c r="M17" s="88" t="s">
        <v>490</v>
      </c>
      <c r="N17" s="88"/>
      <c r="O17" s="88"/>
      <c r="P17" s="88"/>
      <c r="Q17" s="88"/>
      <c r="R17" s="88"/>
      <c r="S17" s="91"/>
    </row>
    <row r="18" spans="1:19" s="83" customFormat="1" x14ac:dyDescent="0.25">
      <c r="A18" s="86"/>
      <c r="B18" s="87"/>
      <c r="C18" s="88"/>
      <c r="D18" s="88" t="s">
        <v>214</v>
      </c>
      <c r="E18" s="88"/>
      <c r="F18" s="89">
        <v>199701.21509999997</v>
      </c>
      <c r="G18" s="90"/>
      <c r="H18" s="90">
        <v>199701.21509999997</v>
      </c>
      <c r="I18" s="88"/>
      <c r="J18" s="87"/>
      <c r="K18" s="87"/>
      <c r="L18" s="88"/>
      <c r="M18" s="88"/>
      <c r="N18" s="88"/>
      <c r="O18" s="88"/>
      <c r="P18" s="88"/>
      <c r="Q18" s="88"/>
      <c r="R18" s="88"/>
      <c r="S18" s="91"/>
    </row>
    <row r="19" spans="1:19" s="83" customFormat="1" x14ac:dyDescent="0.25">
      <c r="A19" s="86">
        <v>327546</v>
      </c>
      <c r="B19" s="87">
        <v>37110</v>
      </c>
      <c r="C19" s="88"/>
      <c r="D19" s="88" t="s">
        <v>262</v>
      </c>
      <c r="E19" s="88" t="s">
        <v>261</v>
      </c>
      <c r="F19" s="89">
        <v>-3709488.3476</v>
      </c>
      <c r="G19" s="90"/>
      <c r="H19" s="90">
        <v>-3709488.3476</v>
      </c>
      <c r="I19" s="88">
        <v>56</v>
      </c>
      <c r="J19" s="87"/>
      <c r="K19" s="87"/>
      <c r="L19" s="88"/>
      <c r="M19" s="88" t="s">
        <v>263</v>
      </c>
      <c r="N19" s="88"/>
      <c r="O19" s="88"/>
      <c r="P19" s="88"/>
      <c r="Q19" s="88"/>
      <c r="R19" s="88"/>
      <c r="S19" s="91"/>
    </row>
    <row r="20" spans="1:19" s="83" customFormat="1" x14ac:dyDescent="0.25">
      <c r="A20" s="86">
        <v>327547</v>
      </c>
      <c r="B20" s="87">
        <v>37110</v>
      </c>
      <c r="C20" s="88"/>
      <c r="D20" s="88" t="s">
        <v>262</v>
      </c>
      <c r="E20" s="88" t="s">
        <v>261</v>
      </c>
      <c r="F20" s="89">
        <v>1443385.6302</v>
      </c>
      <c r="G20" s="90"/>
      <c r="H20" s="90">
        <v>1443385.6302</v>
      </c>
      <c r="I20" s="88">
        <v>56</v>
      </c>
      <c r="J20" s="87"/>
      <c r="K20" s="87"/>
      <c r="L20" s="88"/>
      <c r="M20" s="88" t="s">
        <v>263</v>
      </c>
      <c r="N20" s="88"/>
      <c r="O20" s="88"/>
      <c r="P20" s="88"/>
      <c r="Q20" s="88"/>
      <c r="R20" s="88"/>
      <c r="S20" s="91"/>
    </row>
    <row r="21" spans="1:19" s="83" customFormat="1" x14ac:dyDescent="0.25">
      <c r="A21" s="86"/>
      <c r="B21" s="87"/>
      <c r="C21" s="88"/>
      <c r="D21" s="88" t="s">
        <v>264</v>
      </c>
      <c r="E21" s="88"/>
      <c r="F21" s="89">
        <v>-2266102.7174</v>
      </c>
      <c r="G21" s="90"/>
      <c r="H21" s="90">
        <v>-2266102.7174</v>
      </c>
      <c r="I21" s="88"/>
      <c r="J21" s="87"/>
      <c r="K21" s="87"/>
      <c r="L21" s="88"/>
      <c r="M21" s="88"/>
      <c r="N21" s="88"/>
      <c r="O21" s="88"/>
      <c r="P21" s="88"/>
      <c r="Q21" s="88"/>
      <c r="R21" s="88"/>
      <c r="S21" s="91"/>
    </row>
    <row r="22" spans="1:19" s="83" customFormat="1" x14ac:dyDescent="0.25">
      <c r="A22" s="86">
        <v>327855</v>
      </c>
      <c r="B22" s="87">
        <v>37117</v>
      </c>
      <c r="C22" s="88"/>
      <c r="D22" s="88" t="s">
        <v>358</v>
      </c>
      <c r="E22" s="88" t="s">
        <v>357</v>
      </c>
      <c r="F22" s="89">
        <v>-23192.51</v>
      </c>
      <c r="G22" s="90"/>
      <c r="H22" s="90">
        <v>-23192.51</v>
      </c>
      <c r="I22" s="88">
        <v>21</v>
      </c>
      <c r="J22" s="87"/>
      <c r="K22" s="87"/>
      <c r="L22" s="88"/>
      <c r="M22" s="88" t="s">
        <v>359</v>
      </c>
      <c r="N22" s="88"/>
      <c r="O22" s="88"/>
      <c r="P22" s="88"/>
      <c r="Q22" s="88"/>
      <c r="R22" s="88"/>
      <c r="S22" s="91"/>
    </row>
    <row r="23" spans="1:19" s="83" customFormat="1" x14ac:dyDescent="0.25">
      <c r="A23" s="86">
        <v>328129</v>
      </c>
      <c r="B23" s="87">
        <v>37124</v>
      </c>
      <c r="C23" s="88"/>
      <c r="D23" s="88" t="s">
        <v>358</v>
      </c>
      <c r="E23" s="88" t="s">
        <v>357</v>
      </c>
      <c r="F23" s="89">
        <v>4331.08</v>
      </c>
      <c r="G23" s="90"/>
      <c r="H23" s="90">
        <v>4331.08</v>
      </c>
      <c r="I23" s="88">
        <v>12</v>
      </c>
      <c r="J23" s="87"/>
      <c r="K23" s="87"/>
      <c r="L23" s="88"/>
      <c r="M23" s="88" t="s">
        <v>491</v>
      </c>
      <c r="N23" s="88"/>
      <c r="O23" s="88"/>
      <c r="P23" s="88"/>
      <c r="Q23" s="88"/>
      <c r="R23" s="88"/>
      <c r="S23" s="91"/>
    </row>
    <row r="24" spans="1:19" s="83" customFormat="1" x14ac:dyDescent="0.25">
      <c r="A24" s="86">
        <v>328130</v>
      </c>
      <c r="B24" s="87">
        <v>37124</v>
      </c>
      <c r="C24" s="88"/>
      <c r="D24" s="88" t="s">
        <v>358</v>
      </c>
      <c r="E24" s="88" t="s">
        <v>357</v>
      </c>
      <c r="F24" s="89">
        <v>4069.4</v>
      </c>
      <c r="G24" s="90"/>
      <c r="H24" s="90">
        <v>4069.4</v>
      </c>
      <c r="I24" s="88">
        <v>12</v>
      </c>
      <c r="J24" s="87"/>
      <c r="K24" s="87"/>
      <c r="L24" s="88"/>
      <c r="M24" s="88" t="s">
        <v>491</v>
      </c>
      <c r="N24" s="88"/>
      <c r="O24" s="88"/>
      <c r="P24" s="88"/>
      <c r="Q24" s="88"/>
      <c r="R24" s="88"/>
      <c r="S24" s="91"/>
    </row>
    <row r="25" spans="1:19" s="83" customFormat="1" x14ac:dyDescent="0.25">
      <c r="A25" s="86">
        <v>328313</v>
      </c>
      <c r="B25" s="87">
        <v>37127</v>
      </c>
      <c r="C25" s="88"/>
      <c r="D25" s="88" t="s">
        <v>358</v>
      </c>
      <c r="E25" s="88" t="s">
        <v>357</v>
      </c>
      <c r="F25" s="89">
        <v>50592.13</v>
      </c>
      <c r="G25" s="90"/>
      <c r="H25" s="90">
        <v>50592.13</v>
      </c>
      <c r="I25" s="88">
        <v>12</v>
      </c>
      <c r="J25" s="87"/>
      <c r="K25" s="87"/>
      <c r="L25" s="88"/>
      <c r="M25" s="88" t="s">
        <v>492</v>
      </c>
      <c r="N25" s="88"/>
      <c r="O25" s="88"/>
      <c r="P25" s="88"/>
      <c r="Q25" s="88"/>
      <c r="R25" s="88"/>
      <c r="S25" s="91"/>
    </row>
    <row r="26" spans="1:19" s="83" customFormat="1" x14ac:dyDescent="0.25">
      <c r="A26" s="86">
        <v>328314</v>
      </c>
      <c r="B26" s="87">
        <v>37127</v>
      </c>
      <c r="C26" s="88"/>
      <c r="D26" s="88" t="s">
        <v>358</v>
      </c>
      <c r="E26" s="88" t="s">
        <v>357</v>
      </c>
      <c r="F26" s="89">
        <v>25544.16</v>
      </c>
      <c r="G26" s="90"/>
      <c r="H26" s="90">
        <v>25544.16</v>
      </c>
      <c r="I26" s="88">
        <v>12</v>
      </c>
      <c r="J26" s="87"/>
      <c r="K26" s="87"/>
      <c r="L26" s="88"/>
      <c r="M26" s="88" t="s">
        <v>492</v>
      </c>
      <c r="N26" s="88"/>
      <c r="O26" s="88"/>
      <c r="P26" s="88"/>
      <c r="Q26" s="88"/>
      <c r="R26" s="88"/>
      <c r="S26" s="91"/>
    </row>
    <row r="27" spans="1:19" s="83" customFormat="1" x14ac:dyDescent="0.25">
      <c r="A27" s="86">
        <v>328679</v>
      </c>
      <c r="B27" s="87">
        <v>37132</v>
      </c>
      <c r="C27" s="88"/>
      <c r="D27" s="88" t="s">
        <v>358</v>
      </c>
      <c r="E27" s="88" t="s">
        <v>357</v>
      </c>
      <c r="F27" s="89">
        <v>23362.400000000001</v>
      </c>
      <c r="G27" s="90"/>
      <c r="H27" s="90">
        <v>23362.400000000001</v>
      </c>
      <c r="I27" s="88">
        <v>12</v>
      </c>
      <c r="J27" s="87"/>
      <c r="K27" s="87"/>
      <c r="L27" s="88"/>
      <c r="M27" s="88" t="s">
        <v>493</v>
      </c>
      <c r="N27" s="88"/>
      <c r="O27" s="88"/>
      <c r="P27" s="88"/>
      <c r="Q27" s="88"/>
      <c r="R27" s="88"/>
      <c r="S27" s="91"/>
    </row>
    <row r="28" spans="1:19" s="83" customFormat="1" x14ac:dyDescent="0.25">
      <c r="A28" s="86">
        <v>328755</v>
      </c>
      <c r="B28" s="87">
        <v>37132</v>
      </c>
      <c r="C28" s="88"/>
      <c r="D28" s="88" t="s">
        <v>358</v>
      </c>
      <c r="E28" s="88" t="s">
        <v>357</v>
      </c>
      <c r="F28" s="89">
        <v>43081.279999999999</v>
      </c>
      <c r="G28" s="90"/>
      <c r="H28" s="90">
        <v>43081.279999999999</v>
      </c>
      <c r="I28" s="88">
        <v>12</v>
      </c>
      <c r="J28" s="87"/>
      <c r="K28" s="87"/>
      <c r="L28" s="88"/>
      <c r="M28" s="88" t="s">
        <v>494</v>
      </c>
      <c r="N28" s="88"/>
      <c r="O28" s="88"/>
      <c r="P28" s="88"/>
      <c r="Q28" s="88"/>
      <c r="R28" s="88"/>
      <c r="S28" s="91"/>
    </row>
    <row r="29" spans="1:19" s="83" customFormat="1" x14ac:dyDescent="0.25">
      <c r="A29" s="86">
        <v>328877</v>
      </c>
      <c r="B29" s="87">
        <v>37133</v>
      </c>
      <c r="C29" s="88"/>
      <c r="D29" s="88" t="s">
        <v>358</v>
      </c>
      <c r="E29" s="88" t="s">
        <v>357</v>
      </c>
      <c r="F29" s="89">
        <v>220</v>
      </c>
      <c r="G29" s="90"/>
      <c r="H29" s="90">
        <v>220</v>
      </c>
      <c r="I29" s="88">
        <v>1</v>
      </c>
      <c r="J29" s="87"/>
      <c r="K29" s="87"/>
      <c r="L29" s="88"/>
      <c r="M29" s="88" t="s">
        <v>495</v>
      </c>
      <c r="N29" s="88"/>
      <c r="O29" s="88"/>
      <c r="P29" s="88"/>
      <c r="Q29" s="88"/>
      <c r="R29" s="88"/>
      <c r="S29" s="91"/>
    </row>
    <row r="30" spans="1:19" s="83" customFormat="1" x14ac:dyDescent="0.25">
      <c r="A30" s="86">
        <v>328888</v>
      </c>
      <c r="B30" s="87">
        <v>37133</v>
      </c>
      <c r="C30" s="88"/>
      <c r="D30" s="88" t="s">
        <v>358</v>
      </c>
      <c r="E30" s="88" t="s">
        <v>357</v>
      </c>
      <c r="F30" s="89">
        <v>-24558.1747</v>
      </c>
      <c r="G30" s="90"/>
      <c r="H30" s="90">
        <v>-24558.1747</v>
      </c>
      <c r="I30" s="88">
        <v>36</v>
      </c>
      <c r="J30" s="87"/>
      <c r="K30" s="87"/>
      <c r="L30" s="88"/>
      <c r="M30" s="88" t="s">
        <v>496</v>
      </c>
      <c r="N30" s="88"/>
      <c r="O30" s="88"/>
      <c r="P30" s="88"/>
      <c r="Q30" s="88"/>
      <c r="R30" s="88"/>
      <c r="S30" s="91"/>
    </row>
    <row r="31" spans="1:19" s="83" customFormat="1" x14ac:dyDescent="0.25">
      <c r="A31" s="86">
        <v>328889</v>
      </c>
      <c r="B31" s="87">
        <v>37133</v>
      </c>
      <c r="C31" s="88"/>
      <c r="D31" s="88" t="s">
        <v>358</v>
      </c>
      <c r="E31" s="88" t="s">
        <v>357</v>
      </c>
      <c r="F31" s="89">
        <v>16455.908800000001</v>
      </c>
      <c r="G31" s="90"/>
      <c r="H31" s="90">
        <v>16455.908800000001</v>
      </c>
      <c r="I31" s="88">
        <v>36</v>
      </c>
      <c r="J31" s="87"/>
      <c r="K31" s="87"/>
      <c r="L31" s="88"/>
      <c r="M31" s="88" t="s">
        <v>496</v>
      </c>
      <c r="N31" s="88"/>
      <c r="O31" s="88"/>
      <c r="P31" s="88"/>
      <c r="Q31" s="88"/>
      <c r="R31" s="88"/>
      <c r="S31" s="91"/>
    </row>
    <row r="32" spans="1:19" s="83" customFormat="1" x14ac:dyDescent="0.25">
      <c r="A32" s="86">
        <v>328890</v>
      </c>
      <c r="B32" s="87">
        <v>37133</v>
      </c>
      <c r="C32" s="88"/>
      <c r="D32" s="88" t="s">
        <v>358</v>
      </c>
      <c r="E32" s="88" t="s">
        <v>357</v>
      </c>
      <c r="F32" s="89">
        <v>-59677.0605</v>
      </c>
      <c r="G32" s="90"/>
      <c r="H32" s="90">
        <v>-59677.0605</v>
      </c>
      <c r="I32" s="88">
        <v>36</v>
      </c>
      <c r="J32" s="87"/>
      <c r="K32" s="87"/>
      <c r="L32" s="88"/>
      <c r="M32" s="88" t="s">
        <v>496</v>
      </c>
      <c r="N32" s="88"/>
      <c r="O32" s="88"/>
      <c r="P32" s="88"/>
      <c r="Q32" s="88"/>
      <c r="R32" s="88"/>
      <c r="S32" s="91"/>
    </row>
    <row r="33" spans="1:19" s="83" customFormat="1" x14ac:dyDescent="0.25">
      <c r="A33" s="86">
        <v>328891</v>
      </c>
      <c r="B33" s="87">
        <v>37133</v>
      </c>
      <c r="C33" s="88"/>
      <c r="D33" s="88" t="s">
        <v>358</v>
      </c>
      <c r="E33" s="88" t="s">
        <v>357</v>
      </c>
      <c r="F33" s="89">
        <v>56807.963799999998</v>
      </c>
      <c r="G33" s="90"/>
      <c r="H33" s="90">
        <v>56807.963799999998</v>
      </c>
      <c r="I33" s="88">
        <v>36</v>
      </c>
      <c r="J33" s="87"/>
      <c r="K33" s="87"/>
      <c r="L33" s="88"/>
      <c r="M33" s="88" t="s">
        <v>496</v>
      </c>
      <c r="N33" s="88"/>
      <c r="O33" s="88"/>
      <c r="P33" s="88"/>
      <c r="Q33" s="88"/>
      <c r="R33" s="88"/>
      <c r="S33" s="91"/>
    </row>
    <row r="34" spans="1:19" s="83" customFormat="1" x14ac:dyDescent="0.25">
      <c r="A34" s="86"/>
      <c r="B34" s="87"/>
      <c r="C34" s="88"/>
      <c r="D34" s="88" t="s">
        <v>360</v>
      </c>
      <c r="E34" s="88"/>
      <c r="F34" s="89">
        <v>117036.57740000001</v>
      </c>
      <c r="G34" s="90"/>
      <c r="H34" s="90">
        <v>117036.57740000001</v>
      </c>
      <c r="I34" s="88"/>
      <c r="J34" s="87"/>
      <c r="K34" s="87"/>
      <c r="L34" s="88"/>
      <c r="M34" s="88"/>
      <c r="N34" s="88"/>
      <c r="O34" s="88"/>
      <c r="P34" s="88"/>
      <c r="Q34" s="88"/>
      <c r="R34" s="88"/>
      <c r="S34" s="91"/>
    </row>
    <row r="35" spans="1:19" s="83" customFormat="1" x14ac:dyDescent="0.25">
      <c r="A35" s="86">
        <v>328271</v>
      </c>
      <c r="B35" s="87">
        <v>37126</v>
      </c>
      <c r="C35" s="88"/>
      <c r="D35" s="88" t="s">
        <v>455</v>
      </c>
      <c r="E35" s="88" t="s">
        <v>456</v>
      </c>
      <c r="F35" s="89">
        <v>-1679</v>
      </c>
      <c r="G35" s="90"/>
      <c r="H35" s="90">
        <v>-1679</v>
      </c>
      <c r="I35" s="88">
        <v>4</v>
      </c>
      <c r="J35" s="87"/>
      <c r="K35" s="87"/>
      <c r="L35" s="88"/>
      <c r="M35" s="88" t="s">
        <v>497</v>
      </c>
      <c r="N35" s="88"/>
      <c r="O35" s="88"/>
      <c r="P35" s="88"/>
      <c r="Q35" s="88"/>
      <c r="R35" s="88"/>
      <c r="S35" s="91"/>
    </row>
    <row r="36" spans="1:19" s="83" customFormat="1" x14ac:dyDescent="0.25">
      <c r="A36" s="86"/>
      <c r="B36" s="87"/>
      <c r="C36" s="88"/>
      <c r="D36" s="88" t="s">
        <v>457</v>
      </c>
      <c r="E36" s="88"/>
      <c r="F36" s="89">
        <v>-1679</v>
      </c>
      <c r="G36" s="90"/>
      <c r="H36" s="90">
        <v>-1679</v>
      </c>
      <c r="I36" s="88"/>
      <c r="J36" s="87"/>
      <c r="K36" s="87"/>
      <c r="L36" s="88"/>
      <c r="M36" s="88"/>
      <c r="N36" s="88"/>
      <c r="O36" s="88"/>
      <c r="P36" s="88"/>
      <c r="Q36" s="88"/>
      <c r="R36" s="88"/>
      <c r="S36" s="91"/>
    </row>
    <row r="37" spans="1:19" s="83" customFormat="1" x14ac:dyDescent="0.25">
      <c r="A37" s="86">
        <v>327582</v>
      </c>
      <c r="B37" s="87">
        <v>37110</v>
      </c>
      <c r="C37" s="88"/>
      <c r="D37" s="88" t="s">
        <v>122</v>
      </c>
      <c r="E37" s="88" t="s">
        <v>121</v>
      </c>
      <c r="F37" s="89">
        <v>5115.42</v>
      </c>
      <c r="G37" s="90"/>
      <c r="H37" s="90">
        <v>5115.42</v>
      </c>
      <c r="I37" s="88">
        <v>12</v>
      </c>
      <c r="J37" s="87"/>
      <c r="K37" s="87"/>
      <c r="L37" s="88"/>
      <c r="M37" s="88" t="s">
        <v>265</v>
      </c>
      <c r="N37" s="88"/>
      <c r="O37" s="88"/>
      <c r="P37" s="88"/>
      <c r="Q37" s="88"/>
      <c r="R37" s="88"/>
      <c r="S37" s="91"/>
    </row>
    <row r="38" spans="1:19" s="83" customFormat="1" x14ac:dyDescent="0.25">
      <c r="A38" s="86">
        <v>327637</v>
      </c>
      <c r="B38" s="87">
        <v>37111</v>
      </c>
      <c r="C38" s="88"/>
      <c r="D38" s="88" t="s">
        <v>122</v>
      </c>
      <c r="E38" s="88" t="s">
        <v>121</v>
      </c>
      <c r="F38" s="89">
        <v>1713.45</v>
      </c>
      <c r="G38" s="90"/>
      <c r="H38" s="90">
        <v>1713.45</v>
      </c>
      <c r="I38" s="88">
        <v>13</v>
      </c>
      <c r="J38" s="87"/>
      <c r="K38" s="87"/>
      <c r="L38" s="88"/>
      <c r="M38" s="88" t="s">
        <v>266</v>
      </c>
      <c r="N38" s="88"/>
      <c r="O38" s="88"/>
      <c r="P38" s="88"/>
      <c r="Q38" s="88"/>
      <c r="R38" s="88"/>
      <c r="S38" s="91"/>
    </row>
    <row r="39" spans="1:19" s="83" customFormat="1" x14ac:dyDescent="0.25">
      <c r="A39" s="86">
        <v>327869</v>
      </c>
      <c r="B39" s="87">
        <v>37117</v>
      </c>
      <c r="C39" s="88"/>
      <c r="D39" s="88" t="s">
        <v>122</v>
      </c>
      <c r="E39" s="88" t="s">
        <v>121</v>
      </c>
      <c r="F39" s="89">
        <v>-142571</v>
      </c>
      <c r="G39" s="90"/>
      <c r="H39" s="90">
        <v>-142571</v>
      </c>
      <c r="I39" s="88">
        <v>10</v>
      </c>
      <c r="J39" s="87"/>
      <c r="K39" s="87"/>
      <c r="L39" s="88"/>
      <c r="M39" s="88" t="s">
        <v>498</v>
      </c>
      <c r="N39" s="88"/>
      <c r="O39" s="88"/>
      <c r="P39" s="88"/>
      <c r="Q39" s="88"/>
      <c r="R39" s="88"/>
      <c r="S39" s="91"/>
    </row>
    <row r="40" spans="1:19" s="83" customFormat="1" x14ac:dyDescent="0.25">
      <c r="A40" s="86">
        <v>327870</v>
      </c>
      <c r="B40" s="87">
        <v>37117</v>
      </c>
      <c r="C40" s="88"/>
      <c r="D40" s="88" t="s">
        <v>122</v>
      </c>
      <c r="E40" s="88" t="s">
        <v>121</v>
      </c>
      <c r="F40" s="89">
        <v>81985</v>
      </c>
      <c r="G40" s="90"/>
      <c r="H40" s="90">
        <v>81985</v>
      </c>
      <c r="I40" s="88">
        <v>10</v>
      </c>
      <c r="J40" s="87"/>
      <c r="K40" s="87"/>
      <c r="L40" s="88"/>
      <c r="M40" s="88" t="s">
        <v>498</v>
      </c>
      <c r="N40" s="88"/>
      <c r="O40" s="88"/>
      <c r="P40" s="88"/>
      <c r="Q40" s="88"/>
      <c r="R40" s="88"/>
      <c r="S40" s="91"/>
    </row>
    <row r="41" spans="1:19" s="83" customFormat="1" x14ac:dyDescent="0.25">
      <c r="A41" s="86">
        <v>327904</v>
      </c>
      <c r="B41" s="87">
        <v>37118</v>
      </c>
      <c r="C41" s="88"/>
      <c r="D41" s="88" t="s">
        <v>122</v>
      </c>
      <c r="E41" s="88" t="s">
        <v>121</v>
      </c>
      <c r="F41" s="89">
        <v>1777.32</v>
      </c>
      <c r="G41" s="90"/>
      <c r="H41" s="90">
        <v>1777.32</v>
      </c>
      <c r="I41" s="88">
        <v>12</v>
      </c>
      <c r="J41" s="87"/>
      <c r="K41" s="87"/>
      <c r="L41" s="88"/>
      <c r="M41" s="88" t="s">
        <v>499</v>
      </c>
      <c r="N41" s="88"/>
      <c r="O41" s="88"/>
      <c r="P41" s="88"/>
      <c r="Q41" s="88"/>
      <c r="R41" s="88"/>
      <c r="S41" s="91"/>
    </row>
    <row r="42" spans="1:19" s="83" customFormat="1" x14ac:dyDescent="0.25">
      <c r="A42" s="86">
        <v>328054</v>
      </c>
      <c r="B42" s="87">
        <v>37120</v>
      </c>
      <c r="C42" s="88"/>
      <c r="D42" s="88" t="s">
        <v>122</v>
      </c>
      <c r="E42" s="88" t="s">
        <v>121</v>
      </c>
      <c r="F42" s="89">
        <v>19550.5</v>
      </c>
      <c r="G42" s="90"/>
      <c r="H42" s="90">
        <v>19550.5</v>
      </c>
      <c r="I42" s="88">
        <v>18</v>
      </c>
      <c r="J42" s="87"/>
      <c r="K42" s="87"/>
      <c r="L42" s="88"/>
      <c r="M42" s="88" t="s">
        <v>500</v>
      </c>
      <c r="N42" s="88"/>
      <c r="O42" s="88"/>
      <c r="P42" s="88"/>
      <c r="Q42" s="88"/>
      <c r="R42" s="88"/>
      <c r="S42" s="91"/>
    </row>
    <row r="43" spans="1:19" s="83" customFormat="1" x14ac:dyDescent="0.25">
      <c r="A43" s="86">
        <v>328152</v>
      </c>
      <c r="B43" s="87">
        <v>37125</v>
      </c>
      <c r="C43" s="88"/>
      <c r="D43" s="88" t="s">
        <v>122</v>
      </c>
      <c r="E43" s="88" t="s">
        <v>121</v>
      </c>
      <c r="F43" s="89">
        <v>3433.44</v>
      </c>
      <c r="G43" s="90"/>
      <c r="H43" s="90">
        <v>3433.44</v>
      </c>
      <c r="I43" s="88">
        <v>5</v>
      </c>
      <c r="J43" s="87"/>
      <c r="K43" s="87"/>
      <c r="L43" s="88"/>
      <c r="M43" s="88" t="s">
        <v>501</v>
      </c>
      <c r="N43" s="88"/>
      <c r="O43" s="88"/>
      <c r="P43" s="88"/>
      <c r="Q43" s="88"/>
      <c r="R43" s="88"/>
      <c r="S43" s="91"/>
    </row>
    <row r="44" spans="1:19" s="83" customFormat="1" x14ac:dyDescent="0.25">
      <c r="A44" s="86">
        <v>328228</v>
      </c>
      <c r="B44" s="87">
        <v>37126</v>
      </c>
      <c r="C44" s="88"/>
      <c r="D44" s="88" t="s">
        <v>122</v>
      </c>
      <c r="E44" s="88" t="s">
        <v>121</v>
      </c>
      <c r="F44" s="89">
        <v>-119.55</v>
      </c>
      <c r="G44" s="90"/>
      <c r="H44" s="90">
        <v>-119.55</v>
      </c>
      <c r="I44" s="88">
        <v>1</v>
      </c>
      <c r="J44" s="87"/>
      <c r="K44" s="87"/>
      <c r="L44" s="88"/>
      <c r="M44" s="88" t="s">
        <v>502</v>
      </c>
      <c r="N44" s="88"/>
      <c r="O44" s="88"/>
      <c r="P44" s="88"/>
      <c r="Q44" s="88"/>
      <c r="R44" s="88"/>
      <c r="S44" s="91"/>
    </row>
    <row r="45" spans="1:19" s="83" customFormat="1" x14ac:dyDescent="0.25">
      <c r="A45" s="86">
        <v>328229</v>
      </c>
      <c r="B45" s="87">
        <v>37126</v>
      </c>
      <c r="C45" s="88"/>
      <c r="D45" s="88" t="s">
        <v>122</v>
      </c>
      <c r="E45" s="88" t="s">
        <v>121</v>
      </c>
      <c r="F45" s="89">
        <v>-35.97</v>
      </c>
      <c r="G45" s="90"/>
      <c r="H45" s="90">
        <v>-35.97</v>
      </c>
      <c r="I45" s="88">
        <v>1</v>
      </c>
      <c r="J45" s="87"/>
      <c r="K45" s="87"/>
      <c r="L45" s="88"/>
      <c r="M45" s="88" t="s">
        <v>502</v>
      </c>
      <c r="N45" s="88"/>
      <c r="O45" s="88"/>
      <c r="P45" s="88"/>
      <c r="Q45" s="88"/>
      <c r="R45" s="88"/>
      <c r="S45" s="91"/>
    </row>
    <row r="46" spans="1:19" s="83" customFormat="1" x14ac:dyDescent="0.25">
      <c r="A46" s="86">
        <v>328395</v>
      </c>
      <c r="B46" s="87">
        <v>37130</v>
      </c>
      <c r="C46" s="88"/>
      <c r="D46" s="88" t="s">
        <v>122</v>
      </c>
      <c r="E46" s="88" t="s">
        <v>121</v>
      </c>
      <c r="F46" s="89">
        <v>602.14</v>
      </c>
      <c r="G46" s="90"/>
      <c r="H46" s="90">
        <v>602.14</v>
      </c>
      <c r="I46" s="88">
        <v>1</v>
      </c>
      <c r="J46" s="87"/>
      <c r="K46" s="87"/>
      <c r="L46" s="88"/>
      <c r="M46" s="88" t="s">
        <v>502</v>
      </c>
      <c r="N46" s="88"/>
      <c r="O46" s="88"/>
      <c r="P46" s="88"/>
      <c r="Q46" s="88"/>
      <c r="R46" s="88"/>
      <c r="S46" s="91"/>
    </row>
    <row r="47" spans="1:19" s="83" customFormat="1" x14ac:dyDescent="0.25">
      <c r="A47" s="86">
        <v>328540</v>
      </c>
      <c r="B47" s="87">
        <v>37131</v>
      </c>
      <c r="C47" s="88"/>
      <c r="D47" s="88" t="s">
        <v>122</v>
      </c>
      <c r="E47" s="88" t="s">
        <v>121</v>
      </c>
      <c r="F47" s="89">
        <v>-191.03</v>
      </c>
      <c r="G47" s="90"/>
      <c r="H47" s="90">
        <v>-191.03</v>
      </c>
      <c r="I47" s="88">
        <v>6</v>
      </c>
      <c r="J47" s="87"/>
      <c r="K47" s="87"/>
      <c r="L47" s="88"/>
      <c r="M47" s="88" t="s">
        <v>503</v>
      </c>
      <c r="N47" s="88"/>
      <c r="O47" s="88"/>
      <c r="P47" s="88"/>
      <c r="Q47" s="88"/>
      <c r="R47" s="88"/>
      <c r="S47" s="91"/>
    </row>
    <row r="48" spans="1:19" s="83" customFormat="1" x14ac:dyDescent="0.25">
      <c r="A48" s="86">
        <v>328790</v>
      </c>
      <c r="B48" s="87">
        <v>37132</v>
      </c>
      <c r="C48" s="88"/>
      <c r="D48" s="88" t="s">
        <v>122</v>
      </c>
      <c r="E48" s="88" t="s">
        <v>121</v>
      </c>
      <c r="F48" s="89">
        <v>-14970.04</v>
      </c>
      <c r="G48" s="90"/>
      <c r="H48" s="90">
        <v>-14970.04</v>
      </c>
      <c r="I48" s="88">
        <v>10</v>
      </c>
      <c r="J48" s="87"/>
      <c r="K48" s="87"/>
      <c r="L48" s="88"/>
      <c r="M48" s="88" t="s">
        <v>504</v>
      </c>
      <c r="N48" s="88"/>
      <c r="O48" s="88"/>
      <c r="P48" s="88"/>
      <c r="Q48" s="88"/>
      <c r="R48" s="88"/>
      <c r="S48" s="91"/>
    </row>
    <row r="49" spans="1:19" s="83" customFormat="1" x14ac:dyDescent="0.25">
      <c r="A49" s="86">
        <v>328792</v>
      </c>
      <c r="B49" s="87">
        <v>37132</v>
      </c>
      <c r="C49" s="88"/>
      <c r="D49" s="88" t="s">
        <v>122</v>
      </c>
      <c r="E49" s="88" t="s">
        <v>121</v>
      </c>
      <c r="F49" s="89">
        <v>15932.25</v>
      </c>
      <c r="G49" s="90"/>
      <c r="H49" s="90">
        <v>15932.25</v>
      </c>
      <c r="I49" s="88">
        <v>22</v>
      </c>
      <c r="J49" s="87"/>
      <c r="K49" s="87"/>
      <c r="L49" s="88"/>
      <c r="M49" s="88" t="s">
        <v>504</v>
      </c>
      <c r="N49" s="88"/>
      <c r="O49" s="88"/>
      <c r="P49" s="88"/>
      <c r="Q49" s="88"/>
      <c r="R49" s="88"/>
      <c r="S49" s="91"/>
    </row>
    <row r="50" spans="1:19" s="83" customFormat="1" x14ac:dyDescent="0.25">
      <c r="A50" s="86">
        <v>328898</v>
      </c>
      <c r="B50" s="87">
        <v>37133</v>
      </c>
      <c r="C50" s="88"/>
      <c r="D50" s="88" t="s">
        <v>122</v>
      </c>
      <c r="E50" s="88" t="s">
        <v>121</v>
      </c>
      <c r="F50" s="89">
        <v>-7900</v>
      </c>
      <c r="G50" s="90"/>
      <c r="H50" s="90">
        <v>-7900</v>
      </c>
      <c r="I50" s="88">
        <v>11</v>
      </c>
      <c r="J50" s="87"/>
      <c r="K50" s="87"/>
      <c r="L50" s="88"/>
      <c r="M50" s="88" t="s">
        <v>505</v>
      </c>
      <c r="N50" s="88"/>
      <c r="O50" s="88"/>
      <c r="P50" s="88"/>
      <c r="Q50" s="88"/>
      <c r="R50" s="88"/>
      <c r="S50" s="91"/>
    </row>
    <row r="51" spans="1:19" s="83" customFormat="1" x14ac:dyDescent="0.25">
      <c r="A51" s="86"/>
      <c r="B51" s="87"/>
      <c r="C51" s="88"/>
      <c r="D51" s="88" t="s">
        <v>215</v>
      </c>
      <c r="E51" s="88"/>
      <c r="F51" s="89">
        <v>-35678.07</v>
      </c>
      <c r="G51" s="90"/>
      <c r="H51" s="90">
        <v>-35678.07</v>
      </c>
      <c r="I51" s="88"/>
      <c r="J51" s="87"/>
      <c r="K51" s="87"/>
      <c r="L51" s="88"/>
      <c r="M51" s="88"/>
      <c r="N51" s="88"/>
      <c r="O51" s="88"/>
      <c r="P51" s="88"/>
      <c r="Q51" s="88"/>
      <c r="R51" s="88"/>
      <c r="S51" s="91"/>
    </row>
    <row r="52" spans="1:19" s="83" customFormat="1" x14ac:dyDescent="0.25">
      <c r="A52" s="86">
        <v>327213</v>
      </c>
      <c r="B52" s="87">
        <v>37104</v>
      </c>
      <c r="C52" s="88"/>
      <c r="D52" s="88" t="s">
        <v>198</v>
      </c>
      <c r="E52" s="88" t="s">
        <v>197</v>
      </c>
      <c r="F52" s="89">
        <v>39748.379999999997</v>
      </c>
      <c r="G52" s="90"/>
      <c r="H52" s="90">
        <v>39748.379999999997</v>
      </c>
      <c r="I52" s="88">
        <v>27</v>
      </c>
      <c r="J52" s="87"/>
      <c r="K52" s="87"/>
      <c r="L52" s="88"/>
      <c r="M52" s="88" t="s">
        <v>216</v>
      </c>
      <c r="N52" s="88"/>
      <c r="O52" s="88"/>
      <c r="P52" s="88"/>
      <c r="Q52" s="88"/>
      <c r="R52" s="88"/>
      <c r="S52" s="91"/>
    </row>
    <row r="53" spans="1:19" s="83" customFormat="1" x14ac:dyDescent="0.25">
      <c r="A53" s="86">
        <v>327214</v>
      </c>
      <c r="B53" s="87">
        <v>37104</v>
      </c>
      <c r="C53" s="88"/>
      <c r="D53" s="88" t="s">
        <v>198</v>
      </c>
      <c r="E53" s="88" t="s">
        <v>197</v>
      </c>
      <c r="F53" s="89">
        <v>-3877.29</v>
      </c>
      <c r="G53" s="90"/>
      <c r="H53" s="90">
        <v>-3877.29</v>
      </c>
      <c r="I53" s="88">
        <v>25</v>
      </c>
      <c r="J53" s="87"/>
      <c r="K53" s="87"/>
      <c r="L53" s="88"/>
      <c r="M53" s="88" t="s">
        <v>506</v>
      </c>
      <c r="N53" s="88"/>
      <c r="O53" s="88"/>
      <c r="P53" s="88"/>
      <c r="Q53" s="88"/>
      <c r="R53" s="88"/>
      <c r="S53" s="91"/>
    </row>
    <row r="54" spans="1:19" s="83" customFormat="1" x14ac:dyDescent="0.25">
      <c r="A54" s="86">
        <v>327215</v>
      </c>
      <c r="B54" s="87">
        <v>37104</v>
      </c>
      <c r="C54" s="88"/>
      <c r="D54" s="88" t="s">
        <v>198</v>
      </c>
      <c r="E54" s="88" t="s">
        <v>197</v>
      </c>
      <c r="F54" s="89">
        <v>29055.13</v>
      </c>
      <c r="G54" s="90"/>
      <c r="H54" s="90">
        <v>29055.13</v>
      </c>
      <c r="I54" s="88">
        <v>25</v>
      </c>
      <c r="J54" s="87"/>
      <c r="K54" s="87"/>
      <c r="L54" s="88"/>
      <c r="M54" s="88" t="s">
        <v>506</v>
      </c>
      <c r="N54" s="88"/>
      <c r="O54" s="88"/>
      <c r="P54" s="88"/>
      <c r="Q54" s="88"/>
      <c r="R54" s="88"/>
      <c r="S54" s="91"/>
    </row>
    <row r="55" spans="1:19" s="83" customFormat="1" x14ac:dyDescent="0.25">
      <c r="A55" s="86">
        <v>327216</v>
      </c>
      <c r="B55" s="87">
        <v>37104</v>
      </c>
      <c r="C55" s="88"/>
      <c r="D55" s="88" t="s">
        <v>198</v>
      </c>
      <c r="E55" s="88" t="s">
        <v>197</v>
      </c>
      <c r="F55" s="89">
        <v>11829.79</v>
      </c>
      <c r="G55" s="90"/>
      <c r="H55" s="90">
        <v>11829.79</v>
      </c>
      <c r="I55" s="88">
        <v>20</v>
      </c>
      <c r="J55" s="87"/>
      <c r="K55" s="87"/>
      <c r="L55" s="88"/>
      <c r="M55" s="88" t="s">
        <v>506</v>
      </c>
      <c r="N55" s="88"/>
      <c r="O55" s="88"/>
      <c r="P55" s="88"/>
      <c r="Q55" s="88"/>
      <c r="R55" s="88"/>
      <c r="S55" s="91"/>
    </row>
    <row r="56" spans="1:19" s="83" customFormat="1" x14ac:dyDescent="0.25">
      <c r="A56" s="86">
        <v>327217</v>
      </c>
      <c r="B56" s="87">
        <v>37104</v>
      </c>
      <c r="C56" s="88"/>
      <c r="D56" s="88" t="s">
        <v>198</v>
      </c>
      <c r="E56" s="88" t="s">
        <v>197</v>
      </c>
      <c r="F56" s="89">
        <v>9416.92</v>
      </c>
      <c r="G56" s="90"/>
      <c r="H56" s="90">
        <v>9416.92</v>
      </c>
      <c r="I56" s="88">
        <v>20</v>
      </c>
      <c r="J56" s="87"/>
      <c r="K56" s="87"/>
      <c r="L56" s="88"/>
      <c r="M56" s="88" t="s">
        <v>506</v>
      </c>
      <c r="N56" s="88"/>
      <c r="O56" s="88"/>
      <c r="P56" s="88"/>
      <c r="Q56" s="88"/>
      <c r="R56" s="88"/>
      <c r="S56" s="91"/>
    </row>
    <row r="57" spans="1:19" s="83" customFormat="1" x14ac:dyDescent="0.25">
      <c r="A57" s="86">
        <v>327262</v>
      </c>
      <c r="B57" s="87">
        <v>37105</v>
      </c>
      <c r="C57" s="88"/>
      <c r="D57" s="88" t="s">
        <v>198</v>
      </c>
      <c r="E57" s="88" t="s">
        <v>197</v>
      </c>
      <c r="F57" s="89">
        <v>6437.89</v>
      </c>
      <c r="G57" s="90"/>
      <c r="H57" s="90">
        <v>6437.89</v>
      </c>
      <c r="I57" s="88">
        <v>24</v>
      </c>
      <c r="J57" s="87"/>
      <c r="K57" s="87"/>
      <c r="L57" s="88"/>
      <c r="M57" s="88" t="s">
        <v>217</v>
      </c>
      <c r="N57" s="88"/>
      <c r="O57" s="88"/>
      <c r="P57" s="88"/>
      <c r="Q57" s="88"/>
      <c r="R57" s="88"/>
      <c r="S57" s="91"/>
    </row>
    <row r="58" spans="1:19" s="83" customFormat="1" x14ac:dyDescent="0.25">
      <c r="A58" s="86">
        <v>327263</v>
      </c>
      <c r="B58" s="87">
        <v>37105</v>
      </c>
      <c r="C58" s="88"/>
      <c r="D58" s="88" t="s">
        <v>198</v>
      </c>
      <c r="E58" s="88" t="s">
        <v>197</v>
      </c>
      <c r="F58" s="89">
        <v>101.66</v>
      </c>
      <c r="G58" s="90"/>
      <c r="H58" s="90">
        <v>101.66</v>
      </c>
      <c r="I58" s="88">
        <v>24</v>
      </c>
      <c r="J58" s="87"/>
      <c r="K58" s="87"/>
      <c r="L58" s="88"/>
      <c r="M58" s="88" t="s">
        <v>217</v>
      </c>
      <c r="N58" s="88"/>
      <c r="O58" s="88"/>
      <c r="P58" s="88"/>
      <c r="Q58" s="88"/>
      <c r="R58" s="88"/>
      <c r="S58" s="91"/>
    </row>
    <row r="59" spans="1:19" s="83" customFormat="1" x14ac:dyDescent="0.25">
      <c r="A59" s="86">
        <v>327450</v>
      </c>
      <c r="B59" s="87">
        <v>37109</v>
      </c>
      <c r="C59" s="88"/>
      <c r="D59" s="88" t="s">
        <v>198</v>
      </c>
      <c r="E59" s="88" t="s">
        <v>197</v>
      </c>
      <c r="F59" s="89">
        <v>23442.54</v>
      </c>
      <c r="G59" s="90"/>
      <c r="H59" s="90">
        <v>23442.54</v>
      </c>
      <c r="I59" s="88">
        <v>27</v>
      </c>
      <c r="J59" s="87"/>
      <c r="K59" s="87"/>
      <c r="L59" s="88"/>
      <c r="M59" s="88" t="s">
        <v>507</v>
      </c>
      <c r="N59" s="88"/>
      <c r="O59" s="88"/>
      <c r="P59" s="88"/>
      <c r="Q59" s="88"/>
      <c r="R59" s="88"/>
      <c r="S59" s="91"/>
    </row>
    <row r="60" spans="1:19" s="83" customFormat="1" x14ac:dyDescent="0.25">
      <c r="A60" s="86">
        <v>327452</v>
      </c>
      <c r="B60" s="87">
        <v>37109</v>
      </c>
      <c r="C60" s="88"/>
      <c r="D60" s="88" t="s">
        <v>198</v>
      </c>
      <c r="E60" s="88" t="s">
        <v>197</v>
      </c>
      <c r="F60" s="89">
        <v>7481.7</v>
      </c>
      <c r="G60" s="90"/>
      <c r="H60" s="90">
        <v>7481.7</v>
      </c>
      <c r="I60" s="88">
        <v>27</v>
      </c>
      <c r="J60" s="87"/>
      <c r="K60" s="87"/>
      <c r="L60" s="88"/>
      <c r="M60" s="88" t="s">
        <v>507</v>
      </c>
      <c r="N60" s="88"/>
      <c r="O60" s="88"/>
      <c r="P60" s="88"/>
      <c r="Q60" s="88"/>
      <c r="R60" s="88"/>
      <c r="S60" s="91"/>
    </row>
    <row r="61" spans="1:19" s="83" customFormat="1" x14ac:dyDescent="0.25">
      <c r="A61" s="86">
        <v>327485</v>
      </c>
      <c r="B61" s="87">
        <v>37109</v>
      </c>
      <c r="C61" s="88"/>
      <c r="D61" s="88" t="s">
        <v>198</v>
      </c>
      <c r="E61" s="88" t="s">
        <v>197</v>
      </c>
      <c r="F61" s="89">
        <v>-4084.8483999999999</v>
      </c>
      <c r="G61" s="90"/>
      <c r="H61" s="90">
        <v>-4084.8483999999999</v>
      </c>
      <c r="I61" s="88">
        <v>37</v>
      </c>
      <c r="J61" s="87"/>
      <c r="K61" s="87"/>
      <c r="L61" s="88"/>
      <c r="M61" s="88" t="s">
        <v>508</v>
      </c>
      <c r="N61" s="88"/>
      <c r="O61" s="88"/>
      <c r="P61" s="88"/>
      <c r="Q61" s="88"/>
      <c r="R61" s="88"/>
      <c r="S61" s="91"/>
    </row>
    <row r="62" spans="1:19" s="83" customFormat="1" x14ac:dyDescent="0.25">
      <c r="A62" s="86">
        <v>327486</v>
      </c>
      <c r="B62" s="87">
        <v>37109</v>
      </c>
      <c r="C62" s="88"/>
      <c r="D62" s="88" t="s">
        <v>198</v>
      </c>
      <c r="E62" s="88" t="s">
        <v>197</v>
      </c>
      <c r="F62" s="89">
        <v>-186769.16409999999</v>
      </c>
      <c r="G62" s="90"/>
      <c r="H62" s="90">
        <v>-186769.16409999999</v>
      </c>
      <c r="I62" s="88">
        <v>37</v>
      </c>
      <c r="J62" s="87"/>
      <c r="K62" s="87"/>
      <c r="L62" s="88"/>
      <c r="M62" s="88" t="s">
        <v>508</v>
      </c>
      <c r="N62" s="88"/>
      <c r="O62" s="88"/>
      <c r="P62" s="88"/>
      <c r="Q62" s="88"/>
      <c r="R62" s="88"/>
      <c r="S62" s="91"/>
    </row>
    <row r="63" spans="1:19" s="83" customFormat="1" x14ac:dyDescent="0.25">
      <c r="A63" s="86">
        <v>327487</v>
      </c>
      <c r="B63" s="87">
        <v>37109</v>
      </c>
      <c r="C63" s="88"/>
      <c r="D63" s="88" t="s">
        <v>198</v>
      </c>
      <c r="E63" s="88" t="s">
        <v>197</v>
      </c>
      <c r="F63" s="89">
        <v>-28995.159500000002</v>
      </c>
      <c r="G63" s="90"/>
      <c r="H63" s="90">
        <v>-28995.159500000002</v>
      </c>
      <c r="I63" s="88">
        <v>37</v>
      </c>
      <c r="J63" s="87"/>
      <c r="K63" s="87"/>
      <c r="L63" s="88"/>
      <c r="M63" s="88" t="s">
        <v>508</v>
      </c>
      <c r="N63" s="88"/>
      <c r="O63" s="88"/>
      <c r="P63" s="88"/>
      <c r="Q63" s="88"/>
      <c r="R63" s="88"/>
      <c r="S63" s="91"/>
    </row>
    <row r="64" spans="1:19" s="83" customFormat="1" x14ac:dyDescent="0.25">
      <c r="A64" s="86">
        <v>327488</v>
      </c>
      <c r="B64" s="87">
        <v>37109</v>
      </c>
      <c r="C64" s="88"/>
      <c r="D64" s="88" t="s">
        <v>198</v>
      </c>
      <c r="E64" s="88" t="s">
        <v>197</v>
      </c>
      <c r="F64" s="89">
        <v>-27718.160800000001</v>
      </c>
      <c r="G64" s="90"/>
      <c r="H64" s="90">
        <v>-27718.160800000001</v>
      </c>
      <c r="I64" s="88">
        <v>37</v>
      </c>
      <c r="J64" s="87"/>
      <c r="K64" s="87"/>
      <c r="L64" s="88"/>
      <c r="M64" s="88" t="s">
        <v>508</v>
      </c>
      <c r="N64" s="88"/>
      <c r="O64" s="88"/>
      <c r="P64" s="88"/>
      <c r="Q64" s="88"/>
      <c r="R64" s="88"/>
      <c r="S64" s="91"/>
    </row>
    <row r="65" spans="1:19" s="83" customFormat="1" x14ac:dyDescent="0.25">
      <c r="A65" s="86">
        <v>327489</v>
      </c>
      <c r="B65" s="87">
        <v>37109</v>
      </c>
      <c r="C65" s="88"/>
      <c r="D65" s="88" t="s">
        <v>198</v>
      </c>
      <c r="E65" s="88" t="s">
        <v>197</v>
      </c>
      <c r="F65" s="89">
        <v>3678.3188</v>
      </c>
      <c r="G65" s="90"/>
      <c r="H65" s="90">
        <v>3678.3188</v>
      </c>
      <c r="I65" s="88">
        <v>37</v>
      </c>
      <c r="J65" s="87"/>
      <c r="K65" s="87"/>
      <c r="L65" s="88"/>
      <c r="M65" s="88" t="s">
        <v>508</v>
      </c>
      <c r="N65" s="88"/>
      <c r="O65" s="88"/>
      <c r="P65" s="88"/>
      <c r="Q65" s="88"/>
      <c r="R65" s="88"/>
      <c r="S65" s="91"/>
    </row>
    <row r="66" spans="1:19" s="83" customFormat="1" x14ac:dyDescent="0.25">
      <c r="A66" s="86">
        <v>327490</v>
      </c>
      <c r="B66" s="87">
        <v>37109</v>
      </c>
      <c r="C66" s="88"/>
      <c r="D66" s="88" t="s">
        <v>198</v>
      </c>
      <c r="E66" s="88" t="s">
        <v>197</v>
      </c>
      <c r="F66" s="89">
        <v>169457.32089999999</v>
      </c>
      <c r="G66" s="90"/>
      <c r="H66" s="90">
        <v>169457.32089999999</v>
      </c>
      <c r="I66" s="88">
        <v>37</v>
      </c>
      <c r="J66" s="87"/>
      <c r="K66" s="87"/>
      <c r="L66" s="88"/>
      <c r="M66" s="88" t="s">
        <v>508</v>
      </c>
      <c r="N66" s="88"/>
      <c r="O66" s="88"/>
      <c r="P66" s="88"/>
      <c r="Q66" s="88"/>
      <c r="R66" s="88"/>
      <c r="S66" s="91"/>
    </row>
    <row r="67" spans="1:19" s="83" customFormat="1" x14ac:dyDescent="0.25">
      <c r="A67" s="86">
        <v>327491</v>
      </c>
      <c r="B67" s="87">
        <v>37109</v>
      </c>
      <c r="C67" s="88"/>
      <c r="D67" s="88" t="s">
        <v>198</v>
      </c>
      <c r="E67" s="88" t="s">
        <v>197</v>
      </c>
      <c r="F67" s="89">
        <v>24811.0893</v>
      </c>
      <c r="G67" s="90"/>
      <c r="H67" s="90">
        <v>24811.0893</v>
      </c>
      <c r="I67" s="88">
        <v>37</v>
      </c>
      <c r="J67" s="87"/>
      <c r="K67" s="87"/>
      <c r="L67" s="88"/>
      <c r="M67" s="88" t="s">
        <v>508</v>
      </c>
      <c r="N67" s="88"/>
      <c r="O67" s="88"/>
      <c r="P67" s="88"/>
      <c r="Q67" s="88"/>
      <c r="R67" s="88"/>
      <c r="S67" s="91"/>
    </row>
    <row r="68" spans="1:19" s="83" customFormat="1" x14ac:dyDescent="0.25">
      <c r="A68" s="86">
        <v>327492</v>
      </c>
      <c r="B68" s="87">
        <v>37109</v>
      </c>
      <c r="C68" s="88"/>
      <c r="D68" s="88" t="s">
        <v>198</v>
      </c>
      <c r="E68" s="88" t="s">
        <v>197</v>
      </c>
      <c r="F68" s="89">
        <v>24928.780699999999</v>
      </c>
      <c r="G68" s="90"/>
      <c r="H68" s="90">
        <v>24928.780699999999</v>
      </c>
      <c r="I68" s="88">
        <v>37</v>
      </c>
      <c r="J68" s="87"/>
      <c r="K68" s="87"/>
      <c r="L68" s="88"/>
      <c r="M68" s="88" t="s">
        <v>508</v>
      </c>
      <c r="N68" s="88"/>
      <c r="O68" s="88"/>
      <c r="P68" s="88"/>
      <c r="Q68" s="88"/>
      <c r="R68" s="88"/>
      <c r="S68" s="91"/>
    </row>
    <row r="69" spans="1:19" s="83" customFormat="1" x14ac:dyDescent="0.25">
      <c r="A69" s="86">
        <v>328550</v>
      </c>
      <c r="B69" s="87">
        <v>37131</v>
      </c>
      <c r="C69" s="88"/>
      <c r="D69" s="88" t="s">
        <v>198</v>
      </c>
      <c r="E69" s="88" t="s">
        <v>197</v>
      </c>
      <c r="F69" s="89">
        <v>2636.66</v>
      </c>
      <c r="G69" s="90"/>
      <c r="H69" s="90">
        <v>2636.66</v>
      </c>
      <c r="I69" s="88">
        <v>26</v>
      </c>
      <c r="J69" s="87"/>
      <c r="K69" s="87"/>
      <c r="L69" s="88"/>
      <c r="M69" s="88" t="s">
        <v>506</v>
      </c>
      <c r="N69" s="88"/>
      <c r="O69" s="88"/>
      <c r="P69" s="88"/>
      <c r="Q69" s="88"/>
      <c r="R69" s="88"/>
      <c r="S69" s="91"/>
    </row>
    <row r="70" spans="1:19" s="83" customFormat="1" x14ac:dyDescent="0.25">
      <c r="A70" s="86">
        <v>328552</v>
      </c>
      <c r="B70" s="87">
        <v>37131</v>
      </c>
      <c r="C70" s="88"/>
      <c r="D70" s="88" t="s">
        <v>198</v>
      </c>
      <c r="E70" s="88" t="s">
        <v>197</v>
      </c>
      <c r="F70" s="89">
        <v>2458.4699999999998</v>
      </c>
      <c r="G70" s="90"/>
      <c r="H70" s="90">
        <v>2458.4699999999998</v>
      </c>
      <c r="I70" s="88">
        <v>26</v>
      </c>
      <c r="J70" s="87"/>
      <c r="K70" s="87"/>
      <c r="L70" s="88"/>
      <c r="M70" s="88" t="s">
        <v>506</v>
      </c>
      <c r="N70" s="88"/>
      <c r="O70" s="88"/>
      <c r="P70" s="88"/>
      <c r="Q70" s="88"/>
      <c r="R70" s="88"/>
      <c r="S70" s="91"/>
    </row>
    <row r="71" spans="1:19" s="83" customFormat="1" x14ac:dyDescent="0.25">
      <c r="A71" s="86">
        <v>328821</v>
      </c>
      <c r="B71" s="87">
        <v>37133</v>
      </c>
      <c r="C71" s="88"/>
      <c r="D71" s="88" t="s">
        <v>198</v>
      </c>
      <c r="E71" s="88" t="s">
        <v>197</v>
      </c>
      <c r="F71" s="89">
        <v>2697.77</v>
      </c>
      <c r="G71" s="90"/>
      <c r="H71" s="90">
        <v>2697.77</v>
      </c>
      <c r="I71" s="88">
        <v>24</v>
      </c>
      <c r="J71" s="87"/>
      <c r="K71" s="87"/>
      <c r="L71" s="88"/>
      <c r="M71" s="88" t="s">
        <v>509</v>
      </c>
      <c r="N71" s="88"/>
      <c r="O71" s="88"/>
      <c r="P71" s="88"/>
      <c r="Q71" s="88"/>
      <c r="R71" s="88"/>
      <c r="S71" s="91"/>
    </row>
    <row r="72" spans="1:19" s="83" customFormat="1" x14ac:dyDescent="0.25">
      <c r="A72" s="86"/>
      <c r="B72" s="87"/>
      <c r="C72" s="88"/>
      <c r="D72" s="88" t="s">
        <v>218</v>
      </c>
      <c r="E72" s="88"/>
      <c r="F72" s="89">
        <v>106737.7969</v>
      </c>
      <c r="G72" s="90"/>
      <c r="H72" s="90">
        <v>106737.7969</v>
      </c>
      <c r="I72" s="88"/>
      <c r="J72" s="87"/>
      <c r="K72" s="87"/>
      <c r="L72" s="88"/>
      <c r="M72" s="88"/>
      <c r="N72" s="88"/>
      <c r="O72" s="88"/>
      <c r="P72" s="88"/>
      <c r="Q72" s="88"/>
      <c r="R72" s="88"/>
      <c r="S72" s="91"/>
    </row>
    <row r="73" spans="1:19" s="83" customFormat="1" x14ac:dyDescent="0.25">
      <c r="A73" s="86">
        <v>327371</v>
      </c>
      <c r="B73" s="87">
        <v>37106</v>
      </c>
      <c r="C73" s="88"/>
      <c r="D73" s="88" t="s">
        <v>124</v>
      </c>
      <c r="E73" s="88" t="s">
        <v>123</v>
      </c>
      <c r="F73" s="89">
        <v>11431.34</v>
      </c>
      <c r="G73" s="90"/>
      <c r="H73" s="90">
        <v>11431.34</v>
      </c>
      <c r="I73" s="88">
        <v>12</v>
      </c>
      <c r="J73" s="87"/>
      <c r="K73" s="87"/>
      <c r="L73" s="88"/>
      <c r="M73" s="88" t="s">
        <v>267</v>
      </c>
      <c r="N73" s="88"/>
      <c r="O73" s="88"/>
      <c r="P73" s="88"/>
      <c r="Q73" s="88"/>
      <c r="R73" s="88"/>
      <c r="S73" s="91"/>
    </row>
    <row r="74" spans="1:19" s="83" customFormat="1" x14ac:dyDescent="0.25">
      <c r="A74" s="86">
        <v>328120</v>
      </c>
      <c r="B74" s="87">
        <v>37124</v>
      </c>
      <c r="C74" s="88"/>
      <c r="D74" s="88" t="s">
        <v>124</v>
      </c>
      <c r="E74" s="88" t="s">
        <v>123</v>
      </c>
      <c r="F74" s="89">
        <v>18499.919999999998</v>
      </c>
      <c r="G74" s="90"/>
      <c r="H74" s="90">
        <v>18499.919999999998</v>
      </c>
      <c r="I74" s="88">
        <v>12</v>
      </c>
      <c r="J74" s="87"/>
      <c r="K74" s="87"/>
      <c r="L74" s="88"/>
      <c r="M74" s="88" t="s">
        <v>510</v>
      </c>
      <c r="N74" s="88"/>
      <c r="O74" s="88"/>
      <c r="P74" s="88"/>
      <c r="Q74" s="88"/>
      <c r="R74" s="88"/>
      <c r="S74" s="91"/>
    </row>
    <row r="75" spans="1:19" s="83" customFormat="1" x14ac:dyDescent="0.25">
      <c r="A75" s="86">
        <v>328121</v>
      </c>
      <c r="B75" s="87">
        <v>37124</v>
      </c>
      <c r="C75" s="88"/>
      <c r="D75" s="88" t="s">
        <v>124</v>
      </c>
      <c r="E75" s="88" t="s">
        <v>123</v>
      </c>
      <c r="F75" s="89">
        <v>11656.05</v>
      </c>
      <c r="G75" s="90"/>
      <c r="H75" s="90">
        <v>11656.05</v>
      </c>
      <c r="I75" s="88">
        <v>12</v>
      </c>
      <c r="J75" s="87"/>
      <c r="K75" s="87"/>
      <c r="L75" s="88"/>
      <c r="M75" s="88" t="s">
        <v>511</v>
      </c>
      <c r="N75" s="88"/>
      <c r="O75" s="88"/>
      <c r="P75" s="88"/>
      <c r="Q75" s="88"/>
      <c r="R75" s="88"/>
      <c r="S75" s="91"/>
    </row>
    <row r="76" spans="1:19" s="83" customFormat="1" x14ac:dyDescent="0.25">
      <c r="A76" s="86">
        <v>328123</v>
      </c>
      <c r="B76" s="87">
        <v>37124</v>
      </c>
      <c r="C76" s="88"/>
      <c r="D76" s="88" t="s">
        <v>124</v>
      </c>
      <c r="E76" s="88" t="s">
        <v>123</v>
      </c>
      <c r="F76" s="89">
        <v>1519.32</v>
      </c>
      <c r="G76" s="90"/>
      <c r="H76" s="90">
        <v>1519.32</v>
      </c>
      <c r="I76" s="88">
        <v>12</v>
      </c>
      <c r="J76" s="87"/>
      <c r="K76" s="87"/>
      <c r="L76" s="88"/>
      <c r="M76" s="88" t="s">
        <v>512</v>
      </c>
      <c r="N76" s="88"/>
      <c r="O76" s="88"/>
      <c r="P76" s="88"/>
      <c r="Q76" s="88"/>
      <c r="R76" s="88"/>
      <c r="S76" s="91"/>
    </row>
    <row r="77" spans="1:19" s="83" customFormat="1" x14ac:dyDescent="0.25">
      <c r="A77" s="86">
        <v>328124</v>
      </c>
      <c r="B77" s="87">
        <v>37124</v>
      </c>
      <c r="C77" s="88"/>
      <c r="D77" s="88" t="s">
        <v>124</v>
      </c>
      <c r="E77" s="88" t="s">
        <v>123</v>
      </c>
      <c r="F77" s="89">
        <v>12368.28</v>
      </c>
      <c r="G77" s="90"/>
      <c r="H77" s="90">
        <v>12368.28</v>
      </c>
      <c r="I77" s="88">
        <v>12</v>
      </c>
      <c r="J77" s="87"/>
      <c r="K77" s="87"/>
      <c r="L77" s="88"/>
      <c r="M77" s="88" t="s">
        <v>513</v>
      </c>
      <c r="N77" s="88"/>
      <c r="O77" s="88"/>
      <c r="P77" s="88"/>
      <c r="Q77" s="88"/>
      <c r="R77" s="88"/>
      <c r="S77" s="91"/>
    </row>
    <row r="78" spans="1:19" s="83" customFormat="1" x14ac:dyDescent="0.25">
      <c r="A78" s="86">
        <v>328128</v>
      </c>
      <c r="B78" s="87">
        <v>37124</v>
      </c>
      <c r="C78" s="88"/>
      <c r="D78" s="88" t="s">
        <v>124</v>
      </c>
      <c r="E78" s="88" t="s">
        <v>123</v>
      </c>
      <c r="F78" s="89">
        <v>14187.79</v>
      </c>
      <c r="G78" s="90"/>
      <c r="H78" s="90">
        <v>14187.79</v>
      </c>
      <c r="I78" s="88">
        <v>12</v>
      </c>
      <c r="J78" s="87"/>
      <c r="K78" s="87"/>
      <c r="L78" s="88"/>
      <c r="M78" s="88" t="s">
        <v>514</v>
      </c>
      <c r="N78" s="88"/>
      <c r="O78" s="88"/>
      <c r="P78" s="88"/>
      <c r="Q78" s="88"/>
      <c r="R78" s="88"/>
      <c r="S78" s="91"/>
    </row>
    <row r="79" spans="1:19" s="83" customFormat="1" x14ac:dyDescent="0.25">
      <c r="A79" s="86">
        <v>328131</v>
      </c>
      <c r="B79" s="87">
        <v>37124</v>
      </c>
      <c r="C79" s="88"/>
      <c r="D79" s="88" t="s">
        <v>124</v>
      </c>
      <c r="E79" s="88" t="s">
        <v>123</v>
      </c>
      <c r="F79" s="89">
        <v>15449.43</v>
      </c>
      <c r="G79" s="90"/>
      <c r="H79" s="90">
        <v>15449.43</v>
      </c>
      <c r="I79" s="88">
        <v>12</v>
      </c>
      <c r="J79" s="87"/>
      <c r="K79" s="87"/>
      <c r="L79" s="88"/>
      <c r="M79" s="88" t="s">
        <v>515</v>
      </c>
      <c r="N79" s="88"/>
      <c r="O79" s="88"/>
      <c r="P79" s="88"/>
      <c r="Q79" s="88"/>
      <c r="R79" s="88"/>
      <c r="S79" s="91"/>
    </row>
    <row r="80" spans="1:19" s="83" customFormat="1" x14ac:dyDescent="0.25">
      <c r="A80" s="86">
        <v>328141</v>
      </c>
      <c r="B80" s="87">
        <v>37125</v>
      </c>
      <c r="C80" s="88"/>
      <c r="D80" s="88" t="s">
        <v>124</v>
      </c>
      <c r="E80" s="88" t="s">
        <v>123</v>
      </c>
      <c r="F80" s="89">
        <v>7131.7</v>
      </c>
      <c r="G80" s="90"/>
      <c r="H80" s="90">
        <v>7131.7</v>
      </c>
      <c r="I80" s="88">
        <v>12</v>
      </c>
      <c r="J80" s="87"/>
      <c r="K80" s="87"/>
      <c r="L80" s="88"/>
      <c r="M80" s="88" t="s">
        <v>516</v>
      </c>
      <c r="N80" s="88"/>
      <c r="O80" s="88"/>
      <c r="P80" s="88"/>
      <c r="Q80" s="88"/>
      <c r="R80" s="88"/>
      <c r="S80" s="91"/>
    </row>
    <row r="81" spans="1:19" s="83" customFormat="1" x14ac:dyDescent="0.25">
      <c r="A81" s="86">
        <v>328319</v>
      </c>
      <c r="B81" s="87">
        <v>37127</v>
      </c>
      <c r="C81" s="88"/>
      <c r="D81" s="88" t="s">
        <v>124</v>
      </c>
      <c r="E81" s="88" t="s">
        <v>123</v>
      </c>
      <c r="F81" s="89">
        <v>3095.5</v>
      </c>
      <c r="G81" s="90"/>
      <c r="H81" s="90">
        <v>3095.5</v>
      </c>
      <c r="I81" s="88">
        <v>12</v>
      </c>
      <c r="J81" s="87"/>
      <c r="K81" s="87"/>
      <c r="L81" s="88"/>
      <c r="M81" s="88" t="s">
        <v>517</v>
      </c>
      <c r="N81" s="88"/>
      <c r="O81" s="88"/>
      <c r="P81" s="88"/>
      <c r="Q81" s="88"/>
      <c r="R81" s="88"/>
      <c r="S81" s="91"/>
    </row>
    <row r="82" spans="1:19" s="83" customFormat="1" x14ac:dyDescent="0.25">
      <c r="A82" s="86">
        <v>328321</v>
      </c>
      <c r="B82" s="87">
        <v>37127</v>
      </c>
      <c r="C82" s="88"/>
      <c r="D82" s="88" t="s">
        <v>124</v>
      </c>
      <c r="E82" s="88" t="s">
        <v>123</v>
      </c>
      <c r="F82" s="89">
        <v>5352.04</v>
      </c>
      <c r="G82" s="90"/>
      <c r="H82" s="90">
        <v>5352.04</v>
      </c>
      <c r="I82" s="88">
        <v>12</v>
      </c>
      <c r="J82" s="87"/>
      <c r="K82" s="87"/>
      <c r="L82" s="88"/>
      <c r="M82" s="88" t="s">
        <v>518</v>
      </c>
      <c r="N82" s="88"/>
      <c r="O82" s="88"/>
      <c r="P82" s="88"/>
      <c r="Q82" s="88"/>
      <c r="R82" s="88"/>
      <c r="S82" s="91"/>
    </row>
    <row r="83" spans="1:19" s="83" customFormat="1" x14ac:dyDescent="0.25">
      <c r="A83" s="86">
        <v>328322</v>
      </c>
      <c r="B83" s="87">
        <v>37127</v>
      </c>
      <c r="C83" s="88"/>
      <c r="D83" s="88" t="s">
        <v>124</v>
      </c>
      <c r="E83" s="88" t="s">
        <v>123</v>
      </c>
      <c r="F83" s="89">
        <v>20336.88</v>
      </c>
      <c r="G83" s="90"/>
      <c r="H83" s="90">
        <v>20336.88</v>
      </c>
      <c r="I83" s="88">
        <v>12</v>
      </c>
      <c r="J83" s="87"/>
      <c r="K83" s="87"/>
      <c r="L83" s="88"/>
      <c r="M83" s="88" t="s">
        <v>519</v>
      </c>
      <c r="N83" s="88"/>
      <c r="O83" s="88"/>
      <c r="P83" s="88"/>
      <c r="Q83" s="88"/>
      <c r="R83" s="88"/>
      <c r="S83" s="91"/>
    </row>
    <row r="84" spans="1:19" s="83" customFormat="1" x14ac:dyDescent="0.25">
      <c r="A84" s="86">
        <v>328323</v>
      </c>
      <c r="B84" s="87">
        <v>37127</v>
      </c>
      <c r="C84" s="88"/>
      <c r="D84" s="88" t="s">
        <v>124</v>
      </c>
      <c r="E84" s="88" t="s">
        <v>123</v>
      </c>
      <c r="F84" s="89">
        <v>30911.41</v>
      </c>
      <c r="G84" s="90"/>
      <c r="H84" s="90">
        <v>30911.41</v>
      </c>
      <c r="I84" s="88">
        <v>12</v>
      </c>
      <c r="J84" s="87"/>
      <c r="K84" s="87"/>
      <c r="L84" s="88"/>
      <c r="M84" s="88" t="s">
        <v>520</v>
      </c>
      <c r="N84" s="88"/>
      <c r="O84" s="88"/>
      <c r="P84" s="88"/>
      <c r="Q84" s="88"/>
      <c r="R84" s="88"/>
      <c r="S84" s="91"/>
    </row>
    <row r="85" spans="1:19" s="83" customFormat="1" x14ac:dyDescent="0.25">
      <c r="A85" s="86">
        <v>328324</v>
      </c>
      <c r="B85" s="87">
        <v>37127</v>
      </c>
      <c r="C85" s="88"/>
      <c r="D85" s="88" t="s">
        <v>124</v>
      </c>
      <c r="E85" s="88" t="s">
        <v>123</v>
      </c>
      <c r="F85" s="89">
        <v>3226.97</v>
      </c>
      <c r="G85" s="90"/>
      <c r="H85" s="90">
        <v>3226.97</v>
      </c>
      <c r="I85" s="88">
        <v>12</v>
      </c>
      <c r="J85" s="87"/>
      <c r="K85" s="87"/>
      <c r="L85" s="88"/>
      <c r="M85" s="88" t="s">
        <v>521</v>
      </c>
      <c r="N85" s="88"/>
      <c r="O85" s="88"/>
      <c r="P85" s="88"/>
      <c r="Q85" s="88"/>
      <c r="R85" s="88"/>
      <c r="S85" s="91"/>
    </row>
    <row r="86" spans="1:19" s="83" customFormat="1" x14ac:dyDescent="0.25">
      <c r="A86" s="86">
        <v>328325</v>
      </c>
      <c r="B86" s="87">
        <v>37127</v>
      </c>
      <c r="C86" s="88"/>
      <c r="D86" s="88" t="s">
        <v>124</v>
      </c>
      <c r="E86" s="88" t="s">
        <v>123</v>
      </c>
      <c r="F86" s="89">
        <v>5700.33</v>
      </c>
      <c r="G86" s="90"/>
      <c r="H86" s="90">
        <v>5700.33</v>
      </c>
      <c r="I86" s="88">
        <v>13</v>
      </c>
      <c r="J86" s="87"/>
      <c r="K86" s="87"/>
      <c r="L86" s="88"/>
      <c r="M86" s="88" t="s">
        <v>522</v>
      </c>
      <c r="N86" s="88"/>
      <c r="O86" s="88"/>
      <c r="P86" s="88"/>
      <c r="Q86" s="88"/>
      <c r="R86" s="88"/>
      <c r="S86" s="91"/>
    </row>
    <row r="87" spans="1:19" s="83" customFormat="1" x14ac:dyDescent="0.25">
      <c r="A87" s="86">
        <v>328326</v>
      </c>
      <c r="B87" s="87">
        <v>37127</v>
      </c>
      <c r="C87" s="88"/>
      <c r="D87" s="88" t="s">
        <v>124</v>
      </c>
      <c r="E87" s="88" t="s">
        <v>123</v>
      </c>
      <c r="F87" s="89">
        <v>27910.22</v>
      </c>
      <c r="G87" s="90"/>
      <c r="H87" s="90">
        <v>27910.22</v>
      </c>
      <c r="I87" s="88">
        <v>12</v>
      </c>
      <c r="J87" s="87"/>
      <c r="K87" s="87"/>
      <c r="L87" s="88"/>
      <c r="M87" s="88" t="s">
        <v>523</v>
      </c>
      <c r="N87" s="88"/>
      <c r="O87" s="88"/>
      <c r="P87" s="88"/>
      <c r="Q87" s="88"/>
      <c r="R87" s="88"/>
      <c r="S87" s="91"/>
    </row>
    <row r="88" spans="1:19" s="83" customFormat="1" x14ac:dyDescent="0.25">
      <c r="A88" s="86">
        <v>328491</v>
      </c>
      <c r="B88" s="87">
        <v>37131</v>
      </c>
      <c r="C88" s="88"/>
      <c r="D88" s="88" t="s">
        <v>124</v>
      </c>
      <c r="E88" s="88" t="s">
        <v>123</v>
      </c>
      <c r="F88" s="89">
        <v>88486.27</v>
      </c>
      <c r="G88" s="90"/>
      <c r="H88" s="90">
        <v>88486.27</v>
      </c>
      <c r="I88" s="88">
        <v>24</v>
      </c>
      <c r="J88" s="87"/>
      <c r="K88" s="87"/>
      <c r="L88" s="88"/>
      <c r="M88" s="88" t="s">
        <v>524</v>
      </c>
      <c r="N88" s="88"/>
      <c r="O88" s="88"/>
      <c r="P88" s="88"/>
      <c r="Q88" s="88"/>
      <c r="R88" s="88"/>
      <c r="S88" s="91"/>
    </row>
    <row r="89" spans="1:19" s="83" customFormat="1" x14ac:dyDescent="0.25">
      <c r="A89" s="86">
        <v>328554</v>
      </c>
      <c r="B89" s="87">
        <v>37131</v>
      </c>
      <c r="C89" s="88"/>
      <c r="D89" s="88" t="s">
        <v>124</v>
      </c>
      <c r="E89" s="88" t="s">
        <v>123</v>
      </c>
      <c r="F89" s="89">
        <v>58489.46</v>
      </c>
      <c r="G89" s="90"/>
      <c r="H89" s="90">
        <v>58489.46</v>
      </c>
      <c r="I89" s="88">
        <v>6</v>
      </c>
      <c r="J89" s="87"/>
      <c r="K89" s="87"/>
      <c r="L89" s="88"/>
      <c r="M89" s="88" t="s">
        <v>525</v>
      </c>
      <c r="N89" s="88"/>
      <c r="O89" s="88"/>
      <c r="P89" s="88"/>
      <c r="Q89" s="88"/>
      <c r="R89" s="88"/>
      <c r="S89" s="91"/>
    </row>
    <row r="90" spans="1:19" s="83" customFormat="1" x14ac:dyDescent="0.25">
      <c r="A90" s="86">
        <v>328563</v>
      </c>
      <c r="B90" s="87">
        <v>37131</v>
      </c>
      <c r="C90" s="88"/>
      <c r="D90" s="88" t="s">
        <v>124</v>
      </c>
      <c r="E90" s="88" t="s">
        <v>123</v>
      </c>
      <c r="F90" s="89">
        <v>26158.3</v>
      </c>
      <c r="G90" s="90"/>
      <c r="H90" s="90">
        <v>26158.3</v>
      </c>
      <c r="I90" s="88">
        <v>12</v>
      </c>
      <c r="J90" s="87"/>
      <c r="K90" s="87"/>
      <c r="L90" s="88"/>
      <c r="M90" s="88" t="s">
        <v>526</v>
      </c>
      <c r="N90" s="88"/>
      <c r="O90" s="88"/>
      <c r="P90" s="88"/>
      <c r="Q90" s="88"/>
      <c r="R90" s="88"/>
      <c r="S90" s="91"/>
    </row>
    <row r="91" spans="1:19" s="83" customFormat="1" x14ac:dyDescent="0.25">
      <c r="A91" s="86">
        <v>328565</v>
      </c>
      <c r="B91" s="87">
        <v>37131</v>
      </c>
      <c r="C91" s="88"/>
      <c r="D91" s="88" t="s">
        <v>124</v>
      </c>
      <c r="E91" s="88" t="s">
        <v>123</v>
      </c>
      <c r="F91" s="89">
        <v>7608.15</v>
      </c>
      <c r="G91" s="90"/>
      <c r="H91" s="90">
        <v>7608.15</v>
      </c>
      <c r="I91" s="88">
        <v>12</v>
      </c>
      <c r="J91" s="87"/>
      <c r="K91" s="87"/>
      <c r="L91" s="88"/>
      <c r="M91" s="88" t="s">
        <v>527</v>
      </c>
      <c r="N91" s="88"/>
      <c r="O91" s="88"/>
      <c r="P91" s="88"/>
      <c r="Q91" s="88"/>
      <c r="R91" s="88"/>
      <c r="S91" s="91"/>
    </row>
    <row r="92" spans="1:19" s="83" customFormat="1" x14ac:dyDescent="0.25">
      <c r="A92" s="86">
        <v>328645</v>
      </c>
      <c r="B92" s="87">
        <v>37131</v>
      </c>
      <c r="C92" s="88"/>
      <c r="D92" s="88" t="s">
        <v>124</v>
      </c>
      <c r="E92" s="88" t="s">
        <v>123</v>
      </c>
      <c r="F92" s="89">
        <v>23528.86</v>
      </c>
      <c r="G92" s="90"/>
      <c r="H92" s="90">
        <v>23528.86</v>
      </c>
      <c r="I92" s="88">
        <v>12</v>
      </c>
      <c r="J92" s="87"/>
      <c r="K92" s="87"/>
      <c r="L92" s="88"/>
      <c r="M92" s="88" t="s">
        <v>528</v>
      </c>
      <c r="N92" s="88"/>
      <c r="O92" s="88"/>
      <c r="P92" s="88"/>
      <c r="Q92" s="88"/>
      <c r="R92" s="88"/>
      <c r="S92" s="91"/>
    </row>
    <row r="93" spans="1:19" s="83" customFormat="1" x14ac:dyDescent="0.25">
      <c r="A93" s="86">
        <v>328800</v>
      </c>
      <c r="B93" s="87">
        <v>37132</v>
      </c>
      <c r="C93" s="88"/>
      <c r="D93" s="88" t="s">
        <v>124</v>
      </c>
      <c r="E93" s="88" t="s">
        <v>123</v>
      </c>
      <c r="F93" s="89">
        <v>11992.05</v>
      </c>
      <c r="G93" s="90"/>
      <c r="H93" s="90">
        <v>11992.05</v>
      </c>
      <c r="I93" s="88">
        <v>12</v>
      </c>
      <c r="J93" s="87"/>
      <c r="K93" s="87"/>
      <c r="L93" s="88"/>
      <c r="M93" s="88" t="s">
        <v>529</v>
      </c>
      <c r="N93" s="88"/>
      <c r="O93" s="88"/>
      <c r="P93" s="88"/>
      <c r="Q93" s="88"/>
      <c r="R93" s="88"/>
      <c r="S93" s="91"/>
    </row>
    <row r="94" spans="1:19" s="83" customFormat="1" x14ac:dyDescent="0.25">
      <c r="A94" s="86">
        <v>328822</v>
      </c>
      <c r="B94" s="87">
        <v>37133</v>
      </c>
      <c r="C94" s="88"/>
      <c r="D94" s="88" t="s">
        <v>124</v>
      </c>
      <c r="E94" s="88" t="s">
        <v>123</v>
      </c>
      <c r="F94" s="89">
        <v>-68516.75</v>
      </c>
      <c r="G94" s="90"/>
      <c r="H94" s="90">
        <v>-68516.75</v>
      </c>
      <c r="I94" s="88">
        <v>24</v>
      </c>
      <c r="J94" s="87"/>
      <c r="K94" s="87"/>
      <c r="L94" s="88"/>
      <c r="M94" s="88" t="s">
        <v>530</v>
      </c>
      <c r="N94" s="88"/>
      <c r="O94" s="88"/>
      <c r="P94" s="88"/>
      <c r="Q94" s="88"/>
      <c r="R94" s="88"/>
      <c r="S94" s="91"/>
    </row>
    <row r="95" spans="1:19" s="83" customFormat="1" x14ac:dyDescent="0.25">
      <c r="A95" s="86">
        <v>328823</v>
      </c>
      <c r="B95" s="87">
        <v>37133</v>
      </c>
      <c r="C95" s="88"/>
      <c r="D95" s="88" t="s">
        <v>124</v>
      </c>
      <c r="E95" s="88" t="s">
        <v>123</v>
      </c>
      <c r="F95" s="89">
        <v>53717.73</v>
      </c>
      <c r="G95" s="90"/>
      <c r="H95" s="90">
        <v>53717.73</v>
      </c>
      <c r="I95" s="88">
        <v>24</v>
      </c>
      <c r="J95" s="87"/>
      <c r="K95" s="87"/>
      <c r="L95" s="88"/>
      <c r="M95" s="88" t="s">
        <v>530</v>
      </c>
      <c r="N95" s="88"/>
      <c r="O95" s="88"/>
      <c r="P95" s="88"/>
      <c r="Q95" s="88"/>
      <c r="R95" s="88"/>
      <c r="S95" s="91"/>
    </row>
    <row r="96" spans="1:19" s="83" customFormat="1" x14ac:dyDescent="0.25">
      <c r="A96" s="86">
        <v>328887</v>
      </c>
      <c r="B96" s="87">
        <v>37133</v>
      </c>
      <c r="C96" s="88"/>
      <c r="D96" s="88" t="s">
        <v>124</v>
      </c>
      <c r="E96" s="88" t="s">
        <v>123</v>
      </c>
      <c r="F96" s="89">
        <v>31439.58</v>
      </c>
      <c r="G96" s="90"/>
      <c r="H96" s="90">
        <v>31439.58</v>
      </c>
      <c r="I96" s="88">
        <v>24</v>
      </c>
      <c r="J96" s="87"/>
      <c r="K96" s="87"/>
      <c r="L96" s="88"/>
      <c r="M96" s="88" t="s">
        <v>531</v>
      </c>
      <c r="N96" s="88"/>
      <c r="O96" s="88"/>
      <c r="P96" s="88"/>
      <c r="Q96" s="88"/>
      <c r="R96" s="88"/>
      <c r="S96" s="91"/>
    </row>
    <row r="97" spans="1:19" s="83" customFormat="1" x14ac:dyDescent="0.25">
      <c r="A97" s="86"/>
      <c r="B97" s="87"/>
      <c r="C97" s="88"/>
      <c r="D97" s="88" t="s">
        <v>219</v>
      </c>
      <c r="E97" s="88"/>
      <c r="F97" s="89">
        <v>421680.83</v>
      </c>
      <c r="G97" s="90"/>
      <c r="H97" s="90">
        <v>421680.83</v>
      </c>
      <c r="I97" s="88"/>
      <c r="J97" s="87"/>
      <c r="K97" s="87"/>
      <c r="L97" s="88"/>
      <c r="M97" s="88"/>
      <c r="N97" s="88"/>
      <c r="O97" s="88"/>
      <c r="P97" s="88"/>
      <c r="Q97" s="88"/>
      <c r="R97" s="88"/>
      <c r="S97" s="91"/>
    </row>
    <row r="98" spans="1:19" s="83" customFormat="1" x14ac:dyDescent="0.25">
      <c r="A98" s="86">
        <v>327244</v>
      </c>
      <c r="B98" s="87">
        <v>37104</v>
      </c>
      <c r="C98" s="88"/>
      <c r="D98" s="88" t="s">
        <v>126</v>
      </c>
      <c r="E98" s="88" t="s">
        <v>125</v>
      </c>
      <c r="F98" s="89">
        <v>1540.19</v>
      </c>
      <c r="G98" s="90"/>
      <c r="H98" s="90">
        <v>1540.19</v>
      </c>
      <c r="I98" s="88">
        <v>12</v>
      </c>
      <c r="J98" s="87"/>
      <c r="K98" s="87"/>
      <c r="L98" s="88"/>
      <c r="M98" s="88" t="s">
        <v>220</v>
      </c>
      <c r="N98" s="88"/>
      <c r="O98" s="88"/>
      <c r="P98" s="88"/>
      <c r="Q98" s="88"/>
      <c r="R98" s="88"/>
      <c r="S98" s="91"/>
    </row>
    <row r="99" spans="1:19" s="83" customFormat="1" x14ac:dyDescent="0.25">
      <c r="A99" s="86">
        <v>327479</v>
      </c>
      <c r="B99" s="87">
        <v>37109</v>
      </c>
      <c r="C99" s="88"/>
      <c r="D99" s="88" t="s">
        <v>126</v>
      </c>
      <c r="E99" s="88" t="s">
        <v>125</v>
      </c>
      <c r="F99" s="89">
        <v>-2101.0821000000001</v>
      </c>
      <c r="G99" s="90"/>
      <c r="H99" s="90">
        <v>-2101.0821000000001</v>
      </c>
      <c r="I99" s="88">
        <v>12</v>
      </c>
      <c r="J99" s="87"/>
      <c r="K99" s="87"/>
      <c r="L99" s="88"/>
      <c r="M99" s="88" t="s">
        <v>220</v>
      </c>
      <c r="N99" s="88"/>
      <c r="O99" s="88"/>
      <c r="P99" s="88"/>
      <c r="Q99" s="88"/>
      <c r="R99" s="88"/>
      <c r="S99" s="91"/>
    </row>
    <row r="100" spans="1:19" s="83" customFormat="1" x14ac:dyDescent="0.25">
      <c r="A100" s="86">
        <v>327480</v>
      </c>
      <c r="B100" s="87">
        <v>37109</v>
      </c>
      <c r="C100" s="88"/>
      <c r="D100" s="88" t="s">
        <v>126</v>
      </c>
      <c r="E100" s="88" t="s">
        <v>125</v>
      </c>
      <c r="F100" s="89">
        <v>2169.6251999999999</v>
      </c>
      <c r="G100" s="90"/>
      <c r="H100" s="90">
        <v>2169.6251999999999</v>
      </c>
      <c r="I100" s="88">
        <v>12</v>
      </c>
      <c r="J100" s="87"/>
      <c r="K100" s="87"/>
      <c r="L100" s="88"/>
      <c r="M100" s="88" t="s">
        <v>220</v>
      </c>
      <c r="N100" s="88"/>
      <c r="O100" s="88"/>
      <c r="P100" s="88"/>
      <c r="Q100" s="88"/>
      <c r="R100" s="88"/>
      <c r="S100" s="91"/>
    </row>
    <row r="101" spans="1:19" s="83" customFormat="1" x14ac:dyDescent="0.25">
      <c r="A101" s="86">
        <v>327717</v>
      </c>
      <c r="B101" s="87">
        <v>37112</v>
      </c>
      <c r="C101" s="88"/>
      <c r="D101" s="88" t="s">
        <v>126</v>
      </c>
      <c r="E101" s="88" t="s">
        <v>125</v>
      </c>
      <c r="F101" s="89">
        <v>-693.77</v>
      </c>
      <c r="G101" s="90"/>
      <c r="H101" s="90">
        <v>-693.77</v>
      </c>
      <c r="I101" s="88">
        <v>1</v>
      </c>
      <c r="J101" s="87"/>
      <c r="K101" s="87"/>
      <c r="L101" s="88"/>
      <c r="M101" s="88" t="s">
        <v>268</v>
      </c>
      <c r="N101" s="88"/>
      <c r="O101" s="88"/>
      <c r="P101" s="88"/>
      <c r="Q101" s="88"/>
      <c r="R101" s="88"/>
      <c r="S101" s="91"/>
    </row>
    <row r="102" spans="1:19" s="83" customFormat="1" x14ac:dyDescent="0.25">
      <c r="A102" s="86">
        <v>328569</v>
      </c>
      <c r="B102" s="87">
        <v>37131</v>
      </c>
      <c r="C102" s="88"/>
      <c r="D102" s="88" t="s">
        <v>126</v>
      </c>
      <c r="E102" s="88" t="s">
        <v>125</v>
      </c>
      <c r="F102" s="89">
        <v>27962.89</v>
      </c>
      <c r="G102" s="90"/>
      <c r="H102" s="90">
        <v>27962.89</v>
      </c>
      <c r="I102" s="88">
        <v>24</v>
      </c>
      <c r="J102" s="87"/>
      <c r="K102" s="87"/>
      <c r="L102" s="88"/>
      <c r="M102" s="88" t="s">
        <v>532</v>
      </c>
      <c r="N102" s="88"/>
      <c r="O102" s="88"/>
      <c r="P102" s="88"/>
      <c r="Q102" s="88"/>
      <c r="R102" s="88"/>
      <c r="S102" s="91"/>
    </row>
    <row r="103" spans="1:19" s="83" customFormat="1" x14ac:dyDescent="0.25">
      <c r="A103" s="86"/>
      <c r="B103" s="87"/>
      <c r="C103" s="88"/>
      <c r="D103" s="88" t="s">
        <v>221</v>
      </c>
      <c r="E103" s="88"/>
      <c r="F103" s="89">
        <v>28877.8531</v>
      </c>
      <c r="G103" s="90"/>
      <c r="H103" s="90">
        <v>28877.8531</v>
      </c>
      <c r="I103" s="88"/>
      <c r="J103" s="87"/>
      <c r="K103" s="87"/>
      <c r="L103" s="88"/>
      <c r="M103" s="88"/>
      <c r="N103" s="88"/>
      <c r="O103" s="88"/>
      <c r="P103" s="88"/>
      <c r="Q103" s="88"/>
      <c r="R103" s="88"/>
      <c r="S103" s="91"/>
    </row>
    <row r="104" spans="1:19" s="83" customFormat="1" x14ac:dyDescent="0.25">
      <c r="A104" s="86">
        <v>327247</v>
      </c>
      <c r="B104" s="87">
        <v>37104</v>
      </c>
      <c r="C104" s="88"/>
      <c r="D104" s="88" t="s">
        <v>128</v>
      </c>
      <c r="E104" s="88" t="s">
        <v>127</v>
      </c>
      <c r="F104" s="89">
        <v>63353.8</v>
      </c>
      <c r="G104" s="90"/>
      <c r="H104" s="90">
        <v>63353.8</v>
      </c>
      <c r="I104" s="88">
        <v>24</v>
      </c>
      <c r="J104" s="87"/>
      <c r="K104" s="87"/>
      <c r="L104" s="88"/>
      <c r="M104" s="88" t="s">
        <v>269</v>
      </c>
      <c r="N104" s="88"/>
      <c r="O104" s="88"/>
      <c r="P104" s="88"/>
      <c r="Q104" s="88"/>
      <c r="R104" s="88"/>
      <c r="S104" s="91"/>
    </row>
    <row r="105" spans="1:19" s="83" customFormat="1" x14ac:dyDescent="0.25">
      <c r="A105" s="86">
        <v>327248</v>
      </c>
      <c r="B105" s="87">
        <v>37104</v>
      </c>
      <c r="C105" s="88"/>
      <c r="D105" s="88" t="s">
        <v>128</v>
      </c>
      <c r="E105" s="88" t="s">
        <v>127</v>
      </c>
      <c r="F105" s="89">
        <v>15917.16</v>
      </c>
      <c r="G105" s="90"/>
      <c r="H105" s="90">
        <v>15917.16</v>
      </c>
      <c r="I105" s="88">
        <v>12</v>
      </c>
      <c r="J105" s="87"/>
      <c r="K105" s="87"/>
      <c r="L105" s="88"/>
      <c r="M105" s="88" t="s">
        <v>533</v>
      </c>
      <c r="N105" s="88"/>
      <c r="O105" s="88"/>
      <c r="P105" s="88"/>
      <c r="Q105" s="88"/>
      <c r="R105" s="88"/>
      <c r="S105" s="91"/>
    </row>
    <row r="106" spans="1:19" s="83" customFormat="1" x14ac:dyDescent="0.25">
      <c r="A106" s="86">
        <v>327353</v>
      </c>
      <c r="B106" s="87">
        <v>37106</v>
      </c>
      <c r="C106" s="88"/>
      <c r="D106" s="88" t="s">
        <v>128</v>
      </c>
      <c r="E106" s="88" t="s">
        <v>127</v>
      </c>
      <c r="F106" s="89">
        <v>-5050.4197000000004</v>
      </c>
      <c r="G106" s="90"/>
      <c r="H106" s="90">
        <v>-5050.4197000000004</v>
      </c>
      <c r="I106" s="88">
        <v>10</v>
      </c>
      <c r="J106" s="87"/>
      <c r="K106" s="87"/>
      <c r="L106" s="88"/>
      <c r="M106" s="88" t="s">
        <v>270</v>
      </c>
      <c r="N106" s="88"/>
      <c r="O106" s="88"/>
      <c r="P106" s="88"/>
      <c r="Q106" s="88"/>
      <c r="R106" s="88"/>
      <c r="S106" s="91"/>
    </row>
    <row r="107" spans="1:19" s="83" customFormat="1" x14ac:dyDescent="0.25">
      <c r="A107" s="86">
        <v>327354</v>
      </c>
      <c r="B107" s="87">
        <v>37106</v>
      </c>
      <c r="C107" s="88"/>
      <c r="D107" s="88" t="s">
        <v>128</v>
      </c>
      <c r="E107" s="88" t="s">
        <v>127</v>
      </c>
      <c r="F107" s="89">
        <v>2123.2067999999999</v>
      </c>
      <c r="G107" s="90"/>
      <c r="H107" s="90">
        <v>2123.2067999999999</v>
      </c>
      <c r="I107" s="88">
        <v>10</v>
      </c>
      <c r="J107" s="87"/>
      <c r="K107" s="87"/>
      <c r="L107" s="88"/>
      <c r="M107" s="88" t="s">
        <v>270</v>
      </c>
      <c r="N107" s="88"/>
      <c r="O107" s="88"/>
      <c r="P107" s="88"/>
      <c r="Q107" s="88"/>
      <c r="R107" s="88"/>
      <c r="S107" s="91"/>
    </row>
    <row r="108" spans="1:19" s="83" customFormat="1" x14ac:dyDescent="0.25">
      <c r="A108" s="86">
        <v>327713</v>
      </c>
      <c r="B108" s="87">
        <v>37112</v>
      </c>
      <c r="C108" s="88"/>
      <c r="D108" s="88" t="s">
        <v>128</v>
      </c>
      <c r="E108" s="88" t="s">
        <v>127</v>
      </c>
      <c r="F108" s="89">
        <v>4035.34</v>
      </c>
      <c r="G108" s="90"/>
      <c r="H108" s="90">
        <v>4035.34</v>
      </c>
      <c r="I108" s="88">
        <v>3</v>
      </c>
      <c r="J108" s="87"/>
      <c r="K108" s="87"/>
      <c r="L108" s="88"/>
      <c r="M108" s="88" t="s">
        <v>534</v>
      </c>
      <c r="N108" s="88"/>
      <c r="O108" s="88"/>
      <c r="P108" s="88"/>
      <c r="Q108" s="88"/>
      <c r="R108" s="88"/>
      <c r="S108" s="91"/>
    </row>
    <row r="109" spans="1:19" s="83" customFormat="1" x14ac:dyDescent="0.25">
      <c r="A109" s="86">
        <v>327752</v>
      </c>
      <c r="B109" s="87">
        <v>37113</v>
      </c>
      <c r="C109" s="88"/>
      <c r="D109" s="88" t="s">
        <v>128</v>
      </c>
      <c r="E109" s="88" t="s">
        <v>127</v>
      </c>
      <c r="F109" s="89">
        <v>-949.18</v>
      </c>
      <c r="G109" s="90"/>
      <c r="H109" s="90">
        <v>-949.18</v>
      </c>
      <c r="I109" s="88">
        <v>1</v>
      </c>
      <c r="J109" s="87"/>
      <c r="K109" s="87"/>
      <c r="L109" s="88"/>
      <c r="M109" s="88" t="s">
        <v>361</v>
      </c>
      <c r="N109" s="88"/>
      <c r="O109" s="88"/>
      <c r="P109" s="88"/>
      <c r="Q109" s="88"/>
      <c r="R109" s="88"/>
      <c r="S109" s="91"/>
    </row>
    <row r="110" spans="1:19" s="83" customFormat="1" x14ac:dyDescent="0.25">
      <c r="A110" s="86">
        <v>327753</v>
      </c>
      <c r="B110" s="87">
        <v>37113</v>
      </c>
      <c r="C110" s="88"/>
      <c r="D110" s="88" t="s">
        <v>128</v>
      </c>
      <c r="E110" s="88" t="s">
        <v>127</v>
      </c>
      <c r="F110" s="89">
        <v>4544.21</v>
      </c>
      <c r="G110" s="90"/>
      <c r="H110" s="90">
        <v>4544.21</v>
      </c>
      <c r="I110" s="88">
        <v>12</v>
      </c>
      <c r="J110" s="87"/>
      <c r="K110" s="87"/>
      <c r="L110" s="88"/>
      <c r="M110" s="88" t="s">
        <v>362</v>
      </c>
      <c r="N110" s="88"/>
      <c r="O110" s="88"/>
      <c r="P110" s="88"/>
      <c r="Q110" s="88"/>
      <c r="R110" s="88"/>
      <c r="S110" s="91"/>
    </row>
    <row r="111" spans="1:19" s="83" customFormat="1" x14ac:dyDescent="0.25">
      <c r="A111" s="86">
        <v>327754</v>
      </c>
      <c r="B111" s="87">
        <v>37113</v>
      </c>
      <c r="C111" s="88"/>
      <c r="D111" s="88" t="s">
        <v>128</v>
      </c>
      <c r="E111" s="88" t="s">
        <v>127</v>
      </c>
      <c r="F111" s="89">
        <v>2225.7399999999998</v>
      </c>
      <c r="G111" s="90"/>
      <c r="H111" s="90">
        <v>2225.7399999999998</v>
      </c>
      <c r="I111" s="88">
        <v>12</v>
      </c>
      <c r="J111" s="87"/>
      <c r="K111" s="87"/>
      <c r="L111" s="88"/>
      <c r="M111" s="88" t="s">
        <v>362</v>
      </c>
      <c r="N111" s="88"/>
      <c r="O111" s="88"/>
      <c r="P111" s="88"/>
      <c r="Q111" s="88"/>
      <c r="R111" s="88"/>
      <c r="S111" s="91"/>
    </row>
    <row r="112" spans="1:19" s="83" customFormat="1" x14ac:dyDescent="0.25">
      <c r="A112" s="86">
        <v>327912</v>
      </c>
      <c r="B112" s="87">
        <v>37118</v>
      </c>
      <c r="C112" s="88"/>
      <c r="D112" s="88" t="s">
        <v>128</v>
      </c>
      <c r="E112" s="88" t="s">
        <v>127</v>
      </c>
      <c r="F112" s="89">
        <v>2723.12</v>
      </c>
      <c r="G112" s="90"/>
      <c r="H112" s="90">
        <v>2723.12</v>
      </c>
      <c r="I112" s="88">
        <v>12</v>
      </c>
      <c r="J112" s="87"/>
      <c r="K112" s="87"/>
      <c r="L112" s="88"/>
      <c r="M112" s="88" t="s">
        <v>363</v>
      </c>
      <c r="N112" s="88"/>
      <c r="O112" s="88"/>
      <c r="P112" s="88"/>
      <c r="Q112" s="88"/>
      <c r="R112" s="88"/>
      <c r="S112" s="91"/>
    </row>
    <row r="113" spans="1:19" s="83" customFormat="1" x14ac:dyDescent="0.25">
      <c r="A113" s="86">
        <v>328102</v>
      </c>
      <c r="B113" s="87">
        <v>37123</v>
      </c>
      <c r="C113" s="88"/>
      <c r="D113" s="88" t="s">
        <v>128</v>
      </c>
      <c r="E113" s="88" t="s">
        <v>127</v>
      </c>
      <c r="F113" s="89">
        <v>-347317.95209999999</v>
      </c>
      <c r="G113" s="90"/>
      <c r="H113" s="90">
        <v>-347317.95209999999</v>
      </c>
      <c r="I113" s="88">
        <v>21</v>
      </c>
      <c r="J113" s="87"/>
      <c r="K113" s="87"/>
      <c r="L113" s="88"/>
      <c r="M113" s="88" t="s">
        <v>535</v>
      </c>
      <c r="N113" s="88"/>
      <c r="O113" s="88"/>
      <c r="P113" s="88"/>
      <c r="Q113" s="88"/>
      <c r="R113" s="88"/>
      <c r="S113" s="91"/>
    </row>
    <row r="114" spans="1:19" s="83" customFormat="1" x14ac:dyDescent="0.25">
      <c r="A114" s="86">
        <v>328103</v>
      </c>
      <c r="B114" s="87">
        <v>37123</v>
      </c>
      <c r="C114" s="88"/>
      <c r="D114" s="88" t="s">
        <v>128</v>
      </c>
      <c r="E114" s="88" t="s">
        <v>127</v>
      </c>
      <c r="F114" s="89">
        <v>244654.55300000001</v>
      </c>
      <c r="G114" s="90"/>
      <c r="H114" s="90">
        <v>244654.55300000001</v>
      </c>
      <c r="I114" s="88">
        <v>21</v>
      </c>
      <c r="J114" s="87"/>
      <c r="K114" s="87"/>
      <c r="L114" s="88"/>
      <c r="M114" s="88" t="s">
        <v>535</v>
      </c>
      <c r="N114" s="88"/>
      <c r="O114" s="88"/>
      <c r="P114" s="88"/>
      <c r="Q114" s="88"/>
      <c r="R114" s="88"/>
      <c r="S114" s="91"/>
    </row>
    <row r="115" spans="1:19" s="83" customFormat="1" x14ac:dyDescent="0.25">
      <c r="A115" s="86">
        <v>328104</v>
      </c>
      <c r="B115" s="87">
        <v>37123</v>
      </c>
      <c r="C115" s="88"/>
      <c r="D115" s="88" t="s">
        <v>128</v>
      </c>
      <c r="E115" s="88" t="s">
        <v>127</v>
      </c>
      <c r="F115" s="89">
        <v>129602.63989999999</v>
      </c>
      <c r="G115" s="90"/>
      <c r="H115" s="90">
        <v>129602.63989999999</v>
      </c>
      <c r="I115" s="88">
        <v>15</v>
      </c>
      <c r="J115" s="87"/>
      <c r="K115" s="87"/>
      <c r="L115" s="88"/>
      <c r="M115" s="88" t="s">
        <v>535</v>
      </c>
      <c r="N115" s="88"/>
      <c r="O115" s="88"/>
      <c r="P115" s="88"/>
      <c r="Q115" s="88"/>
      <c r="R115" s="88"/>
      <c r="S115" s="91"/>
    </row>
    <row r="116" spans="1:19" s="83" customFormat="1" x14ac:dyDescent="0.25">
      <c r="A116" s="86">
        <v>328106</v>
      </c>
      <c r="B116" s="87">
        <v>37123</v>
      </c>
      <c r="C116" s="88"/>
      <c r="D116" s="88" t="s">
        <v>128</v>
      </c>
      <c r="E116" s="88" t="s">
        <v>127</v>
      </c>
      <c r="F116" s="89">
        <v>13449.45</v>
      </c>
      <c r="G116" s="90"/>
      <c r="H116" s="90">
        <v>13449.45</v>
      </c>
      <c r="I116" s="88">
        <v>12</v>
      </c>
      <c r="J116" s="87"/>
      <c r="K116" s="87"/>
      <c r="L116" s="88"/>
      <c r="M116" s="88" t="s">
        <v>536</v>
      </c>
      <c r="N116" s="88"/>
      <c r="O116" s="88"/>
      <c r="P116" s="88"/>
      <c r="Q116" s="88"/>
      <c r="R116" s="88"/>
      <c r="S116" s="91"/>
    </row>
    <row r="117" spans="1:19" s="83" customFormat="1" x14ac:dyDescent="0.25">
      <c r="A117" s="86">
        <v>328262</v>
      </c>
      <c r="B117" s="87">
        <v>37126</v>
      </c>
      <c r="C117" s="88"/>
      <c r="D117" s="88" t="s">
        <v>128</v>
      </c>
      <c r="E117" s="88" t="s">
        <v>127</v>
      </c>
      <c r="F117" s="89">
        <v>-1572.18</v>
      </c>
      <c r="G117" s="90"/>
      <c r="H117" s="90">
        <v>-1572.18</v>
      </c>
      <c r="I117" s="88">
        <v>5</v>
      </c>
      <c r="J117" s="87"/>
      <c r="K117" s="87"/>
      <c r="L117" s="88"/>
      <c r="M117" s="88" t="s">
        <v>270</v>
      </c>
      <c r="N117" s="88"/>
      <c r="O117" s="88"/>
      <c r="P117" s="88"/>
      <c r="Q117" s="88"/>
      <c r="R117" s="88"/>
      <c r="S117" s="91"/>
    </row>
    <row r="118" spans="1:19" s="83" customFormat="1" x14ac:dyDescent="0.25">
      <c r="A118" s="86">
        <v>328264</v>
      </c>
      <c r="B118" s="87">
        <v>37126</v>
      </c>
      <c r="C118" s="88"/>
      <c r="D118" s="88" t="s">
        <v>128</v>
      </c>
      <c r="E118" s="88" t="s">
        <v>127</v>
      </c>
      <c r="F118" s="89">
        <v>5258.61</v>
      </c>
      <c r="G118" s="90"/>
      <c r="H118" s="90">
        <v>5258.61</v>
      </c>
      <c r="I118" s="88">
        <v>5</v>
      </c>
      <c r="J118" s="87"/>
      <c r="K118" s="87"/>
      <c r="L118" s="88"/>
      <c r="M118" s="88" t="s">
        <v>270</v>
      </c>
      <c r="N118" s="88"/>
      <c r="O118" s="88"/>
      <c r="P118" s="88"/>
      <c r="Q118" s="88"/>
      <c r="R118" s="88"/>
      <c r="S118" s="91"/>
    </row>
    <row r="119" spans="1:19" s="83" customFormat="1" x14ac:dyDescent="0.25">
      <c r="A119" s="86">
        <v>328330</v>
      </c>
      <c r="B119" s="87">
        <v>37127</v>
      </c>
      <c r="C119" s="88"/>
      <c r="D119" s="88" t="s">
        <v>128</v>
      </c>
      <c r="E119" s="88" t="s">
        <v>127</v>
      </c>
      <c r="F119" s="89">
        <v>21724.5</v>
      </c>
      <c r="G119" s="90"/>
      <c r="H119" s="90">
        <v>21724.5</v>
      </c>
      <c r="I119" s="88">
        <v>7</v>
      </c>
      <c r="J119" s="87"/>
      <c r="K119" s="87"/>
      <c r="L119" s="88"/>
      <c r="M119" s="88" t="s">
        <v>537</v>
      </c>
      <c r="N119" s="88"/>
      <c r="O119" s="88"/>
      <c r="P119" s="88"/>
      <c r="Q119" s="88"/>
      <c r="R119" s="88"/>
      <c r="S119" s="91"/>
    </row>
    <row r="120" spans="1:19" s="83" customFormat="1" x14ac:dyDescent="0.25">
      <c r="A120" s="86">
        <v>328742</v>
      </c>
      <c r="B120" s="87">
        <v>37132</v>
      </c>
      <c r="C120" s="88"/>
      <c r="D120" s="88" t="s">
        <v>128</v>
      </c>
      <c r="E120" s="88" t="s">
        <v>127</v>
      </c>
      <c r="F120" s="89">
        <v>74014.05</v>
      </c>
      <c r="G120" s="90"/>
      <c r="H120" s="90">
        <v>74014.05</v>
      </c>
      <c r="I120" s="88">
        <v>12</v>
      </c>
      <c r="J120" s="87"/>
      <c r="K120" s="87"/>
      <c r="L120" s="88"/>
      <c r="M120" s="88" t="s">
        <v>538</v>
      </c>
      <c r="N120" s="88"/>
      <c r="O120" s="88"/>
      <c r="P120" s="88"/>
      <c r="Q120" s="88"/>
      <c r="R120" s="88"/>
      <c r="S120" s="91"/>
    </row>
    <row r="121" spans="1:19" s="83" customFormat="1" x14ac:dyDescent="0.25">
      <c r="A121" s="86"/>
      <c r="B121" s="87"/>
      <c r="C121" s="88"/>
      <c r="D121" s="88" t="s">
        <v>222</v>
      </c>
      <c r="E121" s="88"/>
      <c r="F121" s="89">
        <v>228736.64790000004</v>
      </c>
      <c r="G121" s="90"/>
      <c r="H121" s="90">
        <v>228736.64790000004</v>
      </c>
      <c r="I121" s="88"/>
      <c r="J121" s="87"/>
      <c r="K121" s="87"/>
      <c r="L121" s="88"/>
      <c r="M121" s="88"/>
      <c r="N121" s="88"/>
      <c r="O121" s="88"/>
      <c r="P121" s="88"/>
      <c r="Q121" s="88"/>
      <c r="R121" s="88"/>
      <c r="S121" s="91"/>
    </row>
    <row r="122" spans="1:19" s="83" customFormat="1" x14ac:dyDescent="0.25">
      <c r="A122" s="86">
        <v>327784</v>
      </c>
      <c r="B122" s="87">
        <v>37116</v>
      </c>
      <c r="C122" s="88"/>
      <c r="D122" s="88" t="s">
        <v>365</v>
      </c>
      <c r="E122" s="88" t="s">
        <v>364</v>
      </c>
      <c r="F122" s="89">
        <v>39828.22</v>
      </c>
      <c r="G122" s="90"/>
      <c r="H122" s="90">
        <v>39828.22</v>
      </c>
      <c r="I122" s="88">
        <v>21</v>
      </c>
      <c r="J122" s="87"/>
      <c r="K122" s="87"/>
      <c r="L122" s="88"/>
      <c r="M122" s="88" t="s">
        <v>366</v>
      </c>
      <c r="N122" s="88"/>
      <c r="O122" s="88"/>
      <c r="P122" s="88"/>
      <c r="Q122" s="88"/>
      <c r="R122" s="88"/>
      <c r="S122" s="91"/>
    </row>
    <row r="123" spans="1:19" s="83" customFormat="1" x14ac:dyDescent="0.25">
      <c r="A123" s="86">
        <v>327857</v>
      </c>
      <c r="B123" s="87">
        <v>37117</v>
      </c>
      <c r="C123" s="88"/>
      <c r="D123" s="88" t="s">
        <v>365</v>
      </c>
      <c r="E123" s="88" t="s">
        <v>364</v>
      </c>
      <c r="F123" s="89">
        <v>-3491.65</v>
      </c>
      <c r="G123" s="90"/>
      <c r="H123" s="90">
        <v>-3491.65</v>
      </c>
      <c r="I123" s="88">
        <v>9</v>
      </c>
      <c r="J123" s="87"/>
      <c r="K123" s="87"/>
      <c r="L123" s="88"/>
      <c r="M123" s="88" t="s">
        <v>366</v>
      </c>
      <c r="N123" s="88"/>
      <c r="O123" s="88"/>
      <c r="P123" s="88"/>
      <c r="Q123" s="88"/>
      <c r="R123" s="88"/>
      <c r="S123" s="91"/>
    </row>
    <row r="124" spans="1:19" s="83" customFormat="1" x14ac:dyDescent="0.25">
      <c r="A124" s="86">
        <v>328267</v>
      </c>
      <c r="B124" s="87">
        <v>37126</v>
      </c>
      <c r="C124" s="88"/>
      <c r="D124" s="88" t="s">
        <v>365</v>
      </c>
      <c r="E124" s="88" t="s">
        <v>364</v>
      </c>
      <c r="F124" s="89">
        <v>48093.64</v>
      </c>
      <c r="G124" s="90"/>
      <c r="H124" s="90">
        <v>48093.64</v>
      </c>
      <c r="I124" s="88">
        <v>60</v>
      </c>
      <c r="J124" s="87"/>
      <c r="K124" s="87"/>
      <c r="L124" s="88"/>
      <c r="M124" s="88" t="s">
        <v>539</v>
      </c>
      <c r="N124" s="88"/>
      <c r="O124" s="88"/>
      <c r="P124" s="88"/>
      <c r="Q124" s="88"/>
      <c r="R124" s="88"/>
      <c r="S124" s="91"/>
    </row>
    <row r="125" spans="1:19" s="83" customFormat="1" x14ac:dyDescent="0.25">
      <c r="A125" s="86">
        <v>328369</v>
      </c>
      <c r="B125" s="87">
        <v>37130</v>
      </c>
      <c r="C125" s="88"/>
      <c r="D125" s="88" t="s">
        <v>365</v>
      </c>
      <c r="E125" s="88" t="s">
        <v>364</v>
      </c>
      <c r="F125" s="89">
        <v>-78760.739000000001</v>
      </c>
      <c r="G125" s="90"/>
      <c r="H125" s="90">
        <v>-78760.739000000001</v>
      </c>
      <c r="I125" s="88">
        <v>60</v>
      </c>
      <c r="J125" s="87"/>
      <c r="K125" s="87"/>
      <c r="L125" s="88"/>
      <c r="M125" s="88" t="s">
        <v>539</v>
      </c>
      <c r="N125" s="88"/>
      <c r="O125" s="88"/>
      <c r="P125" s="88"/>
      <c r="Q125" s="88"/>
      <c r="R125" s="88"/>
      <c r="S125" s="91"/>
    </row>
    <row r="126" spans="1:19" s="83" customFormat="1" x14ac:dyDescent="0.25">
      <c r="A126" s="86">
        <v>328370</v>
      </c>
      <c r="B126" s="87">
        <v>37130</v>
      </c>
      <c r="C126" s="88"/>
      <c r="D126" s="88" t="s">
        <v>365</v>
      </c>
      <c r="E126" s="88" t="s">
        <v>364</v>
      </c>
      <c r="F126" s="89">
        <v>56035.551899999999</v>
      </c>
      <c r="G126" s="90"/>
      <c r="H126" s="90">
        <v>56035.551899999999</v>
      </c>
      <c r="I126" s="88">
        <v>60</v>
      </c>
      <c r="J126" s="87"/>
      <c r="K126" s="87"/>
      <c r="L126" s="88"/>
      <c r="M126" s="88" t="s">
        <v>540</v>
      </c>
      <c r="N126" s="88"/>
      <c r="O126" s="88"/>
      <c r="P126" s="88"/>
      <c r="Q126" s="88"/>
      <c r="R126" s="88"/>
      <c r="S126" s="91"/>
    </row>
    <row r="127" spans="1:19" s="83" customFormat="1" x14ac:dyDescent="0.25">
      <c r="A127" s="86">
        <v>328371</v>
      </c>
      <c r="B127" s="87">
        <v>37130</v>
      </c>
      <c r="C127" s="88"/>
      <c r="D127" s="88" t="s">
        <v>365</v>
      </c>
      <c r="E127" s="88" t="s">
        <v>364</v>
      </c>
      <c r="F127" s="89">
        <v>-1685.7072000000001</v>
      </c>
      <c r="G127" s="90"/>
      <c r="H127" s="90">
        <v>-1685.7072000000001</v>
      </c>
      <c r="I127" s="88">
        <v>10</v>
      </c>
      <c r="J127" s="87"/>
      <c r="K127" s="87"/>
      <c r="L127" s="88"/>
      <c r="M127" s="88" t="s">
        <v>540</v>
      </c>
      <c r="N127" s="88"/>
      <c r="O127" s="88"/>
      <c r="P127" s="88"/>
      <c r="Q127" s="88"/>
      <c r="R127" s="88"/>
      <c r="S127" s="91"/>
    </row>
    <row r="128" spans="1:19" s="83" customFormat="1" x14ac:dyDescent="0.25">
      <c r="A128" s="86"/>
      <c r="B128" s="87"/>
      <c r="C128" s="88"/>
      <c r="D128" s="88" t="s">
        <v>367</v>
      </c>
      <c r="E128" s="88"/>
      <c r="F128" s="89">
        <v>60019.315699999992</v>
      </c>
      <c r="G128" s="90"/>
      <c r="H128" s="90">
        <v>60019.315699999992</v>
      </c>
      <c r="I128" s="88"/>
      <c r="J128" s="87"/>
      <c r="K128" s="87"/>
      <c r="L128" s="88"/>
      <c r="M128" s="88"/>
      <c r="N128" s="88"/>
      <c r="O128" s="88"/>
      <c r="P128" s="88"/>
      <c r="Q128" s="88"/>
      <c r="R128" s="88"/>
      <c r="S128" s="91"/>
    </row>
    <row r="129" spans="1:19" s="83" customFormat="1" x14ac:dyDescent="0.25">
      <c r="A129" s="86">
        <v>327207</v>
      </c>
      <c r="B129" s="87">
        <v>37104</v>
      </c>
      <c r="C129" s="88"/>
      <c r="D129" s="88" t="s">
        <v>130</v>
      </c>
      <c r="E129" s="88" t="s">
        <v>129</v>
      </c>
      <c r="F129" s="89">
        <v>688.41</v>
      </c>
      <c r="G129" s="90"/>
      <c r="H129" s="90">
        <v>688.41</v>
      </c>
      <c r="I129" s="88">
        <v>12</v>
      </c>
      <c r="J129" s="87"/>
      <c r="K129" s="87"/>
      <c r="L129" s="88"/>
      <c r="M129" s="88" t="s">
        <v>223</v>
      </c>
      <c r="N129" s="88"/>
      <c r="O129" s="88"/>
      <c r="P129" s="88"/>
      <c r="Q129" s="88"/>
      <c r="R129" s="88"/>
      <c r="S129" s="91"/>
    </row>
    <row r="130" spans="1:19" s="83" customFormat="1" x14ac:dyDescent="0.25">
      <c r="A130" s="86">
        <v>327266</v>
      </c>
      <c r="B130" s="87">
        <v>37105</v>
      </c>
      <c r="C130" s="88"/>
      <c r="D130" s="88" t="s">
        <v>130</v>
      </c>
      <c r="E130" s="88" t="s">
        <v>129</v>
      </c>
      <c r="F130" s="89">
        <v>11396.58</v>
      </c>
      <c r="G130" s="90"/>
      <c r="H130" s="90">
        <v>11396.58</v>
      </c>
      <c r="I130" s="88">
        <v>48</v>
      </c>
      <c r="J130" s="87"/>
      <c r="K130" s="87"/>
      <c r="L130" s="88"/>
      <c r="M130" s="88" t="s">
        <v>271</v>
      </c>
      <c r="N130" s="88"/>
      <c r="O130" s="88"/>
      <c r="P130" s="88"/>
      <c r="Q130" s="88"/>
      <c r="R130" s="88"/>
      <c r="S130" s="91"/>
    </row>
    <row r="131" spans="1:19" s="83" customFormat="1" x14ac:dyDescent="0.25">
      <c r="A131" s="86">
        <v>327355</v>
      </c>
      <c r="B131" s="87">
        <v>37106</v>
      </c>
      <c r="C131" s="88"/>
      <c r="D131" s="88" t="s">
        <v>130</v>
      </c>
      <c r="E131" s="88" t="s">
        <v>129</v>
      </c>
      <c r="F131" s="89">
        <v>3036.84</v>
      </c>
      <c r="G131" s="90"/>
      <c r="H131" s="90">
        <v>3036.84</v>
      </c>
      <c r="I131" s="88">
        <v>36</v>
      </c>
      <c r="J131" s="87"/>
      <c r="K131" s="87"/>
      <c r="L131" s="88"/>
      <c r="M131" s="88" t="s">
        <v>541</v>
      </c>
      <c r="N131" s="88"/>
      <c r="O131" s="88"/>
      <c r="P131" s="88"/>
      <c r="Q131" s="88"/>
      <c r="R131" s="88"/>
      <c r="S131" s="91"/>
    </row>
    <row r="132" spans="1:19" s="83" customFormat="1" x14ac:dyDescent="0.25">
      <c r="A132" s="86">
        <v>327356</v>
      </c>
      <c r="B132" s="87">
        <v>37106</v>
      </c>
      <c r="C132" s="88"/>
      <c r="D132" s="88" t="s">
        <v>130</v>
      </c>
      <c r="E132" s="88" t="s">
        <v>129</v>
      </c>
      <c r="F132" s="89">
        <v>18301.810000000001</v>
      </c>
      <c r="G132" s="90"/>
      <c r="H132" s="90">
        <v>18301.810000000001</v>
      </c>
      <c r="I132" s="88">
        <v>36</v>
      </c>
      <c r="J132" s="87"/>
      <c r="K132" s="87"/>
      <c r="L132" s="88"/>
      <c r="M132" s="88" t="s">
        <v>541</v>
      </c>
      <c r="N132" s="88"/>
      <c r="O132" s="88"/>
      <c r="P132" s="88"/>
      <c r="Q132" s="88"/>
      <c r="R132" s="88"/>
      <c r="S132" s="91"/>
    </row>
    <row r="133" spans="1:19" s="83" customFormat="1" x14ac:dyDescent="0.25">
      <c r="A133" s="86">
        <v>327459</v>
      </c>
      <c r="B133" s="87">
        <v>37109</v>
      </c>
      <c r="C133" s="88"/>
      <c r="D133" s="88" t="s">
        <v>130</v>
      </c>
      <c r="E133" s="88" t="s">
        <v>129</v>
      </c>
      <c r="F133" s="89">
        <v>-21760.86</v>
      </c>
      <c r="G133" s="90"/>
      <c r="H133" s="90">
        <v>-21760.86</v>
      </c>
      <c r="I133" s="88">
        <v>35</v>
      </c>
      <c r="J133" s="87"/>
      <c r="K133" s="87"/>
      <c r="L133" s="88"/>
      <c r="M133" s="88" t="s">
        <v>271</v>
      </c>
      <c r="N133" s="88"/>
      <c r="O133" s="88"/>
      <c r="P133" s="88"/>
      <c r="Q133" s="88"/>
      <c r="R133" s="88"/>
      <c r="S133" s="91"/>
    </row>
    <row r="134" spans="1:19" s="83" customFormat="1" x14ac:dyDescent="0.25">
      <c r="A134" s="86">
        <v>327669</v>
      </c>
      <c r="B134" s="87">
        <v>37111</v>
      </c>
      <c r="C134" s="88"/>
      <c r="D134" s="88" t="s">
        <v>130</v>
      </c>
      <c r="E134" s="88" t="s">
        <v>129</v>
      </c>
      <c r="F134" s="89">
        <v>13699.75</v>
      </c>
      <c r="G134" s="90"/>
      <c r="H134" s="90">
        <v>13699.75</v>
      </c>
      <c r="I134" s="88">
        <v>60</v>
      </c>
      <c r="J134" s="87"/>
      <c r="K134" s="87"/>
      <c r="L134" s="88"/>
      <c r="M134" s="88" t="s">
        <v>272</v>
      </c>
      <c r="N134" s="88"/>
      <c r="O134" s="88"/>
      <c r="P134" s="88"/>
      <c r="Q134" s="88"/>
      <c r="R134" s="88"/>
      <c r="S134" s="91"/>
    </row>
    <row r="135" spans="1:19" s="83" customFormat="1" x14ac:dyDescent="0.25">
      <c r="A135" s="86">
        <v>327670</v>
      </c>
      <c r="B135" s="87">
        <v>37111</v>
      </c>
      <c r="C135" s="88"/>
      <c r="D135" s="88" t="s">
        <v>130</v>
      </c>
      <c r="E135" s="88" t="s">
        <v>129</v>
      </c>
      <c r="F135" s="89">
        <v>-12333.65</v>
      </c>
      <c r="G135" s="90"/>
      <c r="H135" s="90">
        <v>-12333.65</v>
      </c>
      <c r="I135" s="88">
        <v>36</v>
      </c>
      <c r="J135" s="87"/>
      <c r="K135" s="87"/>
      <c r="L135" s="88"/>
      <c r="M135" s="88" t="s">
        <v>272</v>
      </c>
      <c r="N135" s="88"/>
      <c r="O135" s="88"/>
      <c r="P135" s="88"/>
      <c r="Q135" s="88"/>
      <c r="R135" s="88"/>
      <c r="S135" s="91"/>
    </row>
    <row r="136" spans="1:19" s="83" customFormat="1" x14ac:dyDescent="0.25">
      <c r="A136" s="86">
        <v>327814</v>
      </c>
      <c r="B136" s="87">
        <v>37116</v>
      </c>
      <c r="C136" s="88"/>
      <c r="D136" s="88" t="s">
        <v>130</v>
      </c>
      <c r="E136" s="88" t="s">
        <v>129</v>
      </c>
      <c r="F136" s="89">
        <v>2043.76</v>
      </c>
      <c r="G136" s="90"/>
      <c r="H136" s="90">
        <v>2043.76</v>
      </c>
      <c r="I136" s="88">
        <v>36</v>
      </c>
      <c r="J136" s="87"/>
      <c r="K136" s="87"/>
      <c r="L136" s="88"/>
      <c r="M136" s="88" t="s">
        <v>542</v>
      </c>
      <c r="N136" s="88"/>
      <c r="O136" s="88"/>
      <c r="P136" s="88"/>
      <c r="Q136" s="88"/>
      <c r="R136" s="88"/>
      <c r="S136" s="91"/>
    </row>
    <row r="137" spans="1:19" s="83" customFormat="1" x14ac:dyDescent="0.25">
      <c r="A137" s="86">
        <v>327911</v>
      </c>
      <c r="B137" s="87">
        <v>37118</v>
      </c>
      <c r="C137" s="88"/>
      <c r="D137" s="88" t="s">
        <v>130</v>
      </c>
      <c r="E137" s="88" t="s">
        <v>129</v>
      </c>
      <c r="F137" s="89">
        <v>2710.49</v>
      </c>
      <c r="G137" s="90"/>
      <c r="H137" s="90">
        <v>2710.49</v>
      </c>
      <c r="I137" s="88">
        <v>36</v>
      </c>
      <c r="J137" s="87"/>
      <c r="K137" s="87"/>
      <c r="L137" s="88"/>
      <c r="M137" s="88" t="s">
        <v>368</v>
      </c>
      <c r="N137" s="88"/>
      <c r="O137" s="88"/>
      <c r="P137" s="88"/>
      <c r="Q137" s="88"/>
      <c r="R137" s="88"/>
      <c r="S137" s="91"/>
    </row>
    <row r="138" spans="1:19" s="83" customFormat="1" x14ac:dyDescent="0.25">
      <c r="A138" s="86">
        <v>327923</v>
      </c>
      <c r="B138" s="87">
        <v>37118</v>
      </c>
      <c r="C138" s="88"/>
      <c r="D138" s="88" t="s">
        <v>130</v>
      </c>
      <c r="E138" s="88" t="s">
        <v>129</v>
      </c>
      <c r="F138" s="89">
        <v>13049.86</v>
      </c>
      <c r="G138" s="90"/>
      <c r="H138" s="90">
        <v>13049.86</v>
      </c>
      <c r="I138" s="88">
        <v>36</v>
      </c>
      <c r="J138" s="87"/>
      <c r="K138" s="87"/>
      <c r="L138" s="88"/>
      <c r="M138" s="88" t="s">
        <v>369</v>
      </c>
      <c r="N138" s="88"/>
      <c r="O138" s="88"/>
      <c r="P138" s="88"/>
      <c r="Q138" s="88"/>
      <c r="R138" s="88"/>
      <c r="S138" s="91"/>
    </row>
    <row r="139" spans="1:19" s="83" customFormat="1" x14ac:dyDescent="0.25">
      <c r="A139" s="86">
        <v>327939</v>
      </c>
      <c r="B139" s="87">
        <v>37119</v>
      </c>
      <c r="C139" s="88"/>
      <c r="D139" s="88" t="s">
        <v>130</v>
      </c>
      <c r="E139" s="88" t="s">
        <v>129</v>
      </c>
      <c r="F139" s="89">
        <v>646.27</v>
      </c>
      <c r="G139" s="90"/>
      <c r="H139" s="90">
        <v>646.27</v>
      </c>
      <c r="I139" s="88">
        <v>36</v>
      </c>
      <c r="J139" s="87"/>
      <c r="K139" s="87"/>
      <c r="L139" s="88"/>
      <c r="M139" s="88" t="s">
        <v>370</v>
      </c>
      <c r="N139" s="88"/>
      <c r="O139" s="88"/>
      <c r="P139" s="88"/>
      <c r="Q139" s="88"/>
      <c r="R139" s="88"/>
      <c r="S139" s="91"/>
    </row>
    <row r="140" spans="1:19" s="83" customFormat="1" x14ac:dyDescent="0.25">
      <c r="A140" s="86">
        <v>328083</v>
      </c>
      <c r="B140" s="87">
        <v>37123</v>
      </c>
      <c r="C140" s="88"/>
      <c r="D140" s="88" t="s">
        <v>130</v>
      </c>
      <c r="E140" s="88" t="s">
        <v>129</v>
      </c>
      <c r="F140" s="89">
        <v>4027</v>
      </c>
      <c r="G140" s="90"/>
      <c r="H140" s="90">
        <v>4027</v>
      </c>
      <c r="I140" s="88">
        <v>39</v>
      </c>
      <c r="J140" s="87"/>
      <c r="K140" s="87"/>
      <c r="L140" s="88"/>
      <c r="M140" s="88" t="s">
        <v>543</v>
      </c>
      <c r="N140" s="88"/>
      <c r="O140" s="88"/>
      <c r="P140" s="88"/>
      <c r="Q140" s="88"/>
      <c r="R140" s="88"/>
      <c r="S140" s="91"/>
    </row>
    <row r="141" spans="1:19" s="83" customFormat="1" x14ac:dyDescent="0.25">
      <c r="A141" s="86">
        <v>328240</v>
      </c>
      <c r="B141" s="87">
        <v>37126</v>
      </c>
      <c r="C141" s="88"/>
      <c r="D141" s="88" t="s">
        <v>130</v>
      </c>
      <c r="E141" s="88" t="s">
        <v>129</v>
      </c>
      <c r="F141" s="89">
        <v>5671.34</v>
      </c>
      <c r="G141" s="90"/>
      <c r="H141" s="90">
        <v>5671.34</v>
      </c>
      <c r="I141" s="88">
        <v>12</v>
      </c>
      <c r="J141" s="87"/>
      <c r="K141" s="87"/>
      <c r="L141" s="88"/>
      <c r="M141" s="88" t="s">
        <v>544</v>
      </c>
      <c r="N141" s="88"/>
      <c r="O141" s="88"/>
      <c r="P141" s="88"/>
      <c r="Q141" s="88"/>
      <c r="R141" s="88"/>
      <c r="S141" s="91"/>
    </row>
    <row r="142" spans="1:19" s="83" customFormat="1" x14ac:dyDescent="0.25">
      <c r="A142" s="86">
        <v>328253</v>
      </c>
      <c r="B142" s="87">
        <v>37126</v>
      </c>
      <c r="C142" s="88"/>
      <c r="D142" s="88" t="s">
        <v>130</v>
      </c>
      <c r="E142" s="88" t="s">
        <v>129</v>
      </c>
      <c r="F142" s="89">
        <v>3010.63</v>
      </c>
      <c r="G142" s="90"/>
      <c r="H142" s="90">
        <v>3010.63</v>
      </c>
      <c r="I142" s="88">
        <v>36</v>
      </c>
      <c r="J142" s="87"/>
      <c r="K142" s="87"/>
      <c r="L142" s="88"/>
      <c r="M142" s="88" t="s">
        <v>545</v>
      </c>
      <c r="N142" s="88"/>
      <c r="O142" s="88"/>
      <c r="P142" s="88"/>
      <c r="Q142" s="88"/>
      <c r="R142" s="88"/>
      <c r="S142" s="91"/>
    </row>
    <row r="143" spans="1:19" s="83" customFormat="1" x14ac:dyDescent="0.25">
      <c r="A143" s="86">
        <v>328434</v>
      </c>
      <c r="B143" s="87">
        <v>37130</v>
      </c>
      <c r="C143" s="88"/>
      <c r="D143" s="88" t="s">
        <v>130</v>
      </c>
      <c r="E143" s="88" t="s">
        <v>129</v>
      </c>
      <c r="F143" s="89">
        <v>1000.74</v>
      </c>
      <c r="G143" s="90"/>
      <c r="H143" s="90">
        <v>1000.74</v>
      </c>
      <c r="I143" s="88">
        <v>36</v>
      </c>
      <c r="J143" s="87"/>
      <c r="K143" s="87"/>
      <c r="L143" s="88"/>
      <c r="M143" s="88" t="s">
        <v>546</v>
      </c>
      <c r="N143" s="88"/>
      <c r="O143" s="88"/>
      <c r="P143" s="88"/>
      <c r="Q143" s="88"/>
      <c r="R143" s="88"/>
      <c r="S143" s="91"/>
    </row>
    <row r="144" spans="1:19" s="83" customFormat="1" x14ac:dyDescent="0.25">
      <c r="A144" s="86">
        <v>328493</v>
      </c>
      <c r="B144" s="87">
        <v>37131</v>
      </c>
      <c r="C144" s="88"/>
      <c r="D144" s="88" t="s">
        <v>130</v>
      </c>
      <c r="E144" s="88" t="s">
        <v>129</v>
      </c>
      <c r="F144" s="89">
        <v>12546.43</v>
      </c>
      <c r="G144" s="90"/>
      <c r="H144" s="90">
        <v>12546.43</v>
      </c>
      <c r="I144" s="88">
        <v>24</v>
      </c>
      <c r="J144" s="87"/>
      <c r="K144" s="87"/>
      <c r="L144" s="88"/>
      <c r="M144" s="88" t="s">
        <v>547</v>
      </c>
      <c r="N144" s="88"/>
      <c r="O144" s="88"/>
      <c r="P144" s="88"/>
      <c r="Q144" s="88"/>
      <c r="R144" s="88"/>
      <c r="S144" s="91"/>
    </row>
    <row r="145" spans="1:19" s="83" customFormat="1" x14ac:dyDescent="0.25">
      <c r="A145" s="86">
        <v>328499</v>
      </c>
      <c r="B145" s="87">
        <v>37131</v>
      </c>
      <c r="C145" s="88"/>
      <c r="D145" s="88" t="s">
        <v>130</v>
      </c>
      <c r="E145" s="88" t="s">
        <v>129</v>
      </c>
      <c r="F145" s="89">
        <v>-275.55</v>
      </c>
      <c r="G145" s="90"/>
      <c r="H145" s="90">
        <v>-275.55</v>
      </c>
      <c r="I145" s="88">
        <v>2</v>
      </c>
      <c r="J145" s="87"/>
      <c r="K145" s="87"/>
      <c r="L145" s="88"/>
      <c r="M145" s="88" t="s">
        <v>543</v>
      </c>
      <c r="N145" s="88"/>
      <c r="O145" s="88"/>
      <c r="P145" s="88"/>
      <c r="Q145" s="88"/>
      <c r="R145" s="88"/>
      <c r="S145" s="91"/>
    </row>
    <row r="146" spans="1:19" s="83" customFormat="1" x14ac:dyDescent="0.25">
      <c r="A146" s="86">
        <v>328500</v>
      </c>
      <c r="B146" s="87">
        <v>37131</v>
      </c>
      <c r="C146" s="88"/>
      <c r="D146" s="88" t="s">
        <v>130</v>
      </c>
      <c r="E146" s="88" t="s">
        <v>129</v>
      </c>
      <c r="F146" s="89">
        <v>264.91000000000003</v>
      </c>
      <c r="G146" s="90"/>
      <c r="H146" s="90">
        <v>264.91000000000003</v>
      </c>
      <c r="I146" s="88">
        <v>2</v>
      </c>
      <c r="J146" s="87"/>
      <c r="K146" s="87"/>
      <c r="L146" s="88"/>
      <c r="M146" s="88" t="s">
        <v>543</v>
      </c>
      <c r="N146" s="88"/>
      <c r="O146" s="88"/>
      <c r="P146" s="88"/>
      <c r="Q146" s="88"/>
      <c r="R146" s="88"/>
      <c r="S146" s="91"/>
    </row>
    <row r="147" spans="1:19" s="83" customFormat="1" x14ac:dyDescent="0.25">
      <c r="A147" s="86">
        <v>328519</v>
      </c>
      <c r="B147" s="87">
        <v>37131</v>
      </c>
      <c r="C147" s="88"/>
      <c r="D147" s="88" t="s">
        <v>130</v>
      </c>
      <c r="E147" s="88" t="s">
        <v>129</v>
      </c>
      <c r="F147" s="89">
        <v>17030.36</v>
      </c>
      <c r="G147" s="90"/>
      <c r="H147" s="90">
        <v>17030.36</v>
      </c>
      <c r="I147" s="88">
        <v>48</v>
      </c>
      <c r="J147" s="87"/>
      <c r="K147" s="87"/>
      <c r="L147" s="88"/>
      <c r="M147" s="88" t="s">
        <v>548</v>
      </c>
      <c r="N147" s="88"/>
      <c r="O147" s="88"/>
      <c r="P147" s="88"/>
      <c r="Q147" s="88"/>
      <c r="R147" s="88"/>
      <c r="S147" s="91"/>
    </row>
    <row r="148" spans="1:19" s="83" customFormat="1" x14ac:dyDescent="0.25">
      <c r="A148" s="86">
        <v>328523</v>
      </c>
      <c r="B148" s="87">
        <v>37131</v>
      </c>
      <c r="C148" s="88"/>
      <c r="D148" s="88" t="s">
        <v>130</v>
      </c>
      <c r="E148" s="88" t="s">
        <v>129</v>
      </c>
      <c r="F148" s="89">
        <v>13809.35</v>
      </c>
      <c r="G148" s="90"/>
      <c r="H148" s="90">
        <v>13809.35</v>
      </c>
      <c r="I148" s="88">
        <v>48</v>
      </c>
      <c r="J148" s="87"/>
      <c r="K148" s="87"/>
      <c r="L148" s="88"/>
      <c r="M148" s="88" t="s">
        <v>548</v>
      </c>
      <c r="N148" s="88"/>
      <c r="O148" s="88"/>
      <c r="P148" s="88"/>
      <c r="Q148" s="88"/>
      <c r="R148" s="88"/>
      <c r="S148" s="91"/>
    </row>
    <row r="149" spans="1:19" s="83" customFormat="1" x14ac:dyDescent="0.25">
      <c r="A149" s="86">
        <v>328527</v>
      </c>
      <c r="B149" s="87">
        <v>37131</v>
      </c>
      <c r="C149" s="88"/>
      <c r="D149" s="88" t="s">
        <v>130</v>
      </c>
      <c r="E149" s="88" t="s">
        <v>129</v>
      </c>
      <c r="F149" s="89">
        <v>79.23</v>
      </c>
      <c r="G149" s="90"/>
      <c r="H149" s="90">
        <v>79.23</v>
      </c>
      <c r="I149" s="88">
        <v>2</v>
      </c>
      <c r="J149" s="87"/>
      <c r="K149" s="87"/>
      <c r="L149" s="88"/>
      <c r="M149" s="88" t="s">
        <v>543</v>
      </c>
      <c r="N149" s="88"/>
      <c r="O149" s="88"/>
      <c r="P149" s="88"/>
      <c r="Q149" s="88"/>
      <c r="R149" s="88"/>
      <c r="S149" s="91"/>
    </row>
    <row r="150" spans="1:19" s="83" customFormat="1" x14ac:dyDescent="0.25">
      <c r="A150" s="86">
        <v>328549</v>
      </c>
      <c r="B150" s="87">
        <v>37131</v>
      </c>
      <c r="C150" s="88"/>
      <c r="D150" s="88" t="s">
        <v>130</v>
      </c>
      <c r="E150" s="88" t="s">
        <v>129</v>
      </c>
      <c r="F150" s="89">
        <v>-3218.66</v>
      </c>
      <c r="G150" s="90"/>
      <c r="H150" s="90">
        <v>-3218.66</v>
      </c>
      <c r="I150" s="88">
        <v>46</v>
      </c>
      <c r="J150" s="87"/>
      <c r="K150" s="87"/>
      <c r="L150" s="88"/>
      <c r="M150" s="88" t="s">
        <v>548</v>
      </c>
      <c r="N150" s="88"/>
      <c r="O150" s="88"/>
      <c r="P150" s="88"/>
      <c r="Q150" s="88"/>
      <c r="R150" s="88"/>
      <c r="S150" s="91"/>
    </row>
    <row r="151" spans="1:19" s="83" customFormat="1" x14ac:dyDescent="0.25">
      <c r="A151" s="86">
        <v>328553</v>
      </c>
      <c r="B151" s="87">
        <v>37131</v>
      </c>
      <c r="C151" s="88"/>
      <c r="D151" s="88" t="s">
        <v>130</v>
      </c>
      <c r="E151" s="88" t="s">
        <v>129</v>
      </c>
      <c r="F151" s="89">
        <v>-3618.49</v>
      </c>
      <c r="G151" s="90"/>
      <c r="H151" s="90">
        <v>-3618.49</v>
      </c>
      <c r="I151" s="88">
        <v>46</v>
      </c>
      <c r="J151" s="87"/>
      <c r="K151" s="87"/>
      <c r="L151" s="88"/>
      <c r="M151" s="88" t="s">
        <v>548</v>
      </c>
      <c r="N151" s="88"/>
      <c r="O151" s="88"/>
      <c r="P151" s="88"/>
      <c r="Q151" s="88"/>
      <c r="R151" s="88"/>
      <c r="S151" s="91"/>
    </row>
    <row r="152" spans="1:19" s="83" customFormat="1" x14ac:dyDescent="0.25">
      <c r="A152" s="86">
        <v>328779</v>
      </c>
      <c r="B152" s="87">
        <v>37132</v>
      </c>
      <c r="C152" s="88"/>
      <c r="D152" s="88" t="s">
        <v>130</v>
      </c>
      <c r="E152" s="88" t="s">
        <v>129</v>
      </c>
      <c r="F152" s="89">
        <v>7009.22</v>
      </c>
      <c r="G152" s="90"/>
      <c r="H152" s="90">
        <v>7009.22</v>
      </c>
      <c r="I152" s="88">
        <v>24</v>
      </c>
      <c r="J152" s="87"/>
      <c r="K152" s="87"/>
      <c r="L152" s="88"/>
      <c r="M152" s="88" t="s">
        <v>549</v>
      </c>
      <c r="N152" s="88"/>
      <c r="O152" s="88"/>
      <c r="P152" s="88"/>
      <c r="Q152" s="88"/>
      <c r="R152" s="88"/>
      <c r="S152" s="91"/>
    </row>
    <row r="153" spans="1:19" s="83" customFormat="1" x14ac:dyDescent="0.25">
      <c r="A153" s="86">
        <v>328781</v>
      </c>
      <c r="B153" s="87">
        <v>37132</v>
      </c>
      <c r="C153" s="88"/>
      <c r="D153" s="88" t="s">
        <v>130</v>
      </c>
      <c r="E153" s="88" t="s">
        <v>129</v>
      </c>
      <c r="F153" s="89">
        <v>3242.38</v>
      </c>
      <c r="G153" s="90"/>
      <c r="H153" s="90">
        <v>3242.38</v>
      </c>
      <c r="I153" s="88">
        <v>24</v>
      </c>
      <c r="J153" s="87"/>
      <c r="K153" s="87"/>
      <c r="L153" s="88"/>
      <c r="M153" s="88" t="s">
        <v>550</v>
      </c>
      <c r="N153" s="88"/>
      <c r="O153" s="88"/>
      <c r="P153" s="88"/>
      <c r="Q153" s="88"/>
      <c r="R153" s="88"/>
      <c r="S153" s="91"/>
    </row>
    <row r="154" spans="1:19" s="83" customFormat="1" x14ac:dyDescent="0.25">
      <c r="A154" s="86">
        <v>328814</v>
      </c>
      <c r="B154" s="87">
        <v>37133</v>
      </c>
      <c r="C154" s="88"/>
      <c r="D154" s="88" t="s">
        <v>130</v>
      </c>
      <c r="E154" s="88" t="s">
        <v>129</v>
      </c>
      <c r="F154" s="89">
        <v>11755.84</v>
      </c>
      <c r="G154" s="90"/>
      <c r="H154" s="90">
        <v>11755.84</v>
      </c>
      <c r="I154" s="88">
        <v>24</v>
      </c>
      <c r="J154" s="87"/>
      <c r="K154" s="87"/>
      <c r="L154" s="88"/>
      <c r="M154" s="88" t="s">
        <v>551</v>
      </c>
      <c r="N154" s="88"/>
      <c r="O154" s="88"/>
      <c r="P154" s="88"/>
      <c r="Q154" s="88"/>
      <c r="R154" s="88"/>
      <c r="S154" s="91"/>
    </row>
    <row r="155" spans="1:19" s="83" customFormat="1" x14ac:dyDescent="0.25">
      <c r="A155" s="86">
        <v>328850</v>
      </c>
      <c r="B155" s="87">
        <v>37133</v>
      </c>
      <c r="C155" s="88"/>
      <c r="D155" s="88" t="s">
        <v>130</v>
      </c>
      <c r="E155" s="88" t="s">
        <v>129</v>
      </c>
      <c r="F155" s="89">
        <v>2096.2399999999998</v>
      </c>
      <c r="G155" s="90"/>
      <c r="H155" s="90">
        <v>2096.2399999999998</v>
      </c>
      <c r="I155" s="88">
        <v>24</v>
      </c>
      <c r="J155" s="87"/>
      <c r="K155" s="87"/>
      <c r="L155" s="88"/>
      <c r="M155" s="88" t="s">
        <v>552</v>
      </c>
      <c r="N155" s="88"/>
      <c r="O155" s="88"/>
      <c r="P155" s="88"/>
      <c r="Q155" s="88"/>
      <c r="R155" s="88"/>
      <c r="S155" s="91"/>
    </row>
    <row r="156" spans="1:19" s="83" customFormat="1" x14ac:dyDescent="0.25">
      <c r="A156" s="86">
        <v>328852</v>
      </c>
      <c r="B156" s="87">
        <v>37133</v>
      </c>
      <c r="C156" s="88"/>
      <c r="D156" s="88" t="s">
        <v>130</v>
      </c>
      <c r="E156" s="88" t="s">
        <v>129</v>
      </c>
      <c r="F156" s="89">
        <v>6616.92</v>
      </c>
      <c r="G156" s="90"/>
      <c r="H156" s="90">
        <v>6616.92</v>
      </c>
      <c r="I156" s="88">
        <v>24</v>
      </c>
      <c r="J156" s="87"/>
      <c r="K156" s="87"/>
      <c r="L156" s="88"/>
      <c r="M156" s="88" t="s">
        <v>553</v>
      </c>
      <c r="N156" s="88"/>
      <c r="O156" s="88"/>
      <c r="P156" s="88"/>
      <c r="Q156" s="88"/>
      <c r="R156" s="88"/>
      <c r="S156" s="91"/>
    </row>
    <row r="157" spans="1:19" s="83" customFormat="1" x14ac:dyDescent="0.25">
      <c r="A157" s="86">
        <v>328856</v>
      </c>
      <c r="B157" s="87">
        <v>37133</v>
      </c>
      <c r="C157" s="88"/>
      <c r="D157" s="88" t="s">
        <v>130</v>
      </c>
      <c r="E157" s="88" t="s">
        <v>129</v>
      </c>
      <c r="F157" s="89">
        <v>8266.06</v>
      </c>
      <c r="G157" s="90"/>
      <c r="H157" s="90">
        <v>8266.06</v>
      </c>
      <c r="I157" s="88">
        <v>24</v>
      </c>
      <c r="J157" s="87"/>
      <c r="K157" s="87"/>
      <c r="L157" s="88"/>
      <c r="M157" s="88" t="s">
        <v>554</v>
      </c>
      <c r="N157" s="88"/>
      <c r="O157" s="88"/>
      <c r="P157" s="88"/>
      <c r="Q157" s="88"/>
      <c r="R157" s="88"/>
      <c r="S157" s="91"/>
    </row>
    <row r="158" spans="1:19" s="83" customFormat="1" x14ac:dyDescent="0.25">
      <c r="A158" s="86"/>
      <c r="B158" s="87"/>
      <c r="C158" s="88"/>
      <c r="D158" s="88" t="s">
        <v>224</v>
      </c>
      <c r="E158" s="88"/>
      <c r="F158" s="89">
        <v>120793.21</v>
      </c>
      <c r="G158" s="90"/>
      <c r="H158" s="90">
        <v>120793.21</v>
      </c>
      <c r="I158" s="88"/>
      <c r="J158" s="87"/>
      <c r="K158" s="87"/>
      <c r="L158" s="88"/>
      <c r="M158" s="88"/>
      <c r="N158" s="88"/>
      <c r="O158" s="88"/>
      <c r="P158" s="88"/>
      <c r="Q158" s="88"/>
      <c r="R158" s="88"/>
      <c r="S158" s="91"/>
    </row>
    <row r="159" spans="1:19" s="83" customFormat="1" x14ac:dyDescent="0.25">
      <c r="A159" s="86">
        <v>327268</v>
      </c>
      <c r="B159" s="87">
        <v>37105</v>
      </c>
      <c r="C159" s="88"/>
      <c r="D159" s="88" t="s">
        <v>132</v>
      </c>
      <c r="E159" s="88" t="s">
        <v>133</v>
      </c>
      <c r="F159" s="89">
        <v>-105733.2841</v>
      </c>
      <c r="G159" s="90"/>
      <c r="H159" s="90">
        <v>-105733.2841</v>
      </c>
      <c r="I159" s="88">
        <v>5</v>
      </c>
      <c r="J159" s="87"/>
      <c r="K159" s="87"/>
      <c r="L159" s="88"/>
      <c r="M159" s="88" t="s">
        <v>273</v>
      </c>
      <c r="N159" s="88"/>
      <c r="O159" s="88"/>
      <c r="P159" s="88"/>
      <c r="Q159" s="88"/>
      <c r="R159" s="88"/>
      <c r="S159" s="91"/>
    </row>
    <row r="160" spans="1:19" s="83" customFormat="1" x14ac:dyDescent="0.25">
      <c r="A160" s="86">
        <v>327270</v>
      </c>
      <c r="B160" s="87">
        <v>37105</v>
      </c>
      <c r="C160" s="88"/>
      <c r="D160" s="88" t="s">
        <v>132</v>
      </c>
      <c r="E160" s="88" t="s">
        <v>133</v>
      </c>
      <c r="F160" s="89">
        <v>76442.082500000004</v>
      </c>
      <c r="G160" s="90"/>
      <c r="H160" s="90">
        <v>76442.082500000004</v>
      </c>
      <c r="I160" s="88">
        <v>5</v>
      </c>
      <c r="J160" s="87"/>
      <c r="K160" s="87"/>
      <c r="L160" s="88"/>
      <c r="M160" s="88" t="s">
        <v>273</v>
      </c>
      <c r="N160" s="88"/>
      <c r="O160" s="88"/>
      <c r="P160" s="88"/>
      <c r="Q160" s="88"/>
      <c r="R160" s="88"/>
      <c r="S160" s="91"/>
    </row>
    <row r="161" spans="1:19" s="83" customFormat="1" x14ac:dyDescent="0.25">
      <c r="A161" s="86">
        <v>327271</v>
      </c>
      <c r="B161" s="87">
        <v>37105</v>
      </c>
      <c r="C161" s="88"/>
      <c r="D161" s="88" t="s">
        <v>132</v>
      </c>
      <c r="E161" s="88" t="s">
        <v>133</v>
      </c>
      <c r="F161" s="89">
        <v>76518.698999999993</v>
      </c>
      <c r="G161" s="90"/>
      <c r="H161" s="90">
        <v>76518.698999999993</v>
      </c>
      <c r="I161" s="88">
        <v>5</v>
      </c>
      <c r="J161" s="87"/>
      <c r="K161" s="87"/>
      <c r="L161" s="88"/>
      <c r="M161" s="88" t="s">
        <v>273</v>
      </c>
      <c r="N161" s="88"/>
      <c r="O161" s="88"/>
      <c r="P161" s="88"/>
      <c r="Q161" s="88"/>
      <c r="R161" s="88"/>
      <c r="S161" s="91"/>
    </row>
    <row r="162" spans="1:19" s="83" customFormat="1" x14ac:dyDescent="0.25">
      <c r="A162" s="86">
        <v>327725</v>
      </c>
      <c r="B162" s="87">
        <v>37113</v>
      </c>
      <c r="C162" s="88"/>
      <c r="D162" s="88" t="s">
        <v>132</v>
      </c>
      <c r="E162" s="88" t="s">
        <v>133</v>
      </c>
      <c r="F162" s="89">
        <v>5313.06</v>
      </c>
      <c r="G162" s="90"/>
      <c r="H162" s="90">
        <v>5313.06</v>
      </c>
      <c r="I162" s="88">
        <v>2</v>
      </c>
      <c r="J162" s="87"/>
      <c r="K162" s="87"/>
      <c r="L162" s="88"/>
      <c r="M162" s="88" t="s">
        <v>371</v>
      </c>
      <c r="N162" s="88"/>
      <c r="O162" s="88"/>
      <c r="P162" s="88"/>
      <c r="Q162" s="88"/>
      <c r="R162" s="88"/>
      <c r="S162" s="91"/>
    </row>
    <row r="163" spans="1:19" s="83" customFormat="1" x14ac:dyDescent="0.25">
      <c r="A163" s="86">
        <v>327794</v>
      </c>
      <c r="B163" s="87">
        <v>37116</v>
      </c>
      <c r="C163" s="88"/>
      <c r="D163" s="88" t="s">
        <v>132</v>
      </c>
      <c r="E163" s="88" t="s">
        <v>133</v>
      </c>
      <c r="F163" s="89">
        <v>25544.07</v>
      </c>
      <c r="G163" s="90"/>
      <c r="H163" s="90">
        <v>25544.07</v>
      </c>
      <c r="I163" s="88">
        <v>12</v>
      </c>
      <c r="J163" s="87"/>
      <c r="K163" s="87"/>
      <c r="L163" s="88"/>
      <c r="M163" s="88" t="s">
        <v>372</v>
      </c>
      <c r="N163" s="88"/>
      <c r="O163" s="88"/>
      <c r="P163" s="88"/>
      <c r="Q163" s="88"/>
      <c r="R163" s="88"/>
      <c r="S163" s="91"/>
    </row>
    <row r="164" spans="1:19" s="83" customFormat="1" x14ac:dyDescent="0.25">
      <c r="A164" s="86">
        <v>327975</v>
      </c>
      <c r="B164" s="87">
        <v>37119</v>
      </c>
      <c r="C164" s="88"/>
      <c r="D164" s="88" t="s">
        <v>132</v>
      </c>
      <c r="E164" s="88" t="s">
        <v>133</v>
      </c>
      <c r="F164" s="89">
        <v>7366.45</v>
      </c>
      <c r="G164" s="90"/>
      <c r="H164" s="90">
        <v>7366.45</v>
      </c>
      <c r="I164" s="88">
        <v>12</v>
      </c>
      <c r="J164" s="87"/>
      <c r="K164" s="87"/>
      <c r="L164" s="88"/>
      <c r="M164" s="88" t="s">
        <v>555</v>
      </c>
      <c r="N164" s="88"/>
      <c r="O164" s="88"/>
      <c r="P164" s="88"/>
      <c r="Q164" s="88"/>
      <c r="R164" s="88"/>
      <c r="S164" s="91"/>
    </row>
    <row r="165" spans="1:19" s="83" customFormat="1" x14ac:dyDescent="0.25">
      <c r="A165" s="86">
        <v>328030</v>
      </c>
      <c r="B165" s="87">
        <v>37120</v>
      </c>
      <c r="C165" s="88"/>
      <c r="D165" s="88" t="s">
        <v>132</v>
      </c>
      <c r="E165" s="88" t="s">
        <v>133</v>
      </c>
      <c r="F165" s="89">
        <v>-225702.74909999999</v>
      </c>
      <c r="G165" s="90"/>
      <c r="H165" s="90">
        <v>-225702.74909999999</v>
      </c>
      <c r="I165" s="88">
        <v>6</v>
      </c>
      <c r="J165" s="87"/>
      <c r="K165" s="87"/>
      <c r="L165" s="88"/>
      <c r="M165" s="88" t="s">
        <v>556</v>
      </c>
      <c r="N165" s="88"/>
      <c r="O165" s="88"/>
      <c r="P165" s="88"/>
      <c r="Q165" s="88"/>
      <c r="R165" s="88"/>
      <c r="S165" s="91"/>
    </row>
    <row r="166" spans="1:19" s="83" customFormat="1" x14ac:dyDescent="0.25">
      <c r="A166" s="86">
        <v>328031</v>
      </c>
      <c r="B166" s="87">
        <v>37120</v>
      </c>
      <c r="C166" s="88"/>
      <c r="D166" s="88" t="s">
        <v>132</v>
      </c>
      <c r="E166" s="88" t="s">
        <v>133</v>
      </c>
      <c r="F166" s="89">
        <v>116921.5233</v>
      </c>
      <c r="G166" s="90"/>
      <c r="H166" s="90">
        <v>116921.5233</v>
      </c>
      <c r="I166" s="88">
        <v>6</v>
      </c>
      <c r="J166" s="87"/>
      <c r="K166" s="87"/>
      <c r="L166" s="88"/>
      <c r="M166" s="88" t="s">
        <v>556</v>
      </c>
      <c r="N166" s="88"/>
      <c r="O166" s="88"/>
      <c r="P166" s="88"/>
      <c r="Q166" s="88"/>
      <c r="R166" s="88"/>
      <c r="S166" s="91"/>
    </row>
    <row r="167" spans="1:19" s="83" customFormat="1" x14ac:dyDescent="0.25">
      <c r="A167" s="86">
        <v>328032</v>
      </c>
      <c r="B167" s="87">
        <v>37120</v>
      </c>
      <c r="C167" s="88"/>
      <c r="D167" s="88" t="s">
        <v>132</v>
      </c>
      <c r="E167" s="88" t="s">
        <v>133</v>
      </c>
      <c r="F167" s="89">
        <v>55112.666799999999</v>
      </c>
      <c r="G167" s="90"/>
      <c r="H167" s="90">
        <v>55112.666799999999</v>
      </c>
      <c r="I167" s="88">
        <v>2</v>
      </c>
      <c r="J167" s="87"/>
      <c r="K167" s="87"/>
      <c r="L167" s="88"/>
      <c r="M167" s="88" t="s">
        <v>557</v>
      </c>
      <c r="N167" s="88"/>
      <c r="O167" s="88"/>
      <c r="P167" s="88"/>
      <c r="Q167" s="88"/>
      <c r="R167" s="88"/>
      <c r="S167" s="91"/>
    </row>
    <row r="168" spans="1:19" s="83" customFormat="1" x14ac:dyDescent="0.25">
      <c r="A168" s="86">
        <v>328033</v>
      </c>
      <c r="B168" s="87">
        <v>37120</v>
      </c>
      <c r="C168" s="88"/>
      <c r="D168" s="88" t="s">
        <v>132</v>
      </c>
      <c r="E168" s="88" t="s">
        <v>133</v>
      </c>
      <c r="F168" s="89">
        <v>90195.423999999999</v>
      </c>
      <c r="G168" s="90"/>
      <c r="H168" s="90">
        <v>90195.423999999999</v>
      </c>
      <c r="I168" s="88">
        <v>2</v>
      </c>
      <c r="J168" s="87"/>
      <c r="K168" s="87"/>
      <c r="L168" s="88"/>
      <c r="M168" s="88" t="s">
        <v>558</v>
      </c>
      <c r="N168" s="88"/>
      <c r="O168" s="88"/>
      <c r="P168" s="88"/>
      <c r="Q168" s="88"/>
      <c r="R168" s="88"/>
      <c r="S168" s="91"/>
    </row>
    <row r="169" spans="1:19" s="83" customFormat="1" x14ac:dyDescent="0.25">
      <c r="A169" s="86">
        <v>328830</v>
      </c>
      <c r="B169" s="87">
        <v>37133</v>
      </c>
      <c r="C169" s="88"/>
      <c r="D169" s="88" t="s">
        <v>132</v>
      </c>
      <c r="E169" s="88" t="s">
        <v>133</v>
      </c>
      <c r="F169" s="89">
        <v>-45771.535900000003</v>
      </c>
      <c r="G169" s="90"/>
      <c r="H169" s="90">
        <v>-45771.535900000003</v>
      </c>
      <c r="I169" s="88">
        <v>59</v>
      </c>
      <c r="J169" s="87"/>
      <c r="K169" s="87"/>
      <c r="L169" s="88"/>
      <c r="M169" s="88" t="s">
        <v>559</v>
      </c>
      <c r="N169" s="88"/>
      <c r="O169" s="88"/>
      <c r="P169" s="88"/>
      <c r="Q169" s="88"/>
      <c r="R169" s="88"/>
      <c r="S169" s="91"/>
    </row>
    <row r="170" spans="1:19" s="83" customFormat="1" x14ac:dyDescent="0.25">
      <c r="A170" s="86">
        <v>328831</v>
      </c>
      <c r="B170" s="87">
        <v>37133</v>
      </c>
      <c r="C170" s="88"/>
      <c r="D170" s="88" t="s">
        <v>132</v>
      </c>
      <c r="E170" s="88" t="s">
        <v>133</v>
      </c>
      <c r="F170" s="89">
        <v>64055.612500000003</v>
      </c>
      <c r="G170" s="90"/>
      <c r="H170" s="90">
        <v>64055.612500000003</v>
      </c>
      <c r="I170" s="88">
        <v>59</v>
      </c>
      <c r="J170" s="87"/>
      <c r="K170" s="87"/>
      <c r="L170" s="88"/>
      <c r="M170" s="88" t="s">
        <v>559</v>
      </c>
      <c r="N170" s="88"/>
      <c r="O170" s="88"/>
      <c r="P170" s="88"/>
      <c r="Q170" s="88"/>
      <c r="R170" s="88"/>
      <c r="S170" s="91"/>
    </row>
    <row r="171" spans="1:19" s="83" customFormat="1" x14ac:dyDescent="0.25">
      <c r="A171" s="86"/>
      <c r="B171" s="87"/>
      <c r="C171" s="88"/>
      <c r="D171" s="88" t="s">
        <v>225</v>
      </c>
      <c r="E171" s="88"/>
      <c r="F171" s="89">
        <v>140262.019</v>
      </c>
      <c r="G171" s="90"/>
      <c r="H171" s="90">
        <v>140262.019</v>
      </c>
      <c r="I171" s="88"/>
      <c r="J171" s="87"/>
      <c r="K171" s="87"/>
      <c r="L171" s="88"/>
      <c r="M171" s="88"/>
      <c r="N171" s="88"/>
      <c r="O171" s="88"/>
      <c r="P171" s="88"/>
      <c r="Q171" s="88"/>
      <c r="R171" s="88"/>
      <c r="S171" s="91"/>
    </row>
    <row r="172" spans="1:19" s="83" customFormat="1" x14ac:dyDescent="0.25">
      <c r="A172" s="86">
        <v>327243</v>
      </c>
      <c r="B172" s="87">
        <v>37104</v>
      </c>
      <c r="C172" s="88"/>
      <c r="D172" s="88" t="s">
        <v>226</v>
      </c>
      <c r="E172" s="88" t="s">
        <v>131</v>
      </c>
      <c r="F172" s="89">
        <v>-4683.51</v>
      </c>
      <c r="G172" s="90"/>
      <c r="H172" s="90">
        <v>-4683.51</v>
      </c>
      <c r="I172" s="88">
        <v>24</v>
      </c>
      <c r="J172" s="87"/>
      <c r="K172" s="87"/>
      <c r="L172" s="88"/>
      <c r="M172" s="88" t="s">
        <v>560</v>
      </c>
      <c r="N172" s="88"/>
      <c r="O172" s="88"/>
      <c r="P172" s="88"/>
      <c r="Q172" s="88"/>
      <c r="R172" s="88"/>
      <c r="S172" s="91"/>
    </row>
    <row r="173" spans="1:19" s="83" customFormat="1" x14ac:dyDescent="0.25">
      <c r="A173" s="86">
        <v>327258</v>
      </c>
      <c r="B173" s="87">
        <v>37105</v>
      </c>
      <c r="C173" s="88"/>
      <c r="D173" s="88" t="s">
        <v>226</v>
      </c>
      <c r="E173" s="88" t="s">
        <v>131</v>
      </c>
      <c r="F173" s="89">
        <v>-1614.03</v>
      </c>
      <c r="G173" s="90"/>
      <c r="H173" s="90">
        <v>-1614.03</v>
      </c>
      <c r="I173" s="88">
        <v>26</v>
      </c>
      <c r="J173" s="87"/>
      <c r="K173" s="87"/>
      <c r="L173" s="88"/>
      <c r="M173" s="88" t="s">
        <v>561</v>
      </c>
      <c r="N173" s="88"/>
      <c r="O173" s="88"/>
      <c r="P173" s="88"/>
      <c r="Q173" s="88"/>
      <c r="R173" s="88"/>
      <c r="S173" s="91"/>
    </row>
    <row r="174" spans="1:19" s="83" customFormat="1" x14ac:dyDescent="0.25">
      <c r="A174" s="86">
        <v>327259</v>
      </c>
      <c r="B174" s="87">
        <v>37105</v>
      </c>
      <c r="C174" s="88"/>
      <c r="D174" s="88" t="s">
        <v>226</v>
      </c>
      <c r="E174" s="88" t="s">
        <v>131</v>
      </c>
      <c r="F174" s="89">
        <v>3498.51</v>
      </c>
      <c r="G174" s="90"/>
      <c r="H174" s="90">
        <v>3498.51</v>
      </c>
      <c r="I174" s="88">
        <v>26</v>
      </c>
      <c r="J174" s="87"/>
      <c r="K174" s="87"/>
      <c r="L174" s="88"/>
      <c r="M174" s="88" t="s">
        <v>561</v>
      </c>
      <c r="N174" s="88"/>
      <c r="O174" s="88"/>
      <c r="P174" s="88"/>
      <c r="Q174" s="88"/>
      <c r="R174" s="88"/>
      <c r="S174" s="91"/>
    </row>
    <row r="175" spans="1:19" s="83" customFormat="1" x14ac:dyDescent="0.25">
      <c r="A175" s="86">
        <v>327277</v>
      </c>
      <c r="B175" s="87">
        <v>37105</v>
      </c>
      <c r="C175" s="88"/>
      <c r="D175" s="88" t="s">
        <v>226</v>
      </c>
      <c r="E175" s="88" t="s">
        <v>131</v>
      </c>
      <c r="F175" s="89">
        <v>17591.05</v>
      </c>
      <c r="G175" s="90"/>
      <c r="H175" s="90">
        <v>17591.05</v>
      </c>
      <c r="I175" s="88">
        <v>12</v>
      </c>
      <c r="J175" s="87"/>
      <c r="K175" s="87"/>
      <c r="L175" s="88"/>
      <c r="M175" s="88" t="s">
        <v>227</v>
      </c>
      <c r="N175" s="88"/>
      <c r="O175" s="88"/>
      <c r="P175" s="88"/>
      <c r="Q175" s="88"/>
      <c r="R175" s="88"/>
      <c r="S175" s="91"/>
    </row>
    <row r="176" spans="1:19" s="83" customFormat="1" x14ac:dyDescent="0.25">
      <c r="A176" s="86">
        <v>327456</v>
      </c>
      <c r="B176" s="87">
        <v>37109</v>
      </c>
      <c r="C176" s="88"/>
      <c r="D176" s="88" t="s">
        <v>226</v>
      </c>
      <c r="E176" s="88" t="s">
        <v>131</v>
      </c>
      <c r="F176" s="89">
        <v>22235.05</v>
      </c>
      <c r="G176" s="90"/>
      <c r="H176" s="90">
        <v>22235.05</v>
      </c>
      <c r="I176" s="88">
        <v>36</v>
      </c>
      <c r="J176" s="87"/>
      <c r="K176" s="87"/>
      <c r="L176" s="88"/>
      <c r="M176" s="88" t="s">
        <v>562</v>
      </c>
      <c r="N176" s="88"/>
      <c r="O176" s="88"/>
      <c r="P176" s="88"/>
      <c r="Q176" s="88"/>
      <c r="R176" s="88"/>
      <c r="S176" s="91"/>
    </row>
    <row r="177" spans="1:19" s="83" customFormat="1" x14ac:dyDescent="0.25">
      <c r="A177" s="86">
        <v>327458</v>
      </c>
      <c r="B177" s="87">
        <v>37109</v>
      </c>
      <c r="C177" s="88"/>
      <c r="D177" s="88" t="s">
        <v>226</v>
      </c>
      <c r="E177" s="88" t="s">
        <v>131</v>
      </c>
      <c r="F177" s="89">
        <v>8346.9500000000007</v>
      </c>
      <c r="G177" s="90"/>
      <c r="H177" s="90">
        <v>8346.9500000000007</v>
      </c>
      <c r="I177" s="88">
        <v>60</v>
      </c>
      <c r="J177" s="87"/>
      <c r="K177" s="87"/>
      <c r="L177" s="88"/>
      <c r="M177" s="88" t="s">
        <v>274</v>
      </c>
      <c r="N177" s="88"/>
      <c r="O177" s="88"/>
      <c r="P177" s="88"/>
      <c r="Q177" s="88"/>
      <c r="R177" s="88"/>
      <c r="S177" s="91"/>
    </row>
    <row r="178" spans="1:19" s="83" customFormat="1" x14ac:dyDescent="0.25">
      <c r="A178" s="86">
        <v>327553</v>
      </c>
      <c r="B178" s="87">
        <v>37110</v>
      </c>
      <c r="C178" s="88"/>
      <c r="D178" s="88" t="s">
        <v>226</v>
      </c>
      <c r="E178" s="88" t="s">
        <v>131</v>
      </c>
      <c r="F178" s="89">
        <v>-12210.557699999999</v>
      </c>
      <c r="G178" s="90"/>
      <c r="H178" s="90">
        <v>-12210.557699999999</v>
      </c>
      <c r="I178" s="88">
        <v>49</v>
      </c>
      <c r="J178" s="87"/>
      <c r="K178" s="87"/>
      <c r="L178" s="88"/>
      <c r="M178" s="88" t="s">
        <v>275</v>
      </c>
      <c r="N178" s="88"/>
      <c r="O178" s="88"/>
      <c r="P178" s="88"/>
      <c r="Q178" s="88"/>
      <c r="R178" s="88"/>
      <c r="S178" s="91"/>
    </row>
    <row r="179" spans="1:19" s="83" customFormat="1" x14ac:dyDescent="0.25">
      <c r="A179" s="86">
        <v>327554</v>
      </c>
      <c r="B179" s="87">
        <v>37110</v>
      </c>
      <c r="C179" s="88"/>
      <c r="D179" s="88" t="s">
        <v>226</v>
      </c>
      <c r="E179" s="88" t="s">
        <v>131</v>
      </c>
      <c r="F179" s="89">
        <v>9136.2538999999997</v>
      </c>
      <c r="G179" s="90"/>
      <c r="H179" s="90">
        <v>9136.2538999999997</v>
      </c>
      <c r="I179" s="88">
        <v>49</v>
      </c>
      <c r="J179" s="87"/>
      <c r="K179" s="87"/>
      <c r="L179" s="88"/>
      <c r="M179" s="88" t="s">
        <v>275</v>
      </c>
      <c r="N179" s="88"/>
      <c r="O179" s="88"/>
      <c r="P179" s="88"/>
      <c r="Q179" s="88"/>
      <c r="R179" s="88"/>
      <c r="S179" s="91"/>
    </row>
    <row r="180" spans="1:19" s="83" customFormat="1" x14ac:dyDescent="0.25">
      <c r="A180" s="86">
        <v>327632</v>
      </c>
      <c r="B180" s="87">
        <v>37111</v>
      </c>
      <c r="C180" s="88"/>
      <c r="D180" s="88" t="s">
        <v>226</v>
      </c>
      <c r="E180" s="88" t="s">
        <v>131</v>
      </c>
      <c r="F180" s="89">
        <v>9660.99</v>
      </c>
      <c r="G180" s="90"/>
      <c r="H180" s="90">
        <v>9660.99</v>
      </c>
      <c r="I180" s="88">
        <v>12</v>
      </c>
      <c r="J180" s="87"/>
      <c r="K180" s="87"/>
      <c r="L180" s="88"/>
      <c r="M180" s="88" t="s">
        <v>276</v>
      </c>
      <c r="N180" s="88"/>
      <c r="O180" s="88"/>
      <c r="P180" s="88"/>
      <c r="Q180" s="88"/>
      <c r="R180" s="88"/>
      <c r="S180" s="91"/>
    </row>
    <row r="181" spans="1:19" s="83" customFormat="1" x14ac:dyDescent="0.25">
      <c r="A181" s="86">
        <v>327650</v>
      </c>
      <c r="B181" s="87">
        <v>37111</v>
      </c>
      <c r="C181" s="88"/>
      <c r="D181" s="88" t="s">
        <v>226</v>
      </c>
      <c r="E181" s="88" t="s">
        <v>131</v>
      </c>
      <c r="F181" s="89">
        <v>6297.66</v>
      </c>
      <c r="G181" s="90"/>
      <c r="H181" s="90">
        <v>6297.66</v>
      </c>
      <c r="I181" s="88">
        <v>60</v>
      </c>
      <c r="J181" s="87"/>
      <c r="K181" s="87"/>
      <c r="L181" s="88"/>
      <c r="M181" s="88" t="s">
        <v>563</v>
      </c>
      <c r="N181" s="88"/>
      <c r="O181" s="88"/>
      <c r="P181" s="88"/>
      <c r="Q181" s="88"/>
      <c r="R181" s="88"/>
      <c r="S181" s="91"/>
    </row>
    <row r="182" spans="1:19" s="83" customFormat="1" x14ac:dyDescent="0.25">
      <c r="A182" s="86">
        <v>327667</v>
      </c>
      <c r="B182" s="87">
        <v>37111</v>
      </c>
      <c r="C182" s="88"/>
      <c r="D182" s="88" t="s">
        <v>226</v>
      </c>
      <c r="E182" s="88" t="s">
        <v>131</v>
      </c>
      <c r="F182" s="89">
        <v>2588.27</v>
      </c>
      <c r="G182" s="90"/>
      <c r="H182" s="90">
        <v>2588.27</v>
      </c>
      <c r="I182" s="88">
        <v>60</v>
      </c>
      <c r="J182" s="87"/>
      <c r="K182" s="87"/>
      <c r="L182" s="88"/>
      <c r="M182" s="88" t="s">
        <v>277</v>
      </c>
      <c r="N182" s="88"/>
      <c r="O182" s="88"/>
      <c r="P182" s="88"/>
      <c r="Q182" s="88"/>
      <c r="R182" s="88"/>
      <c r="S182" s="91"/>
    </row>
    <row r="183" spans="1:19" s="83" customFormat="1" x14ac:dyDescent="0.25">
      <c r="A183" s="86">
        <v>327722</v>
      </c>
      <c r="B183" s="87">
        <v>37112</v>
      </c>
      <c r="C183" s="88"/>
      <c r="D183" s="88" t="s">
        <v>226</v>
      </c>
      <c r="E183" s="88" t="s">
        <v>131</v>
      </c>
      <c r="F183" s="89">
        <v>7010.91</v>
      </c>
      <c r="G183" s="90"/>
      <c r="H183" s="90">
        <v>7010.91</v>
      </c>
      <c r="I183" s="88">
        <v>12</v>
      </c>
      <c r="J183" s="87"/>
      <c r="K183" s="87"/>
      <c r="L183" s="88"/>
      <c r="M183" s="88" t="s">
        <v>564</v>
      </c>
      <c r="N183" s="88"/>
      <c r="O183" s="88"/>
      <c r="P183" s="88"/>
      <c r="Q183" s="88"/>
      <c r="R183" s="88"/>
      <c r="S183" s="91"/>
    </row>
    <row r="184" spans="1:19" s="83" customFormat="1" x14ac:dyDescent="0.25">
      <c r="A184" s="86">
        <v>327810</v>
      </c>
      <c r="B184" s="87">
        <v>37116</v>
      </c>
      <c r="C184" s="88"/>
      <c r="D184" s="88" t="s">
        <v>226</v>
      </c>
      <c r="E184" s="88" t="s">
        <v>131</v>
      </c>
      <c r="F184" s="89">
        <v>2597</v>
      </c>
      <c r="G184" s="90"/>
      <c r="H184" s="90">
        <v>2597</v>
      </c>
      <c r="I184" s="88">
        <v>36</v>
      </c>
      <c r="J184" s="87"/>
      <c r="K184" s="87"/>
      <c r="L184" s="88"/>
      <c r="M184" s="88" t="s">
        <v>373</v>
      </c>
      <c r="N184" s="88"/>
      <c r="O184" s="88"/>
      <c r="P184" s="88"/>
      <c r="Q184" s="88"/>
      <c r="R184" s="88"/>
      <c r="S184" s="91"/>
    </row>
    <row r="185" spans="1:19" s="83" customFormat="1" x14ac:dyDescent="0.25">
      <c r="A185" s="86">
        <v>327846</v>
      </c>
      <c r="B185" s="87">
        <v>37117</v>
      </c>
      <c r="C185" s="88"/>
      <c r="D185" s="88" t="s">
        <v>226</v>
      </c>
      <c r="E185" s="88" t="s">
        <v>131</v>
      </c>
      <c r="F185" s="89">
        <v>-831.38</v>
      </c>
      <c r="G185" s="90"/>
      <c r="H185" s="90">
        <v>-831.38</v>
      </c>
      <c r="I185" s="88">
        <v>20</v>
      </c>
      <c r="J185" s="87"/>
      <c r="K185" s="87"/>
      <c r="L185" s="88"/>
      <c r="M185" s="88" t="s">
        <v>374</v>
      </c>
      <c r="N185" s="88"/>
      <c r="O185" s="88"/>
      <c r="P185" s="88"/>
      <c r="Q185" s="88"/>
      <c r="R185" s="88"/>
      <c r="S185" s="91"/>
    </row>
    <row r="186" spans="1:19" s="83" customFormat="1" x14ac:dyDescent="0.25">
      <c r="A186" s="86">
        <v>327847</v>
      </c>
      <c r="B186" s="87">
        <v>37117</v>
      </c>
      <c r="C186" s="88"/>
      <c r="D186" s="88" t="s">
        <v>226</v>
      </c>
      <c r="E186" s="88" t="s">
        <v>131</v>
      </c>
      <c r="F186" s="89">
        <v>2622.77</v>
      </c>
      <c r="G186" s="90"/>
      <c r="H186" s="90">
        <v>2622.77</v>
      </c>
      <c r="I186" s="88">
        <v>20</v>
      </c>
      <c r="J186" s="87"/>
      <c r="K186" s="87"/>
      <c r="L186" s="88"/>
      <c r="M186" s="88" t="s">
        <v>374</v>
      </c>
      <c r="N186" s="88"/>
      <c r="O186" s="88"/>
      <c r="P186" s="88"/>
      <c r="Q186" s="88"/>
      <c r="R186" s="88"/>
      <c r="S186" s="91"/>
    </row>
    <row r="187" spans="1:19" s="83" customFormat="1" x14ac:dyDescent="0.25">
      <c r="A187" s="86">
        <v>327885</v>
      </c>
      <c r="B187" s="87">
        <v>37117</v>
      </c>
      <c r="C187" s="88"/>
      <c r="D187" s="88" t="s">
        <v>226</v>
      </c>
      <c r="E187" s="88" t="s">
        <v>131</v>
      </c>
      <c r="F187" s="89">
        <v>4668.78</v>
      </c>
      <c r="G187" s="90"/>
      <c r="H187" s="90">
        <v>4668.78</v>
      </c>
      <c r="I187" s="88">
        <v>60</v>
      </c>
      <c r="J187" s="87"/>
      <c r="K187" s="87"/>
      <c r="L187" s="88"/>
      <c r="M187" s="88" t="s">
        <v>375</v>
      </c>
      <c r="N187" s="88"/>
      <c r="O187" s="88"/>
      <c r="P187" s="88"/>
      <c r="Q187" s="88"/>
      <c r="R187" s="88"/>
      <c r="S187" s="91"/>
    </row>
    <row r="188" spans="1:19" s="83" customFormat="1" x14ac:dyDescent="0.25">
      <c r="A188" s="86">
        <v>327909</v>
      </c>
      <c r="B188" s="87">
        <v>37118</v>
      </c>
      <c r="C188" s="88"/>
      <c r="D188" s="88" t="s">
        <v>226</v>
      </c>
      <c r="E188" s="88" t="s">
        <v>131</v>
      </c>
      <c r="F188" s="89">
        <v>4646.59</v>
      </c>
      <c r="G188" s="90"/>
      <c r="H188" s="90">
        <v>4646.59</v>
      </c>
      <c r="I188" s="88">
        <v>60</v>
      </c>
      <c r="J188" s="87"/>
      <c r="K188" s="87"/>
      <c r="L188" s="88"/>
      <c r="M188" s="88" t="s">
        <v>376</v>
      </c>
      <c r="N188" s="88"/>
      <c r="O188" s="88"/>
      <c r="P188" s="88"/>
      <c r="Q188" s="88"/>
      <c r="R188" s="88"/>
      <c r="S188" s="91"/>
    </row>
    <row r="189" spans="1:19" s="83" customFormat="1" x14ac:dyDescent="0.25">
      <c r="A189" s="86">
        <v>327910</v>
      </c>
      <c r="B189" s="87">
        <v>37118</v>
      </c>
      <c r="C189" s="88"/>
      <c r="D189" s="88" t="s">
        <v>226</v>
      </c>
      <c r="E189" s="88" t="s">
        <v>131</v>
      </c>
      <c r="F189" s="89">
        <v>22730.36</v>
      </c>
      <c r="G189" s="90"/>
      <c r="H189" s="90">
        <v>22730.36</v>
      </c>
      <c r="I189" s="88">
        <v>36</v>
      </c>
      <c r="J189" s="87"/>
      <c r="K189" s="87"/>
      <c r="L189" s="88"/>
      <c r="M189" s="88" t="s">
        <v>377</v>
      </c>
      <c r="N189" s="88"/>
      <c r="O189" s="88"/>
      <c r="P189" s="88"/>
      <c r="Q189" s="88"/>
      <c r="R189" s="88"/>
      <c r="S189" s="91"/>
    </row>
    <row r="190" spans="1:19" s="83" customFormat="1" x14ac:dyDescent="0.25">
      <c r="A190" s="86">
        <v>327916</v>
      </c>
      <c r="B190" s="87">
        <v>37118</v>
      </c>
      <c r="C190" s="88"/>
      <c r="D190" s="88" t="s">
        <v>226</v>
      </c>
      <c r="E190" s="88" t="s">
        <v>131</v>
      </c>
      <c r="F190" s="89">
        <v>160.4</v>
      </c>
      <c r="G190" s="90"/>
      <c r="H190" s="90">
        <v>160.4</v>
      </c>
      <c r="I190" s="88">
        <v>60</v>
      </c>
      <c r="J190" s="87"/>
      <c r="K190" s="87"/>
      <c r="L190" s="88"/>
      <c r="M190" s="88" t="s">
        <v>378</v>
      </c>
      <c r="N190" s="88"/>
      <c r="O190" s="88"/>
      <c r="P190" s="88"/>
      <c r="Q190" s="88"/>
      <c r="R190" s="88"/>
      <c r="S190" s="91"/>
    </row>
    <row r="191" spans="1:19" s="83" customFormat="1" x14ac:dyDescent="0.25">
      <c r="A191" s="86">
        <v>327974</v>
      </c>
      <c r="B191" s="87">
        <v>37119</v>
      </c>
      <c r="C191" s="88"/>
      <c r="D191" s="88" t="s">
        <v>226</v>
      </c>
      <c r="E191" s="88" t="s">
        <v>131</v>
      </c>
      <c r="F191" s="89">
        <v>2096.9499999999998</v>
      </c>
      <c r="G191" s="90"/>
      <c r="H191" s="90">
        <v>2096.9499999999998</v>
      </c>
      <c r="I191" s="88">
        <v>12</v>
      </c>
      <c r="J191" s="87"/>
      <c r="K191" s="87"/>
      <c r="L191" s="88"/>
      <c r="M191" s="88" t="s">
        <v>565</v>
      </c>
      <c r="N191" s="88"/>
      <c r="O191" s="88"/>
      <c r="P191" s="88"/>
      <c r="Q191" s="88"/>
      <c r="R191" s="88"/>
      <c r="S191" s="91"/>
    </row>
    <row r="192" spans="1:19" s="83" customFormat="1" x14ac:dyDescent="0.25">
      <c r="A192" s="86">
        <v>327998</v>
      </c>
      <c r="B192" s="87">
        <v>37119</v>
      </c>
      <c r="C192" s="88"/>
      <c r="D192" s="88" t="s">
        <v>226</v>
      </c>
      <c r="E192" s="88" t="s">
        <v>131</v>
      </c>
      <c r="F192" s="89">
        <v>72.61</v>
      </c>
      <c r="G192" s="90"/>
      <c r="H192" s="90">
        <v>72.61</v>
      </c>
      <c r="I192" s="88">
        <v>1</v>
      </c>
      <c r="J192" s="87"/>
      <c r="K192" s="87"/>
      <c r="L192" s="88"/>
      <c r="M192" s="88" t="s">
        <v>374</v>
      </c>
      <c r="N192" s="88"/>
      <c r="O192" s="88"/>
      <c r="P192" s="88"/>
      <c r="Q192" s="88"/>
      <c r="R192" s="88"/>
      <c r="S192" s="91"/>
    </row>
    <row r="193" spans="1:19" s="83" customFormat="1" x14ac:dyDescent="0.25">
      <c r="A193" s="86">
        <v>328016</v>
      </c>
      <c r="B193" s="87">
        <v>37120</v>
      </c>
      <c r="C193" s="88"/>
      <c r="D193" s="88" t="s">
        <v>226</v>
      </c>
      <c r="E193" s="88" t="s">
        <v>131</v>
      </c>
      <c r="F193" s="89">
        <v>9028.17</v>
      </c>
      <c r="G193" s="90"/>
      <c r="H193" s="90">
        <v>9028.17</v>
      </c>
      <c r="I193" s="88">
        <v>24</v>
      </c>
      <c r="J193" s="87"/>
      <c r="K193" s="87"/>
      <c r="L193" s="88"/>
      <c r="M193" s="88" t="s">
        <v>566</v>
      </c>
      <c r="N193" s="88"/>
      <c r="O193" s="88"/>
      <c r="P193" s="88"/>
      <c r="Q193" s="88"/>
      <c r="R193" s="88"/>
      <c r="S193" s="91"/>
    </row>
    <row r="194" spans="1:19" s="83" customFormat="1" x14ac:dyDescent="0.25">
      <c r="A194" s="86">
        <v>328017</v>
      </c>
      <c r="B194" s="87">
        <v>37120</v>
      </c>
      <c r="C194" s="88"/>
      <c r="D194" s="88" t="s">
        <v>226</v>
      </c>
      <c r="E194" s="88" t="s">
        <v>131</v>
      </c>
      <c r="F194" s="89">
        <v>70.400000000000006</v>
      </c>
      <c r="G194" s="90"/>
      <c r="H194" s="90">
        <v>70.400000000000006</v>
      </c>
      <c r="I194" s="88">
        <v>1</v>
      </c>
      <c r="J194" s="87"/>
      <c r="K194" s="87"/>
      <c r="L194" s="88"/>
      <c r="M194" s="88" t="s">
        <v>374</v>
      </c>
      <c r="N194" s="88"/>
      <c r="O194" s="88"/>
      <c r="P194" s="88"/>
      <c r="Q194" s="88"/>
      <c r="R194" s="88"/>
      <c r="S194" s="91"/>
    </row>
    <row r="195" spans="1:19" s="83" customFormat="1" x14ac:dyDescent="0.25">
      <c r="A195" s="86">
        <v>328027</v>
      </c>
      <c r="B195" s="87">
        <v>37120</v>
      </c>
      <c r="C195" s="88"/>
      <c r="D195" s="88" t="s">
        <v>226</v>
      </c>
      <c r="E195" s="88" t="s">
        <v>131</v>
      </c>
      <c r="F195" s="89">
        <v>5465.68</v>
      </c>
      <c r="G195" s="90"/>
      <c r="H195" s="90">
        <v>5465.68</v>
      </c>
      <c r="I195" s="88">
        <v>24</v>
      </c>
      <c r="J195" s="87"/>
      <c r="K195" s="87"/>
      <c r="L195" s="88"/>
      <c r="M195" s="88" t="s">
        <v>567</v>
      </c>
      <c r="N195" s="88"/>
      <c r="O195" s="88"/>
      <c r="P195" s="88"/>
      <c r="Q195" s="88"/>
      <c r="R195" s="88"/>
      <c r="S195" s="91"/>
    </row>
    <row r="196" spans="1:19" s="83" customFormat="1" x14ac:dyDescent="0.25">
      <c r="A196" s="86">
        <v>328059</v>
      </c>
      <c r="B196" s="87">
        <v>37120</v>
      </c>
      <c r="C196" s="88"/>
      <c r="D196" s="88" t="s">
        <v>226</v>
      </c>
      <c r="E196" s="88" t="s">
        <v>131</v>
      </c>
      <c r="F196" s="89">
        <v>9018.19</v>
      </c>
      <c r="G196" s="90"/>
      <c r="H196" s="90">
        <v>9018.19</v>
      </c>
      <c r="I196" s="88">
        <v>24</v>
      </c>
      <c r="J196" s="87"/>
      <c r="K196" s="87"/>
      <c r="L196" s="88"/>
      <c r="M196" s="88" t="s">
        <v>568</v>
      </c>
      <c r="N196" s="88"/>
      <c r="O196" s="88"/>
      <c r="P196" s="88"/>
      <c r="Q196" s="88"/>
      <c r="R196" s="88"/>
      <c r="S196" s="91"/>
    </row>
    <row r="197" spans="1:19" s="83" customFormat="1" x14ac:dyDescent="0.25">
      <c r="A197" s="86">
        <v>328065</v>
      </c>
      <c r="B197" s="87">
        <v>37120</v>
      </c>
      <c r="C197" s="88"/>
      <c r="D197" s="88" t="s">
        <v>226</v>
      </c>
      <c r="E197" s="88" t="s">
        <v>131</v>
      </c>
      <c r="F197" s="89">
        <v>9300.32</v>
      </c>
      <c r="G197" s="90"/>
      <c r="H197" s="90">
        <v>9300.32</v>
      </c>
      <c r="I197" s="88">
        <v>7</v>
      </c>
      <c r="J197" s="87"/>
      <c r="K197" s="87"/>
      <c r="L197" s="88"/>
      <c r="M197" s="88" t="s">
        <v>569</v>
      </c>
      <c r="N197" s="88"/>
      <c r="O197" s="88"/>
      <c r="P197" s="88"/>
      <c r="Q197" s="88"/>
      <c r="R197" s="88"/>
      <c r="S197" s="91"/>
    </row>
    <row r="198" spans="1:19" s="83" customFormat="1" x14ac:dyDescent="0.25">
      <c r="A198" s="86">
        <v>328127</v>
      </c>
      <c r="B198" s="87">
        <v>37124</v>
      </c>
      <c r="C198" s="88"/>
      <c r="D198" s="88" t="s">
        <v>226</v>
      </c>
      <c r="E198" s="88" t="s">
        <v>131</v>
      </c>
      <c r="F198" s="89">
        <v>7107.17</v>
      </c>
      <c r="G198" s="90"/>
      <c r="H198" s="90">
        <v>7107.17</v>
      </c>
      <c r="I198" s="88">
        <v>36</v>
      </c>
      <c r="J198" s="87"/>
      <c r="K198" s="87"/>
      <c r="L198" s="88"/>
      <c r="M198" s="88" t="s">
        <v>570</v>
      </c>
      <c r="N198" s="88"/>
      <c r="O198" s="88"/>
      <c r="P198" s="88"/>
      <c r="Q198" s="88"/>
      <c r="R198" s="88"/>
      <c r="S198" s="91"/>
    </row>
    <row r="199" spans="1:19" s="83" customFormat="1" x14ac:dyDescent="0.25">
      <c r="A199" s="86">
        <v>328256</v>
      </c>
      <c r="B199" s="87">
        <v>37126</v>
      </c>
      <c r="C199" s="88"/>
      <c r="D199" s="88" t="s">
        <v>226</v>
      </c>
      <c r="E199" s="88" t="s">
        <v>131</v>
      </c>
      <c r="F199" s="89">
        <v>4371.07</v>
      </c>
      <c r="G199" s="90"/>
      <c r="H199" s="90">
        <v>4371.07</v>
      </c>
      <c r="I199" s="88">
        <v>60</v>
      </c>
      <c r="J199" s="87"/>
      <c r="K199" s="87"/>
      <c r="L199" s="88"/>
      <c r="M199" s="88" t="s">
        <v>571</v>
      </c>
      <c r="N199" s="88"/>
      <c r="O199" s="88"/>
      <c r="P199" s="88"/>
      <c r="Q199" s="88"/>
      <c r="R199" s="88"/>
      <c r="S199" s="91"/>
    </row>
    <row r="200" spans="1:19" s="83" customFormat="1" x14ac:dyDescent="0.25">
      <c r="A200" s="86">
        <v>328360</v>
      </c>
      <c r="B200" s="87">
        <v>37130</v>
      </c>
      <c r="C200" s="88"/>
      <c r="D200" s="88" t="s">
        <v>226</v>
      </c>
      <c r="E200" s="88" t="s">
        <v>131</v>
      </c>
      <c r="F200" s="89">
        <v>13832.22</v>
      </c>
      <c r="G200" s="90"/>
      <c r="H200" s="90">
        <v>13832.22</v>
      </c>
      <c r="I200" s="88">
        <v>60</v>
      </c>
      <c r="J200" s="87"/>
      <c r="K200" s="87"/>
      <c r="L200" s="88"/>
      <c r="M200" s="88" t="s">
        <v>376</v>
      </c>
      <c r="N200" s="88"/>
      <c r="O200" s="88"/>
      <c r="P200" s="88"/>
      <c r="Q200" s="88"/>
      <c r="R200" s="88"/>
      <c r="S200" s="91"/>
    </row>
    <row r="201" spans="1:19" s="83" customFormat="1" x14ac:dyDescent="0.25">
      <c r="A201" s="86">
        <v>328421</v>
      </c>
      <c r="B201" s="87">
        <v>37130</v>
      </c>
      <c r="C201" s="88"/>
      <c r="D201" s="88" t="s">
        <v>226</v>
      </c>
      <c r="E201" s="88" t="s">
        <v>131</v>
      </c>
      <c r="F201" s="89">
        <v>10749.05</v>
      </c>
      <c r="G201" s="90"/>
      <c r="H201" s="90">
        <v>10749.05</v>
      </c>
      <c r="I201" s="88">
        <v>24</v>
      </c>
      <c r="J201" s="87"/>
      <c r="K201" s="87"/>
      <c r="L201" s="88"/>
      <c r="M201" s="88" t="s">
        <v>572</v>
      </c>
      <c r="N201" s="88"/>
      <c r="O201" s="88"/>
      <c r="P201" s="88"/>
      <c r="Q201" s="88"/>
      <c r="R201" s="88"/>
      <c r="S201" s="91"/>
    </row>
    <row r="202" spans="1:19" s="83" customFormat="1" x14ac:dyDescent="0.25">
      <c r="A202" s="86">
        <v>328588</v>
      </c>
      <c r="B202" s="87">
        <v>37131</v>
      </c>
      <c r="C202" s="88"/>
      <c r="D202" s="88" t="s">
        <v>226</v>
      </c>
      <c r="E202" s="88" t="s">
        <v>131</v>
      </c>
      <c r="F202" s="89">
        <v>25143.98</v>
      </c>
      <c r="G202" s="90"/>
      <c r="H202" s="90">
        <v>25143.98</v>
      </c>
      <c r="I202" s="88">
        <v>24</v>
      </c>
      <c r="J202" s="87"/>
      <c r="K202" s="87"/>
      <c r="L202" s="88"/>
      <c r="M202" s="88" t="s">
        <v>573</v>
      </c>
      <c r="N202" s="88"/>
      <c r="O202" s="88"/>
      <c r="P202" s="88"/>
      <c r="Q202" s="88"/>
      <c r="R202" s="88"/>
      <c r="S202" s="91"/>
    </row>
    <row r="203" spans="1:19" s="83" customFormat="1" x14ac:dyDescent="0.25">
      <c r="A203" s="86">
        <v>328672</v>
      </c>
      <c r="B203" s="87">
        <v>37132</v>
      </c>
      <c r="C203" s="88"/>
      <c r="D203" s="88" t="s">
        <v>226</v>
      </c>
      <c r="E203" s="88" t="s">
        <v>131</v>
      </c>
      <c r="F203" s="89">
        <v>3771.05</v>
      </c>
      <c r="G203" s="90"/>
      <c r="H203" s="90">
        <v>3771.05</v>
      </c>
      <c r="I203" s="88">
        <v>36</v>
      </c>
      <c r="J203" s="87"/>
      <c r="K203" s="87"/>
      <c r="L203" s="88"/>
      <c r="M203" s="88" t="s">
        <v>574</v>
      </c>
      <c r="N203" s="88"/>
      <c r="O203" s="88"/>
      <c r="P203" s="88"/>
      <c r="Q203" s="88"/>
      <c r="R203" s="88"/>
      <c r="S203" s="91"/>
    </row>
    <row r="204" spans="1:19" s="83" customFormat="1" x14ac:dyDescent="0.25">
      <c r="A204" s="86">
        <v>328744</v>
      </c>
      <c r="B204" s="87">
        <v>37132</v>
      </c>
      <c r="C204" s="88"/>
      <c r="D204" s="88" t="s">
        <v>226</v>
      </c>
      <c r="E204" s="88" t="s">
        <v>131</v>
      </c>
      <c r="F204" s="89">
        <v>45210.9</v>
      </c>
      <c r="G204" s="90"/>
      <c r="H204" s="90">
        <v>45210.9</v>
      </c>
      <c r="I204" s="88">
        <v>36</v>
      </c>
      <c r="J204" s="87"/>
      <c r="K204" s="87"/>
      <c r="L204" s="88"/>
      <c r="M204" s="88" t="s">
        <v>575</v>
      </c>
      <c r="N204" s="88"/>
      <c r="O204" s="88"/>
      <c r="P204" s="88"/>
      <c r="Q204" s="88"/>
      <c r="R204" s="88"/>
      <c r="S204" s="91"/>
    </row>
    <row r="205" spans="1:19" s="83" customFormat="1" x14ac:dyDescent="0.25">
      <c r="A205" s="86">
        <v>328861</v>
      </c>
      <c r="B205" s="87">
        <v>37133</v>
      </c>
      <c r="C205" s="88"/>
      <c r="D205" s="88" t="s">
        <v>226</v>
      </c>
      <c r="E205" s="88" t="s">
        <v>131</v>
      </c>
      <c r="F205" s="89">
        <v>16037.67</v>
      </c>
      <c r="G205" s="90"/>
      <c r="H205" s="90">
        <v>16037.67</v>
      </c>
      <c r="I205" s="88">
        <v>51</v>
      </c>
      <c r="J205" s="87"/>
      <c r="K205" s="87"/>
      <c r="L205" s="88"/>
      <c r="M205" s="88" t="s">
        <v>576</v>
      </c>
      <c r="N205" s="88"/>
      <c r="O205" s="88"/>
      <c r="P205" s="88"/>
      <c r="Q205" s="88"/>
      <c r="R205" s="88"/>
      <c r="S205" s="91"/>
    </row>
    <row r="206" spans="1:19" s="83" customFormat="1" x14ac:dyDescent="0.25">
      <c r="A206" s="86">
        <v>328863</v>
      </c>
      <c r="B206" s="87">
        <v>37133</v>
      </c>
      <c r="C206" s="88"/>
      <c r="D206" s="88" t="s">
        <v>226</v>
      </c>
      <c r="E206" s="88" t="s">
        <v>131</v>
      </c>
      <c r="F206" s="89">
        <v>16386.7</v>
      </c>
      <c r="G206" s="90"/>
      <c r="H206" s="90">
        <v>16386.7</v>
      </c>
      <c r="I206" s="88">
        <v>52</v>
      </c>
      <c r="J206" s="87"/>
      <c r="K206" s="87"/>
      <c r="L206" s="88"/>
      <c r="M206" s="88" t="s">
        <v>576</v>
      </c>
      <c r="N206" s="88"/>
      <c r="O206" s="88"/>
      <c r="P206" s="88"/>
      <c r="Q206" s="88"/>
      <c r="R206" s="88"/>
      <c r="S206" s="91"/>
    </row>
    <row r="207" spans="1:19" s="83" customFormat="1" x14ac:dyDescent="0.25">
      <c r="A207" s="86">
        <v>328865</v>
      </c>
      <c r="B207" s="87">
        <v>37133</v>
      </c>
      <c r="C207" s="88"/>
      <c r="D207" s="88" t="s">
        <v>226</v>
      </c>
      <c r="E207" s="88" t="s">
        <v>131</v>
      </c>
      <c r="F207" s="89">
        <v>-73.489999999999995</v>
      </c>
      <c r="G207" s="90"/>
      <c r="H207" s="90">
        <v>-73.489999999999995</v>
      </c>
      <c r="I207" s="88">
        <v>1</v>
      </c>
      <c r="J207" s="87"/>
      <c r="K207" s="87"/>
      <c r="L207" s="88"/>
      <c r="M207" s="88" t="s">
        <v>576</v>
      </c>
      <c r="N207" s="88"/>
      <c r="O207" s="88"/>
      <c r="P207" s="88"/>
      <c r="Q207" s="88"/>
      <c r="R207" s="88"/>
      <c r="S207" s="91"/>
    </row>
    <row r="208" spans="1:19" s="83" customFormat="1" x14ac:dyDescent="0.25">
      <c r="A208" s="86">
        <v>328872</v>
      </c>
      <c r="B208" s="87">
        <v>37133</v>
      </c>
      <c r="C208" s="88"/>
      <c r="D208" s="88" t="s">
        <v>226</v>
      </c>
      <c r="E208" s="88" t="s">
        <v>131</v>
      </c>
      <c r="F208" s="89">
        <v>11070.58</v>
      </c>
      <c r="G208" s="90"/>
      <c r="H208" s="90">
        <v>11070.58</v>
      </c>
      <c r="I208" s="88">
        <v>24</v>
      </c>
      <c r="J208" s="87"/>
      <c r="K208" s="87"/>
      <c r="L208" s="88"/>
      <c r="M208" s="88" t="s">
        <v>577</v>
      </c>
      <c r="N208" s="88"/>
      <c r="O208" s="88"/>
      <c r="P208" s="88"/>
      <c r="Q208" s="88"/>
      <c r="R208" s="88"/>
      <c r="S208" s="91"/>
    </row>
    <row r="209" spans="1:19" s="83" customFormat="1" x14ac:dyDescent="0.25">
      <c r="A209" s="86"/>
      <c r="B209" s="87"/>
      <c r="C209" s="88"/>
      <c r="D209" s="88" t="s">
        <v>228</v>
      </c>
      <c r="E209" s="88"/>
      <c r="F209" s="89">
        <v>293111.28620000003</v>
      </c>
      <c r="G209" s="90"/>
      <c r="H209" s="90">
        <v>293111.28620000003</v>
      </c>
      <c r="I209" s="88"/>
      <c r="J209" s="87"/>
      <c r="K209" s="87"/>
      <c r="L209" s="88"/>
      <c r="M209" s="88"/>
      <c r="N209" s="88"/>
      <c r="O209" s="88"/>
      <c r="P209" s="88"/>
      <c r="Q209" s="88"/>
      <c r="R209" s="88"/>
      <c r="S209" s="91"/>
    </row>
    <row r="210" spans="1:19" s="83" customFormat="1" x14ac:dyDescent="0.25">
      <c r="A210" s="86">
        <v>327363</v>
      </c>
      <c r="B210" s="87">
        <v>37106</v>
      </c>
      <c r="C210" s="88"/>
      <c r="D210" s="88" t="s">
        <v>135</v>
      </c>
      <c r="E210" s="88" t="s">
        <v>134</v>
      </c>
      <c r="F210" s="89">
        <v>4310</v>
      </c>
      <c r="G210" s="90"/>
      <c r="H210" s="90">
        <v>4310</v>
      </c>
      <c r="I210" s="88">
        <v>2</v>
      </c>
      <c r="J210" s="87"/>
      <c r="K210" s="87"/>
      <c r="L210" s="88"/>
      <c r="M210" s="88" t="s">
        <v>278</v>
      </c>
      <c r="N210" s="88"/>
      <c r="O210" s="88"/>
      <c r="P210" s="88"/>
      <c r="Q210" s="88"/>
      <c r="R210" s="88"/>
      <c r="S210" s="91"/>
    </row>
    <row r="211" spans="1:19" s="83" customFormat="1" x14ac:dyDescent="0.25">
      <c r="A211" s="86">
        <v>327364</v>
      </c>
      <c r="B211" s="87">
        <v>37106</v>
      </c>
      <c r="C211" s="88"/>
      <c r="D211" s="88" t="s">
        <v>135</v>
      </c>
      <c r="E211" s="88" t="s">
        <v>134</v>
      </c>
      <c r="F211" s="89">
        <v>17331</v>
      </c>
      <c r="G211" s="90"/>
      <c r="H211" s="90">
        <v>17331</v>
      </c>
      <c r="I211" s="88">
        <v>7</v>
      </c>
      <c r="J211" s="87"/>
      <c r="K211" s="87"/>
      <c r="L211" s="88"/>
      <c r="M211" s="88" t="s">
        <v>278</v>
      </c>
      <c r="N211" s="88"/>
      <c r="O211" s="88"/>
      <c r="P211" s="88"/>
      <c r="Q211" s="88"/>
      <c r="R211" s="88"/>
      <c r="S211" s="91"/>
    </row>
    <row r="212" spans="1:19" s="83" customFormat="1" x14ac:dyDescent="0.25">
      <c r="A212" s="86">
        <v>327734</v>
      </c>
      <c r="B212" s="87">
        <v>37113</v>
      </c>
      <c r="C212" s="88"/>
      <c r="D212" s="88" t="s">
        <v>135</v>
      </c>
      <c r="E212" s="88" t="s">
        <v>134</v>
      </c>
      <c r="F212" s="89">
        <v>-34463.86</v>
      </c>
      <c r="G212" s="90"/>
      <c r="H212" s="90">
        <v>-34463.86</v>
      </c>
      <c r="I212" s="88">
        <v>1</v>
      </c>
      <c r="J212" s="87"/>
      <c r="K212" s="87"/>
      <c r="L212" s="88"/>
      <c r="M212" s="88" t="s">
        <v>379</v>
      </c>
      <c r="N212" s="88"/>
      <c r="O212" s="88"/>
      <c r="P212" s="88"/>
      <c r="Q212" s="88"/>
      <c r="R212" s="88"/>
      <c r="S212" s="91"/>
    </row>
    <row r="213" spans="1:19" s="83" customFormat="1" x14ac:dyDescent="0.25">
      <c r="A213" s="86">
        <v>328377</v>
      </c>
      <c r="B213" s="87">
        <v>37130</v>
      </c>
      <c r="C213" s="88"/>
      <c r="D213" s="88" t="s">
        <v>135</v>
      </c>
      <c r="E213" s="88" t="s">
        <v>134</v>
      </c>
      <c r="F213" s="89">
        <v>14801.61</v>
      </c>
      <c r="G213" s="90"/>
      <c r="H213" s="90">
        <v>14801.61</v>
      </c>
      <c r="I213" s="88">
        <v>12</v>
      </c>
      <c r="J213" s="87"/>
      <c r="K213" s="87"/>
      <c r="L213" s="88"/>
      <c r="M213" s="88" t="s">
        <v>578</v>
      </c>
      <c r="N213" s="88"/>
      <c r="O213" s="88"/>
      <c r="P213" s="88"/>
      <c r="Q213" s="88"/>
      <c r="R213" s="88"/>
      <c r="S213" s="91"/>
    </row>
    <row r="214" spans="1:19" s="83" customFormat="1" x14ac:dyDescent="0.25">
      <c r="A214" s="86">
        <v>328437</v>
      </c>
      <c r="B214" s="87">
        <v>37130</v>
      </c>
      <c r="C214" s="88"/>
      <c r="D214" s="88" t="s">
        <v>135</v>
      </c>
      <c r="E214" s="88" t="s">
        <v>134</v>
      </c>
      <c r="F214" s="89">
        <v>42829</v>
      </c>
      <c r="G214" s="90"/>
      <c r="H214" s="90">
        <v>42829</v>
      </c>
      <c r="I214" s="88">
        <v>12</v>
      </c>
      <c r="J214" s="87"/>
      <c r="K214" s="87"/>
      <c r="L214" s="88"/>
      <c r="M214" s="88" t="s">
        <v>579</v>
      </c>
      <c r="N214" s="88"/>
      <c r="O214" s="88"/>
      <c r="P214" s="88"/>
      <c r="Q214" s="88"/>
      <c r="R214" s="88"/>
      <c r="S214" s="91"/>
    </row>
    <row r="215" spans="1:19" s="83" customFormat="1" x14ac:dyDescent="0.25">
      <c r="A215" s="86">
        <v>328495</v>
      </c>
      <c r="B215" s="87">
        <v>37131</v>
      </c>
      <c r="C215" s="88"/>
      <c r="D215" s="88" t="s">
        <v>135</v>
      </c>
      <c r="E215" s="88" t="s">
        <v>134</v>
      </c>
      <c r="F215" s="89">
        <v>22365.21</v>
      </c>
      <c r="G215" s="90"/>
      <c r="H215" s="90">
        <v>22365.21</v>
      </c>
      <c r="I215" s="88">
        <v>6</v>
      </c>
      <c r="J215" s="87"/>
      <c r="K215" s="87"/>
      <c r="L215" s="88"/>
      <c r="M215" s="88" t="s">
        <v>580</v>
      </c>
      <c r="N215" s="88"/>
      <c r="O215" s="88"/>
      <c r="P215" s="88"/>
      <c r="Q215" s="88"/>
      <c r="R215" s="88"/>
      <c r="S215" s="91"/>
    </row>
    <row r="216" spans="1:19" s="83" customFormat="1" x14ac:dyDescent="0.25">
      <c r="A216" s="86">
        <v>328556</v>
      </c>
      <c r="B216" s="87">
        <v>37131</v>
      </c>
      <c r="C216" s="88"/>
      <c r="D216" s="88" t="s">
        <v>135</v>
      </c>
      <c r="E216" s="88" t="s">
        <v>134</v>
      </c>
      <c r="F216" s="89">
        <v>38361.42</v>
      </c>
      <c r="G216" s="90"/>
      <c r="H216" s="90">
        <v>38361.42</v>
      </c>
      <c r="I216" s="88">
        <v>8</v>
      </c>
      <c r="J216" s="87"/>
      <c r="K216" s="87"/>
      <c r="L216" s="88"/>
      <c r="M216" s="88" t="s">
        <v>581</v>
      </c>
      <c r="N216" s="88"/>
      <c r="O216" s="88"/>
      <c r="P216" s="88"/>
      <c r="Q216" s="88"/>
      <c r="R216" s="88"/>
      <c r="S216" s="91"/>
    </row>
    <row r="217" spans="1:19" s="83" customFormat="1" x14ac:dyDescent="0.25">
      <c r="A217" s="86">
        <v>328570</v>
      </c>
      <c r="B217" s="87">
        <v>37131</v>
      </c>
      <c r="C217" s="88"/>
      <c r="D217" s="88" t="s">
        <v>135</v>
      </c>
      <c r="E217" s="88" t="s">
        <v>134</v>
      </c>
      <c r="F217" s="89">
        <v>11678.4</v>
      </c>
      <c r="G217" s="90"/>
      <c r="H217" s="90">
        <v>11678.4</v>
      </c>
      <c r="I217" s="88">
        <v>9</v>
      </c>
      <c r="J217" s="87"/>
      <c r="K217" s="87"/>
      <c r="L217" s="88"/>
      <c r="M217" s="88" t="s">
        <v>582</v>
      </c>
      <c r="N217" s="88"/>
      <c r="O217" s="88"/>
      <c r="P217" s="88"/>
      <c r="Q217" s="88"/>
      <c r="R217" s="88"/>
      <c r="S217" s="91"/>
    </row>
    <row r="218" spans="1:19" s="83" customFormat="1" x14ac:dyDescent="0.25">
      <c r="A218" s="86">
        <v>328583</v>
      </c>
      <c r="B218" s="87">
        <v>37131</v>
      </c>
      <c r="C218" s="88"/>
      <c r="D218" s="88" t="s">
        <v>135</v>
      </c>
      <c r="E218" s="88" t="s">
        <v>134</v>
      </c>
      <c r="F218" s="89">
        <v>-3244.83</v>
      </c>
      <c r="G218" s="90"/>
      <c r="H218" s="90">
        <v>-3244.83</v>
      </c>
      <c r="I218" s="88">
        <v>6</v>
      </c>
      <c r="J218" s="87"/>
      <c r="K218" s="87"/>
      <c r="L218" s="88"/>
      <c r="M218" s="88" t="s">
        <v>582</v>
      </c>
      <c r="N218" s="88"/>
      <c r="O218" s="88"/>
      <c r="P218" s="88"/>
      <c r="Q218" s="88"/>
      <c r="R218" s="88"/>
      <c r="S218" s="91"/>
    </row>
    <row r="219" spans="1:19" s="83" customFormat="1" x14ac:dyDescent="0.25">
      <c r="A219" s="86">
        <v>328596</v>
      </c>
      <c r="B219" s="87">
        <v>37131</v>
      </c>
      <c r="C219" s="88"/>
      <c r="D219" s="88" t="s">
        <v>135</v>
      </c>
      <c r="E219" s="88" t="s">
        <v>134</v>
      </c>
      <c r="F219" s="89">
        <v>24525.39</v>
      </c>
      <c r="G219" s="90"/>
      <c r="H219" s="90">
        <v>24525.39</v>
      </c>
      <c r="I219" s="88">
        <v>3</v>
      </c>
      <c r="J219" s="87"/>
      <c r="K219" s="87"/>
      <c r="L219" s="88"/>
      <c r="M219" s="88" t="s">
        <v>583</v>
      </c>
      <c r="N219" s="88"/>
      <c r="O219" s="88"/>
      <c r="P219" s="88"/>
      <c r="Q219" s="88"/>
      <c r="R219" s="88"/>
      <c r="S219" s="91"/>
    </row>
    <row r="220" spans="1:19" s="83" customFormat="1" x14ac:dyDescent="0.25">
      <c r="A220" s="86">
        <v>328598</v>
      </c>
      <c r="B220" s="87">
        <v>37131</v>
      </c>
      <c r="C220" s="88"/>
      <c r="D220" s="88" t="s">
        <v>135</v>
      </c>
      <c r="E220" s="88" t="s">
        <v>134</v>
      </c>
      <c r="F220" s="89">
        <v>14839.39</v>
      </c>
      <c r="G220" s="90"/>
      <c r="H220" s="90">
        <v>14839.39</v>
      </c>
      <c r="I220" s="88">
        <v>24</v>
      </c>
      <c r="J220" s="87"/>
      <c r="K220" s="87"/>
      <c r="L220" s="88"/>
      <c r="M220" s="88" t="s">
        <v>584</v>
      </c>
      <c r="N220" s="88"/>
      <c r="O220" s="88"/>
      <c r="P220" s="88"/>
      <c r="Q220" s="88"/>
      <c r="R220" s="88"/>
      <c r="S220" s="91"/>
    </row>
    <row r="221" spans="1:19" s="83" customFormat="1" x14ac:dyDescent="0.25">
      <c r="A221" s="86">
        <v>328707</v>
      </c>
      <c r="B221" s="87">
        <v>37132</v>
      </c>
      <c r="C221" s="88"/>
      <c r="D221" s="88" t="s">
        <v>135</v>
      </c>
      <c r="E221" s="88" t="s">
        <v>134</v>
      </c>
      <c r="F221" s="89">
        <v>11121.62</v>
      </c>
      <c r="G221" s="90"/>
      <c r="H221" s="90">
        <v>11121.62</v>
      </c>
      <c r="I221" s="88">
        <v>12</v>
      </c>
      <c r="J221" s="87"/>
      <c r="K221" s="87"/>
      <c r="L221" s="88"/>
      <c r="M221" s="88" t="s">
        <v>585</v>
      </c>
      <c r="N221" s="88"/>
      <c r="O221" s="88"/>
      <c r="P221" s="88"/>
      <c r="Q221" s="88"/>
      <c r="R221" s="88"/>
      <c r="S221" s="91"/>
    </row>
    <row r="222" spans="1:19" s="83" customFormat="1" x14ac:dyDescent="0.25">
      <c r="A222" s="86">
        <v>328714</v>
      </c>
      <c r="B222" s="87">
        <v>37132</v>
      </c>
      <c r="C222" s="88"/>
      <c r="D222" s="88" t="s">
        <v>135</v>
      </c>
      <c r="E222" s="88" t="s">
        <v>134</v>
      </c>
      <c r="F222" s="89">
        <v>13857.51</v>
      </c>
      <c r="G222" s="90"/>
      <c r="H222" s="90">
        <v>13857.51</v>
      </c>
      <c r="I222" s="88">
        <v>12</v>
      </c>
      <c r="J222" s="87"/>
      <c r="K222" s="87"/>
      <c r="L222" s="88"/>
      <c r="M222" s="88" t="s">
        <v>586</v>
      </c>
      <c r="N222" s="88"/>
      <c r="O222" s="88"/>
      <c r="P222" s="88"/>
      <c r="Q222" s="88"/>
      <c r="R222" s="88"/>
      <c r="S222" s="91"/>
    </row>
    <row r="223" spans="1:19" s="83" customFormat="1" x14ac:dyDescent="0.25">
      <c r="A223" s="86">
        <v>328723</v>
      </c>
      <c r="B223" s="87">
        <v>37132</v>
      </c>
      <c r="C223" s="88"/>
      <c r="D223" s="88" t="s">
        <v>135</v>
      </c>
      <c r="E223" s="88" t="s">
        <v>134</v>
      </c>
      <c r="F223" s="89">
        <v>51.74</v>
      </c>
      <c r="G223" s="90"/>
      <c r="H223" s="90">
        <v>51.74</v>
      </c>
      <c r="I223" s="88">
        <v>12</v>
      </c>
      <c r="J223" s="87"/>
      <c r="K223" s="87"/>
      <c r="L223" s="88"/>
      <c r="M223" s="88" t="s">
        <v>587</v>
      </c>
      <c r="N223" s="88"/>
      <c r="O223" s="88"/>
      <c r="P223" s="88"/>
      <c r="Q223" s="88"/>
      <c r="R223" s="88"/>
      <c r="S223" s="91"/>
    </row>
    <row r="224" spans="1:19" s="83" customFormat="1" x14ac:dyDescent="0.25">
      <c r="A224" s="86">
        <v>328727</v>
      </c>
      <c r="B224" s="87">
        <v>37132</v>
      </c>
      <c r="C224" s="88"/>
      <c r="D224" s="88" t="s">
        <v>135</v>
      </c>
      <c r="E224" s="88" t="s">
        <v>134</v>
      </c>
      <c r="F224" s="89">
        <v>1517.45</v>
      </c>
      <c r="G224" s="90"/>
      <c r="H224" s="90">
        <v>1517.45</v>
      </c>
      <c r="I224" s="88">
        <v>12</v>
      </c>
      <c r="J224" s="87"/>
      <c r="K224" s="87"/>
      <c r="L224" s="88"/>
      <c r="M224" s="88" t="s">
        <v>588</v>
      </c>
      <c r="N224" s="88"/>
      <c r="O224" s="88"/>
      <c r="P224" s="88"/>
      <c r="Q224" s="88"/>
      <c r="R224" s="88"/>
      <c r="S224" s="91"/>
    </row>
    <row r="225" spans="1:19" s="83" customFormat="1" x14ac:dyDescent="0.25">
      <c r="A225" s="86">
        <v>328728</v>
      </c>
      <c r="B225" s="87">
        <v>37132</v>
      </c>
      <c r="C225" s="88"/>
      <c r="D225" s="88" t="s">
        <v>135</v>
      </c>
      <c r="E225" s="88" t="s">
        <v>134</v>
      </c>
      <c r="F225" s="89">
        <v>2850.13</v>
      </c>
      <c r="G225" s="90"/>
      <c r="H225" s="90">
        <v>2850.13</v>
      </c>
      <c r="I225" s="88">
        <v>12</v>
      </c>
      <c r="J225" s="87"/>
      <c r="K225" s="87"/>
      <c r="L225" s="88"/>
      <c r="M225" s="88" t="s">
        <v>589</v>
      </c>
      <c r="N225" s="88"/>
      <c r="O225" s="88"/>
      <c r="P225" s="88"/>
      <c r="Q225" s="88"/>
      <c r="R225" s="88"/>
      <c r="S225" s="91"/>
    </row>
    <row r="226" spans="1:19" s="83" customFormat="1" x14ac:dyDescent="0.25">
      <c r="A226" s="86">
        <v>328836</v>
      </c>
      <c r="B226" s="87">
        <v>37133</v>
      </c>
      <c r="C226" s="88"/>
      <c r="D226" s="88" t="s">
        <v>135</v>
      </c>
      <c r="E226" s="88" t="s">
        <v>134</v>
      </c>
      <c r="F226" s="89">
        <v>300</v>
      </c>
      <c r="G226" s="90"/>
      <c r="H226" s="90">
        <v>300</v>
      </c>
      <c r="I226" s="88">
        <v>1</v>
      </c>
      <c r="J226" s="87"/>
      <c r="K226" s="87"/>
      <c r="L226" s="88"/>
      <c r="M226" s="88" t="s">
        <v>590</v>
      </c>
      <c r="N226" s="88"/>
      <c r="O226" s="88"/>
      <c r="P226" s="88"/>
      <c r="Q226" s="88"/>
      <c r="R226" s="88"/>
      <c r="S226" s="91"/>
    </row>
    <row r="227" spans="1:19" s="83" customFormat="1" x14ac:dyDescent="0.25">
      <c r="A227" s="86">
        <v>328838</v>
      </c>
      <c r="B227" s="87">
        <v>37133</v>
      </c>
      <c r="C227" s="88"/>
      <c r="D227" s="88" t="s">
        <v>135</v>
      </c>
      <c r="E227" s="88" t="s">
        <v>134</v>
      </c>
      <c r="F227" s="89">
        <v>300</v>
      </c>
      <c r="G227" s="90"/>
      <c r="H227" s="90">
        <v>300</v>
      </c>
      <c r="I227" s="88">
        <v>1</v>
      </c>
      <c r="J227" s="87"/>
      <c r="K227" s="87"/>
      <c r="L227" s="88"/>
      <c r="M227" s="88" t="s">
        <v>590</v>
      </c>
      <c r="N227" s="88"/>
      <c r="O227" s="88"/>
      <c r="P227" s="88"/>
      <c r="Q227" s="88"/>
      <c r="R227" s="88"/>
      <c r="S227" s="91"/>
    </row>
    <row r="228" spans="1:19" s="83" customFormat="1" x14ac:dyDescent="0.25">
      <c r="A228" s="86"/>
      <c r="B228" s="87"/>
      <c r="C228" s="88"/>
      <c r="D228" s="88" t="s">
        <v>229</v>
      </c>
      <c r="E228" s="88"/>
      <c r="F228" s="89">
        <v>183331.18</v>
      </c>
      <c r="G228" s="90"/>
      <c r="H228" s="90">
        <v>183331.18</v>
      </c>
      <c r="I228" s="88"/>
      <c r="J228" s="87"/>
      <c r="K228" s="87"/>
      <c r="L228" s="88"/>
      <c r="M228" s="88"/>
      <c r="N228" s="88"/>
      <c r="O228" s="88"/>
      <c r="P228" s="88"/>
      <c r="Q228" s="88"/>
      <c r="R228" s="88"/>
      <c r="S228" s="91"/>
    </row>
    <row r="229" spans="1:19" s="83" customFormat="1" x14ac:dyDescent="0.25">
      <c r="A229" s="86">
        <v>328435</v>
      </c>
      <c r="B229" s="87">
        <v>37130</v>
      </c>
      <c r="C229" s="88"/>
      <c r="D229" s="88" t="s">
        <v>420</v>
      </c>
      <c r="E229" s="88" t="s">
        <v>458</v>
      </c>
      <c r="F229" s="89">
        <v>2164.14</v>
      </c>
      <c r="G229" s="90"/>
      <c r="H229" s="90">
        <v>2164.14</v>
      </c>
      <c r="I229" s="88">
        <v>11</v>
      </c>
      <c r="J229" s="87"/>
      <c r="K229" s="87"/>
      <c r="L229" s="88"/>
      <c r="M229" s="88" t="s">
        <v>591</v>
      </c>
      <c r="N229" s="88"/>
      <c r="O229" s="88"/>
      <c r="P229" s="88"/>
      <c r="Q229" s="88"/>
      <c r="R229" s="88"/>
      <c r="S229" s="91"/>
    </row>
    <row r="230" spans="1:19" s="83" customFormat="1" x14ac:dyDescent="0.25">
      <c r="A230" s="86">
        <v>328457</v>
      </c>
      <c r="B230" s="87">
        <v>37130</v>
      </c>
      <c r="C230" s="88"/>
      <c r="D230" s="88" t="s">
        <v>420</v>
      </c>
      <c r="E230" s="88" t="s">
        <v>458</v>
      </c>
      <c r="F230" s="89">
        <v>9387.8700000000008</v>
      </c>
      <c r="G230" s="90"/>
      <c r="H230" s="90">
        <v>9387.8700000000008</v>
      </c>
      <c r="I230" s="88">
        <v>12</v>
      </c>
      <c r="J230" s="87"/>
      <c r="K230" s="87"/>
      <c r="L230" s="88"/>
      <c r="M230" s="88" t="s">
        <v>592</v>
      </c>
      <c r="N230" s="88"/>
      <c r="O230" s="88"/>
      <c r="P230" s="88"/>
      <c r="Q230" s="88"/>
      <c r="R230" s="88"/>
      <c r="S230" s="91"/>
    </row>
    <row r="231" spans="1:19" s="83" customFormat="1" x14ac:dyDescent="0.25">
      <c r="A231" s="86">
        <v>328459</v>
      </c>
      <c r="B231" s="87">
        <v>37130</v>
      </c>
      <c r="C231" s="88"/>
      <c r="D231" s="88" t="s">
        <v>420</v>
      </c>
      <c r="E231" s="88" t="s">
        <v>458</v>
      </c>
      <c r="F231" s="89">
        <v>2509.54</v>
      </c>
      <c r="G231" s="90"/>
      <c r="H231" s="90">
        <v>2509.54</v>
      </c>
      <c r="I231" s="88">
        <v>12</v>
      </c>
      <c r="J231" s="87"/>
      <c r="K231" s="87"/>
      <c r="L231" s="88"/>
      <c r="M231" s="88" t="s">
        <v>593</v>
      </c>
      <c r="N231" s="88"/>
      <c r="O231" s="88"/>
      <c r="P231" s="88"/>
      <c r="Q231" s="88"/>
      <c r="R231" s="88"/>
      <c r="S231" s="91"/>
    </row>
    <row r="232" spans="1:19" s="83" customFormat="1" x14ac:dyDescent="0.25">
      <c r="A232" s="86">
        <v>328460</v>
      </c>
      <c r="B232" s="87">
        <v>37130</v>
      </c>
      <c r="C232" s="88"/>
      <c r="D232" s="88" t="s">
        <v>420</v>
      </c>
      <c r="E232" s="88" t="s">
        <v>458</v>
      </c>
      <c r="F232" s="89">
        <v>3199.98</v>
      </c>
      <c r="G232" s="90"/>
      <c r="H232" s="90">
        <v>3199.98</v>
      </c>
      <c r="I232" s="88">
        <v>12</v>
      </c>
      <c r="J232" s="87"/>
      <c r="K232" s="87"/>
      <c r="L232" s="88"/>
      <c r="M232" s="88" t="s">
        <v>594</v>
      </c>
      <c r="N232" s="88"/>
      <c r="O232" s="88"/>
      <c r="P232" s="88"/>
      <c r="Q232" s="88"/>
      <c r="R232" s="88"/>
      <c r="S232" s="91"/>
    </row>
    <row r="233" spans="1:19" s="83" customFormat="1" x14ac:dyDescent="0.25">
      <c r="A233" s="86">
        <v>328461</v>
      </c>
      <c r="B233" s="87">
        <v>37130</v>
      </c>
      <c r="C233" s="88"/>
      <c r="D233" s="88" t="s">
        <v>420</v>
      </c>
      <c r="E233" s="88" t="s">
        <v>458</v>
      </c>
      <c r="F233" s="89">
        <v>3266.66</v>
      </c>
      <c r="G233" s="90"/>
      <c r="H233" s="90">
        <v>3266.66</v>
      </c>
      <c r="I233" s="88">
        <v>12</v>
      </c>
      <c r="J233" s="87"/>
      <c r="K233" s="87"/>
      <c r="L233" s="88"/>
      <c r="M233" s="88" t="s">
        <v>595</v>
      </c>
      <c r="N233" s="88"/>
      <c r="O233" s="88"/>
      <c r="P233" s="88"/>
      <c r="Q233" s="88"/>
      <c r="R233" s="88"/>
      <c r="S233" s="91"/>
    </row>
    <row r="234" spans="1:19" s="83" customFormat="1" x14ac:dyDescent="0.25">
      <c r="A234" s="86">
        <v>328462</v>
      </c>
      <c r="B234" s="87">
        <v>37130</v>
      </c>
      <c r="C234" s="88"/>
      <c r="D234" s="88" t="s">
        <v>420</v>
      </c>
      <c r="E234" s="88" t="s">
        <v>458</v>
      </c>
      <c r="F234" s="89">
        <v>2897.02</v>
      </c>
      <c r="G234" s="90"/>
      <c r="H234" s="90">
        <v>2897.02</v>
      </c>
      <c r="I234" s="88">
        <v>12</v>
      </c>
      <c r="J234" s="87"/>
      <c r="K234" s="87"/>
      <c r="L234" s="88"/>
      <c r="M234" s="88" t="s">
        <v>596</v>
      </c>
      <c r="N234" s="88"/>
      <c r="O234" s="88"/>
      <c r="P234" s="88"/>
      <c r="Q234" s="88"/>
      <c r="R234" s="88"/>
      <c r="S234" s="91"/>
    </row>
    <row r="235" spans="1:19" s="83" customFormat="1" x14ac:dyDescent="0.25">
      <c r="A235" s="86">
        <v>328463</v>
      </c>
      <c r="B235" s="87">
        <v>37130</v>
      </c>
      <c r="C235" s="88"/>
      <c r="D235" s="88" t="s">
        <v>420</v>
      </c>
      <c r="E235" s="88" t="s">
        <v>458</v>
      </c>
      <c r="F235" s="89">
        <v>2892.57</v>
      </c>
      <c r="G235" s="90"/>
      <c r="H235" s="90">
        <v>2892.57</v>
      </c>
      <c r="I235" s="88">
        <v>12</v>
      </c>
      <c r="J235" s="87"/>
      <c r="K235" s="87"/>
      <c r="L235" s="88"/>
      <c r="M235" s="88" t="s">
        <v>597</v>
      </c>
      <c r="N235" s="88"/>
      <c r="O235" s="88"/>
      <c r="P235" s="88"/>
      <c r="Q235" s="88"/>
      <c r="R235" s="88"/>
      <c r="S235" s="91"/>
    </row>
    <row r="236" spans="1:19" s="83" customFormat="1" x14ac:dyDescent="0.25">
      <c r="A236" s="86">
        <v>328466</v>
      </c>
      <c r="B236" s="87">
        <v>37130</v>
      </c>
      <c r="C236" s="88"/>
      <c r="D236" s="88" t="s">
        <v>420</v>
      </c>
      <c r="E236" s="88" t="s">
        <v>458</v>
      </c>
      <c r="F236" s="89">
        <v>3193.3</v>
      </c>
      <c r="G236" s="90"/>
      <c r="H236" s="90">
        <v>3193.3</v>
      </c>
      <c r="I236" s="88">
        <v>12</v>
      </c>
      <c r="J236" s="87"/>
      <c r="K236" s="87"/>
      <c r="L236" s="88"/>
      <c r="M236" s="88" t="s">
        <v>598</v>
      </c>
      <c r="N236" s="88"/>
      <c r="O236" s="88"/>
      <c r="P236" s="88"/>
      <c r="Q236" s="88"/>
      <c r="R236" s="88"/>
      <c r="S236" s="91"/>
    </row>
    <row r="237" spans="1:19" s="83" customFormat="1" x14ac:dyDescent="0.25">
      <c r="A237" s="86">
        <v>328469</v>
      </c>
      <c r="B237" s="87">
        <v>37130</v>
      </c>
      <c r="C237" s="88"/>
      <c r="D237" s="88" t="s">
        <v>420</v>
      </c>
      <c r="E237" s="88" t="s">
        <v>458</v>
      </c>
      <c r="F237" s="89">
        <v>4318.1499999999996</v>
      </c>
      <c r="G237" s="90"/>
      <c r="H237" s="90">
        <v>4318.1499999999996</v>
      </c>
      <c r="I237" s="88">
        <v>12</v>
      </c>
      <c r="J237" s="87"/>
      <c r="K237" s="87"/>
      <c r="L237" s="88"/>
      <c r="M237" s="88" t="s">
        <v>599</v>
      </c>
      <c r="N237" s="88"/>
      <c r="O237" s="88"/>
      <c r="P237" s="88"/>
      <c r="Q237" s="88"/>
      <c r="R237" s="88"/>
      <c r="S237" s="91"/>
    </row>
    <row r="238" spans="1:19" s="83" customFormat="1" x14ac:dyDescent="0.25">
      <c r="A238" s="86">
        <v>328470</v>
      </c>
      <c r="B238" s="87">
        <v>37130</v>
      </c>
      <c r="C238" s="88"/>
      <c r="D238" s="88" t="s">
        <v>420</v>
      </c>
      <c r="E238" s="88" t="s">
        <v>458</v>
      </c>
      <c r="F238" s="89">
        <v>2802.85</v>
      </c>
      <c r="G238" s="90"/>
      <c r="H238" s="90">
        <v>2802.85</v>
      </c>
      <c r="I238" s="88">
        <v>12</v>
      </c>
      <c r="J238" s="87"/>
      <c r="K238" s="87"/>
      <c r="L238" s="88"/>
      <c r="M238" s="88" t="s">
        <v>600</v>
      </c>
      <c r="N238" s="88"/>
      <c r="O238" s="88"/>
      <c r="P238" s="88"/>
      <c r="Q238" s="88"/>
      <c r="R238" s="88"/>
      <c r="S238" s="91"/>
    </row>
    <row r="239" spans="1:19" s="83" customFormat="1" x14ac:dyDescent="0.25">
      <c r="A239" s="86">
        <v>328471</v>
      </c>
      <c r="B239" s="87">
        <v>37130</v>
      </c>
      <c r="C239" s="88"/>
      <c r="D239" s="88" t="s">
        <v>420</v>
      </c>
      <c r="E239" s="88" t="s">
        <v>458</v>
      </c>
      <c r="F239" s="89">
        <v>2738.99</v>
      </c>
      <c r="G239" s="90"/>
      <c r="H239" s="90">
        <v>2738.99</v>
      </c>
      <c r="I239" s="88">
        <v>12</v>
      </c>
      <c r="J239" s="87"/>
      <c r="K239" s="87"/>
      <c r="L239" s="88"/>
      <c r="M239" s="88" t="s">
        <v>601</v>
      </c>
      <c r="N239" s="88"/>
      <c r="O239" s="88"/>
      <c r="P239" s="88"/>
      <c r="Q239" s="88"/>
      <c r="R239" s="88"/>
      <c r="S239" s="91"/>
    </row>
    <row r="240" spans="1:19" s="83" customFormat="1" x14ac:dyDescent="0.25">
      <c r="A240" s="86">
        <v>328473</v>
      </c>
      <c r="B240" s="87">
        <v>37130</v>
      </c>
      <c r="C240" s="88"/>
      <c r="D240" s="88" t="s">
        <v>420</v>
      </c>
      <c r="E240" s="88" t="s">
        <v>458</v>
      </c>
      <c r="F240" s="89">
        <v>2413.9</v>
      </c>
      <c r="G240" s="90"/>
      <c r="H240" s="90">
        <v>2413.9</v>
      </c>
      <c r="I240" s="88">
        <v>12</v>
      </c>
      <c r="J240" s="87"/>
      <c r="K240" s="87"/>
      <c r="L240" s="88"/>
      <c r="M240" s="88" t="s">
        <v>602</v>
      </c>
      <c r="N240" s="88"/>
      <c r="O240" s="88"/>
      <c r="P240" s="88"/>
      <c r="Q240" s="88"/>
      <c r="R240" s="88"/>
      <c r="S240" s="91"/>
    </row>
    <row r="241" spans="1:19" s="83" customFormat="1" x14ac:dyDescent="0.25">
      <c r="A241" s="86">
        <v>328476</v>
      </c>
      <c r="B241" s="87">
        <v>37130</v>
      </c>
      <c r="C241" s="88"/>
      <c r="D241" s="88" t="s">
        <v>420</v>
      </c>
      <c r="E241" s="88" t="s">
        <v>458</v>
      </c>
      <c r="F241" s="89">
        <v>2566.9299999999998</v>
      </c>
      <c r="G241" s="90"/>
      <c r="H241" s="90">
        <v>2566.9299999999998</v>
      </c>
      <c r="I241" s="88">
        <v>12</v>
      </c>
      <c r="J241" s="87"/>
      <c r="K241" s="87"/>
      <c r="L241" s="88"/>
      <c r="M241" s="88" t="s">
        <v>603</v>
      </c>
      <c r="N241" s="88"/>
      <c r="O241" s="88"/>
      <c r="P241" s="88"/>
      <c r="Q241" s="88"/>
      <c r="R241" s="88"/>
      <c r="S241" s="91"/>
    </row>
    <row r="242" spans="1:19" s="83" customFormat="1" x14ac:dyDescent="0.25">
      <c r="A242" s="86">
        <v>328477</v>
      </c>
      <c r="B242" s="87">
        <v>37130</v>
      </c>
      <c r="C242" s="88"/>
      <c r="D242" s="88" t="s">
        <v>420</v>
      </c>
      <c r="E242" s="88" t="s">
        <v>458</v>
      </c>
      <c r="F242" s="89">
        <v>2606.5700000000002</v>
      </c>
      <c r="G242" s="90"/>
      <c r="H242" s="90">
        <v>2606.5700000000002</v>
      </c>
      <c r="I242" s="88">
        <v>12</v>
      </c>
      <c r="J242" s="87"/>
      <c r="K242" s="87"/>
      <c r="L242" s="88"/>
      <c r="M242" s="88" t="s">
        <v>604</v>
      </c>
      <c r="N242" s="88"/>
      <c r="O242" s="88"/>
      <c r="P242" s="88"/>
      <c r="Q242" s="88"/>
      <c r="R242" s="88"/>
      <c r="S242" s="91"/>
    </row>
    <row r="243" spans="1:19" s="83" customFormat="1" x14ac:dyDescent="0.25">
      <c r="A243" s="86">
        <v>328479</v>
      </c>
      <c r="B243" s="87">
        <v>37130</v>
      </c>
      <c r="C243" s="88"/>
      <c r="D243" s="88" t="s">
        <v>420</v>
      </c>
      <c r="E243" s="88" t="s">
        <v>458</v>
      </c>
      <c r="F243" s="89">
        <v>4183.28</v>
      </c>
      <c r="G243" s="90"/>
      <c r="H243" s="90">
        <v>4183.28</v>
      </c>
      <c r="I243" s="88">
        <v>12</v>
      </c>
      <c r="J243" s="87"/>
      <c r="K243" s="87"/>
      <c r="L243" s="88"/>
      <c r="M243" s="88" t="s">
        <v>605</v>
      </c>
      <c r="N243" s="88"/>
      <c r="O243" s="88"/>
      <c r="P243" s="88"/>
      <c r="Q243" s="88"/>
      <c r="R243" s="88"/>
      <c r="S243" s="91"/>
    </row>
    <row r="244" spans="1:19" s="83" customFormat="1" x14ac:dyDescent="0.25">
      <c r="A244" s="86">
        <v>328481</v>
      </c>
      <c r="B244" s="87">
        <v>37130</v>
      </c>
      <c r="C244" s="88"/>
      <c r="D244" s="88" t="s">
        <v>420</v>
      </c>
      <c r="E244" s="88" t="s">
        <v>458</v>
      </c>
      <c r="F244" s="89">
        <v>2209.65</v>
      </c>
      <c r="G244" s="90"/>
      <c r="H244" s="90">
        <v>2209.65</v>
      </c>
      <c r="I244" s="88">
        <v>12</v>
      </c>
      <c r="J244" s="87"/>
      <c r="K244" s="87"/>
      <c r="L244" s="88"/>
      <c r="M244" s="88" t="s">
        <v>606</v>
      </c>
      <c r="N244" s="88"/>
      <c r="O244" s="88"/>
      <c r="P244" s="88"/>
      <c r="Q244" s="88"/>
      <c r="R244" s="88"/>
      <c r="S244" s="91"/>
    </row>
    <row r="245" spans="1:19" s="83" customFormat="1" x14ac:dyDescent="0.25">
      <c r="A245" s="86">
        <v>328486</v>
      </c>
      <c r="B245" s="87">
        <v>37130</v>
      </c>
      <c r="C245" s="88"/>
      <c r="D245" s="88" t="s">
        <v>420</v>
      </c>
      <c r="E245" s="88" t="s">
        <v>458</v>
      </c>
      <c r="F245" s="89">
        <v>4084</v>
      </c>
      <c r="G245" s="90"/>
      <c r="H245" s="90">
        <v>4084</v>
      </c>
      <c r="I245" s="88">
        <v>12</v>
      </c>
      <c r="J245" s="87"/>
      <c r="K245" s="87"/>
      <c r="L245" s="88"/>
      <c r="M245" s="88" t="s">
        <v>607</v>
      </c>
      <c r="N245" s="88"/>
      <c r="O245" s="88"/>
      <c r="P245" s="88"/>
      <c r="Q245" s="88"/>
      <c r="R245" s="88"/>
      <c r="S245" s="91"/>
    </row>
    <row r="246" spans="1:19" s="83" customFormat="1" x14ac:dyDescent="0.25">
      <c r="A246" s="86">
        <v>328490</v>
      </c>
      <c r="B246" s="87">
        <v>37130</v>
      </c>
      <c r="C246" s="88"/>
      <c r="D246" s="88" t="s">
        <v>420</v>
      </c>
      <c r="E246" s="88" t="s">
        <v>458</v>
      </c>
      <c r="F246" s="89">
        <v>2516.5</v>
      </c>
      <c r="G246" s="90"/>
      <c r="H246" s="90">
        <v>2516.5</v>
      </c>
      <c r="I246" s="88">
        <v>12</v>
      </c>
      <c r="J246" s="87"/>
      <c r="K246" s="87"/>
      <c r="L246" s="88"/>
      <c r="M246" s="88" t="s">
        <v>608</v>
      </c>
      <c r="N246" s="88"/>
      <c r="O246" s="88"/>
      <c r="P246" s="88"/>
      <c r="Q246" s="88"/>
      <c r="R246" s="88"/>
      <c r="S246" s="91"/>
    </row>
    <row r="247" spans="1:19" s="83" customFormat="1" x14ac:dyDescent="0.25">
      <c r="A247" s="86">
        <v>328644</v>
      </c>
      <c r="B247" s="87">
        <v>37131</v>
      </c>
      <c r="C247" s="88"/>
      <c r="D247" s="88" t="s">
        <v>420</v>
      </c>
      <c r="E247" s="88" t="s">
        <v>458</v>
      </c>
      <c r="F247" s="89">
        <v>4260.08</v>
      </c>
      <c r="G247" s="90"/>
      <c r="H247" s="90">
        <v>4260.08</v>
      </c>
      <c r="I247" s="88">
        <v>18</v>
      </c>
      <c r="J247" s="87"/>
      <c r="K247" s="87"/>
      <c r="L247" s="88"/>
      <c r="M247" s="88" t="s">
        <v>609</v>
      </c>
      <c r="N247" s="88"/>
      <c r="O247" s="88"/>
      <c r="P247" s="88"/>
      <c r="Q247" s="88"/>
      <c r="R247" s="88"/>
      <c r="S247" s="91"/>
    </row>
    <row r="248" spans="1:19" s="83" customFormat="1" x14ac:dyDescent="0.25">
      <c r="A248" s="86">
        <v>328712</v>
      </c>
      <c r="B248" s="87">
        <v>37132</v>
      </c>
      <c r="C248" s="88"/>
      <c r="D248" s="88" t="s">
        <v>420</v>
      </c>
      <c r="E248" s="88" t="s">
        <v>458</v>
      </c>
      <c r="F248" s="89">
        <v>2010.92</v>
      </c>
      <c r="G248" s="90"/>
      <c r="H248" s="90">
        <v>2010.92</v>
      </c>
      <c r="I248" s="88">
        <v>11</v>
      </c>
      <c r="J248" s="87"/>
      <c r="K248" s="87"/>
      <c r="L248" s="88"/>
      <c r="M248" s="88" t="s">
        <v>610</v>
      </c>
      <c r="N248" s="88"/>
      <c r="O248" s="88"/>
      <c r="P248" s="88"/>
      <c r="Q248" s="88"/>
      <c r="R248" s="88"/>
      <c r="S248" s="91"/>
    </row>
    <row r="249" spans="1:19" s="83" customFormat="1" x14ac:dyDescent="0.25">
      <c r="A249" s="86">
        <v>328763</v>
      </c>
      <c r="B249" s="87">
        <v>37132</v>
      </c>
      <c r="C249" s="88"/>
      <c r="D249" s="88" t="s">
        <v>420</v>
      </c>
      <c r="E249" s="88" t="s">
        <v>458</v>
      </c>
      <c r="F249" s="89">
        <v>1971.52</v>
      </c>
      <c r="G249" s="90"/>
      <c r="H249" s="90">
        <v>1971.52</v>
      </c>
      <c r="I249" s="88">
        <v>11</v>
      </c>
      <c r="J249" s="87"/>
      <c r="K249" s="87"/>
      <c r="L249" s="88"/>
      <c r="M249" s="88" t="s">
        <v>611</v>
      </c>
      <c r="N249" s="88"/>
      <c r="O249" s="88"/>
      <c r="P249" s="88"/>
      <c r="Q249" s="88"/>
      <c r="R249" s="88"/>
      <c r="S249" s="91"/>
    </row>
    <row r="250" spans="1:19" s="83" customFormat="1" x14ac:dyDescent="0.25">
      <c r="A250" s="86">
        <v>328826</v>
      </c>
      <c r="B250" s="87">
        <v>37133</v>
      </c>
      <c r="C250" s="88"/>
      <c r="D250" s="88" t="s">
        <v>420</v>
      </c>
      <c r="E250" s="88" t="s">
        <v>458</v>
      </c>
      <c r="F250" s="89">
        <v>1742</v>
      </c>
      <c r="G250" s="90"/>
      <c r="H250" s="90">
        <v>1742</v>
      </c>
      <c r="I250" s="88">
        <v>11</v>
      </c>
      <c r="J250" s="87"/>
      <c r="K250" s="87"/>
      <c r="L250" s="88"/>
      <c r="M250" s="88" t="s">
        <v>612</v>
      </c>
      <c r="N250" s="88"/>
      <c r="O250" s="88"/>
      <c r="P250" s="88"/>
      <c r="Q250" s="88"/>
      <c r="R250" s="88"/>
      <c r="S250" s="91"/>
    </row>
    <row r="251" spans="1:19" s="83" customFormat="1" x14ac:dyDescent="0.25">
      <c r="A251" s="86">
        <v>328859</v>
      </c>
      <c r="B251" s="87">
        <v>37133</v>
      </c>
      <c r="C251" s="88"/>
      <c r="D251" s="88" t="s">
        <v>420</v>
      </c>
      <c r="E251" s="88" t="s">
        <v>458</v>
      </c>
      <c r="F251" s="89">
        <v>9060.68</v>
      </c>
      <c r="G251" s="90"/>
      <c r="H251" s="90">
        <v>9060.68</v>
      </c>
      <c r="I251" s="88">
        <v>12</v>
      </c>
      <c r="J251" s="87"/>
      <c r="K251" s="87"/>
      <c r="L251" s="88"/>
      <c r="M251" s="88" t="s">
        <v>531</v>
      </c>
      <c r="N251" s="88"/>
      <c r="O251" s="88"/>
      <c r="P251" s="88"/>
      <c r="Q251" s="88"/>
      <c r="R251" s="88"/>
      <c r="S251" s="91"/>
    </row>
    <row r="252" spans="1:19" s="83" customFormat="1" x14ac:dyDescent="0.25">
      <c r="A252" s="86">
        <v>328866</v>
      </c>
      <c r="B252" s="87">
        <v>37133</v>
      </c>
      <c r="C252" s="88"/>
      <c r="D252" s="88" t="s">
        <v>420</v>
      </c>
      <c r="E252" s="88" t="s">
        <v>458</v>
      </c>
      <c r="F252" s="89">
        <v>1980.08</v>
      </c>
      <c r="G252" s="90"/>
      <c r="H252" s="90">
        <v>1980.08</v>
      </c>
      <c r="I252" s="88">
        <v>12</v>
      </c>
      <c r="J252" s="87"/>
      <c r="K252" s="87"/>
      <c r="L252" s="88"/>
      <c r="M252" s="88" t="s">
        <v>613</v>
      </c>
      <c r="N252" s="88"/>
      <c r="O252" s="88"/>
      <c r="P252" s="88"/>
      <c r="Q252" s="88"/>
      <c r="R252" s="88"/>
      <c r="S252" s="91"/>
    </row>
    <row r="253" spans="1:19" s="83" customFormat="1" x14ac:dyDescent="0.25">
      <c r="A253" s="86"/>
      <c r="B253" s="87"/>
      <c r="C253" s="88"/>
      <c r="D253" s="88" t="s">
        <v>459</v>
      </c>
      <c r="E253" s="88"/>
      <c r="F253" s="89">
        <v>80977.179999999993</v>
      </c>
      <c r="G253" s="90"/>
      <c r="H253" s="90">
        <v>80977.179999999993</v>
      </c>
      <c r="I253" s="88"/>
      <c r="J253" s="87"/>
      <c r="K253" s="87"/>
      <c r="L253" s="88"/>
      <c r="M253" s="88"/>
      <c r="N253" s="88"/>
      <c r="O253" s="88"/>
      <c r="P253" s="88"/>
      <c r="Q253" s="88"/>
      <c r="R253" s="88"/>
      <c r="S253" s="91"/>
    </row>
    <row r="254" spans="1:19" s="83" customFormat="1" x14ac:dyDescent="0.25">
      <c r="A254" s="86">
        <v>327219</v>
      </c>
      <c r="B254" s="87">
        <v>37104</v>
      </c>
      <c r="C254" s="88"/>
      <c r="D254" s="88" t="s">
        <v>137</v>
      </c>
      <c r="E254" s="88" t="s">
        <v>136</v>
      </c>
      <c r="F254" s="89">
        <v>-19927.990000000002</v>
      </c>
      <c r="G254" s="90"/>
      <c r="H254" s="90">
        <v>-19927.990000000002</v>
      </c>
      <c r="I254" s="88">
        <v>18</v>
      </c>
      <c r="J254" s="87"/>
      <c r="K254" s="87"/>
      <c r="L254" s="88"/>
      <c r="M254" s="88" t="s">
        <v>614</v>
      </c>
      <c r="N254" s="88"/>
      <c r="O254" s="88"/>
      <c r="P254" s="88"/>
      <c r="Q254" s="88"/>
      <c r="R254" s="88"/>
      <c r="S254" s="91"/>
    </row>
    <row r="255" spans="1:19" s="83" customFormat="1" x14ac:dyDescent="0.25">
      <c r="A255" s="86">
        <v>327220</v>
      </c>
      <c r="B255" s="87">
        <v>37104</v>
      </c>
      <c r="C255" s="88"/>
      <c r="D255" s="88" t="s">
        <v>137</v>
      </c>
      <c r="E255" s="88" t="s">
        <v>136</v>
      </c>
      <c r="F255" s="89">
        <v>30728.78</v>
      </c>
      <c r="G255" s="90"/>
      <c r="H255" s="90">
        <v>30728.78</v>
      </c>
      <c r="I255" s="88">
        <v>48</v>
      </c>
      <c r="J255" s="87"/>
      <c r="K255" s="87"/>
      <c r="L255" s="88"/>
      <c r="M255" s="88" t="s">
        <v>614</v>
      </c>
      <c r="N255" s="88"/>
      <c r="O255" s="88"/>
      <c r="P255" s="88"/>
      <c r="Q255" s="88"/>
      <c r="R255" s="88"/>
      <c r="S255" s="91"/>
    </row>
    <row r="256" spans="1:19" s="83" customFormat="1" x14ac:dyDescent="0.25">
      <c r="A256" s="86">
        <v>327275</v>
      </c>
      <c r="B256" s="87">
        <v>37105</v>
      </c>
      <c r="C256" s="88"/>
      <c r="D256" s="88" t="s">
        <v>137</v>
      </c>
      <c r="E256" s="88" t="s">
        <v>136</v>
      </c>
      <c r="F256" s="89">
        <v>13197.43</v>
      </c>
      <c r="G256" s="90"/>
      <c r="H256" s="90">
        <v>13197.43</v>
      </c>
      <c r="I256" s="88">
        <v>24</v>
      </c>
      <c r="J256" s="87"/>
      <c r="K256" s="87"/>
      <c r="L256" s="88"/>
      <c r="M256" s="88" t="s">
        <v>279</v>
      </c>
      <c r="N256" s="88"/>
      <c r="O256" s="88"/>
      <c r="P256" s="88"/>
      <c r="Q256" s="88"/>
      <c r="R256" s="88"/>
      <c r="S256" s="91"/>
    </row>
    <row r="257" spans="1:19" s="83" customFormat="1" x14ac:dyDescent="0.25">
      <c r="A257" s="86">
        <v>327278</v>
      </c>
      <c r="B257" s="87">
        <v>37105</v>
      </c>
      <c r="C257" s="88"/>
      <c r="D257" s="88" t="s">
        <v>137</v>
      </c>
      <c r="E257" s="88" t="s">
        <v>136</v>
      </c>
      <c r="F257" s="89">
        <v>-1531.21</v>
      </c>
      <c r="G257" s="90"/>
      <c r="H257" s="90">
        <v>-1531.21</v>
      </c>
      <c r="I257" s="88">
        <v>3</v>
      </c>
      <c r="J257" s="87"/>
      <c r="K257" s="87"/>
      <c r="L257" s="88"/>
      <c r="M257" s="88" t="s">
        <v>279</v>
      </c>
      <c r="N257" s="88"/>
      <c r="O257" s="88"/>
      <c r="P257" s="88"/>
      <c r="Q257" s="88"/>
      <c r="R257" s="88"/>
      <c r="S257" s="91"/>
    </row>
    <row r="258" spans="1:19" s="83" customFormat="1" x14ac:dyDescent="0.25">
      <c r="A258" s="86">
        <v>327372</v>
      </c>
      <c r="B258" s="87">
        <v>37106</v>
      </c>
      <c r="C258" s="88"/>
      <c r="D258" s="88" t="s">
        <v>137</v>
      </c>
      <c r="E258" s="88" t="s">
        <v>136</v>
      </c>
      <c r="F258" s="89">
        <v>6422.72</v>
      </c>
      <c r="G258" s="90"/>
      <c r="H258" s="90">
        <v>6422.72</v>
      </c>
      <c r="I258" s="88">
        <v>12</v>
      </c>
      <c r="J258" s="87"/>
      <c r="K258" s="87"/>
      <c r="L258" s="88"/>
      <c r="M258" s="88" t="s">
        <v>615</v>
      </c>
      <c r="N258" s="88"/>
      <c r="O258" s="88"/>
      <c r="P258" s="88"/>
      <c r="Q258" s="88"/>
      <c r="R258" s="88"/>
      <c r="S258" s="91"/>
    </row>
    <row r="259" spans="1:19" s="83" customFormat="1" x14ac:dyDescent="0.25">
      <c r="A259" s="86">
        <v>327377</v>
      </c>
      <c r="B259" s="87">
        <v>37106</v>
      </c>
      <c r="C259" s="88"/>
      <c r="D259" s="88" t="s">
        <v>137</v>
      </c>
      <c r="E259" s="88" t="s">
        <v>136</v>
      </c>
      <c r="F259" s="89">
        <v>7505.64</v>
      </c>
      <c r="G259" s="90"/>
      <c r="H259" s="90">
        <v>7505.64</v>
      </c>
      <c r="I259" s="88">
        <v>36</v>
      </c>
      <c r="J259" s="87"/>
      <c r="K259" s="87"/>
      <c r="L259" s="88"/>
      <c r="M259" s="88" t="s">
        <v>616</v>
      </c>
      <c r="N259" s="88"/>
      <c r="O259" s="88"/>
      <c r="P259" s="88"/>
      <c r="Q259" s="88"/>
      <c r="R259" s="88"/>
      <c r="S259" s="91"/>
    </row>
    <row r="260" spans="1:19" s="83" customFormat="1" x14ac:dyDescent="0.25">
      <c r="A260" s="86">
        <v>327378</v>
      </c>
      <c r="B260" s="87">
        <v>37106</v>
      </c>
      <c r="C260" s="88"/>
      <c r="D260" s="88" t="s">
        <v>137</v>
      </c>
      <c r="E260" s="88" t="s">
        <v>136</v>
      </c>
      <c r="F260" s="89">
        <v>7244.68</v>
      </c>
      <c r="G260" s="90"/>
      <c r="H260" s="90">
        <v>7244.68</v>
      </c>
      <c r="I260" s="88">
        <v>36</v>
      </c>
      <c r="J260" s="87"/>
      <c r="K260" s="87"/>
      <c r="L260" s="88"/>
      <c r="M260" s="88" t="s">
        <v>617</v>
      </c>
      <c r="N260" s="88"/>
      <c r="O260" s="88"/>
      <c r="P260" s="88"/>
      <c r="Q260" s="88"/>
      <c r="R260" s="88"/>
      <c r="S260" s="91"/>
    </row>
    <row r="261" spans="1:19" s="83" customFormat="1" x14ac:dyDescent="0.25">
      <c r="A261" s="86">
        <v>327419</v>
      </c>
      <c r="B261" s="87">
        <v>37109</v>
      </c>
      <c r="C261" s="88"/>
      <c r="D261" s="88" t="s">
        <v>137</v>
      </c>
      <c r="E261" s="88" t="s">
        <v>136</v>
      </c>
      <c r="F261" s="89">
        <v>6385.36</v>
      </c>
      <c r="G261" s="90"/>
      <c r="H261" s="90">
        <v>6385.36</v>
      </c>
      <c r="I261" s="88">
        <v>37</v>
      </c>
      <c r="J261" s="87"/>
      <c r="K261" s="87"/>
      <c r="L261" s="88"/>
      <c r="M261" s="88" t="s">
        <v>280</v>
      </c>
      <c r="N261" s="88"/>
      <c r="O261" s="88"/>
      <c r="P261" s="88"/>
      <c r="Q261" s="88"/>
      <c r="R261" s="88"/>
      <c r="S261" s="91"/>
    </row>
    <row r="262" spans="1:19" s="83" customFormat="1" x14ac:dyDescent="0.25">
      <c r="A262" s="86">
        <v>327498</v>
      </c>
      <c r="B262" s="87">
        <v>37109</v>
      </c>
      <c r="C262" s="88"/>
      <c r="D262" s="88" t="s">
        <v>137</v>
      </c>
      <c r="E262" s="88" t="s">
        <v>136</v>
      </c>
      <c r="F262" s="89">
        <v>3281.36</v>
      </c>
      <c r="G262" s="90"/>
      <c r="H262" s="90">
        <v>3281.36</v>
      </c>
      <c r="I262" s="88">
        <v>32</v>
      </c>
      <c r="J262" s="87"/>
      <c r="K262" s="87"/>
      <c r="L262" s="88"/>
      <c r="M262" s="88" t="s">
        <v>281</v>
      </c>
      <c r="N262" s="88"/>
      <c r="O262" s="88"/>
      <c r="P262" s="88"/>
      <c r="Q262" s="88"/>
      <c r="R262" s="88"/>
      <c r="S262" s="91"/>
    </row>
    <row r="263" spans="1:19" s="83" customFormat="1" x14ac:dyDescent="0.25">
      <c r="A263" s="86">
        <v>327499</v>
      </c>
      <c r="B263" s="87">
        <v>37109</v>
      </c>
      <c r="C263" s="88"/>
      <c r="D263" s="88" t="s">
        <v>137</v>
      </c>
      <c r="E263" s="88" t="s">
        <v>136</v>
      </c>
      <c r="F263" s="89">
        <v>2109.4699999999998</v>
      </c>
      <c r="G263" s="90"/>
      <c r="H263" s="90">
        <v>2109.4699999999998</v>
      </c>
      <c r="I263" s="88">
        <v>36</v>
      </c>
      <c r="J263" s="87"/>
      <c r="K263" s="87"/>
      <c r="L263" s="88"/>
      <c r="M263" s="88" t="s">
        <v>281</v>
      </c>
      <c r="N263" s="88"/>
      <c r="O263" s="88"/>
      <c r="P263" s="88"/>
      <c r="Q263" s="88"/>
      <c r="R263" s="88"/>
      <c r="S263" s="91"/>
    </row>
    <row r="264" spans="1:19" s="83" customFormat="1" x14ac:dyDescent="0.25">
      <c r="A264" s="86">
        <v>327568</v>
      </c>
      <c r="B264" s="87">
        <v>37110</v>
      </c>
      <c r="C264" s="88"/>
      <c r="D264" s="88" t="s">
        <v>137</v>
      </c>
      <c r="E264" s="88" t="s">
        <v>136</v>
      </c>
      <c r="F264" s="89">
        <v>3819.8</v>
      </c>
      <c r="G264" s="90"/>
      <c r="H264" s="90">
        <v>3819.8</v>
      </c>
      <c r="I264" s="88">
        <v>12</v>
      </c>
      <c r="J264" s="87"/>
      <c r="K264" s="87"/>
      <c r="L264" s="88"/>
      <c r="M264" s="88" t="s">
        <v>282</v>
      </c>
      <c r="N264" s="88"/>
      <c r="O264" s="88"/>
      <c r="P264" s="88"/>
      <c r="Q264" s="88"/>
      <c r="R264" s="88"/>
      <c r="S264" s="91"/>
    </row>
    <row r="265" spans="1:19" s="83" customFormat="1" x14ac:dyDescent="0.25">
      <c r="A265" s="86">
        <v>327583</v>
      </c>
      <c r="B265" s="87">
        <v>37110</v>
      </c>
      <c r="C265" s="88"/>
      <c r="D265" s="88" t="s">
        <v>137</v>
      </c>
      <c r="E265" s="88" t="s">
        <v>136</v>
      </c>
      <c r="F265" s="89">
        <v>4469.74</v>
      </c>
      <c r="G265" s="90"/>
      <c r="H265" s="90">
        <v>4469.74</v>
      </c>
      <c r="I265" s="88">
        <v>36</v>
      </c>
      <c r="J265" s="87"/>
      <c r="K265" s="87"/>
      <c r="L265" s="88"/>
      <c r="M265" s="88" t="s">
        <v>283</v>
      </c>
      <c r="N265" s="88"/>
      <c r="O265" s="88"/>
      <c r="P265" s="88"/>
      <c r="Q265" s="88"/>
      <c r="R265" s="88"/>
      <c r="S265" s="91"/>
    </row>
    <row r="266" spans="1:19" s="83" customFormat="1" x14ac:dyDescent="0.25">
      <c r="A266" s="86">
        <v>327652</v>
      </c>
      <c r="B266" s="87">
        <v>37111</v>
      </c>
      <c r="C266" s="88"/>
      <c r="D266" s="88" t="s">
        <v>137</v>
      </c>
      <c r="E266" s="88" t="s">
        <v>136</v>
      </c>
      <c r="F266" s="89">
        <v>-1889.79</v>
      </c>
      <c r="G266" s="90"/>
      <c r="H266" s="90">
        <v>-1889.79</v>
      </c>
      <c r="I266" s="88">
        <v>34</v>
      </c>
      <c r="J266" s="87"/>
      <c r="K266" s="87"/>
      <c r="L266" s="88"/>
      <c r="M266" s="88" t="s">
        <v>284</v>
      </c>
      <c r="N266" s="88"/>
      <c r="O266" s="88"/>
      <c r="P266" s="88"/>
      <c r="Q266" s="88"/>
      <c r="R266" s="88"/>
      <c r="S266" s="91"/>
    </row>
    <row r="267" spans="1:19" s="83" customFormat="1" x14ac:dyDescent="0.25">
      <c r="A267" s="86">
        <v>327653</v>
      </c>
      <c r="B267" s="87">
        <v>37111</v>
      </c>
      <c r="C267" s="88"/>
      <c r="D267" s="88" t="s">
        <v>137</v>
      </c>
      <c r="E267" s="88" t="s">
        <v>136</v>
      </c>
      <c r="F267" s="89">
        <v>2741</v>
      </c>
      <c r="G267" s="90"/>
      <c r="H267" s="90">
        <v>2741</v>
      </c>
      <c r="I267" s="88">
        <v>34</v>
      </c>
      <c r="J267" s="87"/>
      <c r="K267" s="87"/>
      <c r="L267" s="88"/>
      <c r="M267" s="88" t="s">
        <v>284</v>
      </c>
      <c r="N267" s="88"/>
      <c r="O267" s="88"/>
      <c r="P267" s="88"/>
      <c r="Q267" s="88"/>
      <c r="R267" s="88"/>
      <c r="S267" s="91"/>
    </row>
    <row r="268" spans="1:19" s="83" customFormat="1" x14ac:dyDescent="0.25">
      <c r="A268" s="86">
        <v>327658</v>
      </c>
      <c r="B268" s="87">
        <v>37111</v>
      </c>
      <c r="C268" s="88"/>
      <c r="D268" s="88" t="s">
        <v>137</v>
      </c>
      <c r="E268" s="88" t="s">
        <v>136</v>
      </c>
      <c r="F268" s="89">
        <v>4371.1899999999996</v>
      </c>
      <c r="G268" s="90"/>
      <c r="H268" s="90">
        <v>4371.1899999999996</v>
      </c>
      <c r="I268" s="88">
        <v>36</v>
      </c>
      <c r="J268" s="87"/>
      <c r="K268" s="87"/>
      <c r="L268" s="88"/>
      <c r="M268" s="88" t="s">
        <v>285</v>
      </c>
      <c r="N268" s="88"/>
      <c r="O268" s="88"/>
      <c r="P268" s="88"/>
      <c r="Q268" s="88"/>
      <c r="R268" s="88"/>
      <c r="S268" s="91"/>
    </row>
    <row r="269" spans="1:19" s="83" customFormat="1" x14ac:dyDescent="0.25">
      <c r="A269" s="86">
        <v>327662</v>
      </c>
      <c r="B269" s="87">
        <v>37111</v>
      </c>
      <c r="C269" s="88"/>
      <c r="D269" s="88" t="s">
        <v>137</v>
      </c>
      <c r="E269" s="88" t="s">
        <v>136</v>
      </c>
      <c r="F269" s="89">
        <v>2850.07</v>
      </c>
      <c r="G269" s="90"/>
      <c r="H269" s="90">
        <v>2850.07</v>
      </c>
      <c r="I269" s="88">
        <v>24</v>
      </c>
      <c r="J269" s="87"/>
      <c r="K269" s="87"/>
      <c r="L269" s="88"/>
      <c r="M269" s="88" t="s">
        <v>618</v>
      </c>
      <c r="N269" s="88"/>
      <c r="O269" s="88"/>
      <c r="P269" s="88"/>
      <c r="Q269" s="88"/>
      <c r="R269" s="88"/>
      <c r="S269" s="91"/>
    </row>
    <row r="270" spans="1:19" s="83" customFormat="1" x14ac:dyDescent="0.25">
      <c r="A270" s="86">
        <v>327707</v>
      </c>
      <c r="B270" s="87">
        <v>37112</v>
      </c>
      <c r="C270" s="88"/>
      <c r="D270" s="88" t="s">
        <v>137</v>
      </c>
      <c r="E270" s="88" t="s">
        <v>136</v>
      </c>
      <c r="F270" s="89">
        <v>13307.04</v>
      </c>
      <c r="G270" s="90"/>
      <c r="H270" s="90">
        <v>13307.04</v>
      </c>
      <c r="I270" s="88">
        <v>12</v>
      </c>
      <c r="J270" s="87"/>
      <c r="K270" s="87"/>
      <c r="L270" s="88"/>
      <c r="M270" s="88" t="s">
        <v>286</v>
      </c>
      <c r="N270" s="88"/>
      <c r="O270" s="88"/>
      <c r="P270" s="88"/>
      <c r="Q270" s="88"/>
      <c r="R270" s="88"/>
      <c r="S270" s="91"/>
    </row>
    <row r="271" spans="1:19" s="83" customFormat="1" x14ac:dyDescent="0.25">
      <c r="A271" s="86">
        <v>327708</v>
      </c>
      <c r="B271" s="87">
        <v>37112</v>
      </c>
      <c r="C271" s="88"/>
      <c r="D271" s="88" t="s">
        <v>137</v>
      </c>
      <c r="E271" s="88" t="s">
        <v>136</v>
      </c>
      <c r="F271" s="89">
        <v>1766.22</v>
      </c>
      <c r="G271" s="90"/>
      <c r="H271" s="90">
        <v>1766.22</v>
      </c>
      <c r="I271" s="88">
        <v>36</v>
      </c>
      <c r="J271" s="87"/>
      <c r="K271" s="87"/>
      <c r="L271" s="88"/>
      <c r="M271" s="88" t="s">
        <v>287</v>
      </c>
      <c r="N271" s="88"/>
      <c r="O271" s="88"/>
      <c r="P271" s="88"/>
      <c r="Q271" s="88"/>
      <c r="R271" s="88"/>
      <c r="S271" s="91"/>
    </row>
    <row r="272" spans="1:19" s="83" customFormat="1" x14ac:dyDescent="0.25">
      <c r="A272" s="86">
        <v>327709</v>
      </c>
      <c r="B272" s="87">
        <v>37112</v>
      </c>
      <c r="C272" s="88"/>
      <c r="D272" s="88" t="s">
        <v>137</v>
      </c>
      <c r="E272" s="88" t="s">
        <v>136</v>
      </c>
      <c r="F272" s="89">
        <v>8476.0499999999993</v>
      </c>
      <c r="G272" s="90"/>
      <c r="H272" s="90">
        <v>8476.0499999999993</v>
      </c>
      <c r="I272" s="88">
        <v>36</v>
      </c>
      <c r="J272" s="87"/>
      <c r="K272" s="87"/>
      <c r="L272" s="88"/>
      <c r="M272" s="88" t="s">
        <v>288</v>
      </c>
      <c r="N272" s="88"/>
      <c r="O272" s="88"/>
      <c r="P272" s="88"/>
      <c r="Q272" s="88"/>
      <c r="R272" s="88"/>
      <c r="S272" s="91"/>
    </row>
    <row r="273" spans="1:21" s="83" customFormat="1" x14ac:dyDescent="0.25">
      <c r="A273" s="86">
        <v>327711</v>
      </c>
      <c r="B273" s="87">
        <v>37112</v>
      </c>
      <c r="C273" s="88"/>
      <c r="D273" s="88" t="s">
        <v>137</v>
      </c>
      <c r="E273" s="88" t="s">
        <v>136</v>
      </c>
      <c r="F273" s="89">
        <v>2790.97</v>
      </c>
      <c r="G273" s="90"/>
      <c r="H273" s="90">
        <v>2790.97</v>
      </c>
      <c r="I273" s="88">
        <v>36</v>
      </c>
      <c r="J273" s="87"/>
      <c r="K273" s="87"/>
      <c r="L273" s="88"/>
      <c r="M273" s="88" t="s">
        <v>289</v>
      </c>
      <c r="N273" s="88"/>
      <c r="O273" s="88"/>
      <c r="P273" s="88"/>
      <c r="Q273" s="88"/>
      <c r="R273" s="88"/>
      <c r="S273" s="91"/>
    </row>
    <row r="274" spans="1:21" s="83" customFormat="1" x14ac:dyDescent="0.25">
      <c r="A274" s="86">
        <v>327714</v>
      </c>
      <c r="B274" s="87">
        <v>37112</v>
      </c>
      <c r="C274" s="88"/>
      <c r="D274" s="88" t="s">
        <v>137</v>
      </c>
      <c r="E274" s="88" t="s">
        <v>136</v>
      </c>
      <c r="F274" s="89">
        <v>3942.57</v>
      </c>
      <c r="G274" s="90"/>
      <c r="H274" s="90">
        <v>3942.57</v>
      </c>
      <c r="I274" s="88">
        <v>36</v>
      </c>
      <c r="J274" s="87"/>
      <c r="K274" s="87"/>
      <c r="L274" s="88"/>
      <c r="M274" s="88" t="s">
        <v>619</v>
      </c>
      <c r="N274" s="88"/>
      <c r="O274" s="88"/>
      <c r="P274" s="88"/>
      <c r="Q274" s="88"/>
      <c r="R274" s="88"/>
      <c r="S274" s="91"/>
    </row>
    <row r="275" spans="1:21" s="83" customFormat="1" x14ac:dyDescent="0.25">
      <c r="A275" s="86">
        <v>327718</v>
      </c>
      <c r="B275" s="87">
        <v>37112</v>
      </c>
      <c r="C275" s="88"/>
      <c r="D275" s="88" t="s">
        <v>137</v>
      </c>
      <c r="E275" s="88" t="s">
        <v>136</v>
      </c>
      <c r="F275" s="89">
        <v>-149.94</v>
      </c>
      <c r="G275" s="90"/>
      <c r="H275" s="90">
        <v>-149.94</v>
      </c>
      <c r="I275" s="88">
        <v>1</v>
      </c>
      <c r="J275" s="87"/>
      <c r="K275" s="87"/>
      <c r="L275" s="88"/>
      <c r="M275" s="88" t="s">
        <v>280</v>
      </c>
      <c r="N275" s="88"/>
      <c r="O275" s="88"/>
      <c r="P275" s="88"/>
      <c r="Q275" s="88"/>
      <c r="R275" s="88"/>
      <c r="S275" s="91"/>
    </row>
    <row r="276" spans="1:21" s="83" customFormat="1" x14ac:dyDescent="0.25">
      <c r="A276" s="86">
        <v>327815</v>
      </c>
      <c r="B276" s="87">
        <v>37116</v>
      </c>
      <c r="C276" s="88"/>
      <c r="D276" s="88" t="s">
        <v>137</v>
      </c>
      <c r="E276" s="88" t="s">
        <v>136</v>
      </c>
      <c r="F276" s="89">
        <v>3670.66</v>
      </c>
      <c r="G276" s="90"/>
      <c r="H276" s="90">
        <v>3670.66</v>
      </c>
      <c r="I276" s="88">
        <v>36</v>
      </c>
      <c r="J276" s="87"/>
      <c r="K276" s="87"/>
      <c r="L276" s="88"/>
      <c r="M276" s="88" t="s">
        <v>380</v>
      </c>
      <c r="N276" s="88"/>
      <c r="O276" s="88"/>
      <c r="P276" s="88"/>
      <c r="Q276" s="88"/>
      <c r="R276" s="88"/>
      <c r="S276" s="91"/>
    </row>
    <row r="277" spans="1:21" s="83" customFormat="1" x14ac:dyDescent="0.25">
      <c r="A277" s="86">
        <v>327816</v>
      </c>
      <c r="B277" s="87">
        <v>37116</v>
      </c>
      <c r="C277" s="88"/>
      <c r="D277" s="88" t="s">
        <v>137</v>
      </c>
      <c r="E277" s="88" t="s">
        <v>136</v>
      </c>
      <c r="F277" s="89">
        <v>196.77</v>
      </c>
      <c r="G277" s="90"/>
      <c r="H277" s="90">
        <v>196.77</v>
      </c>
      <c r="I277" s="88">
        <v>1</v>
      </c>
      <c r="J277" s="87"/>
      <c r="K277" s="87"/>
      <c r="L277" s="88"/>
      <c r="M277" s="88" t="s">
        <v>381</v>
      </c>
      <c r="N277" s="88"/>
      <c r="O277" s="88"/>
      <c r="P277" s="88"/>
      <c r="Q277" s="88"/>
      <c r="R277" s="88"/>
      <c r="S277" s="91"/>
    </row>
    <row r="278" spans="1:21" s="83" customFormat="1" x14ac:dyDescent="0.25">
      <c r="A278" s="86">
        <v>327922</v>
      </c>
      <c r="B278" s="87">
        <v>37118</v>
      </c>
      <c r="C278" s="88"/>
      <c r="D278" s="88" t="s">
        <v>137</v>
      </c>
      <c r="E278" s="88" t="s">
        <v>136</v>
      </c>
      <c r="F278" s="89">
        <v>1845.07</v>
      </c>
      <c r="G278" s="90"/>
      <c r="H278" s="90">
        <v>1845.07</v>
      </c>
      <c r="I278" s="88">
        <v>36</v>
      </c>
      <c r="J278" s="87"/>
      <c r="K278" s="87"/>
      <c r="L278" s="88"/>
      <c r="M278" s="88" t="s">
        <v>382</v>
      </c>
      <c r="N278" s="88"/>
      <c r="O278" s="88"/>
      <c r="P278" s="88"/>
      <c r="Q278" s="88"/>
      <c r="R278" s="88"/>
      <c r="S278" s="91"/>
    </row>
    <row r="279" spans="1:21" s="83" customFormat="1" x14ac:dyDescent="0.25">
      <c r="A279" s="86">
        <v>327927</v>
      </c>
      <c r="B279" s="87">
        <v>37118</v>
      </c>
      <c r="C279" s="88"/>
      <c r="D279" s="88" t="s">
        <v>137</v>
      </c>
      <c r="E279" s="88" t="s">
        <v>136</v>
      </c>
      <c r="F279" s="89">
        <v>10287.530000000001</v>
      </c>
      <c r="G279" s="90"/>
      <c r="H279" s="90">
        <v>10287.530000000001</v>
      </c>
      <c r="I279" s="88">
        <v>12</v>
      </c>
      <c r="J279" s="87"/>
      <c r="K279" s="87"/>
      <c r="L279" s="88"/>
      <c r="M279" s="88" t="s">
        <v>620</v>
      </c>
      <c r="N279" s="88"/>
      <c r="O279" s="88"/>
      <c r="P279" s="88"/>
      <c r="Q279" s="88"/>
      <c r="R279" s="88"/>
      <c r="S279" s="91"/>
    </row>
    <row r="280" spans="1:21" s="83" customFormat="1" x14ac:dyDescent="0.25">
      <c r="A280" s="86">
        <v>327965</v>
      </c>
      <c r="B280" s="87">
        <v>37119</v>
      </c>
      <c r="C280" s="88"/>
      <c r="D280" s="88" t="s">
        <v>137</v>
      </c>
      <c r="E280" s="88" t="s">
        <v>136</v>
      </c>
      <c r="F280" s="89">
        <v>7833.25</v>
      </c>
      <c r="G280" s="90"/>
      <c r="H280" s="90">
        <v>7833.25</v>
      </c>
      <c r="I280" s="88">
        <v>36</v>
      </c>
      <c r="J280" s="87"/>
      <c r="K280" s="87"/>
      <c r="L280" s="88"/>
      <c r="M280" s="88" t="s">
        <v>621</v>
      </c>
      <c r="N280" s="88"/>
      <c r="O280" s="88"/>
      <c r="P280" s="88"/>
      <c r="Q280" s="88"/>
      <c r="R280" s="88"/>
      <c r="S280" s="91"/>
    </row>
    <row r="281" spans="1:21" s="83" customFormat="1" x14ac:dyDescent="0.25">
      <c r="A281" s="86">
        <v>328034</v>
      </c>
      <c r="B281" s="87">
        <v>37120</v>
      </c>
      <c r="C281" s="88"/>
      <c r="D281" s="88" t="s">
        <v>137</v>
      </c>
      <c r="E281" s="88" t="s">
        <v>136</v>
      </c>
      <c r="F281" s="89">
        <v>7492.81</v>
      </c>
      <c r="G281" s="90"/>
      <c r="H281" s="90">
        <v>7492.81</v>
      </c>
      <c r="I281" s="88">
        <v>36</v>
      </c>
      <c r="J281" s="87"/>
      <c r="K281" s="87"/>
      <c r="L281" s="88"/>
      <c r="M281" s="88" t="s">
        <v>622</v>
      </c>
      <c r="N281" s="88"/>
      <c r="O281" s="88"/>
      <c r="P281" s="88"/>
      <c r="Q281" s="88"/>
      <c r="R281" s="88"/>
      <c r="S281" s="91"/>
    </row>
    <row r="282" spans="1:21" s="83" customFormat="1" x14ac:dyDescent="0.25">
      <c r="A282" s="86">
        <v>328064</v>
      </c>
      <c r="B282" s="87">
        <v>37120</v>
      </c>
      <c r="C282" s="88"/>
      <c r="D282" s="88" t="s">
        <v>137</v>
      </c>
      <c r="E282" s="88" t="s">
        <v>136</v>
      </c>
      <c r="F282" s="89">
        <v>1310.94</v>
      </c>
      <c r="G282" s="90"/>
      <c r="H282" s="90">
        <v>1310.94</v>
      </c>
      <c r="I282" s="88">
        <v>3</v>
      </c>
      <c r="J282" s="87"/>
      <c r="K282" s="87"/>
      <c r="L282" s="88"/>
      <c r="M282" s="88" t="s">
        <v>623</v>
      </c>
      <c r="N282" s="88"/>
      <c r="O282" s="88"/>
      <c r="P282" s="88"/>
      <c r="Q282" s="88"/>
      <c r="R282" s="88"/>
      <c r="S282" s="91"/>
    </row>
    <row r="283" spans="1:21" s="83" customFormat="1" x14ac:dyDescent="0.25">
      <c r="A283" s="86">
        <v>328078</v>
      </c>
      <c r="B283" s="87">
        <v>37123</v>
      </c>
      <c r="C283" s="88"/>
      <c r="D283" s="88" t="s">
        <v>137</v>
      </c>
      <c r="E283" s="88" t="s">
        <v>136</v>
      </c>
      <c r="F283" s="89">
        <v>6420.17</v>
      </c>
      <c r="G283" s="90"/>
      <c r="H283" s="90">
        <v>6420.17</v>
      </c>
      <c r="I283" s="88">
        <v>36</v>
      </c>
      <c r="J283" s="87"/>
      <c r="K283" s="87"/>
      <c r="L283" s="88"/>
      <c r="M283" s="88" t="s">
        <v>624</v>
      </c>
      <c r="N283" s="88"/>
      <c r="O283" s="88"/>
      <c r="P283" s="88"/>
      <c r="Q283" s="88"/>
      <c r="R283" s="88"/>
      <c r="S283" s="91"/>
    </row>
    <row r="284" spans="1:21" s="83" customFormat="1" x14ac:dyDescent="0.25">
      <c r="A284" s="86">
        <v>328114</v>
      </c>
      <c r="B284" s="87">
        <v>37124</v>
      </c>
      <c r="C284" s="88"/>
      <c r="D284" s="88" t="s">
        <v>137</v>
      </c>
      <c r="E284" s="88" t="s">
        <v>136</v>
      </c>
      <c r="F284" s="89">
        <v>-12190.86</v>
      </c>
      <c r="G284" s="90"/>
      <c r="H284" s="90">
        <v>-12190.86</v>
      </c>
      <c r="I284" s="88">
        <v>36</v>
      </c>
      <c r="J284" s="87"/>
      <c r="K284" s="87"/>
      <c r="L284" s="88"/>
      <c r="M284" s="88" t="s">
        <v>621</v>
      </c>
      <c r="N284" s="88"/>
      <c r="O284" s="88"/>
      <c r="P284" s="88"/>
      <c r="Q284" s="88"/>
      <c r="R284" s="88"/>
      <c r="S284" s="91"/>
    </row>
    <row r="285" spans="1:21" s="83" customFormat="1" x14ac:dyDescent="0.25">
      <c r="A285" s="86">
        <v>328126</v>
      </c>
      <c r="B285" s="87">
        <v>37124</v>
      </c>
      <c r="C285" s="88"/>
      <c r="D285" s="88" t="s">
        <v>137</v>
      </c>
      <c r="E285" s="88" t="s">
        <v>136</v>
      </c>
      <c r="F285" s="89">
        <v>3170.35</v>
      </c>
      <c r="G285" s="90"/>
      <c r="H285" s="90">
        <v>3170.35</v>
      </c>
      <c r="I285" s="88">
        <v>11</v>
      </c>
      <c r="J285" s="87"/>
      <c r="K285" s="87"/>
      <c r="L285" s="88"/>
      <c r="M285" s="88" t="s">
        <v>625</v>
      </c>
      <c r="N285" s="88"/>
      <c r="O285" s="88"/>
      <c r="P285" s="88"/>
      <c r="Q285" s="88"/>
      <c r="R285" s="88"/>
      <c r="S285" s="91"/>
    </row>
    <row r="286" spans="1:21" s="83" customFormat="1" x14ac:dyDescent="0.25">
      <c r="A286" s="86">
        <v>328246</v>
      </c>
      <c r="B286" s="87">
        <v>37126</v>
      </c>
      <c r="C286" s="88"/>
      <c r="D286" s="88" t="s">
        <v>137</v>
      </c>
      <c r="E286" s="88" t="s">
        <v>136</v>
      </c>
      <c r="F286" s="89">
        <v>-12327.48</v>
      </c>
      <c r="G286" s="90"/>
      <c r="H286" s="90">
        <v>-12327.48</v>
      </c>
      <c r="I286" s="88">
        <v>30</v>
      </c>
      <c r="J286" s="87"/>
      <c r="K286" s="87"/>
      <c r="L286" s="88"/>
      <c r="M286" s="88" t="s">
        <v>626</v>
      </c>
      <c r="N286" s="88"/>
      <c r="O286" s="88"/>
      <c r="P286" s="88"/>
      <c r="Q286" s="88"/>
      <c r="R286" s="88"/>
      <c r="S286" s="91"/>
    </row>
    <row r="287" spans="1:21" s="83" customFormat="1" x14ac:dyDescent="0.25">
      <c r="A287" s="86">
        <v>328247</v>
      </c>
      <c r="B287" s="87">
        <v>37126</v>
      </c>
      <c r="C287" s="88"/>
      <c r="D287" s="88" t="s">
        <v>137</v>
      </c>
      <c r="E287" s="88" t="s">
        <v>136</v>
      </c>
      <c r="F287" s="89">
        <v>5324.68</v>
      </c>
      <c r="G287" s="90"/>
      <c r="H287" s="90">
        <v>5324.68</v>
      </c>
      <c r="I287" s="88">
        <v>36</v>
      </c>
      <c r="J287" s="87"/>
      <c r="K287" s="87"/>
      <c r="L287" s="88"/>
      <c r="M287" s="88" t="s">
        <v>627</v>
      </c>
      <c r="N287" s="88"/>
      <c r="O287" s="88"/>
      <c r="P287" s="88"/>
      <c r="Q287" s="88"/>
      <c r="R287" s="88"/>
      <c r="S287" s="91"/>
    </row>
    <row r="288" spans="1:21" customFormat="1" ht="15" customHeight="1" outlineLevel="1" x14ac:dyDescent="0.25">
      <c r="A288" s="92">
        <v>328260</v>
      </c>
      <c r="B288" s="93">
        <v>37126</v>
      </c>
      <c r="C288" s="94"/>
      <c r="D288" s="88" t="s">
        <v>137</v>
      </c>
      <c r="E288" s="88" t="s">
        <v>136</v>
      </c>
      <c r="F288" s="95">
        <v>7717.28</v>
      </c>
      <c r="G288" s="96"/>
      <c r="H288" s="96">
        <v>7717.28</v>
      </c>
      <c r="I288" s="94">
        <v>60</v>
      </c>
      <c r="J288" s="93"/>
      <c r="K288" s="93"/>
      <c r="L288" s="94"/>
      <c r="M288" s="94" t="s">
        <v>626</v>
      </c>
      <c r="N288" s="94"/>
      <c r="O288" s="94"/>
      <c r="P288" s="94"/>
      <c r="Q288" s="94"/>
      <c r="R288" s="94"/>
      <c r="S288" s="97"/>
      <c r="T288" s="77"/>
      <c r="U288" s="77"/>
    </row>
    <row r="289" spans="1:21" customFormat="1" ht="15" customHeight="1" x14ac:dyDescent="0.25">
      <c r="A289" s="92">
        <v>328282</v>
      </c>
      <c r="B289" s="93">
        <v>37127</v>
      </c>
      <c r="C289" s="94"/>
      <c r="D289" s="88" t="s">
        <v>137</v>
      </c>
      <c r="E289" s="88" t="s">
        <v>136</v>
      </c>
      <c r="F289" s="95">
        <v>3784</v>
      </c>
      <c r="G289" s="96"/>
      <c r="H289" s="96">
        <v>3784</v>
      </c>
      <c r="I289" s="94">
        <v>24</v>
      </c>
      <c r="J289" s="93"/>
      <c r="K289" s="93"/>
      <c r="L289" s="94"/>
      <c r="M289" s="94" t="s">
        <v>628</v>
      </c>
      <c r="N289" s="94"/>
      <c r="O289" s="94"/>
      <c r="P289" s="94"/>
      <c r="Q289" s="94"/>
      <c r="R289" s="94"/>
      <c r="S289" s="97"/>
      <c r="T289" s="77"/>
      <c r="U289" s="77"/>
    </row>
    <row r="290" spans="1:21" s="83" customFormat="1" x14ac:dyDescent="0.25">
      <c r="A290" s="98">
        <v>328284</v>
      </c>
      <c r="B290" s="99">
        <v>37127</v>
      </c>
      <c r="C290" s="99"/>
      <c r="D290" s="99" t="s">
        <v>137</v>
      </c>
      <c r="E290" s="99" t="s">
        <v>136</v>
      </c>
      <c r="F290" s="100">
        <v>5861.87</v>
      </c>
      <c r="G290" s="99"/>
      <c r="H290" s="100">
        <v>5861.87</v>
      </c>
      <c r="I290" s="99">
        <v>24</v>
      </c>
      <c r="J290" s="101"/>
      <c r="K290" s="101"/>
      <c r="L290" s="99"/>
      <c r="M290" s="99" t="s">
        <v>628</v>
      </c>
      <c r="N290" s="99"/>
      <c r="O290" s="99"/>
      <c r="P290" s="99"/>
      <c r="Q290" s="99"/>
      <c r="R290" s="99"/>
      <c r="S290" s="102"/>
    </row>
    <row r="291" spans="1:21" s="83" customFormat="1" x14ac:dyDescent="0.25">
      <c r="A291" s="78">
        <v>328287</v>
      </c>
      <c r="B291" s="78">
        <v>37127</v>
      </c>
      <c r="C291" s="78"/>
      <c r="D291" s="78" t="s">
        <v>137</v>
      </c>
      <c r="E291" s="78" t="s">
        <v>136</v>
      </c>
      <c r="F291" s="84">
        <v>-1926.18</v>
      </c>
      <c r="G291" s="78"/>
      <c r="H291" s="84">
        <v>-1926.18</v>
      </c>
      <c r="I291" s="78">
        <v>4</v>
      </c>
      <c r="J291" s="85"/>
      <c r="K291" s="85"/>
      <c r="L291" s="78"/>
      <c r="M291" s="78" t="s">
        <v>628</v>
      </c>
      <c r="N291" s="78"/>
      <c r="O291" s="78"/>
      <c r="P291" s="78"/>
      <c r="Q291" s="78"/>
      <c r="R291" s="78"/>
      <c r="S291" s="78"/>
    </row>
    <row r="292" spans="1:21" s="83" customFormat="1" x14ac:dyDescent="0.25">
      <c r="A292" s="78">
        <v>328288</v>
      </c>
      <c r="B292" s="78">
        <v>37127</v>
      </c>
      <c r="C292" s="78"/>
      <c r="D292" s="78" t="s">
        <v>137</v>
      </c>
      <c r="E292" s="78" t="s">
        <v>136</v>
      </c>
      <c r="F292" s="84">
        <v>-2943.51</v>
      </c>
      <c r="G292" s="78"/>
      <c r="H292" s="84">
        <v>-2943.51</v>
      </c>
      <c r="I292" s="78">
        <v>4</v>
      </c>
      <c r="J292" s="85"/>
      <c r="K292" s="85"/>
      <c r="L292" s="78"/>
      <c r="M292" s="78" t="s">
        <v>628</v>
      </c>
      <c r="N292" s="78"/>
      <c r="O292" s="78"/>
      <c r="P292" s="78"/>
      <c r="Q292" s="78"/>
      <c r="R292" s="78"/>
      <c r="S292" s="78"/>
    </row>
    <row r="293" spans="1:21" s="83" customFormat="1" x14ac:dyDescent="0.25">
      <c r="A293" s="78">
        <v>328297</v>
      </c>
      <c r="B293" s="78">
        <v>37127</v>
      </c>
      <c r="C293" s="78"/>
      <c r="D293" s="78" t="s">
        <v>137</v>
      </c>
      <c r="E293" s="78" t="s">
        <v>136</v>
      </c>
      <c r="F293" s="84">
        <v>3901.32</v>
      </c>
      <c r="G293" s="78"/>
      <c r="H293" s="84">
        <v>3901.32</v>
      </c>
      <c r="I293" s="78">
        <v>36</v>
      </c>
      <c r="J293" s="85"/>
      <c r="K293" s="85"/>
      <c r="L293" s="78"/>
      <c r="M293" s="78" t="s">
        <v>629</v>
      </c>
      <c r="N293" s="78"/>
      <c r="O293" s="78"/>
      <c r="P293" s="78"/>
      <c r="Q293" s="78"/>
      <c r="R293" s="78"/>
      <c r="S293" s="78"/>
    </row>
    <row r="294" spans="1:21" s="83" customFormat="1" x14ac:dyDescent="0.25">
      <c r="A294" s="78">
        <v>328308</v>
      </c>
      <c r="B294" s="78">
        <v>37127</v>
      </c>
      <c r="C294" s="78"/>
      <c r="D294" s="78" t="s">
        <v>137</v>
      </c>
      <c r="E294" s="78" t="s">
        <v>136</v>
      </c>
      <c r="F294" s="84">
        <v>524.07000000000005</v>
      </c>
      <c r="G294" s="78"/>
      <c r="H294" s="84">
        <v>524.07000000000005</v>
      </c>
      <c r="I294" s="78">
        <v>1</v>
      </c>
      <c r="J294" s="85"/>
      <c r="K294" s="85"/>
      <c r="L294" s="78"/>
      <c r="M294" s="78" t="s">
        <v>381</v>
      </c>
      <c r="N294" s="78"/>
      <c r="O294" s="78"/>
      <c r="P294" s="78"/>
      <c r="Q294" s="78"/>
      <c r="R294" s="78"/>
      <c r="S294" s="78"/>
    </row>
    <row r="295" spans="1:21" s="83" customFormat="1" x14ac:dyDescent="0.25">
      <c r="A295" s="78">
        <v>328318</v>
      </c>
      <c r="B295" s="78">
        <v>37127</v>
      </c>
      <c r="C295" s="78"/>
      <c r="D295" s="78" t="s">
        <v>137</v>
      </c>
      <c r="E295" s="78" t="s">
        <v>136</v>
      </c>
      <c r="F295" s="84">
        <v>1081.6600000000001</v>
      </c>
      <c r="G295" s="78"/>
      <c r="H295" s="84">
        <v>1081.6600000000001</v>
      </c>
      <c r="I295" s="78">
        <v>36</v>
      </c>
      <c r="J295" s="85"/>
      <c r="K295" s="85"/>
      <c r="L295" s="78"/>
      <c r="M295" s="78" t="s">
        <v>629</v>
      </c>
      <c r="N295" s="78"/>
      <c r="O295" s="78"/>
      <c r="P295" s="78"/>
      <c r="Q295" s="78"/>
      <c r="R295" s="78"/>
      <c r="S295" s="78"/>
    </row>
    <row r="296" spans="1:21" s="83" customFormat="1" x14ac:dyDescent="0.25">
      <c r="A296" s="78">
        <v>328320</v>
      </c>
      <c r="B296" s="78">
        <v>37127</v>
      </c>
      <c r="C296" s="78"/>
      <c r="D296" s="78" t="s">
        <v>137</v>
      </c>
      <c r="E296" s="78" t="s">
        <v>136</v>
      </c>
      <c r="F296" s="84">
        <v>4877.93</v>
      </c>
      <c r="G296" s="78"/>
      <c r="H296" s="84">
        <v>4877.93</v>
      </c>
      <c r="I296" s="78">
        <v>12</v>
      </c>
      <c r="J296" s="85"/>
      <c r="K296" s="85"/>
      <c r="L296" s="78"/>
      <c r="M296" s="78" t="s">
        <v>630</v>
      </c>
      <c r="N296" s="78"/>
      <c r="O296" s="78"/>
      <c r="P296" s="78"/>
      <c r="Q296" s="78"/>
      <c r="R296" s="78"/>
      <c r="S296" s="78"/>
    </row>
    <row r="297" spans="1:21" s="83" customFormat="1" x14ac:dyDescent="0.25">
      <c r="A297" s="78">
        <v>328343</v>
      </c>
      <c r="B297" s="78">
        <v>37127</v>
      </c>
      <c r="C297" s="78"/>
      <c r="D297" s="78" t="s">
        <v>137</v>
      </c>
      <c r="E297" s="78" t="s">
        <v>136</v>
      </c>
      <c r="F297" s="84">
        <v>5680.9</v>
      </c>
      <c r="G297" s="78"/>
      <c r="H297" s="84">
        <v>5680.9</v>
      </c>
      <c r="I297" s="78">
        <v>12</v>
      </c>
      <c r="J297" s="85"/>
      <c r="K297" s="85"/>
      <c r="L297" s="78"/>
      <c r="M297" s="78" t="s">
        <v>631</v>
      </c>
      <c r="N297" s="78"/>
      <c r="O297" s="78"/>
      <c r="P297" s="78"/>
      <c r="Q297" s="78"/>
      <c r="R297" s="78"/>
      <c r="S297" s="78"/>
    </row>
    <row r="298" spans="1:21" s="83" customFormat="1" x14ac:dyDescent="0.25">
      <c r="A298" s="78">
        <v>328352</v>
      </c>
      <c r="B298" s="78">
        <v>37130</v>
      </c>
      <c r="C298" s="78"/>
      <c r="D298" s="78" t="s">
        <v>137</v>
      </c>
      <c r="E298" s="78" t="s">
        <v>136</v>
      </c>
      <c r="F298" s="84">
        <v>118683.32</v>
      </c>
      <c r="G298" s="78"/>
      <c r="H298" s="84">
        <v>118683.32</v>
      </c>
      <c r="I298" s="78">
        <v>49</v>
      </c>
      <c r="J298" s="85"/>
      <c r="K298" s="85"/>
      <c r="L298" s="78"/>
      <c r="M298" s="78" t="s">
        <v>632</v>
      </c>
      <c r="N298" s="78"/>
      <c r="O298" s="78"/>
      <c r="P298" s="78"/>
      <c r="Q298" s="78"/>
      <c r="R298" s="78"/>
      <c r="S298" s="78"/>
    </row>
    <row r="299" spans="1:21" s="83" customFormat="1" x14ac:dyDescent="0.25">
      <c r="A299" s="78">
        <v>328353</v>
      </c>
      <c r="B299" s="78">
        <v>37130</v>
      </c>
      <c r="C299" s="78"/>
      <c r="D299" s="78" t="s">
        <v>137</v>
      </c>
      <c r="E299" s="78" t="s">
        <v>136</v>
      </c>
      <c r="F299" s="84">
        <v>-106249.5</v>
      </c>
      <c r="G299" s="78"/>
      <c r="H299" s="84">
        <v>-106249.5</v>
      </c>
      <c r="I299" s="78">
        <v>25</v>
      </c>
      <c r="J299" s="85"/>
      <c r="K299" s="85"/>
      <c r="L299" s="78"/>
      <c r="M299" s="78" t="s">
        <v>632</v>
      </c>
      <c r="N299" s="78"/>
      <c r="O299" s="78"/>
      <c r="P299" s="78"/>
      <c r="Q299" s="78"/>
      <c r="R299" s="78"/>
      <c r="S299" s="78"/>
    </row>
    <row r="300" spans="1:21" s="83" customFormat="1" x14ac:dyDescent="0.25">
      <c r="A300" s="78">
        <v>328354</v>
      </c>
      <c r="B300" s="78">
        <v>37130</v>
      </c>
      <c r="C300" s="78"/>
      <c r="D300" s="78" t="s">
        <v>137</v>
      </c>
      <c r="E300" s="78" t="s">
        <v>136</v>
      </c>
      <c r="F300" s="84">
        <v>-18888.509999999998</v>
      </c>
      <c r="G300" s="78"/>
      <c r="H300" s="84">
        <v>-18888.509999999998</v>
      </c>
      <c r="I300" s="78">
        <v>25</v>
      </c>
      <c r="J300" s="85"/>
      <c r="K300" s="85"/>
      <c r="L300" s="78"/>
      <c r="M300" s="78" t="s">
        <v>632</v>
      </c>
      <c r="N300" s="78"/>
      <c r="O300" s="78"/>
      <c r="P300" s="78"/>
      <c r="Q300" s="78"/>
      <c r="R300" s="78"/>
      <c r="S300" s="78"/>
    </row>
    <row r="301" spans="1:21" s="83" customFormat="1" x14ac:dyDescent="0.25">
      <c r="A301" s="78">
        <v>328494</v>
      </c>
      <c r="B301" s="78">
        <v>37131</v>
      </c>
      <c r="C301" s="78"/>
      <c r="D301" s="78" t="s">
        <v>137</v>
      </c>
      <c r="E301" s="78" t="s">
        <v>136</v>
      </c>
      <c r="F301" s="84">
        <v>14708.03</v>
      </c>
      <c r="G301" s="78"/>
      <c r="H301" s="84">
        <v>14708.03</v>
      </c>
      <c r="I301" s="78">
        <v>36</v>
      </c>
      <c r="J301" s="85"/>
      <c r="K301" s="85"/>
      <c r="L301" s="78"/>
      <c r="M301" s="78" t="s">
        <v>633</v>
      </c>
      <c r="N301" s="78"/>
      <c r="O301" s="78"/>
      <c r="P301" s="78"/>
      <c r="Q301" s="78"/>
      <c r="R301" s="78"/>
      <c r="S301" s="78"/>
    </row>
    <row r="302" spans="1:21" s="83" customFormat="1" x14ac:dyDescent="0.25">
      <c r="A302" s="78">
        <v>328496</v>
      </c>
      <c r="B302" s="78">
        <v>37131</v>
      </c>
      <c r="C302" s="78"/>
      <c r="D302" s="78" t="s">
        <v>137</v>
      </c>
      <c r="E302" s="78" t="s">
        <v>136</v>
      </c>
      <c r="F302" s="84">
        <v>2293.5</v>
      </c>
      <c r="G302" s="78"/>
      <c r="H302" s="84">
        <v>2293.5</v>
      </c>
      <c r="I302" s="78">
        <v>12</v>
      </c>
      <c r="J302" s="85"/>
      <c r="K302" s="85"/>
      <c r="L302" s="78"/>
      <c r="M302" s="78" t="s">
        <v>634</v>
      </c>
      <c r="N302" s="78"/>
      <c r="O302" s="78"/>
      <c r="P302" s="78"/>
      <c r="Q302" s="78"/>
      <c r="R302" s="78"/>
      <c r="S302" s="78"/>
    </row>
    <row r="303" spans="1:21" s="83" customFormat="1" x14ac:dyDescent="0.25">
      <c r="A303" s="78">
        <v>328562</v>
      </c>
      <c r="B303" s="78">
        <v>37131</v>
      </c>
      <c r="C303" s="78"/>
      <c r="D303" s="78" t="s">
        <v>137</v>
      </c>
      <c r="E303" s="78" t="s">
        <v>136</v>
      </c>
      <c r="F303" s="84">
        <v>25654.42</v>
      </c>
      <c r="G303" s="78"/>
      <c r="H303" s="84">
        <v>25654.42</v>
      </c>
      <c r="I303" s="78">
        <v>12</v>
      </c>
      <c r="J303" s="85"/>
      <c r="K303" s="85"/>
      <c r="L303" s="78"/>
      <c r="M303" s="78" t="s">
        <v>635</v>
      </c>
      <c r="N303" s="78"/>
      <c r="O303" s="78"/>
      <c r="P303" s="78"/>
      <c r="Q303" s="78"/>
      <c r="R303" s="78"/>
      <c r="S303" s="78"/>
    </row>
    <row r="304" spans="1:21" s="83" customFormat="1" x14ac:dyDescent="0.25">
      <c r="A304" s="78">
        <v>328571</v>
      </c>
      <c r="B304" s="78">
        <v>37131</v>
      </c>
      <c r="C304" s="78"/>
      <c r="D304" s="78" t="s">
        <v>137</v>
      </c>
      <c r="E304" s="78" t="s">
        <v>136</v>
      </c>
      <c r="F304" s="84">
        <v>15826.64</v>
      </c>
      <c r="G304" s="78"/>
      <c r="H304" s="84">
        <v>15826.64</v>
      </c>
      <c r="I304" s="78">
        <v>36</v>
      </c>
      <c r="J304" s="85"/>
      <c r="K304" s="85"/>
      <c r="L304" s="78"/>
      <c r="M304" s="78" t="s">
        <v>636</v>
      </c>
      <c r="N304" s="78"/>
      <c r="O304" s="78"/>
      <c r="P304" s="78"/>
      <c r="Q304" s="78"/>
      <c r="R304" s="78"/>
      <c r="S304" s="78"/>
    </row>
    <row r="305" spans="1:19" s="83" customFormat="1" x14ac:dyDescent="0.25">
      <c r="A305" s="78">
        <v>328577</v>
      </c>
      <c r="B305" s="78">
        <v>37131</v>
      </c>
      <c r="C305" s="78"/>
      <c r="D305" s="78" t="s">
        <v>137</v>
      </c>
      <c r="E305" s="78" t="s">
        <v>136</v>
      </c>
      <c r="F305" s="84">
        <v>-4084.98</v>
      </c>
      <c r="G305" s="78"/>
      <c r="H305" s="84">
        <v>-4084.98</v>
      </c>
      <c r="I305" s="78">
        <v>3</v>
      </c>
      <c r="J305" s="85"/>
      <c r="K305" s="85"/>
      <c r="L305" s="78"/>
      <c r="M305" s="78" t="s">
        <v>635</v>
      </c>
      <c r="N305" s="78"/>
      <c r="O305" s="78"/>
      <c r="P305" s="78"/>
      <c r="Q305" s="78"/>
      <c r="R305" s="78"/>
      <c r="S305" s="78"/>
    </row>
    <row r="306" spans="1:19" s="83" customFormat="1" x14ac:dyDescent="0.25">
      <c r="A306" s="78">
        <v>328582</v>
      </c>
      <c r="B306" s="78">
        <v>37131</v>
      </c>
      <c r="C306" s="78"/>
      <c r="D306" s="78" t="s">
        <v>137</v>
      </c>
      <c r="E306" s="78" t="s">
        <v>136</v>
      </c>
      <c r="F306" s="84">
        <v>-11422.2</v>
      </c>
      <c r="G306" s="78"/>
      <c r="H306" s="84">
        <v>-11422.2</v>
      </c>
      <c r="I306" s="78">
        <v>3</v>
      </c>
      <c r="J306" s="85"/>
      <c r="K306" s="85"/>
      <c r="L306" s="78"/>
      <c r="M306" s="78" t="s">
        <v>635</v>
      </c>
      <c r="N306" s="78"/>
      <c r="O306" s="78"/>
      <c r="P306" s="78"/>
      <c r="Q306" s="78"/>
      <c r="R306" s="78"/>
      <c r="S306" s="78"/>
    </row>
    <row r="307" spans="1:19" s="83" customFormat="1" x14ac:dyDescent="0.25">
      <c r="A307" s="78">
        <v>328584</v>
      </c>
      <c r="B307" s="78">
        <v>37131</v>
      </c>
      <c r="C307" s="78"/>
      <c r="D307" s="78" t="s">
        <v>137</v>
      </c>
      <c r="E307" s="78" t="s">
        <v>136</v>
      </c>
      <c r="F307" s="84">
        <v>4235.09</v>
      </c>
      <c r="G307" s="78"/>
      <c r="H307" s="84">
        <v>4235.09</v>
      </c>
      <c r="I307" s="78">
        <v>8</v>
      </c>
      <c r="J307" s="85"/>
      <c r="K307" s="85"/>
      <c r="L307" s="78"/>
      <c r="M307" s="78" t="s">
        <v>637</v>
      </c>
      <c r="N307" s="78"/>
      <c r="O307" s="78"/>
      <c r="P307" s="78"/>
      <c r="Q307" s="78"/>
      <c r="R307" s="78"/>
      <c r="S307" s="78"/>
    </row>
    <row r="308" spans="1:19" s="83" customFormat="1" x14ac:dyDescent="0.25">
      <c r="A308" s="78">
        <v>328735</v>
      </c>
      <c r="B308" s="78">
        <v>37132</v>
      </c>
      <c r="C308" s="78"/>
      <c r="D308" s="78" t="s">
        <v>137</v>
      </c>
      <c r="E308" s="78" t="s">
        <v>136</v>
      </c>
      <c r="F308" s="84">
        <v>1876.52</v>
      </c>
      <c r="G308" s="78"/>
      <c r="H308" s="84">
        <v>1876.52</v>
      </c>
      <c r="I308" s="78">
        <v>12</v>
      </c>
      <c r="J308" s="85"/>
      <c r="K308" s="85"/>
      <c r="L308" s="78"/>
      <c r="M308" s="78" t="s">
        <v>638</v>
      </c>
      <c r="N308" s="78"/>
      <c r="O308" s="78"/>
      <c r="P308" s="78"/>
      <c r="Q308" s="78"/>
      <c r="R308" s="78"/>
      <c r="S308" s="78"/>
    </row>
    <row r="309" spans="1:19" s="83" customFormat="1" x14ac:dyDescent="0.25">
      <c r="A309" s="78">
        <v>328736</v>
      </c>
      <c r="B309" s="78">
        <v>37132</v>
      </c>
      <c r="C309" s="78"/>
      <c r="D309" s="78" t="s">
        <v>137</v>
      </c>
      <c r="E309" s="78" t="s">
        <v>136</v>
      </c>
      <c r="F309" s="84">
        <v>68547.95</v>
      </c>
      <c r="G309" s="78"/>
      <c r="H309" s="84">
        <v>68547.95</v>
      </c>
      <c r="I309" s="78">
        <v>24</v>
      </c>
      <c r="J309" s="85"/>
      <c r="K309" s="85"/>
      <c r="L309" s="78"/>
      <c r="M309" s="78" t="s">
        <v>639</v>
      </c>
      <c r="N309" s="78"/>
      <c r="O309" s="78"/>
      <c r="P309" s="78"/>
      <c r="Q309" s="78"/>
      <c r="R309" s="78"/>
      <c r="S309" s="78"/>
    </row>
    <row r="310" spans="1:19" s="83" customFormat="1" x14ac:dyDescent="0.25">
      <c r="A310" s="78">
        <v>328740</v>
      </c>
      <c r="B310" s="78">
        <v>37132</v>
      </c>
      <c r="C310" s="78"/>
      <c r="D310" s="78" t="s">
        <v>137</v>
      </c>
      <c r="E310" s="78" t="s">
        <v>136</v>
      </c>
      <c r="F310" s="84">
        <v>-71264.570000000007</v>
      </c>
      <c r="G310" s="78"/>
      <c r="H310" s="84">
        <v>-71264.570000000007</v>
      </c>
      <c r="I310" s="78">
        <v>4</v>
      </c>
      <c r="J310" s="85"/>
      <c r="K310" s="85"/>
      <c r="L310" s="78"/>
      <c r="M310" s="78" t="s">
        <v>639</v>
      </c>
      <c r="N310" s="78"/>
      <c r="O310" s="78"/>
      <c r="P310" s="78"/>
      <c r="Q310" s="78"/>
      <c r="R310" s="78"/>
      <c r="S310" s="78"/>
    </row>
    <row r="311" spans="1:19" s="83" customFormat="1" x14ac:dyDescent="0.25">
      <c r="A311" s="78">
        <v>328745</v>
      </c>
      <c r="B311" s="78">
        <v>37132</v>
      </c>
      <c r="C311" s="78"/>
      <c r="D311" s="78" t="s">
        <v>137</v>
      </c>
      <c r="E311" s="78" t="s">
        <v>136</v>
      </c>
      <c r="F311" s="84">
        <v>15403.76</v>
      </c>
      <c r="G311" s="78"/>
      <c r="H311" s="84">
        <v>15403.76</v>
      </c>
      <c r="I311" s="78">
        <v>36</v>
      </c>
      <c r="J311" s="85"/>
      <c r="K311" s="85"/>
      <c r="L311" s="78"/>
      <c r="M311" s="78" t="s">
        <v>640</v>
      </c>
      <c r="N311" s="78"/>
      <c r="O311" s="78"/>
      <c r="P311" s="78"/>
      <c r="Q311" s="78"/>
      <c r="R311" s="78"/>
      <c r="S311" s="78"/>
    </row>
    <row r="312" spans="1:19" s="83" customFormat="1" x14ac:dyDescent="0.25">
      <c r="A312" s="78">
        <v>328773</v>
      </c>
      <c r="B312" s="78">
        <v>37132</v>
      </c>
      <c r="C312" s="78"/>
      <c r="D312" s="78" t="s">
        <v>137</v>
      </c>
      <c r="E312" s="78" t="s">
        <v>136</v>
      </c>
      <c r="F312" s="84">
        <v>8015.45</v>
      </c>
      <c r="G312" s="78"/>
      <c r="H312" s="84">
        <v>8015.45</v>
      </c>
      <c r="I312" s="78">
        <v>6</v>
      </c>
      <c r="J312" s="85"/>
      <c r="K312" s="85"/>
      <c r="L312" s="78"/>
      <c r="M312" s="78" t="s">
        <v>381</v>
      </c>
      <c r="N312" s="78"/>
      <c r="O312" s="78"/>
      <c r="P312" s="78"/>
      <c r="Q312" s="78"/>
      <c r="R312" s="78"/>
      <c r="S312" s="78"/>
    </row>
    <row r="313" spans="1:19" s="83" customFormat="1" x14ac:dyDescent="0.25">
      <c r="A313" s="78">
        <v>328878</v>
      </c>
      <c r="B313" s="78">
        <v>37133</v>
      </c>
      <c r="C313" s="78"/>
      <c r="D313" s="78" t="s">
        <v>137</v>
      </c>
      <c r="E313" s="78" t="s">
        <v>136</v>
      </c>
      <c r="F313" s="84">
        <v>2372.79</v>
      </c>
      <c r="G313" s="78"/>
      <c r="H313" s="84">
        <v>2372.79</v>
      </c>
      <c r="I313" s="78">
        <v>12</v>
      </c>
      <c r="J313" s="85"/>
      <c r="K313" s="85"/>
      <c r="L313" s="78"/>
      <c r="M313" s="78" t="s">
        <v>641</v>
      </c>
      <c r="N313" s="78"/>
      <c r="O313" s="78"/>
      <c r="P313" s="78"/>
      <c r="Q313" s="78"/>
      <c r="R313" s="78"/>
      <c r="S313" s="78"/>
    </row>
    <row r="314" spans="1:19" s="83" customFormat="1" x14ac:dyDescent="0.25">
      <c r="A314" s="78">
        <v>328879</v>
      </c>
      <c r="B314" s="78">
        <v>37133</v>
      </c>
      <c r="C314" s="78"/>
      <c r="D314" s="78" t="s">
        <v>137</v>
      </c>
      <c r="E314" s="78" t="s">
        <v>136</v>
      </c>
      <c r="F314" s="84">
        <v>13911.45</v>
      </c>
      <c r="G314" s="78"/>
      <c r="H314" s="84">
        <v>13911.45</v>
      </c>
      <c r="I314" s="78">
        <v>24</v>
      </c>
      <c r="J314" s="85"/>
      <c r="K314" s="85"/>
      <c r="L314" s="78"/>
      <c r="M314" s="78" t="s">
        <v>531</v>
      </c>
      <c r="N314" s="78"/>
      <c r="O314" s="78"/>
      <c r="P314" s="78"/>
      <c r="Q314" s="78"/>
      <c r="R314" s="78"/>
      <c r="S314" s="78"/>
    </row>
    <row r="315" spans="1:19" s="83" customFormat="1" x14ac:dyDescent="0.25">
      <c r="A315" s="78"/>
      <c r="B315" s="78"/>
      <c r="C315" s="78"/>
      <c r="D315" s="78" t="s">
        <v>230</v>
      </c>
      <c r="E315" s="78"/>
      <c r="F315" s="84">
        <v>233123.55</v>
      </c>
      <c r="G315" s="78"/>
      <c r="H315" s="84">
        <v>233123.55</v>
      </c>
      <c r="I315" s="78"/>
      <c r="J315" s="85"/>
      <c r="K315" s="85"/>
      <c r="L315" s="78"/>
      <c r="M315" s="78"/>
      <c r="N315" s="78"/>
      <c r="O315" s="78"/>
      <c r="P315" s="78"/>
      <c r="Q315" s="78"/>
      <c r="R315" s="78"/>
      <c r="S315" s="78"/>
    </row>
    <row r="316" spans="1:19" s="83" customFormat="1" x14ac:dyDescent="0.25">
      <c r="A316" s="78">
        <v>328344</v>
      </c>
      <c r="B316" s="78">
        <v>37127</v>
      </c>
      <c r="C316" s="78"/>
      <c r="D316" s="78" t="s">
        <v>460</v>
      </c>
      <c r="E316" s="78" t="s">
        <v>461</v>
      </c>
      <c r="F316" s="84">
        <v>1524.56</v>
      </c>
      <c r="G316" s="78"/>
      <c r="H316" s="84">
        <v>1524.56</v>
      </c>
      <c r="I316" s="78">
        <v>1</v>
      </c>
      <c r="J316" s="85"/>
      <c r="K316" s="85"/>
      <c r="L316" s="78"/>
      <c r="M316" s="111" t="s">
        <v>642</v>
      </c>
      <c r="N316" s="78"/>
      <c r="O316" s="78"/>
      <c r="P316" s="78"/>
      <c r="Q316" s="78"/>
      <c r="R316" s="78"/>
      <c r="S316" s="78"/>
    </row>
    <row r="317" spans="1:19" s="83" customFormat="1" x14ac:dyDescent="0.25">
      <c r="A317" s="78">
        <v>328345</v>
      </c>
      <c r="B317" s="78">
        <v>37127</v>
      </c>
      <c r="C317" s="78"/>
      <c r="D317" s="78" t="s">
        <v>460</v>
      </c>
      <c r="E317" s="78" t="s">
        <v>461</v>
      </c>
      <c r="F317" s="84">
        <v>1143.42</v>
      </c>
      <c r="G317" s="78"/>
      <c r="H317" s="84">
        <v>1143.42</v>
      </c>
      <c r="I317" s="78">
        <v>1</v>
      </c>
      <c r="J317" s="85"/>
      <c r="K317" s="85"/>
      <c r="L317" s="78"/>
      <c r="M317" s="78" t="s">
        <v>643</v>
      </c>
      <c r="N317" s="78"/>
      <c r="O317" s="78"/>
      <c r="P317" s="78"/>
      <c r="Q317" s="78"/>
      <c r="R317" s="78"/>
      <c r="S317" s="78"/>
    </row>
    <row r="318" spans="1:19" s="83" customFormat="1" x14ac:dyDescent="0.25">
      <c r="A318" s="78">
        <v>328795</v>
      </c>
      <c r="B318" s="78">
        <v>37132</v>
      </c>
      <c r="C318" s="78"/>
      <c r="D318" s="78" t="s">
        <v>460</v>
      </c>
      <c r="E318" s="78" t="s">
        <v>461</v>
      </c>
      <c r="F318" s="84">
        <v>2203.27</v>
      </c>
      <c r="G318" s="78"/>
      <c r="H318" s="84">
        <v>2203.27</v>
      </c>
      <c r="I318" s="78">
        <v>1</v>
      </c>
      <c r="J318" s="85"/>
      <c r="K318" s="85"/>
      <c r="L318" s="78"/>
      <c r="M318" s="78" t="s">
        <v>644</v>
      </c>
      <c r="N318" s="78"/>
      <c r="O318" s="78"/>
      <c r="P318" s="78"/>
      <c r="Q318" s="78"/>
      <c r="R318" s="78"/>
      <c r="S318" s="78"/>
    </row>
    <row r="319" spans="1:19" s="83" customFormat="1" x14ac:dyDescent="0.25">
      <c r="A319" s="78"/>
      <c r="B319" s="78"/>
      <c r="C319" s="78"/>
      <c r="D319" s="78" t="s">
        <v>462</v>
      </c>
      <c r="E319" s="78"/>
      <c r="F319" s="84">
        <v>4871.25</v>
      </c>
      <c r="G319" s="78"/>
      <c r="H319" s="84">
        <v>4871.25</v>
      </c>
      <c r="I319" s="78"/>
      <c r="J319" s="85"/>
      <c r="K319" s="85"/>
      <c r="L319" s="78"/>
      <c r="M319" s="78"/>
      <c r="N319" s="78"/>
      <c r="O319" s="78"/>
      <c r="P319" s="78"/>
      <c r="Q319" s="78"/>
      <c r="R319" s="78"/>
      <c r="S319" s="78"/>
    </row>
    <row r="320" spans="1:19" s="83" customFormat="1" x14ac:dyDescent="0.25">
      <c r="A320" s="78">
        <v>327210</v>
      </c>
      <c r="B320" s="78">
        <v>37104</v>
      </c>
      <c r="C320" s="78"/>
      <c r="D320" s="78" t="s">
        <v>139</v>
      </c>
      <c r="E320" s="78" t="s">
        <v>138</v>
      </c>
      <c r="F320" s="84">
        <v>1949.89</v>
      </c>
      <c r="G320" s="78"/>
      <c r="H320" s="84">
        <v>1949.89</v>
      </c>
      <c r="I320" s="78">
        <v>36</v>
      </c>
      <c r="J320" s="85"/>
      <c r="K320" s="85"/>
      <c r="L320" s="78"/>
      <c r="M320" s="78" t="s">
        <v>231</v>
      </c>
      <c r="N320" s="78"/>
      <c r="O320" s="78"/>
      <c r="P320" s="78"/>
      <c r="Q320" s="78"/>
      <c r="R320" s="78"/>
      <c r="S320" s="78"/>
    </row>
    <row r="321" spans="1:19" s="83" customFormat="1" x14ac:dyDescent="0.25">
      <c r="A321" s="78">
        <v>327226</v>
      </c>
      <c r="B321" s="78">
        <v>37104</v>
      </c>
      <c r="C321" s="78"/>
      <c r="D321" s="78" t="s">
        <v>139</v>
      </c>
      <c r="E321" s="78" t="s">
        <v>138</v>
      </c>
      <c r="F321" s="84">
        <v>4916.13</v>
      </c>
      <c r="G321" s="78"/>
      <c r="H321" s="84">
        <v>4916.13</v>
      </c>
      <c r="I321" s="78">
        <v>36</v>
      </c>
      <c r="J321" s="85"/>
      <c r="K321" s="85"/>
      <c r="L321" s="78"/>
      <c r="M321" s="78" t="s">
        <v>232</v>
      </c>
      <c r="N321" s="78"/>
      <c r="O321" s="78"/>
      <c r="P321" s="78"/>
      <c r="Q321" s="78"/>
      <c r="R321" s="78"/>
      <c r="S321" s="78"/>
    </row>
    <row r="322" spans="1:19" s="83" customFormat="1" x14ac:dyDescent="0.25">
      <c r="A322" s="78">
        <v>327227</v>
      </c>
      <c r="B322" s="78">
        <v>37104</v>
      </c>
      <c r="C322" s="78"/>
      <c r="D322" s="78" t="s">
        <v>139</v>
      </c>
      <c r="E322" s="78" t="s">
        <v>138</v>
      </c>
      <c r="F322" s="78">
        <v>5795.17</v>
      </c>
      <c r="G322" s="78"/>
      <c r="H322" s="84">
        <v>5795.17</v>
      </c>
      <c r="I322" s="78">
        <v>36</v>
      </c>
      <c r="J322" s="85"/>
      <c r="K322" s="85"/>
      <c r="L322" s="78"/>
      <c r="M322" s="78" t="s">
        <v>232</v>
      </c>
      <c r="N322" s="78"/>
      <c r="O322" s="78"/>
      <c r="P322" s="78"/>
      <c r="Q322" s="78"/>
      <c r="R322" s="78"/>
      <c r="S322" s="78"/>
    </row>
    <row r="323" spans="1:19" s="83" customFormat="1" x14ac:dyDescent="0.25">
      <c r="A323" s="78">
        <v>327236</v>
      </c>
      <c r="B323" s="78">
        <v>37104</v>
      </c>
      <c r="C323" s="78"/>
      <c r="D323" s="78" t="s">
        <v>139</v>
      </c>
      <c r="E323" s="78" t="s">
        <v>138</v>
      </c>
      <c r="F323" s="78">
        <v>-7016.08</v>
      </c>
      <c r="G323" s="78"/>
      <c r="H323" s="84">
        <v>-7016.08</v>
      </c>
      <c r="I323" s="78">
        <v>4</v>
      </c>
      <c r="J323" s="85"/>
      <c r="K323" s="85"/>
      <c r="L323" s="78"/>
      <c r="M323" s="78" t="s">
        <v>645</v>
      </c>
      <c r="N323" s="78"/>
      <c r="O323" s="78"/>
      <c r="P323" s="78"/>
      <c r="Q323" s="78"/>
      <c r="R323" s="78"/>
      <c r="S323" s="78"/>
    </row>
    <row r="324" spans="1:19" s="83" customFormat="1" x14ac:dyDescent="0.25">
      <c r="A324" s="78">
        <v>327237</v>
      </c>
      <c r="B324" s="78">
        <v>37104</v>
      </c>
      <c r="C324" s="78"/>
      <c r="D324" s="78" t="s">
        <v>139</v>
      </c>
      <c r="E324" s="78" t="s">
        <v>138</v>
      </c>
      <c r="F324" s="78">
        <v>14244.73</v>
      </c>
      <c r="G324" s="78"/>
      <c r="H324" s="84">
        <v>14244.73</v>
      </c>
      <c r="I324" s="78">
        <v>24</v>
      </c>
      <c r="J324" s="85"/>
      <c r="K324" s="85"/>
      <c r="L324" s="78"/>
      <c r="M324" s="78" t="s">
        <v>645</v>
      </c>
      <c r="N324" s="78"/>
      <c r="O324" s="78"/>
      <c r="P324" s="78"/>
      <c r="Q324" s="78"/>
      <c r="R324" s="78"/>
      <c r="S324" s="78"/>
    </row>
    <row r="325" spans="1:19" s="83" customFormat="1" x14ac:dyDescent="0.25">
      <c r="A325" s="78">
        <v>327240</v>
      </c>
      <c r="B325" s="78">
        <v>37104</v>
      </c>
      <c r="C325" s="78"/>
      <c r="D325" s="78" t="s">
        <v>139</v>
      </c>
      <c r="E325" s="78" t="s">
        <v>138</v>
      </c>
      <c r="F325" s="78">
        <v>3573.59</v>
      </c>
      <c r="G325" s="78"/>
      <c r="H325" s="84">
        <v>3573.59</v>
      </c>
      <c r="I325" s="78">
        <v>12</v>
      </c>
      <c r="J325" s="85"/>
      <c r="K325" s="85"/>
      <c r="L325" s="78"/>
      <c r="M325" s="78" t="s">
        <v>646</v>
      </c>
      <c r="N325" s="78"/>
      <c r="O325" s="78"/>
      <c r="P325" s="78"/>
      <c r="Q325" s="78"/>
      <c r="R325" s="78"/>
      <c r="S325" s="78"/>
    </row>
    <row r="326" spans="1:19" s="83" customFormat="1" x14ac:dyDescent="0.25">
      <c r="A326" s="78">
        <v>327249</v>
      </c>
      <c r="B326" s="78">
        <v>37104</v>
      </c>
      <c r="C326" s="78"/>
      <c r="D326" s="78" t="s">
        <v>139</v>
      </c>
      <c r="E326" s="78" t="s">
        <v>138</v>
      </c>
      <c r="F326" s="78">
        <v>2424.9899999999998</v>
      </c>
      <c r="G326" s="78"/>
      <c r="H326" s="84">
        <v>2424.9899999999998</v>
      </c>
      <c r="I326" s="78">
        <v>24</v>
      </c>
      <c r="J326" s="85"/>
      <c r="K326" s="85"/>
      <c r="L326" s="78"/>
      <c r="M326" s="78" t="s">
        <v>647</v>
      </c>
      <c r="N326" s="78"/>
      <c r="O326" s="78"/>
      <c r="P326" s="78"/>
      <c r="Q326" s="78"/>
      <c r="R326" s="78"/>
      <c r="S326" s="78"/>
    </row>
    <row r="327" spans="1:19" s="83" customFormat="1" x14ac:dyDescent="0.25">
      <c r="A327" s="78">
        <v>327250</v>
      </c>
      <c r="B327" s="78">
        <v>37104</v>
      </c>
      <c r="C327" s="78"/>
      <c r="D327" s="78" t="s">
        <v>139</v>
      </c>
      <c r="E327" s="78" t="s">
        <v>138</v>
      </c>
      <c r="F327" s="78">
        <v>998.06</v>
      </c>
      <c r="G327" s="78"/>
      <c r="H327" s="84">
        <v>998.06</v>
      </c>
      <c r="I327" s="78">
        <v>24</v>
      </c>
      <c r="J327" s="85"/>
      <c r="K327" s="85"/>
      <c r="L327" s="78"/>
      <c r="M327" s="78" t="s">
        <v>647</v>
      </c>
      <c r="N327" s="78"/>
      <c r="O327" s="78"/>
      <c r="P327" s="78"/>
      <c r="Q327" s="78"/>
      <c r="R327" s="78"/>
      <c r="S327" s="78"/>
    </row>
    <row r="328" spans="1:19" s="83" customFormat="1" x14ac:dyDescent="0.25">
      <c r="A328" s="78">
        <v>327251</v>
      </c>
      <c r="B328" s="78">
        <v>37104</v>
      </c>
      <c r="C328" s="78"/>
      <c r="D328" s="78" t="s">
        <v>139</v>
      </c>
      <c r="E328" s="78" t="s">
        <v>138</v>
      </c>
      <c r="F328" s="78">
        <v>4399.3999999999996</v>
      </c>
      <c r="G328" s="78"/>
      <c r="H328" s="84">
        <v>4399.3999999999996</v>
      </c>
      <c r="I328" s="78">
        <v>24</v>
      </c>
      <c r="J328" s="85"/>
      <c r="K328" s="85"/>
      <c r="L328" s="78"/>
      <c r="M328" s="78" t="s">
        <v>647</v>
      </c>
      <c r="N328" s="78"/>
      <c r="O328" s="78"/>
      <c r="P328" s="78"/>
      <c r="Q328" s="78"/>
      <c r="R328" s="78"/>
      <c r="S328" s="78"/>
    </row>
    <row r="329" spans="1:19" s="83" customFormat="1" x14ac:dyDescent="0.25">
      <c r="A329" s="78">
        <v>327252</v>
      </c>
      <c r="B329" s="78">
        <v>37104</v>
      </c>
      <c r="C329" s="78"/>
      <c r="D329" s="78" t="s">
        <v>139</v>
      </c>
      <c r="E329" s="78" t="s">
        <v>138</v>
      </c>
      <c r="F329" s="78">
        <v>1778.26</v>
      </c>
      <c r="G329" s="78"/>
      <c r="H329" s="84">
        <v>1778.26</v>
      </c>
      <c r="I329" s="78">
        <v>24</v>
      </c>
      <c r="J329" s="85"/>
      <c r="K329" s="85"/>
      <c r="L329" s="78"/>
      <c r="M329" s="78" t="s">
        <v>647</v>
      </c>
      <c r="N329" s="78"/>
      <c r="O329" s="78"/>
      <c r="P329" s="78"/>
      <c r="Q329" s="78"/>
      <c r="R329" s="78"/>
      <c r="S329" s="78"/>
    </row>
    <row r="330" spans="1:19" s="83" customFormat="1" x14ac:dyDescent="0.25">
      <c r="A330" s="78">
        <v>327260</v>
      </c>
      <c r="B330" s="78">
        <v>37105</v>
      </c>
      <c r="C330" s="78"/>
      <c r="D330" s="78" t="s">
        <v>139</v>
      </c>
      <c r="E330" s="78" t="s">
        <v>138</v>
      </c>
      <c r="F330" s="78">
        <v>5930.91</v>
      </c>
      <c r="G330" s="78"/>
      <c r="H330" s="84">
        <v>5930.91</v>
      </c>
      <c r="I330" s="78">
        <v>36</v>
      </c>
      <c r="J330" s="85"/>
      <c r="K330" s="85"/>
      <c r="L330" s="78"/>
      <c r="M330" s="78" t="s">
        <v>648</v>
      </c>
      <c r="N330" s="78"/>
      <c r="O330" s="78"/>
      <c r="P330" s="78"/>
      <c r="Q330" s="78"/>
      <c r="R330" s="78"/>
      <c r="S330" s="78"/>
    </row>
    <row r="331" spans="1:19" s="83" customFormat="1" x14ac:dyDescent="0.25">
      <c r="A331" s="78">
        <v>327281</v>
      </c>
      <c r="B331" s="78">
        <v>37105</v>
      </c>
      <c r="C331" s="78"/>
      <c r="D331" s="78" t="s">
        <v>139</v>
      </c>
      <c r="E331" s="78" t="s">
        <v>138</v>
      </c>
      <c r="F331" s="78">
        <v>8003.49</v>
      </c>
      <c r="G331" s="78"/>
      <c r="H331" s="84">
        <v>8003.49</v>
      </c>
      <c r="I331" s="78">
        <v>12</v>
      </c>
      <c r="J331" s="85"/>
      <c r="K331" s="85"/>
      <c r="L331" s="78"/>
      <c r="M331" s="78" t="s">
        <v>233</v>
      </c>
      <c r="N331" s="78"/>
      <c r="O331" s="78"/>
      <c r="P331" s="78"/>
      <c r="Q331" s="78"/>
      <c r="R331" s="78"/>
      <c r="S331" s="78"/>
    </row>
    <row r="332" spans="1:19" s="83" customFormat="1" x14ac:dyDescent="0.25">
      <c r="A332" s="78">
        <v>327374</v>
      </c>
      <c r="B332" s="78">
        <v>37106</v>
      </c>
      <c r="C332" s="78"/>
      <c r="D332" s="78" t="s">
        <v>139</v>
      </c>
      <c r="E332" s="78" t="s">
        <v>138</v>
      </c>
      <c r="F332" s="78">
        <v>1244.18</v>
      </c>
      <c r="G332" s="78"/>
      <c r="H332" s="84">
        <v>1244.18</v>
      </c>
      <c r="I332" s="78">
        <v>24</v>
      </c>
      <c r="J332" s="85"/>
      <c r="K332" s="85"/>
      <c r="L332" s="78"/>
      <c r="M332" s="78" t="s">
        <v>290</v>
      </c>
      <c r="N332" s="78"/>
      <c r="O332" s="78"/>
      <c r="P332" s="78"/>
      <c r="Q332" s="78"/>
      <c r="R332" s="78"/>
      <c r="S332" s="78"/>
    </row>
    <row r="333" spans="1:19" s="83" customFormat="1" x14ac:dyDescent="0.25">
      <c r="A333" s="78">
        <v>327375</v>
      </c>
      <c r="B333" s="78">
        <v>37106</v>
      </c>
      <c r="C333" s="78"/>
      <c r="D333" s="78" t="s">
        <v>139</v>
      </c>
      <c r="E333" s="78" t="s">
        <v>138</v>
      </c>
      <c r="F333" s="78">
        <v>1413.5</v>
      </c>
      <c r="G333" s="78"/>
      <c r="H333" s="84">
        <v>1413.5</v>
      </c>
      <c r="I333" s="78">
        <v>24</v>
      </c>
      <c r="J333" s="85"/>
      <c r="K333" s="85"/>
      <c r="L333" s="78"/>
      <c r="M333" s="78" t="s">
        <v>290</v>
      </c>
      <c r="N333" s="78"/>
      <c r="O333" s="78"/>
      <c r="P333" s="78"/>
      <c r="Q333" s="78"/>
      <c r="R333" s="78"/>
      <c r="S333" s="78"/>
    </row>
    <row r="334" spans="1:19" s="83" customFormat="1" x14ac:dyDescent="0.25">
      <c r="A334" s="78">
        <v>327495</v>
      </c>
      <c r="B334" s="78">
        <v>37109</v>
      </c>
      <c r="C334" s="78"/>
      <c r="D334" s="78" t="s">
        <v>139</v>
      </c>
      <c r="E334" s="78" t="s">
        <v>138</v>
      </c>
      <c r="F334" s="78">
        <v>12843.47</v>
      </c>
      <c r="G334" s="78"/>
      <c r="H334" s="84">
        <v>12843.47</v>
      </c>
      <c r="I334" s="78">
        <v>24</v>
      </c>
      <c r="J334" s="85"/>
      <c r="K334" s="85"/>
      <c r="L334" s="78"/>
      <c r="M334" s="78" t="s">
        <v>291</v>
      </c>
      <c r="N334" s="78"/>
      <c r="O334" s="78"/>
      <c r="P334" s="78"/>
      <c r="Q334" s="78"/>
      <c r="R334" s="78"/>
      <c r="S334" s="78"/>
    </row>
    <row r="335" spans="1:19" s="83" customFormat="1" x14ac:dyDescent="0.25">
      <c r="A335" s="78">
        <v>327496</v>
      </c>
      <c r="B335" s="78">
        <v>37109</v>
      </c>
      <c r="C335" s="78"/>
      <c r="D335" s="78" t="s">
        <v>139</v>
      </c>
      <c r="E335" s="78" t="s">
        <v>138</v>
      </c>
      <c r="F335" s="78">
        <v>4844.8100000000004</v>
      </c>
      <c r="G335" s="78"/>
      <c r="H335" s="84">
        <v>4844.8100000000004</v>
      </c>
      <c r="I335" s="78">
        <v>24</v>
      </c>
      <c r="J335" s="85"/>
      <c r="K335" s="85"/>
      <c r="L335" s="78"/>
      <c r="M335" s="78" t="s">
        <v>291</v>
      </c>
      <c r="N335" s="78"/>
      <c r="O335" s="78"/>
      <c r="P335" s="78"/>
      <c r="Q335" s="78"/>
      <c r="R335" s="78"/>
      <c r="S335" s="78"/>
    </row>
    <row r="336" spans="1:19" s="83" customFormat="1" x14ac:dyDescent="0.25">
      <c r="A336" s="78">
        <v>327497</v>
      </c>
      <c r="B336" s="78">
        <v>37109</v>
      </c>
      <c r="C336" s="78"/>
      <c r="D336" s="78" t="s">
        <v>139</v>
      </c>
      <c r="E336" s="78" t="s">
        <v>138</v>
      </c>
      <c r="F336" s="78">
        <v>19720.72</v>
      </c>
      <c r="G336" s="78"/>
      <c r="H336" s="84">
        <v>19720.72</v>
      </c>
      <c r="I336" s="78">
        <v>12</v>
      </c>
      <c r="J336" s="85"/>
      <c r="K336" s="85"/>
      <c r="L336" s="78"/>
      <c r="M336" s="78" t="s">
        <v>649</v>
      </c>
      <c r="N336" s="78"/>
      <c r="O336" s="78"/>
      <c r="P336" s="78"/>
      <c r="Q336" s="78"/>
      <c r="R336" s="78"/>
      <c r="S336" s="78"/>
    </row>
    <row r="337" spans="1:19" s="83" customFormat="1" x14ac:dyDescent="0.25">
      <c r="A337" s="78">
        <v>327548</v>
      </c>
      <c r="B337" s="78">
        <v>37110</v>
      </c>
      <c r="C337" s="78"/>
      <c r="D337" s="78" t="s">
        <v>139</v>
      </c>
      <c r="E337" s="78" t="s">
        <v>138</v>
      </c>
      <c r="F337" s="78">
        <v>14007.2</v>
      </c>
      <c r="G337" s="78"/>
      <c r="H337" s="84">
        <v>14007.2</v>
      </c>
      <c r="I337" s="78">
        <v>27</v>
      </c>
      <c r="J337" s="85"/>
      <c r="K337" s="85"/>
      <c r="L337" s="78"/>
      <c r="M337" s="78" t="s">
        <v>292</v>
      </c>
      <c r="N337" s="78"/>
      <c r="O337" s="78"/>
      <c r="P337" s="78"/>
      <c r="Q337" s="78"/>
      <c r="R337" s="78"/>
      <c r="S337" s="78"/>
    </row>
    <row r="338" spans="1:19" s="83" customFormat="1" x14ac:dyDescent="0.25">
      <c r="A338" s="78">
        <v>327549</v>
      </c>
      <c r="B338" s="78">
        <v>37110</v>
      </c>
      <c r="C338" s="78"/>
      <c r="D338" s="78" t="s">
        <v>139</v>
      </c>
      <c r="E338" s="78" t="s">
        <v>138</v>
      </c>
      <c r="F338" s="78">
        <v>8725.82</v>
      </c>
      <c r="G338" s="78"/>
      <c r="H338" s="84">
        <v>8725.82</v>
      </c>
      <c r="I338" s="78">
        <v>48</v>
      </c>
      <c r="J338" s="85"/>
      <c r="K338" s="85"/>
      <c r="L338" s="78"/>
      <c r="M338" s="78" t="s">
        <v>293</v>
      </c>
      <c r="N338" s="78"/>
      <c r="O338" s="78"/>
      <c r="P338" s="78"/>
      <c r="Q338" s="78"/>
      <c r="R338" s="78"/>
      <c r="S338" s="78"/>
    </row>
    <row r="339" spans="1:19" s="83" customFormat="1" x14ac:dyDescent="0.25">
      <c r="A339" s="78">
        <v>327988</v>
      </c>
      <c r="B339" s="78">
        <v>37119</v>
      </c>
      <c r="C339" s="78"/>
      <c r="D339" s="78" t="s">
        <v>139</v>
      </c>
      <c r="E339" s="78" t="s">
        <v>138</v>
      </c>
      <c r="F339" s="78">
        <v>1162.3</v>
      </c>
      <c r="G339" s="78"/>
      <c r="H339" s="84">
        <v>1162.3</v>
      </c>
      <c r="I339" s="78">
        <v>36</v>
      </c>
      <c r="J339" s="85"/>
      <c r="K339" s="85"/>
      <c r="L339" s="78"/>
      <c r="M339" s="78" t="s">
        <v>383</v>
      </c>
      <c r="N339" s="78"/>
      <c r="O339" s="78"/>
      <c r="P339" s="78"/>
      <c r="Q339" s="78"/>
      <c r="R339" s="78"/>
      <c r="S339" s="78"/>
    </row>
    <row r="340" spans="1:19" s="83" customFormat="1" x14ac:dyDescent="0.25">
      <c r="A340" s="78">
        <v>327990</v>
      </c>
      <c r="B340" s="78">
        <v>37119</v>
      </c>
      <c r="C340" s="78"/>
      <c r="D340" s="78" t="s">
        <v>139</v>
      </c>
      <c r="E340" s="78" t="s">
        <v>138</v>
      </c>
      <c r="F340" s="78">
        <v>896.77</v>
      </c>
      <c r="G340" s="78"/>
      <c r="H340" s="84">
        <v>896.77</v>
      </c>
      <c r="I340" s="78">
        <v>36</v>
      </c>
      <c r="J340" s="85"/>
      <c r="K340" s="85"/>
      <c r="L340" s="78"/>
      <c r="M340" s="78" t="s">
        <v>383</v>
      </c>
      <c r="N340" s="78"/>
      <c r="O340" s="78"/>
      <c r="P340" s="78"/>
      <c r="Q340" s="78"/>
      <c r="R340" s="78"/>
      <c r="S340" s="78"/>
    </row>
    <row r="341" spans="1:19" s="83" customFormat="1" x14ac:dyDescent="0.25">
      <c r="A341" s="78">
        <v>327991</v>
      </c>
      <c r="B341" s="78">
        <v>37119</v>
      </c>
      <c r="C341" s="78"/>
      <c r="D341" s="78" t="s">
        <v>139</v>
      </c>
      <c r="E341" s="78" t="s">
        <v>138</v>
      </c>
      <c r="F341" s="78">
        <v>2957.91</v>
      </c>
      <c r="G341" s="78"/>
      <c r="H341" s="84">
        <v>2957.91</v>
      </c>
      <c r="I341" s="78">
        <v>36</v>
      </c>
      <c r="J341" s="85"/>
      <c r="K341" s="85"/>
      <c r="L341" s="78"/>
      <c r="M341" s="78" t="s">
        <v>383</v>
      </c>
      <c r="N341" s="78"/>
      <c r="O341" s="78"/>
      <c r="P341" s="78"/>
      <c r="Q341" s="78"/>
      <c r="R341" s="78"/>
      <c r="S341" s="78"/>
    </row>
    <row r="342" spans="1:19" s="83" customFormat="1" x14ac:dyDescent="0.25">
      <c r="A342" s="78">
        <v>327992</v>
      </c>
      <c r="B342" s="78">
        <v>37119</v>
      </c>
      <c r="C342" s="78"/>
      <c r="D342" s="78" t="s">
        <v>139</v>
      </c>
      <c r="E342" s="78" t="s">
        <v>138</v>
      </c>
      <c r="F342" s="78">
        <v>2700.81</v>
      </c>
      <c r="G342" s="78"/>
      <c r="H342" s="84">
        <v>2700.81</v>
      </c>
      <c r="I342" s="78">
        <v>36</v>
      </c>
      <c r="J342" s="85"/>
      <c r="K342" s="85"/>
      <c r="L342" s="78"/>
      <c r="M342" s="78" t="s">
        <v>384</v>
      </c>
      <c r="N342" s="78"/>
      <c r="O342" s="78"/>
      <c r="P342" s="78"/>
      <c r="Q342" s="78"/>
      <c r="R342" s="78"/>
      <c r="S342" s="78"/>
    </row>
    <row r="343" spans="1:19" s="83" customFormat="1" x14ac:dyDescent="0.25">
      <c r="A343" s="78">
        <v>327993</v>
      </c>
      <c r="B343" s="78">
        <v>37119</v>
      </c>
      <c r="C343" s="78"/>
      <c r="D343" s="78" t="s">
        <v>139</v>
      </c>
      <c r="E343" s="78" t="s">
        <v>138</v>
      </c>
      <c r="F343" s="78">
        <v>5627.91</v>
      </c>
      <c r="G343" s="78"/>
      <c r="H343" s="84">
        <v>5627.91</v>
      </c>
      <c r="I343" s="78">
        <v>36</v>
      </c>
      <c r="J343" s="85"/>
      <c r="K343" s="85"/>
      <c r="L343" s="78"/>
      <c r="M343" s="78" t="s">
        <v>385</v>
      </c>
      <c r="N343" s="78"/>
      <c r="O343" s="78"/>
      <c r="P343" s="78"/>
      <c r="Q343" s="78"/>
      <c r="R343" s="78"/>
      <c r="S343" s="78"/>
    </row>
    <row r="344" spans="1:19" s="83" customFormat="1" x14ac:dyDescent="0.25">
      <c r="A344" s="78">
        <v>327994</v>
      </c>
      <c r="B344" s="78">
        <v>37119</v>
      </c>
      <c r="C344" s="78"/>
      <c r="D344" s="78" t="s">
        <v>139</v>
      </c>
      <c r="E344" s="78" t="s">
        <v>138</v>
      </c>
      <c r="F344" s="78">
        <v>6629.61</v>
      </c>
      <c r="G344" s="78"/>
      <c r="H344" s="84">
        <v>6629.61</v>
      </c>
      <c r="I344" s="78">
        <v>36</v>
      </c>
      <c r="J344" s="85"/>
      <c r="K344" s="85"/>
      <c r="L344" s="78"/>
      <c r="M344" s="78" t="s">
        <v>385</v>
      </c>
      <c r="N344" s="78"/>
      <c r="O344" s="78"/>
      <c r="P344" s="78"/>
      <c r="Q344" s="78"/>
      <c r="R344" s="78"/>
      <c r="S344" s="78"/>
    </row>
    <row r="345" spans="1:19" s="83" customFormat="1" x14ac:dyDescent="0.25">
      <c r="A345" s="78">
        <v>327995</v>
      </c>
      <c r="B345" s="78">
        <v>37119</v>
      </c>
      <c r="C345" s="78"/>
      <c r="D345" s="78" t="s">
        <v>139</v>
      </c>
      <c r="E345" s="78" t="s">
        <v>138</v>
      </c>
      <c r="F345" s="78">
        <v>1191.97</v>
      </c>
      <c r="G345" s="78"/>
      <c r="H345" s="84">
        <v>1191.97</v>
      </c>
      <c r="I345" s="78">
        <v>36</v>
      </c>
      <c r="J345" s="85"/>
      <c r="K345" s="85"/>
      <c r="L345" s="78"/>
      <c r="M345" s="78" t="s">
        <v>386</v>
      </c>
      <c r="N345" s="78"/>
      <c r="O345" s="78"/>
      <c r="P345" s="78"/>
      <c r="Q345" s="78"/>
      <c r="R345" s="78"/>
      <c r="S345" s="78"/>
    </row>
    <row r="346" spans="1:19" s="83" customFormat="1" x14ac:dyDescent="0.25">
      <c r="A346" s="78">
        <v>327996</v>
      </c>
      <c r="B346" s="78">
        <v>37119</v>
      </c>
      <c r="C346" s="78"/>
      <c r="D346" s="78" t="s">
        <v>139</v>
      </c>
      <c r="E346" s="78" t="s">
        <v>138</v>
      </c>
      <c r="F346" s="78">
        <v>527.27</v>
      </c>
      <c r="G346" s="78"/>
      <c r="H346" s="84">
        <v>527.27</v>
      </c>
      <c r="I346" s="78">
        <v>36</v>
      </c>
      <c r="J346" s="85"/>
      <c r="K346" s="85"/>
      <c r="L346" s="78"/>
      <c r="M346" s="78" t="s">
        <v>386</v>
      </c>
      <c r="N346" s="78"/>
      <c r="O346" s="78"/>
      <c r="P346" s="78"/>
      <c r="Q346" s="78"/>
      <c r="R346" s="78"/>
      <c r="S346" s="78"/>
    </row>
    <row r="347" spans="1:19" s="83" customFormat="1" x14ac:dyDescent="0.25">
      <c r="A347" s="78">
        <v>328082</v>
      </c>
      <c r="B347" s="78">
        <v>37123</v>
      </c>
      <c r="C347" s="78"/>
      <c r="D347" s="78" t="s">
        <v>139</v>
      </c>
      <c r="E347" s="78" t="s">
        <v>138</v>
      </c>
      <c r="F347" s="78">
        <v>16344.12</v>
      </c>
      <c r="G347" s="78"/>
      <c r="H347" s="84">
        <v>16344.12</v>
      </c>
      <c r="I347" s="78">
        <v>36</v>
      </c>
      <c r="J347" s="85"/>
      <c r="K347" s="85"/>
      <c r="L347" s="78"/>
      <c r="M347" s="78" t="s">
        <v>650</v>
      </c>
      <c r="N347" s="78"/>
      <c r="O347" s="78"/>
      <c r="P347" s="78"/>
      <c r="Q347" s="78"/>
      <c r="R347" s="78"/>
      <c r="S347" s="78"/>
    </row>
    <row r="348" spans="1:19" s="83" customFormat="1" x14ac:dyDescent="0.25">
      <c r="A348" s="78">
        <v>328263</v>
      </c>
      <c r="B348" s="78">
        <v>37126</v>
      </c>
      <c r="C348" s="78"/>
      <c r="D348" s="78" t="s">
        <v>139</v>
      </c>
      <c r="E348" s="78" t="s">
        <v>138</v>
      </c>
      <c r="F348" s="78">
        <v>3187.93</v>
      </c>
      <c r="G348" s="78"/>
      <c r="H348" s="84">
        <v>3187.93</v>
      </c>
      <c r="I348" s="78">
        <v>36</v>
      </c>
      <c r="J348" s="85"/>
      <c r="K348" s="85"/>
      <c r="L348" s="78"/>
      <c r="M348" s="78" t="s">
        <v>651</v>
      </c>
      <c r="N348" s="78"/>
      <c r="O348" s="78"/>
      <c r="P348" s="78"/>
      <c r="Q348" s="78"/>
      <c r="R348" s="78"/>
      <c r="S348" s="78"/>
    </row>
    <row r="349" spans="1:19" s="83" customFormat="1" x14ac:dyDescent="0.25">
      <c r="A349" s="78">
        <v>328265</v>
      </c>
      <c r="B349" s="78">
        <v>37126</v>
      </c>
      <c r="C349" s="78"/>
      <c r="D349" s="78" t="s">
        <v>139</v>
      </c>
      <c r="E349" s="78" t="s">
        <v>138</v>
      </c>
      <c r="F349" s="78">
        <v>28863.439999999999</v>
      </c>
      <c r="G349" s="78"/>
      <c r="H349" s="84">
        <v>28863.439999999999</v>
      </c>
      <c r="I349" s="78">
        <v>24</v>
      </c>
      <c r="J349" s="85"/>
      <c r="K349" s="85"/>
      <c r="L349" s="78"/>
      <c r="M349" s="78" t="s">
        <v>652</v>
      </c>
      <c r="N349" s="78"/>
      <c r="O349" s="78"/>
      <c r="P349" s="78"/>
      <c r="Q349" s="78"/>
      <c r="R349" s="78"/>
      <c r="S349" s="78"/>
    </row>
    <row r="350" spans="1:19" s="83" customFormat="1" x14ac:dyDescent="0.25">
      <c r="A350" s="78">
        <v>328269</v>
      </c>
      <c r="B350" s="78">
        <v>37126</v>
      </c>
      <c r="C350" s="78"/>
      <c r="D350" s="78" t="s">
        <v>139</v>
      </c>
      <c r="E350" s="78" t="s">
        <v>138</v>
      </c>
      <c r="F350" s="78">
        <v>13007.27</v>
      </c>
      <c r="G350" s="78"/>
      <c r="H350" s="84">
        <v>13007.27</v>
      </c>
      <c r="I350" s="78">
        <v>24</v>
      </c>
      <c r="J350" s="85"/>
      <c r="K350" s="85"/>
      <c r="L350" s="78"/>
      <c r="M350" s="78" t="s">
        <v>653</v>
      </c>
      <c r="N350" s="78"/>
      <c r="O350" s="78"/>
      <c r="P350" s="78"/>
      <c r="Q350" s="78"/>
      <c r="R350" s="78"/>
      <c r="S350" s="78"/>
    </row>
    <row r="351" spans="1:19" s="83" customFormat="1" x14ac:dyDescent="0.25">
      <c r="A351" s="78">
        <v>328270</v>
      </c>
      <c r="B351" s="78">
        <v>37126</v>
      </c>
      <c r="C351" s="78"/>
      <c r="D351" s="78" t="s">
        <v>139</v>
      </c>
      <c r="E351" s="78" t="s">
        <v>138</v>
      </c>
      <c r="F351" s="78">
        <v>6001.71</v>
      </c>
      <c r="G351" s="78"/>
      <c r="H351" s="84">
        <v>6001.71</v>
      </c>
      <c r="I351" s="78">
        <v>24</v>
      </c>
      <c r="J351" s="85"/>
      <c r="K351" s="85"/>
      <c r="L351" s="78"/>
      <c r="M351" s="78" t="s">
        <v>653</v>
      </c>
      <c r="N351" s="78"/>
      <c r="O351" s="78"/>
      <c r="P351" s="78"/>
      <c r="Q351" s="78"/>
      <c r="R351" s="78"/>
      <c r="S351" s="78"/>
    </row>
    <row r="352" spans="1:19" s="83" customFormat="1" x14ac:dyDescent="0.25">
      <c r="A352" s="78">
        <v>328275</v>
      </c>
      <c r="B352" s="78">
        <v>37126</v>
      </c>
      <c r="C352" s="78"/>
      <c r="D352" s="78" t="s">
        <v>139</v>
      </c>
      <c r="E352" s="78" t="s">
        <v>138</v>
      </c>
      <c r="F352" s="78">
        <v>6448.97</v>
      </c>
      <c r="G352" s="78"/>
      <c r="H352" s="84">
        <v>6448.97</v>
      </c>
      <c r="I352" s="78">
        <v>24</v>
      </c>
      <c r="J352" s="85"/>
      <c r="K352" s="85"/>
      <c r="L352" s="78"/>
      <c r="M352" s="78" t="s">
        <v>654</v>
      </c>
      <c r="N352" s="78"/>
      <c r="O352" s="78"/>
      <c r="P352" s="78"/>
      <c r="Q352" s="78"/>
      <c r="R352" s="78"/>
      <c r="S352" s="78"/>
    </row>
    <row r="353" spans="1:19" s="83" customFormat="1" x14ac:dyDescent="0.25">
      <c r="A353" s="78">
        <v>328574</v>
      </c>
      <c r="B353" s="78">
        <v>37131</v>
      </c>
      <c r="C353" s="78"/>
      <c r="D353" s="78" t="s">
        <v>139</v>
      </c>
      <c r="E353" s="78" t="s">
        <v>138</v>
      </c>
      <c r="F353" s="78">
        <v>26.81</v>
      </c>
      <c r="G353" s="78"/>
      <c r="H353" s="84">
        <v>26.81</v>
      </c>
      <c r="I353" s="78">
        <v>50</v>
      </c>
      <c r="J353" s="85"/>
      <c r="K353" s="85"/>
      <c r="L353" s="78"/>
      <c r="M353" s="78" t="s">
        <v>655</v>
      </c>
      <c r="N353" s="78"/>
      <c r="O353" s="78"/>
      <c r="P353" s="78"/>
      <c r="Q353" s="78"/>
      <c r="R353" s="78"/>
      <c r="S353" s="78"/>
    </row>
    <row r="354" spans="1:19" s="83" customFormat="1" x14ac:dyDescent="0.25">
      <c r="A354" s="78">
        <v>328586</v>
      </c>
      <c r="B354" s="78">
        <v>37131</v>
      </c>
      <c r="C354" s="78"/>
      <c r="D354" s="78" t="s">
        <v>139</v>
      </c>
      <c r="E354" s="78" t="s">
        <v>138</v>
      </c>
      <c r="F354" s="78">
        <v>49.99</v>
      </c>
      <c r="G354" s="78"/>
      <c r="H354" s="84">
        <v>49.99</v>
      </c>
      <c r="I354" s="78">
        <v>36</v>
      </c>
      <c r="J354" s="85"/>
      <c r="K354" s="85"/>
      <c r="L354" s="78"/>
      <c r="M354" s="78" t="s">
        <v>656</v>
      </c>
      <c r="N354" s="78"/>
      <c r="O354" s="78"/>
      <c r="P354" s="78"/>
      <c r="Q354" s="78"/>
      <c r="R354" s="78"/>
      <c r="S354" s="78"/>
    </row>
    <row r="355" spans="1:19" s="83" customFormat="1" x14ac:dyDescent="0.25">
      <c r="A355" s="78">
        <v>328587</v>
      </c>
      <c r="B355" s="78">
        <v>37131</v>
      </c>
      <c r="C355" s="78"/>
      <c r="D355" s="78" t="s">
        <v>139</v>
      </c>
      <c r="E355" s="78" t="s">
        <v>138</v>
      </c>
      <c r="F355" s="78">
        <v>3984.53</v>
      </c>
      <c r="G355" s="78"/>
      <c r="H355" s="84">
        <v>3984.53</v>
      </c>
      <c r="I355" s="78">
        <v>36</v>
      </c>
      <c r="J355" s="85"/>
      <c r="K355" s="85"/>
      <c r="L355" s="78"/>
      <c r="M355" s="78" t="s">
        <v>656</v>
      </c>
      <c r="N355" s="78"/>
      <c r="O355" s="78"/>
      <c r="P355" s="78"/>
      <c r="Q355" s="78"/>
      <c r="R355" s="78"/>
      <c r="S355" s="78"/>
    </row>
    <row r="356" spans="1:19" s="83" customFormat="1" x14ac:dyDescent="0.25">
      <c r="A356" s="78">
        <v>328589</v>
      </c>
      <c r="B356" s="78">
        <v>37131</v>
      </c>
      <c r="C356" s="78"/>
      <c r="D356" s="78" t="s">
        <v>139</v>
      </c>
      <c r="E356" s="78" t="s">
        <v>138</v>
      </c>
      <c r="F356" s="78">
        <v>17203.740000000002</v>
      </c>
      <c r="G356" s="78"/>
      <c r="H356" s="84">
        <v>17203.740000000002</v>
      </c>
      <c r="I356" s="78">
        <v>48</v>
      </c>
      <c r="J356" s="85"/>
      <c r="K356" s="85"/>
      <c r="L356" s="78"/>
      <c r="M356" s="78" t="s">
        <v>655</v>
      </c>
      <c r="N356" s="78"/>
      <c r="O356" s="78"/>
      <c r="P356" s="78"/>
      <c r="Q356" s="78"/>
      <c r="R356" s="78"/>
      <c r="S356" s="78"/>
    </row>
    <row r="357" spans="1:19" s="83" customFormat="1" x14ac:dyDescent="0.25">
      <c r="A357" s="78">
        <v>328592</v>
      </c>
      <c r="B357" s="78">
        <v>37131</v>
      </c>
      <c r="C357" s="78"/>
      <c r="D357" s="78" t="s">
        <v>139</v>
      </c>
      <c r="E357" s="78" t="s">
        <v>138</v>
      </c>
      <c r="F357" s="78">
        <v>13062.39</v>
      </c>
      <c r="G357" s="78"/>
      <c r="H357" s="84">
        <v>13062.39</v>
      </c>
      <c r="I357" s="78">
        <v>48</v>
      </c>
      <c r="J357" s="85"/>
      <c r="K357" s="85"/>
      <c r="L357" s="78"/>
      <c r="M357" s="78" t="s">
        <v>655</v>
      </c>
      <c r="N357" s="78"/>
      <c r="O357" s="78"/>
      <c r="P357" s="78"/>
      <c r="Q357" s="78"/>
      <c r="R357" s="78"/>
      <c r="S357" s="78"/>
    </row>
    <row r="358" spans="1:19" s="83" customFormat="1" x14ac:dyDescent="0.25">
      <c r="A358" s="78">
        <v>328798</v>
      </c>
      <c r="B358" s="78">
        <v>37132</v>
      </c>
      <c r="C358" s="78"/>
      <c r="D358" s="78" t="s">
        <v>139</v>
      </c>
      <c r="E358" s="78" t="s">
        <v>138</v>
      </c>
      <c r="F358" s="78">
        <v>8523.49</v>
      </c>
      <c r="G358" s="78"/>
      <c r="H358" s="84">
        <v>8523.49</v>
      </c>
      <c r="I358" s="78">
        <v>36</v>
      </c>
      <c r="J358" s="85"/>
      <c r="K358" s="85"/>
      <c r="L358" s="78"/>
      <c r="M358" s="78" t="s">
        <v>657</v>
      </c>
      <c r="N358" s="78"/>
      <c r="O358" s="78"/>
      <c r="P358" s="78"/>
      <c r="Q358" s="78"/>
      <c r="R358" s="78"/>
      <c r="S358" s="78"/>
    </row>
    <row r="359" spans="1:19" s="83" customFormat="1" x14ac:dyDescent="0.25">
      <c r="A359" s="78">
        <v>328799</v>
      </c>
      <c r="B359" s="78">
        <v>37132</v>
      </c>
      <c r="C359" s="78"/>
      <c r="D359" s="78" t="s">
        <v>139</v>
      </c>
      <c r="E359" s="78" t="s">
        <v>138</v>
      </c>
      <c r="F359" s="78">
        <v>6778.25</v>
      </c>
      <c r="G359" s="78"/>
      <c r="H359" s="84">
        <v>6778.25</v>
      </c>
      <c r="I359" s="78">
        <v>36</v>
      </c>
      <c r="J359" s="85"/>
      <c r="K359" s="85"/>
      <c r="L359" s="78"/>
      <c r="M359" s="78" t="s">
        <v>657</v>
      </c>
      <c r="N359" s="78"/>
      <c r="O359" s="78"/>
      <c r="P359" s="78"/>
      <c r="Q359" s="78"/>
      <c r="R359" s="78"/>
      <c r="S359" s="78"/>
    </row>
    <row r="360" spans="1:19" s="83" customFormat="1" x14ac:dyDescent="0.25">
      <c r="A360" s="78">
        <v>328817</v>
      </c>
      <c r="B360" s="78">
        <v>37133</v>
      </c>
      <c r="C360" s="78"/>
      <c r="D360" s="78" t="s">
        <v>139</v>
      </c>
      <c r="E360" s="78" t="s">
        <v>138</v>
      </c>
      <c r="F360" s="78">
        <v>35549.11</v>
      </c>
      <c r="G360" s="78"/>
      <c r="H360" s="84">
        <v>35549.11</v>
      </c>
      <c r="I360" s="78">
        <v>50</v>
      </c>
      <c r="J360" s="85"/>
      <c r="K360" s="85"/>
      <c r="L360" s="78"/>
      <c r="M360" s="78" t="s">
        <v>658</v>
      </c>
      <c r="N360" s="78"/>
      <c r="O360" s="78"/>
      <c r="P360" s="78"/>
      <c r="Q360" s="78"/>
      <c r="R360" s="78"/>
      <c r="S360" s="78"/>
    </row>
    <row r="361" spans="1:19" s="83" customFormat="1" x14ac:dyDescent="0.25">
      <c r="A361" s="78">
        <v>328857</v>
      </c>
      <c r="B361" s="78">
        <v>37133</v>
      </c>
      <c r="C361" s="78"/>
      <c r="D361" s="78" t="s">
        <v>139</v>
      </c>
      <c r="E361" s="78" t="s">
        <v>138</v>
      </c>
      <c r="F361" s="78">
        <v>7822.89</v>
      </c>
      <c r="G361" s="78"/>
      <c r="H361" s="84">
        <v>7822.89</v>
      </c>
      <c r="I361" s="78">
        <v>36</v>
      </c>
      <c r="J361" s="85"/>
      <c r="K361" s="85"/>
      <c r="L361" s="78"/>
      <c r="M361" s="78" t="s">
        <v>659</v>
      </c>
      <c r="N361" s="78"/>
      <c r="O361" s="78"/>
      <c r="P361" s="78"/>
      <c r="Q361" s="78"/>
      <c r="R361" s="78"/>
      <c r="S361" s="78"/>
    </row>
    <row r="362" spans="1:19" s="83" customFormat="1" x14ac:dyDescent="0.25">
      <c r="A362" s="78">
        <v>328858</v>
      </c>
      <c r="B362" s="78">
        <v>37133</v>
      </c>
      <c r="C362" s="78"/>
      <c r="D362" s="78" t="s">
        <v>139</v>
      </c>
      <c r="E362" s="78" t="s">
        <v>138</v>
      </c>
      <c r="F362" s="78">
        <v>556.47</v>
      </c>
      <c r="G362" s="78"/>
      <c r="H362" s="84">
        <v>556.47</v>
      </c>
      <c r="I362" s="78">
        <v>1</v>
      </c>
      <c r="J362" s="85"/>
      <c r="K362" s="85"/>
      <c r="L362" s="78"/>
      <c r="M362" s="78" t="s">
        <v>531</v>
      </c>
      <c r="N362" s="78"/>
      <c r="O362" s="78"/>
      <c r="P362" s="78"/>
      <c r="Q362" s="78"/>
      <c r="R362" s="78"/>
      <c r="S362" s="78"/>
    </row>
    <row r="363" spans="1:19" s="83" customFormat="1" x14ac:dyDescent="0.25">
      <c r="A363" s="78"/>
      <c r="B363" s="78"/>
      <c r="C363" s="78"/>
      <c r="D363" s="78" t="s">
        <v>234</v>
      </c>
      <c r="E363" s="78"/>
      <c r="F363" s="78">
        <v>298903.90000000002</v>
      </c>
      <c r="G363" s="78"/>
      <c r="H363" s="84">
        <v>298903.90000000002</v>
      </c>
      <c r="I363" s="78"/>
      <c r="J363" s="85"/>
      <c r="K363" s="85"/>
      <c r="L363" s="78"/>
      <c r="M363" s="78"/>
      <c r="N363" s="78"/>
      <c r="O363" s="78"/>
      <c r="P363" s="78"/>
      <c r="Q363" s="78"/>
      <c r="R363" s="78"/>
      <c r="S363" s="78"/>
    </row>
    <row r="364" spans="1:19" s="83" customFormat="1" x14ac:dyDescent="0.25">
      <c r="A364" s="78">
        <v>327539</v>
      </c>
      <c r="B364" s="78">
        <v>37110</v>
      </c>
      <c r="C364" s="78"/>
      <c r="D364" s="78" t="s">
        <v>141</v>
      </c>
      <c r="E364" s="78" t="s">
        <v>140</v>
      </c>
      <c r="F364" s="78">
        <v>-23991.0501</v>
      </c>
      <c r="G364" s="78"/>
      <c r="H364" s="84">
        <v>-23991.0501</v>
      </c>
      <c r="I364" s="78">
        <v>2</v>
      </c>
      <c r="J364" s="85"/>
      <c r="K364" s="85"/>
      <c r="L364" s="78"/>
      <c r="M364" s="78" t="s">
        <v>294</v>
      </c>
      <c r="N364" s="78"/>
      <c r="O364" s="78"/>
      <c r="P364" s="78"/>
      <c r="Q364" s="78"/>
      <c r="R364" s="78"/>
      <c r="S364" s="78"/>
    </row>
    <row r="365" spans="1:19" s="83" customFormat="1" x14ac:dyDescent="0.25">
      <c r="A365" s="78">
        <v>327540</v>
      </c>
      <c r="B365" s="78">
        <v>37110</v>
      </c>
      <c r="C365" s="78"/>
      <c r="D365" s="78" t="s">
        <v>141</v>
      </c>
      <c r="E365" s="78" t="s">
        <v>140</v>
      </c>
      <c r="F365" s="78">
        <v>8834.7181</v>
      </c>
      <c r="G365" s="78"/>
      <c r="H365" s="84">
        <v>8834.7181</v>
      </c>
      <c r="I365" s="78">
        <v>2</v>
      </c>
      <c r="J365" s="85"/>
      <c r="K365" s="85"/>
      <c r="L365" s="78"/>
      <c r="M365" s="78" t="s">
        <v>294</v>
      </c>
      <c r="N365" s="78"/>
      <c r="O365" s="78"/>
      <c r="P365" s="78"/>
      <c r="Q365" s="78"/>
      <c r="R365" s="78"/>
      <c r="S365" s="78"/>
    </row>
    <row r="366" spans="1:19" s="83" customFormat="1" x14ac:dyDescent="0.25">
      <c r="A366" s="78">
        <v>327654</v>
      </c>
      <c r="B366" s="78">
        <v>37111</v>
      </c>
      <c r="C366" s="78"/>
      <c r="D366" s="78" t="s">
        <v>141</v>
      </c>
      <c r="E366" s="78" t="s">
        <v>140</v>
      </c>
      <c r="F366" s="78">
        <v>-24787.339199999999</v>
      </c>
      <c r="G366" s="78"/>
      <c r="H366" s="84">
        <v>-24787.339199999999</v>
      </c>
      <c r="I366" s="78">
        <v>7</v>
      </c>
      <c r="J366" s="85"/>
      <c r="K366" s="85"/>
      <c r="L366" s="78"/>
      <c r="M366" s="78" t="s">
        <v>295</v>
      </c>
      <c r="N366" s="78"/>
      <c r="O366" s="78"/>
      <c r="P366" s="78"/>
      <c r="Q366" s="78"/>
      <c r="R366" s="78"/>
      <c r="S366" s="78"/>
    </row>
    <row r="367" spans="1:19" s="83" customFormat="1" x14ac:dyDescent="0.25">
      <c r="A367" s="78">
        <v>327655</v>
      </c>
      <c r="B367" s="78">
        <v>37111</v>
      </c>
      <c r="C367" s="78"/>
      <c r="D367" s="78" t="s">
        <v>141</v>
      </c>
      <c r="E367" s="78" t="s">
        <v>140</v>
      </c>
      <c r="F367" s="78">
        <v>21441.458200000001</v>
      </c>
      <c r="G367" s="78"/>
      <c r="H367" s="84">
        <v>21441.458200000001</v>
      </c>
      <c r="I367" s="78">
        <v>7</v>
      </c>
      <c r="J367" s="85"/>
      <c r="K367" s="85"/>
      <c r="L367" s="78"/>
      <c r="M367" s="78" t="s">
        <v>295</v>
      </c>
      <c r="N367" s="78"/>
      <c r="O367" s="78"/>
      <c r="P367" s="78"/>
      <c r="Q367" s="78"/>
      <c r="R367" s="78"/>
      <c r="S367" s="78"/>
    </row>
    <row r="368" spans="1:19" s="83" customFormat="1" x14ac:dyDescent="0.25">
      <c r="A368" s="78">
        <v>327710</v>
      </c>
      <c r="B368" s="78">
        <v>37112</v>
      </c>
      <c r="C368" s="78"/>
      <c r="D368" s="78" t="s">
        <v>141</v>
      </c>
      <c r="E368" s="78" t="s">
        <v>140</v>
      </c>
      <c r="F368" s="78">
        <v>-40860</v>
      </c>
      <c r="G368" s="78"/>
      <c r="H368" s="84">
        <v>-40860</v>
      </c>
      <c r="I368" s="78">
        <v>23</v>
      </c>
      <c r="J368" s="85"/>
      <c r="K368" s="85"/>
      <c r="L368" s="78"/>
      <c r="M368" s="78" t="s">
        <v>296</v>
      </c>
      <c r="N368" s="78"/>
      <c r="O368" s="78"/>
      <c r="P368" s="78"/>
      <c r="Q368" s="78"/>
      <c r="R368" s="78"/>
      <c r="S368" s="78"/>
    </row>
    <row r="369" spans="1:19" s="83" customFormat="1" x14ac:dyDescent="0.25">
      <c r="A369" s="78">
        <v>327712</v>
      </c>
      <c r="B369" s="78">
        <v>37112</v>
      </c>
      <c r="C369" s="78"/>
      <c r="D369" s="78" t="s">
        <v>141</v>
      </c>
      <c r="E369" s="78" t="s">
        <v>140</v>
      </c>
      <c r="F369" s="78">
        <v>2970.21</v>
      </c>
      <c r="G369" s="78"/>
      <c r="H369" s="84">
        <v>2970.21</v>
      </c>
      <c r="I369" s="78">
        <v>23</v>
      </c>
      <c r="J369" s="85"/>
      <c r="K369" s="85"/>
      <c r="L369" s="78"/>
      <c r="M369" s="78" t="s">
        <v>296</v>
      </c>
      <c r="N369" s="78"/>
      <c r="O369" s="78"/>
      <c r="P369" s="78"/>
      <c r="Q369" s="78"/>
      <c r="R369" s="78"/>
      <c r="S369" s="78"/>
    </row>
    <row r="370" spans="1:19" s="83" customFormat="1" x14ac:dyDescent="0.25">
      <c r="A370" s="78">
        <v>327829</v>
      </c>
      <c r="B370" s="78">
        <v>37116</v>
      </c>
      <c r="C370" s="78"/>
      <c r="D370" s="78" t="s">
        <v>141</v>
      </c>
      <c r="E370" s="78" t="s">
        <v>140</v>
      </c>
      <c r="F370" s="78">
        <v>10357.49</v>
      </c>
      <c r="G370" s="78"/>
      <c r="H370" s="84">
        <v>10357.49</v>
      </c>
      <c r="I370" s="78">
        <v>11</v>
      </c>
      <c r="J370" s="85"/>
      <c r="K370" s="85"/>
      <c r="L370" s="78"/>
      <c r="M370" s="78" t="s">
        <v>387</v>
      </c>
      <c r="N370" s="78"/>
      <c r="O370" s="78"/>
      <c r="P370" s="78"/>
      <c r="Q370" s="78"/>
      <c r="R370" s="78"/>
      <c r="S370" s="78"/>
    </row>
    <row r="371" spans="1:19" s="83" customFormat="1" x14ac:dyDescent="0.25">
      <c r="A371" s="78">
        <v>328366</v>
      </c>
      <c r="B371" s="78">
        <v>37130</v>
      </c>
      <c r="C371" s="78"/>
      <c r="D371" s="78" t="s">
        <v>141</v>
      </c>
      <c r="E371" s="78" t="s">
        <v>140</v>
      </c>
      <c r="F371" s="78">
        <v>23690.84</v>
      </c>
      <c r="G371" s="78"/>
      <c r="H371" s="84">
        <v>23690.84</v>
      </c>
      <c r="I371" s="78">
        <v>7</v>
      </c>
      <c r="J371" s="85"/>
      <c r="K371" s="85"/>
      <c r="L371" s="78"/>
      <c r="M371" s="78" t="s">
        <v>660</v>
      </c>
      <c r="N371" s="78"/>
      <c r="O371" s="78"/>
      <c r="P371" s="78"/>
      <c r="Q371" s="78"/>
      <c r="R371" s="78"/>
      <c r="S371" s="78"/>
    </row>
    <row r="372" spans="1:19" s="83" customFormat="1" x14ac:dyDescent="0.25">
      <c r="A372" s="78">
        <v>328543</v>
      </c>
      <c r="B372" s="78">
        <v>37131</v>
      </c>
      <c r="C372" s="78"/>
      <c r="D372" s="78" t="s">
        <v>141</v>
      </c>
      <c r="E372" s="78" t="s">
        <v>140</v>
      </c>
      <c r="F372" s="78">
        <v>-354411.27990000002</v>
      </c>
      <c r="G372" s="78"/>
      <c r="H372" s="84">
        <v>-354411.27990000002</v>
      </c>
      <c r="I372" s="78">
        <v>21</v>
      </c>
      <c r="J372" s="85"/>
      <c r="K372" s="85"/>
      <c r="L372" s="78"/>
      <c r="M372" s="78" t="s">
        <v>661</v>
      </c>
      <c r="N372" s="78"/>
      <c r="O372" s="78"/>
      <c r="P372" s="78"/>
      <c r="Q372" s="78"/>
      <c r="R372" s="78"/>
      <c r="S372" s="78"/>
    </row>
    <row r="373" spans="1:19" s="83" customFormat="1" x14ac:dyDescent="0.25">
      <c r="A373" s="78">
        <v>328544</v>
      </c>
      <c r="B373" s="78">
        <v>37131</v>
      </c>
      <c r="C373" s="78"/>
      <c r="D373" s="78" t="s">
        <v>141</v>
      </c>
      <c r="E373" s="78" t="s">
        <v>140</v>
      </c>
      <c r="F373" s="78">
        <v>270067.0698</v>
      </c>
      <c r="G373" s="78"/>
      <c r="H373" s="84">
        <v>270067.0698</v>
      </c>
      <c r="I373" s="78">
        <v>21</v>
      </c>
      <c r="J373" s="85"/>
      <c r="K373" s="85"/>
      <c r="L373" s="78"/>
      <c r="M373" s="78" t="s">
        <v>661</v>
      </c>
      <c r="N373" s="78"/>
      <c r="O373" s="78"/>
      <c r="P373" s="78"/>
      <c r="Q373" s="78"/>
      <c r="R373" s="78"/>
      <c r="S373" s="78"/>
    </row>
    <row r="374" spans="1:19" s="83" customFormat="1" x14ac:dyDescent="0.25">
      <c r="A374" s="78">
        <v>328545</v>
      </c>
      <c r="B374" s="78">
        <v>37131</v>
      </c>
      <c r="C374" s="78"/>
      <c r="D374" s="78" t="s">
        <v>141</v>
      </c>
      <c r="E374" s="78" t="s">
        <v>140</v>
      </c>
      <c r="F374" s="78">
        <v>85060.251000000004</v>
      </c>
      <c r="G374" s="78"/>
      <c r="H374" s="84">
        <v>85060.251000000004</v>
      </c>
      <c r="I374" s="78">
        <v>10</v>
      </c>
      <c r="J374" s="85"/>
      <c r="K374" s="85"/>
      <c r="L374" s="78"/>
      <c r="M374" s="78" t="s">
        <v>661</v>
      </c>
      <c r="N374" s="78"/>
      <c r="O374" s="78"/>
      <c r="P374" s="78"/>
      <c r="Q374" s="78"/>
      <c r="R374" s="78"/>
      <c r="S374" s="78"/>
    </row>
    <row r="375" spans="1:19" s="83" customFormat="1" x14ac:dyDescent="0.25">
      <c r="A375" s="78">
        <v>328579</v>
      </c>
      <c r="B375" s="78">
        <v>37131</v>
      </c>
      <c r="C375" s="78"/>
      <c r="D375" s="78" t="s">
        <v>141</v>
      </c>
      <c r="E375" s="78" t="s">
        <v>140</v>
      </c>
      <c r="F375" s="78">
        <v>-1373422.8711000001</v>
      </c>
      <c r="G375" s="78"/>
      <c r="H375" s="84">
        <v>-1373422.8711000001</v>
      </c>
      <c r="I375" s="78">
        <v>20</v>
      </c>
      <c r="J375" s="85"/>
      <c r="K375" s="85"/>
      <c r="L375" s="78"/>
      <c r="M375" s="78" t="s">
        <v>662</v>
      </c>
      <c r="N375" s="78"/>
      <c r="O375" s="78"/>
      <c r="P375" s="78"/>
      <c r="Q375" s="78"/>
      <c r="R375" s="78"/>
      <c r="S375" s="78"/>
    </row>
    <row r="376" spans="1:19" s="83" customFormat="1" x14ac:dyDescent="0.25">
      <c r="A376" s="78">
        <v>328580</v>
      </c>
      <c r="B376" s="78">
        <v>37131</v>
      </c>
      <c r="C376" s="78"/>
      <c r="D376" s="78" t="s">
        <v>141</v>
      </c>
      <c r="E376" s="78" t="s">
        <v>140</v>
      </c>
      <c r="F376" s="78">
        <v>958359.37620000006</v>
      </c>
      <c r="G376" s="78"/>
      <c r="H376" s="84">
        <v>958359.37620000006</v>
      </c>
      <c r="I376" s="78">
        <v>20</v>
      </c>
      <c r="J376" s="85"/>
      <c r="K376" s="85"/>
      <c r="L376" s="78"/>
      <c r="M376" s="78" t="s">
        <v>662</v>
      </c>
      <c r="N376" s="78"/>
      <c r="O376" s="78"/>
      <c r="P376" s="78"/>
      <c r="Q376" s="78"/>
      <c r="R376" s="78"/>
      <c r="S376" s="78"/>
    </row>
    <row r="377" spans="1:19" s="83" customFormat="1" x14ac:dyDescent="0.25">
      <c r="A377" s="78">
        <v>328581</v>
      </c>
      <c r="B377" s="78">
        <v>37131</v>
      </c>
      <c r="C377" s="78"/>
      <c r="D377" s="78" t="s">
        <v>141</v>
      </c>
      <c r="E377" s="78" t="s">
        <v>140</v>
      </c>
      <c r="F377" s="78">
        <v>466600.31209999998</v>
      </c>
      <c r="G377" s="78"/>
      <c r="H377" s="84">
        <v>466600.31209999998</v>
      </c>
      <c r="I377" s="78">
        <v>12</v>
      </c>
      <c r="J377" s="85"/>
      <c r="K377" s="85"/>
      <c r="L377" s="78"/>
      <c r="M377" s="78" t="s">
        <v>662</v>
      </c>
      <c r="N377" s="78"/>
      <c r="O377" s="78"/>
      <c r="P377" s="78"/>
      <c r="Q377" s="78"/>
      <c r="R377" s="78"/>
      <c r="S377" s="78"/>
    </row>
    <row r="378" spans="1:19" s="83" customFormat="1" x14ac:dyDescent="0.25">
      <c r="A378" s="78">
        <v>328591</v>
      </c>
      <c r="B378" s="78">
        <v>37131</v>
      </c>
      <c r="C378" s="78"/>
      <c r="D378" s="78" t="s">
        <v>141</v>
      </c>
      <c r="E378" s="78" t="s">
        <v>140</v>
      </c>
      <c r="F378" s="78">
        <v>888.46</v>
      </c>
      <c r="G378" s="78"/>
      <c r="H378" s="84">
        <v>888.46</v>
      </c>
      <c r="I378" s="78">
        <v>7</v>
      </c>
      <c r="J378" s="85"/>
      <c r="K378" s="85"/>
      <c r="L378" s="78"/>
      <c r="M378" s="78" t="s">
        <v>663</v>
      </c>
      <c r="N378" s="78"/>
      <c r="O378" s="78"/>
      <c r="P378" s="78"/>
      <c r="Q378" s="78"/>
      <c r="R378" s="78"/>
      <c r="S378" s="78"/>
    </row>
    <row r="379" spans="1:19" s="83" customFormat="1" x14ac:dyDescent="0.25">
      <c r="A379" s="78">
        <v>328676</v>
      </c>
      <c r="B379" s="78">
        <v>37132</v>
      </c>
      <c r="C379" s="78"/>
      <c r="D379" s="78" t="s">
        <v>141</v>
      </c>
      <c r="E379" s="78" t="s">
        <v>140</v>
      </c>
      <c r="F379" s="78">
        <v>-739358.22210000001</v>
      </c>
      <c r="G379" s="78"/>
      <c r="H379" s="84">
        <v>-739358.22210000001</v>
      </c>
      <c r="I379" s="78">
        <v>18</v>
      </c>
      <c r="J379" s="85"/>
      <c r="K379" s="85"/>
      <c r="L379" s="78"/>
      <c r="M379" s="78" t="s">
        <v>664</v>
      </c>
      <c r="N379" s="78"/>
      <c r="O379" s="78"/>
      <c r="P379" s="78"/>
      <c r="Q379" s="78"/>
      <c r="R379" s="78"/>
      <c r="S379" s="78"/>
    </row>
    <row r="380" spans="1:19" s="83" customFormat="1" x14ac:dyDescent="0.25">
      <c r="A380" s="78">
        <v>328677</v>
      </c>
      <c r="B380" s="78">
        <v>37132</v>
      </c>
      <c r="C380" s="78"/>
      <c r="D380" s="78" t="s">
        <v>141</v>
      </c>
      <c r="E380" s="78" t="s">
        <v>140</v>
      </c>
      <c r="F380" s="78">
        <v>597189.4841</v>
      </c>
      <c r="G380" s="78"/>
      <c r="H380" s="84">
        <v>597189.4841</v>
      </c>
      <c r="I380" s="78">
        <v>18</v>
      </c>
      <c r="J380" s="85"/>
      <c r="K380" s="85"/>
      <c r="L380" s="78"/>
      <c r="M380" s="78" t="s">
        <v>664</v>
      </c>
      <c r="N380" s="78"/>
      <c r="O380" s="78"/>
      <c r="P380" s="78"/>
      <c r="Q380" s="78"/>
      <c r="R380" s="78"/>
      <c r="S380" s="78"/>
    </row>
    <row r="381" spans="1:19" s="83" customFormat="1" x14ac:dyDescent="0.25">
      <c r="A381" s="78">
        <v>328678</v>
      </c>
      <c r="B381" s="78">
        <v>37132</v>
      </c>
      <c r="C381" s="78"/>
      <c r="D381" s="78" t="s">
        <v>141</v>
      </c>
      <c r="E381" s="78" t="s">
        <v>140</v>
      </c>
      <c r="F381" s="78">
        <v>163562.64350000001</v>
      </c>
      <c r="G381" s="78"/>
      <c r="H381" s="84">
        <v>163562.64350000001</v>
      </c>
      <c r="I381" s="78">
        <v>6</v>
      </c>
      <c r="J381" s="85"/>
      <c r="K381" s="85"/>
      <c r="L381" s="78"/>
      <c r="M381" s="78" t="s">
        <v>664</v>
      </c>
      <c r="N381" s="78"/>
      <c r="O381" s="78"/>
      <c r="P381" s="78"/>
      <c r="Q381" s="78"/>
      <c r="R381" s="78"/>
      <c r="S381" s="78"/>
    </row>
    <row r="382" spans="1:19" s="83" customFormat="1" x14ac:dyDescent="0.25">
      <c r="A382" s="78">
        <v>328695</v>
      </c>
      <c r="B382" s="78">
        <v>37132</v>
      </c>
      <c r="C382" s="78"/>
      <c r="D382" s="78" t="s">
        <v>141</v>
      </c>
      <c r="E382" s="78" t="s">
        <v>140</v>
      </c>
      <c r="F382" s="78">
        <v>-703316.45039999997</v>
      </c>
      <c r="G382" s="78"/>
      <c r="H382" s="84">
        <v>-703316.45039999997</v>
      </c>
      <c r="I382" s="78">
        <v>6</v>
      </c>
      <c r="J382" s="85"/>
      <c r="K382" s="85"/>
      <c r="L382" s="78"/>
      <c r="M382" s="78" t="s">
        <v>665</v>
      </c>
      <c r="N382" s="78"/>
      <c r="O382" s="78"/>
      <c r="P382" s="78"/>
      <c r="Q382" s="78"/>
      <c r="R382" s="78"/>
      <c r="S382" s="78"/>
    </row>
    <row r="383" spans="1:19" s="83" customFormat="1" x14ac:dyDescent="0.25">
      <c r="A383" s="78">
        <v>328696</v>
      </c>
      <c r="B383" s="78">
        <v>37132</v>
      </c>
      <c r="C383" s="78"/>
      <c r="D383" s="78" t="s">
        <v>141</v>
      </c>
      <c r="E383" s="78" t="s">
        <v>140</v>
      </c>
      <c r="F383" s="78">
        <v>399229.82709999999</v>
      </c>
      <c r="G383" s="78"/>
      <c r="H383" s="84">
        <v>399229.82709999999</v>
      </c>
      <c r="I383" s="78">
        <v>6</v>
      </c>
      <c r="J383" s="85"/>
      <c r="K383" s="85"/>
      <c r="L383" s="78"/>
      <c r="M383" s="78" t="s">
        <v>665</v>
      </c>
      <c r="N383" s="78"/>
      <c r="O383" s="78"/>
      <c r="P383" s="78"/>
      <c r="Q383" s="78"/>
      <c r="R383" s="78"/>
      <c r="S383" s="78"/>
    </row>
    <row r="384" spans="1:19" s="83" customFormat="1" x14ac:dyDescent="0.25">
      <c r="A384" s="78">
        <v>328697</v>
      </c>
      <c r="B384" s="78">
        <v>37132</v>
      </c>
      <c r="C384" s="78"/>
      <c r="D384" s="78" t="s">
        <v>141</v>
      </c>
      <c r="E384" s="78" t="s">
        <v>140</v>
      </c>
      <c r="F384" s="78">
        <v>298343.67560000002</v>
      </c>
      <c r="G384" s="78"/>
      <c r="H384" s="84">
        <v>298343.67560000002</v>
      </c>
      <c r="I384" s="78">
        <v>6</v>
      </c>
      <c r="J384" s="85"/>
      <c r="K384" s="85"/>
      <c r="L384" s="78"/>
      <c r="M384" s="78" t="s">
        <v>665</v>
      </c>
      <c r="N384" s="78"/>
      <c r="O384" s="78"/>
      <c r="P384" s="78"/>
      <c r="Q384" s="78"/>
      <c r="R384" s="78"/>
      <c r="S384" s="78"/>
    </row>
    <row r="385" spans="1:19" s="83" customFormat="1" x14ac:dyDescent="0.25">
      <c r="A385" s="78">
        <v>328721</v>
      </c>
      <c r="B385" s="78">
        <v>37132</v>
      </c>
      <c r="C385" s="78"/>
      <c r="D385" s="78" t="s">
        <v>141</v>
      </c>
      <c r="E385" s="78" t="s">
        <v>140</v>
      </c>
      <c r="F385" s="78">
        <v>15874.52</v>
      </c>
      <c r="G385" s="78"/>
      <c r="H385" s="84">
        <v>15874.52</v>
      </c>
      <c r="I385" s="78">
        <v>7</v>
      </c>
      <c r="J385" s="85"/>
      <c r="K385" s="85"/>
      <c r="L385" s="78"/>
      <c r="M385" s="78" t="s">
        <v>666</v>
      </c>
      <c r="N385" s="78"/>
      <c r="O385" s="78"/>
      <c r="P385" s="78"/>
      <c r="Q385" s="78"/>
      <c r="R385" s="78"/>
      <c r="S385" s="78"/>
    </row>
    <row r="386" spans="1:19" s="83" customFormat="1" x14ac:dyDescent="0.25">
      <c r="A386" s="78">
        <v>328868</v>
      </c>
      <c r="B386" s="78">
        <v>37133</v>
      </c>
      <c r="C386" s="78"/>
      <c r="D386" s="78" t="s">
        <v>141</v>
      </c>
      <c r="E386" s="78" t="s">
        <v>140</v>
      </c>
      <c r="F386" s="78">
        <v>123138.68</v>
      </c>
      <c r="G386" s="78"/>
      <c r="H386" s="84">
        <v>123138.68</v>
      </c>
      <c r="I386" s="78">
        <v>12</v>
      </c>
      <c r="J386" s="85"/>
      <c r="K386" s="85"/>
      <c r="L386" s="78"/>
      <c r="M386" s="78" t="s">
        <v>667</v>
      </c>
      <c r="N386" s="78"/>
      <c r="O386" s="78"/>
      <c r="P386" s="78"/>
      <c r="Q386" s="78"/>
      <c r="R386" s="78"/>
      <c r="S386" s="78"/>
    </row>
    <row r="387" spans="1:19" s="83" customFormat="1" x14ac:dyDescent="0.25">
      <c r="A387" s="78">
        <v>328870</v>
      </c>
      <c r="B387" s="78">
        <v>37133</v>
      </c>
      <c r="C387" s="78"/>
      <c r="D387" s="78" t="s">
        <v>141</v>
      </c>
      <c r="E387" s="78" t="s">
        <v>140</v>
      </c>
      <c r="F387" s="78">
        <v>3358.63</v>
      </c>
      <c r="G387" s="78"/>
      <c r="H387" s="84">
        <v>3358.63</v>
      </c>
      <c r="I387" s="78">
        <v>12</v>
      </c>
      <c r="J387" s="85"/>
      <c r="K387" s="85"/>
      <c r="L387" s="78"/>
      <c r="M387" s="78" t="s">
        <v>667</v>
      </c>
      <c r="N387" s="78"/>
      <c r="O387" s="78"/>
      <c r="P387" s="78"/>
      <c r="Q387" s="78"/>
      <c r="R387" s="78"/>
      <c r="S387" s="78"/>
    </row>
    <row r="388" spans="1:19" s="83" customFormat="1" x14ac:dyDescent="0.25">
      <c r="A388" s="78"/>
      <c r="B388" s="78"/>
      <c r="C388" s="78"/>
      <c r="D388" s="78" t="s">
        <v>235</v>
      </c>
      <c r="E388" s="78"/>
      <c r="F388" s="78">
        <v>188820.4328999999</v>
      </c>
      <c r="G388" s="78"/>
      <c r="H388" s="84">
        <v>188820.4328999999</v>
      </c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</row>
    <row r="389" spans="1:19" s="83" customFormat="1" x14ac:dyDescent="0.25">
      <c r="A389" s="78">
        <v>328530</v>
      </c>
      <c r="B389" s="78">
        <v>37131</v>
      </c>
      <c r="C389" s="78"/>
      <c r="D389" s="78" t="s">
        <v>463</v>
      </c>
      <c r="E389" s="78" t="s">
        <v>140</v>
      </c>
      <c r="F389" s="78">
        <v>-5337.5131000000001</v>
      </c>
      <c r="G389" s="78"/>
      <c r="H389" s="84">
        <v>-5337.5131000000001</v>
      </c>
      <c r="I389" s="78">
        <v>10</v>
      </c>
      <c r="J389" s="78"/>
      <c r="K389" s="78"/>
      <c r="L389" s="78"/>
      <c r="M389" s="78" t="s">
        <v>668</v>
      </c>
      <c r="N389" s="78"/>
      <c r="O389" s="78"/>
      <c r="P389" s="78"/>
      <c r="Q389" s="78"/>
      <c r="R389" s="78"/>
      <c r="S389" s="78"/>
    </row>
    <row r="390" spans="1:19" s="83" customFormat="1" x14ac:dyDescent="0.25">
      <c r="A390" s="78">
        <v>328531</v>
      </c>
      <c r="B390" s="78">
        <v>37131</v>
      </c>
      <c r="C390" s="78"/>
      <c r="D390" s="78" t="s">
        <v>463</v>
      </c>
      <c r="E390" s="78" t="s">
        <v>140</v>
      </c>
      <c r="F390" s="78">
        <v>77540.960099999997</v>
      </c>
      <c r="G390" s="78"/>
      <c r="H390" s="84">
        <v>77540.960099999997</v>
      </c>
      <c r="I390" s="78">
        <v>24</v>
      </c>
      <c r="J390" s="78"/>
      <c r="K390" s="78"/>
      <c r="L390" s="78"/>
      <c r="M390" s="78" t="s">
        <v>668</v>
      </c>
      <c r="N390" s="78"/>
      <c r="O390" s="78"/>
      <c r="P390" s="78"/>
      <c r="Q390" s="78"/>
      <c r="R390" s="78"/>
      <c r="S390" s="78"/>
    </row>
    <row r="391" spans="1:19" s="83" customFormat="1" x14ac:dyDescent="0.25">
      <c r="A391" s="78"/>
      <c r="B391" s="78"/>
      <c r="C391" s="78"/>
      <c r="D391" s="78" t="s">
        <v>464</v>
      </c>
      <c r="E391" s="78"/>
      <c r="F391" s="78">
        <v>72203.447</v>
      </c>
      <c r="G391" s="78"/>
      <c r="H391" s="84">
        <v>72203.447</v>
      </c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</row>
    <row r="392" spans="1:19" s="83" customFormat="1" x14ac:dyDescent="0.25">
      <c r="A392" s="78">
        <v>328040</v>
      </c>
      <c r="B392" s="78">
        <v>37120</v>
      </c>
      <c r="C392" s="78"/>
      <c r="D392" s="78" t="s">
        <v>465</v>
      </c>
      <c r="E392" s="78" t="s">
        <v>466</v>
      </c>
      <c r="F392" s="78">
        <v>-36366.870000000003</v>
      </c>
      <c r="G392" s="78"/>
      <c r="H392" s="84">
        <v>-36366.870000000003</v>
      </c>
      <c r="I392" s="78">
        <v>36</v>
      </c>
      <c r="J392" s="78"/>
      <c r="K392" s="78"/>
      <c r="L392" s="78"/>
      <c r="M392" s="78" t="s">
        <v>669</v>
      </c>
      <c r="N392" s="78"/>
      <c r="O392" s="78"/>
      <c r="P392" s="78"/>
      <c r="Q392" s="78"/>
      <c r="R392" s="78"/>
      <c r="S392" s="78"/>
    </row>
    <row r="393" spans="1:19" s="83" customFormat="1" x14ac:dyDescent="0.25">
      <c r="A393" s="78"/>
      <c r="B393" s="78"/>
      <c r="C393" s="78"/>
      <c r="D393" s="78" t="s">
        <v>467</v>
      </c>
      <c r="E393" s="78"/>
      <c r="F393" s="78">
        <v>-36366.870000000003</v>
      </c>
      <c r="G393" s="78"/>
      <c r="H393" s="84">
        <v>-36366.870000000003</v>
      </c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</row>
    <row r="394" spans="1:19" s="83" customFormat="1" x14ac:dyDescent="0.25">
      <c r="A394" s="78">
        <v>327420</v>
      </c>
      <c r="B394" s="78">
        <v>37109</v>
      </c>
      <c r="C394" s="78"/>
      <c r="D394" s="78" t="s">
        <v>298</v>
      </c>
      <c r="E394" s="78" t="s">
        <v>297</v>
      </c>
      <c r="F394" s="78">
        <v>206672.38500000001</v>
      </c>
      <c r="G394" s="78"/>
      <c r="H394" s="84">
        <v>206672.38500000001</v>
      </c>
      <c r="I394" s="78">
        <v>36</v>
      </c>
      <c r="J394" s="78"/>
      <c r="K394" s="78"/>
      <c r="L394" s="78"/>
      <c r="M394" s="78" t="s">
        <v>299</v>
      </c>
      <c r="N394" s="78"/>
      <c r="O394" s="78"/>
      <c r="P394" s="78"/>
      <c r="Q394" s="78"/>
      <c r="R394" s="78"/>
      <c r="S394" s="78"/>
    </row>
    <row r="395" spans="1:19" s="83" customFormat="1" x14ac:dyDescent="0.25">
      <c r="A395" s="78">
        <v>327421</v>
      </c>
      <c r="B395" s="78">
        <v>37109</v>
      </c>
      <c r="C395" s="78"/>
      <c r="D395" s="78" t="s">
        <v>298</v>
      </c>
      <c r="E395" s="78" t="s">
        <v>297</v>
      </c>
      <c r="F395" s="78">
        <v>111438.1712</v>
      </c>
      <c r="G395" s="78"/>
      <c r="H395" s="84">
        <v>111438.1712</v>
      </c>
      <c r="I395" s="78">
        <v>36</v>
      </c>
      <c r="J395" s="78"/>
      <c r="K395" s="78"/>
      <c r="L395" s="78"/>
      <c r="M395" s="78" t="s">
        <v>299</v>
      </c>
      <c r="N395" s="78"/>
      <c r="O395" s="78"/>
      <c r="P395" s="78"/>
      <c r="Q395" s="78"/>
      <c r="R395" s="78"/>
      <c r="S395" s="78"/>
    </row>
    <row r="396" spans="1:19" s="83" customFormat="1" x14ac:dyDescent="0.25">
      <c r="A396" s="78">
        <v>327422</v>
      </c>
      <c r="B396" s="78">
        <v>37109</v>
      </c>
      <c r="C396" s="78"/>
      <c r="D396" s="78" t="s">
        <v>298</v>
      </c>
      <c r="E396" s="78" t="s">
        <v>297</v>
      </c>
      <c r="F396" s="78">
        <v>17817.123800000001</v>
      </c>
      <c r="G396" s="78"/>
      <c r="H396" s="84">
        <v>17817.123800000001</v>
      </c>
      <c r="I396" s="78">
        <v>36</v>
      </c>
      <c r="J396" s="78"/>
      <c r="K396" s="78"/>
      <c r="L396" s="78"/>
      <c r="M396" s="78" t="s">
        <v>299</v>
      </c>
      <c r="N396" s="78"/>
      <c r="O396" s="78"/>
      <c r="P396" s="78"/>
      <c r="Q396" s="78"/>
      <c r="R396" s="78"/>
      <c r="S396" s="78"/>
    </row>
    <row r="397" spans="1:19" s="83" customFormat="1" x14ac:dyDescent="0.25">
      <c r="A397" s="78">
        <v>327423</v>
      </c>
      <c r="B397" s="78">
        <v>37109</v>
      </c>
      <c r="C397" s="78"/>
      <c r="D397" s="78" t="s">
        <v>298</v>
      </c>
      <c r="E397" s="78" t="s">
        <v>297</v>
      </c>
      <c r="F397" s="78">
        <v>67790.216400000005</v>
      </c>
      <c r="G397" s="78"/>
      <c r="H397" s="84">
        <v>67790.216400000005</v>
      </c>
      <c r="I397" s="78">
        <v>36</v>
      </c>
      <c r="J397" s="78"/>
      <c r="K397" s="78"/>
      <c r="L397" s="78"/>
      <c r="M397" s="78" t="s">
        <v>299</v>
      </c>
      <c r="N397" s="78"/>
      <c r="O397" s="78"/>
      <c r="P397" s="78"/>
      <c r="Q397" s="78"/>
      <c r="R397" s="78"/>
      <c r="S397" s="78"/>
    </row>
    <row r="398" spans="1:19" s="83" customFormat="1" x14ac:dyDescent="0.25">
      <c r="A398" s="78">
        <v>327424</v>
      </c>
      <c r="B398" s="78">
        <v>37109</v>
      </c>
      <c r="C398" s="78"/>
      <c r="D398" s="78" t="s">
        <v>298</v>
      </c>
      <c r="E398" s="78" t="s">
        <v>297</v>
      </c>
      <c r="F398" s="78">
        <v>227978.17910000001</v>
      </c>
      <c r="G398" s="78"/>
      <c r="H398" s="84">
        <v>227978.17910000001</v>
      </c>
      <c r="I398" s="78">
        <v>36</v>
      </c>
      <c r="J398" s="78"/>
      <c r="K398" s="78"/>
      <c r="L398" s="78"/>
      <c r="M398" s="78" t="s">
        <v>299</v>
      </c>
      <c r="N398" s="78"/>
      <c r="O398" s="78"/>
      <c r="P398" s="78"/>
      <c r="Q398" s="78"/>
      <c r="R398" s="78"/>
      <c r="S398" s="78"/>
    </row>
    <row r="399" spans="1:19" s="83" customFormat="1" x14ac:dyDescent="0.25">
      <c r="A399" s="78">
        <v>327425</v>
      </c>
      <c r="B399" s="78">
        <v>37109</v>
      </c>
      <c r="C399" s="78"/>
      <c r="D399" s="78" t="s">
        <v>298</v>
      </c>
      <c r="E399" s="78" t="s">
        <v>297</v>
      </c>
      <c r="F399" s="78">
        <v>147055.55110000001</v>
      </c>
      <c r="G399" s="78"/>
      <c r="H399" s="84">
        <v>147055.55110000001</v>
      </c>
      <c r="I399" s="78">
        <v>36</v>
      </c>
      <c r="J399" s="78"/>
      <c r="K399" s="78"/>
      <c r="L399" s="78"/>
      <c r="M399" s="78" t="s">
        <v>299</v>
      </c>
      <c r="N399" s="78"/>
      <c r="O399" s="78"/>
      <c r="P399" s="78"/>
      <c r="Q399" s="78"/>
      <c r="R399" s="78"/>
      <c r="S399" s="78"/>
    </row>
    <row r="400" spans="1:19" s="83" customFormat="1" x14ac:dyDescent="0.25">
      <c r="A400" s="78">
        <v>327426</v>
      </c>
      <c r="B400" s="78">
        <v>37109</v>
      </c>
      <c r="C400" s="78"/>
      <c r="D400" s="78" t="s">
        <v>298</v>
      </c>
      <c r="E400" s="78" t="s">
        <v>297</v>
      </c>
      <c r="F400" s="78">
        <v>45264.068800000001</v>
      </c>
      <c r="G400" s="78"/>
      <c r="H400" s="84">
        <v>45264.068800000001</v>
      </c>
      <c r="I400" s="78">
        <v>36</v>
      </c>
      <c r="J400" s="78"/>
      <c r="K400" s="78"/>
      <c r="L400" s="78"/>
      <c r="M400" s="78" t="s">
        <v>299</v>
      </c>
      <c r="N400" s="78"/>
      <c r="O400" s="78"/>
      <c r="P400" s="78"/>
      <c r="Q400" s="78"/>
      <c r="R400" s="78"/>
      <c r="S400" s="78"/>
    </row>
    <row r="401" spans="1:19" s="83" customFormat="1" x14ac:dyDescent="0.25">
      <c r="A401" s="78">
        <v>327427</v>
      </c>
      <c r="B401" s="78">
        <v>37109</v>
      </c>
      <c r="C401" s="78"/>
      <c r="D401" s="78" t="s">
        <v>298</v>
      </c>
      <c r="E401" s="78" t="s">
        <v>297</v>
      </c>
      <c r="F401" s="78">
        <v>24911.434600000001</v>
      </c>
      <c r="G401" s="78"/>
      <c r="H401" s="84">
        <v>24911.434600000001</v>
      </c>
      <c r="I401" s="78">
        <v>36</v>
      </c>
      <c r="J401" s="78"/>
      <c r="K401" s="78"/>
      <c r="L401" s="78"/>
      <c r="M401" s="78" t="s">
        <v>299</v>
      </c>
      <c r="N401" s="78"/>
      <c r="O401" s="78"/>
      <c r="P401" s="78"/>
      <c r="Q401" s="78"/>
      <c r="R401" s="78"/>
      <c r="S401" s="78"/>
    </row>
    <row r="402" spans="1:19" s="83" customFormat="1" x14ac:dyDescent="0.25">
      <c r="A402" s="78">
        <v>327428</v>
      </c>
      <c r="B402" s="78">
        <v>37109</v>
      </c>
      <c r="C402" s="78"/>
      <c r="D402" s="78" t="s">
        <v>298</v>
      </c>
      <c r="E402" s="78" t="s">
        <v>297</v>
      </c>
      <c r="F402" s="78">
        <v>27291.787700000001</v>
      </c>
      <c r="G402" s="78"/>
      <c r="H402" s="84">
        <v>27291.787700000001</v>
      </c>
      <c r="I402" s="78">
        <v>36</v>
      </c>
      <c r="J402" s="78"/>
      <c r="K402" s="78"/>
      <c r="L402" s="78"/>
      <c r="M402" s="78" t="s">
        <v>299</v>
      </c>
      <c r="N402" s="78"/>
      <c r="O402" s="78"/>
      <c r="P402" s="78"/>
      <c r="Q402" s="78"/>
      <c r="R402" s="78"/>
      <c r="S402" s="78"/>
    </row>
    <row r="403" spans="1:19" s="83" customFormat="1" x14ac:dyDescent="0.25">
      <c r="A403" s="78">
        <v>327429</v>
      </c>
      <c r="B403" s="78">
        <v>37109</v>
      </c>
      <c r="C403" s="78"/>
      <c r="D403" s="78" t="s">
        <v>298</v>
      </c>
      <c r="E403" s="78" t="s">
        <v>297</v>
      </c>
      <c r="F403" s="78">
        <v>23327.0694</v>
      </c>
      <c r="G403" s="78"/>
      <c r="H403" s="84">
        <v>23327.0694</v>
      </c>
      <c r="I403" s="78">
        <v>36</v>
      </c>
      <c r="J403" s="78"/>
      <c r="K403" s="78"/>
      <c r="L403" s="78"/>
      <c r="M403" s="78" t="s">
        <v>299</v>
      </c>
      <c r="N403" s="78"/>
      <c r="O403" s="78"/>
      <c r="P403" s="78"/>
      <c r="Q403" s="78"/>
      <c r="R403" s="78"/>
      <c r="S403" s="78"/>
    </row>
    <row r="404" spans="1:19" s="83" customFormat="1" x14ac:dyDescent="0.25">
      <c r="A404" s="78">
        <v>327430</v>
      </c>
      <c r="B404" s="78">
        <v>37109</v>
      </c>
      <c r="C404" s="78"/>
      <c r="D404" s="78" t="s">
        <v>298</v>
      </c>
      <c r="E404" s="78" t="s">
        <v>297</v>
      </c>
      <c r="F404" s="78">
        <v>39389.1541</v>
      </c>
      <c r="G404" s="78"/>
      <c r="H404" s="84">
        <v>39389.1541</v>
      </c>
      <c r="I404" s="78">
        <v>36</v>
      </c>
      <c r="J404" s="78"/>
      <c r="K404" s="78"/>
      <c r="L404" s="78"/>
      <c r="M404" s="78" t="s">
        <v>299</v>
      </c>
      <c r="N404" s="78"/>
      <c r="O404" s="78"/>
      <c r="P404" s="78"/>
      <c r="Q404" s="78"/>
      <c r="R404" s="78"/>
      <c r="S404" s="78"/>
    </row>
    <row r="405" spans="1:19" s="83" customFormat="1" x14ac:dyDescent="0.25">
      <c r="A405" s="78">
        <v>327431</v>
      </c>
      <c r="B405" s="78">
        <v>37109</v>
      </c>
      <c r="C405" s="78"/>
      <c r="D405" s="78" t="s">
        <v>298</v>
      </c>
      <c r="E405" s="78" t="s">
        <v>297</v>
      </c>
      <c r="F405" s="78">
        <v>8385.0483999999997</v>
      </c>
      <c r="G405" s="78"/>
      <c r="H405" s="84">
        <v>8385.0483999999997</v>
      </c>
      <c r="I405" s="78">
        <v>36</v>
      </c>
      <c r="J405" s="78"/>
      <c r="K405" s="78"/>
      <c r="L405" s="78"/>
      <c r="M405" s="78" t="s">
        <v>299</v>
      </c>
      <c r="N405" s="78"/>
      <c r="O405" s="78"/>
      <c r="P405" s="78"/>
      <c r="Q405" s="78"/>
      <c r="R405" s="78"/>
      <c r="S405" s="78"/>
    </row>
    <row r="406" spans="1:19" s="83" customFormat="1" x14ac:dyDescent="0.25">
      <c r="A406" s="78">
        <v>327432</v>
      </c>
      <c r="B406" s="78">
        <v>37109</v>
      </c>
      <c r="C406" s="78"/>
      <c r="D406" s="78" t="s">
        <v>298</v>
      </c>
      <c r="E406" s="78" t="s">
        <v>297</v>
      </c>
      <c r="F406" s="78">
        <v>22040.243900000001</v>
      </c>
      <c r="G406" s="78"/>
      <c r="H406" s="84">
        <v>22040.243900000001</v>
      </c>
      <c r="I406" s="78">
        <v>36</v>
      </c>
      <c r="J406" s="78"/>
      <c r="K406" s="78"/>
      <c r="L406" s="78"/>
      <c r="M406" s="78" t="s">
        <v>299</v>
      </c>
      <c r="N406" s="78"/>
      <c r="O406" s="78"/>
      <c r="P406" s="78"/>
      <c r="Q406" s="78"/>
      <c r="R406" s="78"/>
      <c r="S406" s="78"/>
    </row>
    <row r="407" spans="1:19" s="83" customFormat="1" x14ac:dyDescent="0.25">
      <c r="A407" s="78">
        <v>327433</v>
      </c>
      <c r="B407" s="78">
        <v>37109</v>
      </c>
      <c r="C407" s="78"/>
      <c r="D407" s="78" t="s">
        <v>298</v>
      </c>
      <c r="E407" s="78" t="s">
        <v>297</v>
      </c>
      <c r="F407" s="78">
        <v>11640.2623</v>
      </c>
      <c r="G407" s="78"/>
      <c r="H407" s="84">
        <v>11640.2623</v>
      </c>
      <c r="I407" s="78">
        <v>36</v>
      </c>
      <c r="J407" s="78"/>
      <c r="K407" s="78"/>
      <c r="L407" s="78"/>
      <c r="M407" s="78" t="s">
        <v>299</v>
      </c>
      <c r="N407" s="78"/>
      <c r="O407" s="78"/>
      <c r="P407" s="78"/>
      <c r="Q407" s="78"/>
      <c r="R407" s="78"/>
      <c r="S407" s="78"/>
    </row>
    <row r="408" spans="1:19" s="83" customFormat="1" x14ac:dyDescent="0.25">
      <c r="A408" s="78">
        <v>327434</v>
      </c>
      <c r="B408" s="78">
        <v>37109</v>
      </c>
      <c r="C408" s="78"/>
      <c r="D408" s="78" t="s">
        <v>298</v>
      </c>
      <c r="E408" s="78" t="s">
        <v>297</v>
      </c>
      <c r="F408" s="78">
        <v>19440.089499999998</v>
      </c>
      <c r="G408" s="78"/>
      <c r="H408" s="84">
        <v>19440.089499999998</v>
      </c>
      <c r="I408" s="78">
        <v>36</v>
      </c>
      <c r="J408" s="78"/>
      <c r="K408" s="78"/>
      <c r="L408" s="78"/>
      <c r="M408" s="78" t="s">
        <v>299</v>
      </c>
      <c r="N408" s="78"/>
      <c r="O408" s="78"/>
      <c r="P408" s="78"/>
      <c r="Q408" s="78"/>
      <c r="R408" s="78"/>
      <c r="S408" s="78"/>
    </row>
    <row r="409" spans="1:19" s="83" customFormat="1" x14ac:dyDescent="0.25">
      <c r="A409" s="78">
        <v>327435</v>
      </c>
      <c r="B409" s="78">
        <v>37109</v>
      </c>
      <c r="C409" s="78"/>
      <c r="D409" s="78" t="s">
        <v>298</v>
      </c>
      <c r="E409" s="78" t="s">
        <v>297</v>
      </c>
      <c r="F409" s="78">
        <v>11635.324199999999</v>
      </c>
      <c r="G409" s="78"/>
      <c r="H409" s="84">
        <v>11635.324199999999</v>
      </c>
      <c r="I409" s="78">
        <v>36</v>
      </c>
      <c r="J409" s="78"/>
      <c r="K409" s="78"/>
      <c r="L409" s="78"/>
      <c r="M409" s="78" t="s">
        <v>299</v>
      </c>
      <c r="N409" s="78"/>
      <c r="O409" s="78"/>
      <c r="P409" s="78"/>
      <c r="Q409" s="78"/>
      <c r="R409" s="78"/>
      <c r="S409" s="78"/>
    </row>
    <row r="410" spans="1:19" s="83" customFormat="1" x14ac:dyDescent="0.25">
      <c r="A410" s="78">
        <v>327436</v>
      </c>
      <c r="B410" s="78">
        <v>37109</v>
      </c>
      <c r="C410" s="78"/>
      <c r="D410" s="78" t="s">
        <v>298</v>
      </c>
      <c r="E410" s="78" t="s">
        <v>297</v>
      </c>
      <c r="F410" s="78">
        <v>19065.020100000002</v>
      </c>
      <c r="G410" s="78"/>
      <c r="H410" s="84">
        <v>19065.020100000002</v>
      </c>
      <c r="I410" s="78">
        <v>36</v>
      </c>
      <c r="J410" s="78"/>
      <c r="K410" s="78"/>
      <c r="L410" s="78"/>
      <c r="M410" s="78" t="s">
        <v>299</v>
      </c>
      <c r="N410" s="78"/>
      <c r="O410" s="78"/>
      <c r="P410" s="78"/>
      <c r="Q410" s="78"/>
      <c r="R410" s="78"/>
      <c r="S410" s="78"/>
    </row>
    <row r="411" spans="1:19" s="83" customFormat="1" x14ac:dyDescent="0.25">
      <c r="A411" s="78">
        <v>327437</v>
      </c>
      <c r="B411" s="78">
        <v>37109</v>
      </c>
      <c r="C411" s="78"/>
      <c r="D411" s="78" t="s">
        <v>298</v>
      </c>
      <c r="E411" s="78" t="s">
        <v>297</v>
      </c>
      <c r="F411" s="78">
        <v>-689.8777</v>
      </c>
      <c r="G411" s="78"/>
      <c r="H411" s="84">
        <v>-689.8777</v>
      </c>
      <c r="I411" s="78">
        <v>36</v>
      </c>
      <c r="J411" s="78"/>
      <c r="K411" s="78"/>
      <c r="L411" s="78"/>
      <c r="M411" s="78" t="s">
        <v>299</v>
      </c>
      <c r="N411" s="78"/>
      <c r="O411" s="78"/>
      <c r="P411" s="78"/>
      <c r="Q411" s="78"/>
      <c r="R411" s="78"/>
      <c r="S411" s="78"/>
    </row>
    <row r="412" spans="1:19" s="83" customFormat="1" x14ac:dyDescent="0.25">
      <c r="A412" s="78">
        <v>327438</v>
      </c>
      <c r="B412" s="78">
        <v>37109</v>
      </c>
      <c r="C412" s="78"/>
      <c r="D412" s="78" t="s">
        <v>298</v>
      </c>
      <c r="E412" s="78" t="s">
        <v>297</v>
      </c>
      <c r="F412" s="78">
        <v>36994.957399999999</v>
      </c>
      <c r="G412" s="78"/>
      <c r="H412" s="84">
        <v>36994.957399999999</v>
      </c>
      <c r="I412" s="78">
        <v>36</v>
      </c>
      <c r="J412" s="78"/>
      <c r="K412" s="78"/>
      <c r="L412" s="78"/>
      <c r="M412" s="78" t="s">
        <v>299</v>
      </c>
      <c r="N412" s="78"/>
      <c r="O412" s="78"/>
      <c r="P412" s="78"/>
      <c r="Q412" s="78"/>
      <c r="R412" s="78"/>
      <c r="S412" s="78"/>
    </row>
    <row r="413" spans="1:19" s="83" customFormat="1" x14ac:dyDescent="0.25">
      <c r="A413" s="78">
        <v>327439</v>
      </c>
      <c r="B413" s="78">
        <v>37109</v>
      </c>
      <c r="C413" s="78"/>
      <c r="D413" s="78" t="s">
        <v>298</v>
      </c>
      <c r="E413" s="78" t="s">
        <v>297</v>
      </c>
      <c r="F413" s="78">
        <v>22187.1643</v>
      </c>
      <c r="G413" s="78"/>
      <c r="H413" s="84">
        <v>22187.1643</v>
      </c>
      <c r="I413" s="78">
        <v>36</v>
      </c>
      <c r="J413" s="78"/>
      <c r="K413" s="78"/>
      <c r="L413" s="78"/>
      <c r="M413" s="78" t="s">
        <v>299</v>
      </c>
      <c r="N413" s="78"/>
      <c r="O413" s="78"/>
      <c r="P413" s="78"/>
      <c r="Q413" s="78"/>
      <c r="R413" s="78"/>
      <c r="S413" s="78"/>
    </row>
    <row r="414" spans="1:19" s="83" customFormat="1" x14ac:dyDescent="0.25">
      <c r="A414" s="78">
        <v>327440</v>
      </c>
      <c r="B414" s="78">
        <v>37109</v>
      </c>
      <c r="C414" s="78"/>
      <c r="D414" s="78" t="s">
        <v>298</v>
      </c>
      <c r="E414" s="78" t="s">
        <v>297</v>
      </c>
      <c r="F414" s="78">
        <v>-10873.910099999999</v>
      </c>
      <c r="G414" s="78"/>
      <c r="H414" s="84">
        <v>-10873.910099999999</v>
      </c>
      <c r="I414" s="78">
        <v>36</v>
      </c>
      <c r="J414" s="78"/>
      <c r="K414" s="78"/>
      <c r="L414" s="78"/>
      <c r="M414" s="78" t="s">
        <v>299</v>
      </c>
      <c r="N414" s="78"/>
      <c r="O414" s="78"/>
      <c r="P414" s="78"/>
      <c r="Q414" s="78"/>
      <c r="R414" s="78"/>
      <c r="S414" s="78"/>
    </row>
    <row r="415" spans="1:19" s="83" customFormat="1" x14ac:dyDescent="0.25">
      <c r="A415" s="78">
        <v>327441</v>
      </c>
      <c r="B415" s="78">
        <v>37109</v>
      </c>
      <c r="C415" s="78"/>
      <c r="D415" s="78" t="s">
        <v>298</v>
      </c>
      <c r="E415" s="78" t="s">
        <v>297</v>
      </c>
      <c r="F415" s="78">
        <v>3876.7962000000002</v>
      </c>
      <c r="G415" s="78"/>
      <c r="H415" s="84">
        <v>3876.7962000000002</v>
      </c>
      <c r="I415" s="78">
        <v>36</v>
      </c>
      <c r="J415" s="78"/>
      <c r="K415" s="78"/>
      <c r="L415" s="78"/>
      <c r="M415" s="78" t="s">
        <v>299</v>
      </c>
      <c r="N415" s="78"/>
      <c r="O415" s="78"/>
      <c r="P415" s="78"/>
      <c r="Q415" s="78"/>
      <c r="R415" s="78"/>
      <c r="S415" s="78"/>
    </row>
    <row r="416" spans="1:19" s="83" customFormat="1" x14ac:dyDescent="0.25">
      <c r="A416" s="78">
        <v>327442</v>
      </c>
      <c r="B416" s="78">
        <v>37109</v>
      </c>
      <c r="C416" s="78"/>
      <c r="D416" s="78" t="s">
        <v>298</v>
      </c>
      <c r="E416" s="78" t="s">
        <v>297</v>
      </c>
      <c r="F416" s="78">
        <v>4892.7802000000001</v>
      </c>
      <c r="G416" s="78"/>
      <c r="H416" s="84">
        <v>4892.7802000000001</v>
      </c>
      <c r="I416" s="78">
        <v>36</v>
      </c>
      <c r="J416" s="78"/>
      <c r="K416" s="78"/>
      <c r="L416" s="78"/>
      <c r="M416" s="78" t="s">
        <v>299</v>
      </c>
      <c r="N416" s="78"/>
      <c r="O416" s="78"/>
      <c r="P416" s="78"/>
      <c r="Q416" s="78"/>
      <c r="R416" s="78"/>
      <c r="S416" s="78"/>
    </row>
    <row r="417" spans="1:19" s="83" customFormat="1" x14ac:dyDescent="0.25">
      <c r="A417" s="78">
        <v>327443</v>
      </c>
      <c r="B417" s="78">
        <v>37109</v>
      </c>
      <c r="C417" s="78"/>
      <c r="D417" s="78" t="s">
        <v>298</v>
      </c>
      <c r="E417" s="78" t="s">
        <v>297</v>
      </c>
      <c r="F417" s="78">
        <v>3977.8654999999999</v>
      </c>
      <c r="G417" s="78"/>
      <c r="H417" s="84">
        <v>3977.8654999999999</v>
      </c>
      <c r="I417" s="78">
        <v>36</v>
      </c>
      <c r="J417" s="78"/>
      <c r="K417" s="78"/>
      <c r="L417" s="78"/>
      <c r="M417" s="78" t="s">
        <v>299</v>
      </c>
      <c r="N417" s="78"/>
      <c r="O417" s="78"/>
      <c r="P417" s="78"/>
      <c r="Q417" s="78"/>
      <c r="R417" s="78"/>
      <c r="S417" s="78"/>
    </row>
    <row r="418" spans="1:19" s="83" customFormat="1" x14ac:dyDescent="0.25">
      <c r="A418" s="78">
        <v>327444</v>
      </c>
      <c r="B418" s="78">
        <v>37109</v>
      </c>
      <c r="C418" s="78"/>
      <c r="D418" s="78" t="s">
        <v>298</v>
      </c>
      <c r="E418" s="78" t="s">
        <v>297</v>
      </c>
      <c r="F418" s="78">
        <v>4223.3375999999998</v>
      </c>
      <c r="G418" s="78"/>
      <c r="H418" s="84">
        <v>4223.3375999999998</v>
      </c>
      <c r="I418" s="78">
        <v>36</v>
      </c>
      <c r="J418" s="78"/>
      <c r="K418" s="78"/>
      <c r="L418" s="78"/>
      <c r="M418" s="78" t="s">
        <v>299</v>
      </c>
      <c r="N418" s="78"/>
      <c r="O418" s="78"/>
      <c r="P418" s="78"/>
      <c r="Q418" s="78"/>
      <c r="R418" s="78"/>
      <c r="S418" s="78"/>
    </row>
    <row r="419" spans="1:19" s="83" customFormat="1" x14ac:dyDescent="0.25">
      <c r="A419" s="78">
        <v>327445</v>
      </c>
      <c r="B419" s="78">
        <v>37109</v>
      </c>
      <c r="C419" s="78"/>
      <c r="D419" s="78" t="s">
        <v>298</v>
      </c>
      <c r="E419" s="78" t="s">
        <v>297</v>
      </c>
      <c r="F419" s="78">
        <v>616.83529999999996</v>
      </c>
      <c r="G419" s="78"/>
      <c r="H419" s="84">
        <v>616.83529999999996</v>
      </c>
      <c r="I419" s="78">
        <v>36</v>
      </c>
      <c r="J419" s="78"/>
      <c r="K419" s="78"/>
      <c r="L419" s="78"/>
      <c r="M419" s="78" t="s">
        <v>299</v>
      </c>
      <c r="N419" s="78"/>
      <c r="O419" s="78"/>
      <c r="P419" s="78"/>
      <c r="Q419" s="78"/>
      <c r="R419" s="78"/>
      <c r="S419" s="78"/>
    </row>
    <row r="420" spans="1:19" s="83" customFormat="1" x14ac:dyDescent="0.25">
      <c r="A420" s="78">
        <v>327446</v>
      </c>
      <c r="B420" s="78">
        <v>37109</v>
      </c>
      <c r="C420" s="78"/>
      <c r="D420" s="78" t="s">
        <v>298</v>
      </c>
      <c r="E420" s="78" t="s">
        <v>297</v>
      </c>
      <c r="F420" s="78">
        <v>3402.4205000000002</v>
      </c>
      <c r="G420" s="78"/>
      <c r="H420" s="84">
        <v>3402.4205000000002</v>
      </c>
      <c r="I420" s="78">
        <v>36</v>
      </c>
      <c r="J420" s="78"/>
      <c r="K420" s="78"/>
      <c r="L420" s="78"/>
      <c r="M420" s="78" t="s">
        <v>299</v>
      </c>
      <c r="N420" s="78"/>
      <c r="O420" s="78"/>
      <c r="P420" s="78"/>
      <c r="Q420" s="78"/>
      <c r="R420" s="78"/>
      <c r="S420" s="78"/>
    </row>
    <row r="421" spans="1:19" s="83" customFormat="1" x14ac:dyDescent="0.25">
      <c r="A421" s="78">
        <v>327447</v>
      </c>
      <c r="B421" s="78">
        <v>37109</v>
      </c>
      <c r="C421" s="78"/>
      <c r="D421" s="78" t="s">
        <v>298</v>
      </c>
      <c r="E421" s="78" t="s">
        <v>297</v>
      </c>
      <c r="F421" s="78">
        <v>45310.637300000002</v>
      </c>
      <c r="G421" s="78"/>
      <c r="H421" s="84">
        <v>45310.637300000002</v>
      </c>
      <c r="I421" s="78">
        <v>36</v>
      </c>
      <c r="J421" s="78"/>
      <c r="K421" s="78"/>
      <c r="L421" s="78"/>
      <c r="M421" s="78" t="s">
        <v>299</v>
      </c>
      <c r="N421" s="78"/>
      <c r="O421" s="78"/>
      <c r="P421" s="78"/>
      <c r="Q421" s="78"/>
      <c r="R421" s="78"/>
      <c r="S421" s="78"/>
    </row>
    <row r="422" spans="1:19" s="83" customFormat="1" x14ac:dyDescent="0.25">
      <c r="A422" s="78">
        <v>327448</v>
      </c>
      <c r="B422" s="78">
        <v>37109</v>
      </c>
      <c r="C422" s="78"/>
      <c r="D422" s="78" t="s">
        <v>298</v>
      </c>
      <c r="E422" s="78" t="s">
        <v>297</v>
      </c>
      <c r="F422" s="78">
        <v>54901.015599999999</v>
      </c>
      <c r="G422" s="78"/>
      <c r="H422" s="84">
        <v>54901.015599999999</v>
      </c>
      <c r="I422" s="78">
        <v>36</v>
      </c>
      <c r="J422" s="78"/>
      <c r="K422" s="78"/>
      <c r="L422" s="78"/>
      <c r="M422" s="78" t="s">
        <v>299</v>
      </c>
      <c r="N422" s="78"/>
      <c r="O422" s="78"/>
      <c r="P422" s="78"/>
      <c r="Q422" s="78"/>
      <c r="R422" s="78"/>
      <c r="S422" s="78"/>
    </row>
    <row r="423" spans="1:19" s="83" customFormat="1" x14ac:dyDescent="0.25">
      <c r="A423" s="78">
        <v>327644</v>
      </c>
      <c r="B423" s="78">
        <v>37111</v>
      </c>
      <c r="C423" s="78"/>
      <c r="D423" s="78" t="s">
        <v>298</v>
      </c>
      <c r="E423" s="78" t="s">
        <v>297</v>
      </c>
      <c r="F423" s="78">
        <v>132990.43789999999</v>
      </c>
      <c r="G423" s="78"/>
      <c r="H423" s="84">
        <v>132990.43789999999</v>
      </c>
      <c r="I423" s="78">
        <v>36</v>
      </c>
      <c r="J423" s="78"/>
      <c r="K423" s="78"/>
      <c r="L423" s="78"/>
      <c r="M423" s="78" t="s">
        <v>299</v>
      </c>
      <c r="N423" s="78"/>
      <c r="O423" s="78"/>
      <c r="P423" s="78"/>
      <c r="Q423" s="78"/>
      <c r="R423" s="78"/>
      <c r="S423" s="78"/>
    </row>
    <row r="424" spans="1:19" s="83" customFormat="1" x14ac:dyDescent="0.25">
      <c r="A424" s="78">
        <v>327645</v>
      </c>
      <c r="B424" s="78">
        <v>37111</v>
      </c>
      <c r="C424" s="78"/>
      <c r="D424" s="78" t="s">
        <v>298</v>
      </c>
      <c r="E424" s="78" t="s">
        <v>297</v>
      </c>
      <c r="F424" s="78">
        <v>24702.249800000001</v>
      </c>
      <c r="G424" s="78"/>
      <c r="H424" s="84">
        <v>24702.249800000001</v>
      </c>
      <c r="I424" s="78">
        <v>36</v>
      </c>
      <c r="J424" s="78"/>
      <c r="K424" s="78"/>
      <c r="L424" s="78"/>
      <c r="M424" s="78" t="s">
        <v>299</v>
      </c>
      <c r="N424" s="78"/>
      <c r="O424" s="78"/>
      <c r="P424" s="78"/>
      <c r="Q424" s="78"/>
      <c r="R424" s="78"/>
      <c r="S424" s="78"/>
    </row>
    <row r="425" spans="1:19" s="83" customFormat="1" x14ac:dyDescent="0.25">
      <c r="A425" s="78">
        <v>327646</v>
      </c>
      <c r="B425" s="78">
        <v>37111</v>
      </c>
      <c r="C425" s="78"/>
      <c r="D425" s="78" t="s">
        <v>298</v>
      </c>
      <c r="E425" s="78" t="s">
        <v>297</v>
      </c>
      <c r="F425" s="78">
        <v>159949.98009999999</v>
      </c>
      <c r="G425" s="78"/>
      <c r="H425" s="84">
        <v>159949.98009999999</v>
      </c>
      <c r="I425" s="78">
        <v>36</v>
      </c>
      <c r="J425" s="78"/>
      <c r="K425" s="78"/>
      <c r="L425" s="78"/>
      <c r="M425" s="78" t="s">
        <v>299</v>
      </c>
      <c r="N425" s="78"/>
      <c r="O425" s="78"/>
      <c r="P425" s="78"/>
      <c r="Q425" s="78"/>
      <c r="R425" s="78"/>
      <c r="S425" s="78"/>
    </row>
    <row r="426" spans="1:19" s="83" customFormat="1" x14ac:dyDescent="0.25">
      <c r="A426" s="78">
        <v>327647</v>
      </c>
      <c r="B426" s="78">
        <v>37111</v>
      </c>
      <c r="C426" s="78"/>
      <c r="D426" s="78" t="s">
        <v>298</v>
      </c>
      <c r="E426" s="78" t="s">
        <v>297</v>
      </c>
      <c r="F426" s="78">
        <v>33641.747499999998</v>
      </c>
      <c r="G426" s="78"/>
      <c r="H426" s="84">
        <v>33641.747499999998</v>
      </c>
      <c r="I426" s="78">
        <v>36</v>
      </c>
      <c r="J426" s="78"/>
      <c r="K426" s="78"/>
      <c r="L426" s="78"/>
      <c r="M426" s="78" t="s">
        <v>299</v>
      </c>
      <c r="N426" s="78"/>
      <c r="O426" s="78"/>
      <c r="P426" s="78"/>
      <c r="Q426" s="78"/>
      <c r="R426" s="78"/>
      <c r="S426" s="78"/>
    </row>
    <row r="427" spans="1:19" s="83" customFormat="1" x14ac:dyDescent="0.25">
      <c r="A427" s="78">
        <v>327648</v>
      </c>
      <c r="B427" s="78">
        <v>37111</v>
      </c>
      <c r="C427" s="78"/>
      <c r="D427" s="78" t="s">
        <v>298</v>
      </c>
      <c r="E427" s="78" t="s">
        <v>297</v>
      </c>
      <c r="F427" s="78">
        <v>33267.599399999999</v>
      </c>
      <c r="G427" s="78"/>
      <c r="H427" s="84">
        <v>33267.599399999999</v>
      </c>
      <c r="I427" s="78">
        <v>36</v>
      </c>
      <c r="J427" s="78"/>
      <c r="K427" s="78"/>
      <c r="L427" s="78"/>
      <c r="M427" s="78" t="s">
        <v>299</v>
      </c>
      <c r="N427" s="78"/>
      <c r="O427" s="78"/>
      <c r="P427" s="78"/>
      <c r="Q427" s="78"/>
      <c r="R427" s="78"/>
      <c r="S427" s="78"/>
    </row>
    <row r="428" spans="1:19" s="83" customFormat="1" x14ac:dyDescent="0.25">
      <c r="A428" s="78">
        <v>327649</v>
      </c>
      <c r="B428" s="78">
        <v>37111</v>
      </c>
      <c r="C428" s="78"/>
      <c r="D428" s="78" t="s">
        <v>298</v>
      </c>
      <c r="E428" s="78" t="s">
        <v>297</v>
      </c>
      <c r="F428" s="78">
        <v>19520.9722</v>
      </c>
      <c r="G428" s="78"/>
      <c r="H428" s="84">
        <v>19520.9722</v>
      </c>
      <c r="I428" s="78">
        <v>36</v>
      </c>
      <c r="J428" s="78"/>
      <c r="K428" s="78"/>
      <c r="L428" s="78"/>
      <c r="M428" s="78" t="s">
        <v>299</v>
      </c>
      <c r="N428" s="78"/>
      <c r="O428" s="78"/>
      <c r="P428" s="78"/>
      <c r="Q428" s="78"/>
      <c r="R428" s="78"/>
      <c r="S428" s="78"/>
    </row>
    <row r="429" spans="1:19" s="83" customFormat="1" x14ac:dyDescent="0.25">
      <c r="A429" s="78">
        <v>328851</v>
      </c>
      <c r="B429" s="78">
        <v>37133</v>
      </c>
      <c r="C429" s="78"/>
      <c r="D429" s="78" t="s">
        <v>298</v>
      </c>
      <c r="E429" s="78" t="s">
        <v>297</v>
      </c>
      <c r="F429" s="78">
        <v>-9090.6299999999992</v>
      </c>
      <c r="G429" s="78"/>
      <c r="H429" s="84">
        <v>-9090.6299999999992</v>
      </c>
      <c r="I429" s="78">
        <v>37</v>
      </c>
      <c r="J429" s="78"/>
      <c r="K429" s="78"/>
      <c r="L429" s="78"/>
      <c r="M429" s="78" t="s">
        <v>299</v>
      </c>
      <c r="N429" s="78"/>
      <c r="O429" s="78"/>
      <c r="P429" s="78"/>
      <c r="Q429" s="78"/>
      <c r="R429" s="78"/>
      <c r="S429" s="78"/>
    </row>
    <row r="430" spans="1:19" s="83" customFormat="1" x14ac:dyDescent="0.25">
      <c r="A430" s="78">
        <v>328853</v>
      </c>
      <c r="B430" s="78">
        <v>37133</v>
      </c>
      <c r="C430" s="78"/>
      <c r="D430" s="78" t="s">
        <v>298</v>
      </c>
      <c r="E430" s="78" t="s">
        <v>297</v>
      </c>
      <c r="F430" s="78">
        <v>4969.63</v>
      </c>
      <c r="G430" s="78"/>
      <c r="H430" s="84">
        <v>4969.63</v>
      </c>
      <c r="I430" s="78">
        <v>36</v>
      </c>
      <c r="J430" s="78"/>
      <c r="K430" s="78"/>
      <c r="L430" s="78"/>
      <c r="M430" s="78" t="s">
        <v>299</v>
      </c>
      <c r="N430" s="78"/>
      <c r="O430" s="78"/>
      <c r="P430" s="78"/>
      <c r="Q430" s="78"/>
      <c r="R430" s="78"/>
      <c r="S430" s="78"/>
    </row>
    <row r="431" spans="1:19" s="83" customFormat="1" x14ac:dyDescent="0.25">
      <c r="A431" s="78">
        <v>328855</v>
      </c>
      <c r="B431" s="78">
        <v>37133</v>
      </c>
      <c r="C431" s="78"/>
      <c r="D431" s="78" t="s">
        <v>298</v>
      </c>
      <c r="E431" s="78" t="s">
        <v>297</v>
      </c>
      <c r="F431" s="78">
        <v>2710.38</v>
      </c>
      <c r="G431" s="78"/>
      <c r="H431" s="84">
        <v>2710.38</v>
      </c>
      <c r="I431" s="78">
        <v>36</v>
      </c>
      <c r="J431" s="78"/>
      <c r="K431" s="78"/>
      <c r="L431" s="78"/>
      <c r="M431" s="78" t="s">
        <v>299</v>
      </c>
      <c r="N431" s="78"/>
      <c r="O431" s="78"/>
      <c r="P431" s="78"/>
      <c r="Q431" s="78"/>
      <c r="R431" s="78"/>
      <c r="S431" s="78"/>
    </row>
    <row r="432" spans="1:19" s="83" customFormat="1" x14ac:dyDescent="0.25">
      <c r="A432" s="78">
        <v>328886</v>
      </c>
      <c r="B432" s="78">
        <v>37133</v>
      </c>
      <c r="C432" s="78"/>
      <c r="D432" s="78" t="s">
        <v>298</v>
      </c>
      <c r="E432" s="78" t="s">
        <v>297</v>
      </c>
      <c r="F432" s="78">
        <v>-3174.38</v>
      </c>
      <c r="G432" s="78"/>
      <c r="H432" s="84">
        <v>-3174.38</v>
      </c>
      <c r="I432" s="78">
        <v>36</v>
      </c>
      <c r="J432" s="78"/>
      <c r="K432" s="78"/>
      <c r="L432" s="78"/>
      <c r="M432" s="78" t="s">
        <v>299</v>
      </c>
      <c r="N432" s="78"/>
      <c r="O432" s="78"/>
      <c r="P432" s="78"/>
      <c r="Q432" s="78"/>
      <c r="R432" s="78"/>
      <c r="S432" s="78"/>
    </row>
    <row r="433" spans="1:19" s="83" customFormat="1" x14ac:dyDescent="0.25">
      <c r="A433" s="78"/>
      <c r="B433" s="78"/>
      <c r="C433" s="78"/>
      <c r="D433" s="78" t="s">
        <v>300</v>
      </c>
      <c r="E433" s="78"/>
      <c r="F433" s="78">
        <v>1599449.1386000004</v>
      </c>
      <c r="G433" s="78"/>
      <c r="H433" s="84">
        <v>1599449.1386000004</v>
      </c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</row>
    <row r="434" spans="1:19" s="83" customFormat="1" x14ac:dyDescent="0.25">
      <c r="A434" s="78">
        <v>327795</v>
      </c>
      <c r="B434" s="78">
        <v>37116</v>
      </c>
      <c r="C434" s="78"/>
      <c r="D434" s="78" t="s">
        <v>389</v>
      </c>
      <c r="E434" s="78" t="s">
        <v>388</v>
      </c>
      <c r="F434" s="78">
        <v>0</v>
      </c>
      <c r="G434" s="78"/>
      <c r="H434" s="84">
        <v>0</v>
      </c>
      <c r="I434" s="78">
        <v>1</v>
      </c>
      <c r="J434" s="78"/>
      <c r="K434" s="78"/>
      <c r="L434" s="78"/>
      <c r="M434" s="78" t="s">
        <v>390</v>
      </c>
      <c r="N434" s="78"/>
      <c r="O434" s="78"/>
      <c r="P434" s="78"/>
      <c r="Q434" s="78"/>
      <c r="R434" s="78"/>
      <c r="S434" s="78"/>
    </row>
    <row r="435" spans="1:19" s="83" customFormat="1" x14ac:dyDescent="0.25">
      <c r="A435" s="78"/>
      <c r="B435" s="78"/>
      <c r="C435" s="78"/>
      <c r="D435" s="78" t="s">
        <v>391</v>
      </c>
      <c r="E435" s="78"/>
      <c r="F435" s="78">
        <v>0</v>
      </c>
      <c r="G435" s="78"/>
      <c r="H435" s="84">
        <v>0</v>
      </c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</row>
    <row r="436" spans="1:19" s="83" customFormat="1" x14ac:dyDescent="0.25">
      <c r="A436" s="78">
        <v>328732</v>
      </c>
      <c r="B436" s="78">
        <v>37132</v>
      </c>
      <c r="C436" s="78"/>
      <c r="D436" s="78" t="s">
        <v>468</v>
      </c>
      <c r="E436" s="78" t="s">
        <v>469</v>
      </c>
      <c r="F436" s="78">
        <v>-18377.259999999998</v>
      </c>
      <c r="G436" s="78"/>
      <c r="H436" s="84">
        <v>-18377.259999999998</v>
      </c>
      <c r="I436" s="78">
        <v>5</v>
      </c>
      <c r="J436" s="78"/>
      <c r="K436" s="78"/>
      <c r="L436" s="78"/>
      <c r="M436" s="78" t="s">
        <v>670</v>
      </c>
      <c r="N436" s="78"/>
      <c r="O436" s="78"/>
      <c r="P436" s="78"/>
      <c r="Q436" s="78"/>
      <c r="R436" s="78"/>
      <c r="S436" s="78"/>
    </row>
    <row r="437" spans="1:19" s="83" customFormat="1" x14ac:dyDescent="0.25">
      <c r="A437" s="78"/>
      <c r="B437" s="78"/>
      <c r="C437" s="78"/>
      <c r="D437" s="78" t="s">
        <v>470</v>
      </c>
      <c r="E437" s="78"/>
      <c r="F437" s="78">
        <v>-18377.259999999998</v>
      </c>
      <c r="G437" s="78"/>
      <c r="H437" s="84">
        <v>-18377.259999999998</v>
      </c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</row>
    <row r="438" spans="1:19" s="83" customFormat="1" x14ac:dyDescent="0.25">
      <c r="A438" s="78">
        <v>327253</v>
      </c>
      <c r="B438" s="78">
        <v>37104</v>
      </c>
      <c r="C438" s="78"/>
      <c r="D438" s="78" t="s">
        <v>118</v>
      </c>
      <c r="E438" s="78" t="s">
        <v>301</v>
      </c>
      <c r="F438" s="78">
        <v>-1864353.4272</v>
      </c>
      <c r="G438" s="78"/>
      <c r="H438" s="84">
        <v>-1864353.4272</v>
      </c>
      <c r="I438" s="78">
        <v>57</v>
      </c>
      <c r="J438" s="78"/>
      <c r="K438" s="78"/>
      <c r="L438" s="78"/>
      <c r="M438" s="78" t="s">
        <v>257</v>
      </c>
      <c r="N438" s="78"/>
      <c r="O438" s="78"/>
      <c r="P438" s="78"/>
      <c r="Q438" s="78"/>
      <c r="R438" s="78"/>
      <c r="S438" s="78"/>
    </row>
    <row r="439" spans="1:19" s="83" customFormat="1" x14ac:dyDescent="0.25">
      <c r="A439" s="78">
        <v>327254</v>
      </c>
      <c r="B439" s="78">
        <v>37104</v>
      </c>
      <c r="C439" s="78"/>
      <c r="D439" s="78" t="s">
        <v>118</v>
      </c>
      <c r="E439" s="78" t="s">
        <v>301</v>
      </c>
      <c r="F439" s="78">
        <v>712019.74109999998</v>
      </c>
      <c r="G439" s="78"/>
      <c r="H439" s="84">
        <v>712019.74109999998</v>
      </c>
      <c r="I439" s="78">
        <v>57</v>
      </c>
      <c r="J439" s="78"/>
      <c r="K439" s="78"/>
      <c r="L439" s="78"/>
      <c r="M439" s="78" t="s">
        <v>257</v>
      </c>
      <c r="N439" s="78"/>
      <c r="O439" s="78"/>
      <c r="P439" s="78"/>
      <c r="Q439" s="78"/>
      <c r="R439" s="78"/>
      <c r="S439" s="78"/>
    </row>
    <row r="440" spans="1:19" s="83" customFormat="1" x14ac:dyDescent="0.25">
      <c r="A440" s="78">
        <v>327255</v>
      </c>
      <c r="B440" s="78">
        <v>37104</v>
      </c>
      <c r="C440" s="78"/>
      <c r="D440" s="78" t="s">
        <v>118</v>
      </c>
      <c r="E440" s="78" t="s">
        <v>301</v>
      </c>
      <c r="F440" s="78">
        <v>-395262.79</v>
      </c>
      <c r="G440" s="78"/>
      <c r="H440" s="84">
        <v>-395262.79</v>
      </c>
      <c r="I440" s="78">
        <v>84</v>
      </c>
      <c r="J440" s="78"/>
      <c r="K440" s="78"/>
      <c r="L440" s="78"/>
      <c r="M440" s="78" t="s">
        <v>671</v>
      </c>
      <c r="N440" s="78"/>
      <c r="O440" s="78"/>
      <c r="P440" s="78"/>
      <c r="Q440" s="78"/>
      <c r="R440" s="78"/>
      <c r="S440" s="78"/>
    </row>
    <row r="441" spans="1:19" s="83" customFormat="1" x14ac:dyDescent="0.25">
      <c r="A441" s="78">
        <v>327256</v>
      </c>
      <c r="B441" s="78">
        <v>37104</v>
      </c>
      <c r="C441" s="78"/>
      <c r="D441" s="78" t="s">
        <v>118</v>
      </c>
      <c r="E441" s="78" t="s">
        <v>301</v>
      </c>
      <c r="F441" s="78">
        <v>238328.41579999999</v>
      </c>
      <c r="G441" s="78"/>
      <c r="H441" s="84">
        <v>238328.41579999999</v>
      </c>
      <c r="I441" s="78">
        <v>34</v>
      </c>
      <c r="J441" s="78"/>
      <c r="K441" s="78"/>
      <c r="L441" s="78"/>
      <c r="M441" s="78" t="s">
        <v>671</v>
      </c>
      <c r="N441" s="78"/>
      <c r="O441" s="78"/>
      <c r="P441" s="78"/>
      <c r="Q441" s="78"/>
      <c r="R441" s="78"/>
      <c r="S441" s="78"/>
    </row>
    <row r="442" spans="1:19" s="83" customFormat="1" x14ac:dyDescent="0.25">
      <c r="A442" s="78">
        <v>327257</v>
      </c>
      <c r="B442" s="78">
        <v>37104</v>
      </c>
      <c r="C442" s="78"/>
      <c r="D442" s="78" t="s">
        <v>118</v>
      </c>
      <c r="E442" s="78" t="s">
        <v>301</v>
      </c>
      <c r="F442" s="78">
        <v>-1077798.3208000001</v>
      </c>
      <c r="G442" s="78"/>
      <c r="H442" s="84">
        <v>-1077798.3208000001</v>
      </c>
      <c r="I442" s="78">
        <v>34</v>
      </c>
      <c r="J442" s="78"/>
      <c r="K442" s="78"/>
      <c r="L442" s="78"/>
      <c r="M442" s="78" t="s">
        <v>671</v>
      </c>
      <c r="N442" s="78"/>
      <c r="O442" s="78"/>
      <c r="P442" s="78"/>
      <c r="Q442" s="78"/>
      <c r="R442" s="78"/>
      <c r="S442" s="78"/>
    </row>
    <row r="443" spans="1:19" s="83" customFormat="1" x14ac:dyDescent="0.25">
      <c r="A443" s="78">
        <v>327365</v>
      </c>
      <c r="B443" s="78">
        <v>37106</v>
      </c>
      <c r="C443" s="78"/>
      <c r="D443" s="78" t="s">
        <v>118</v>
      </c>
      <c r="E443" s="78" t="s">
        <v>301</v>
      </c>
      <c r="F443" s="78">
        <v>200680</v>
      </c>
      <c r="G443" s="78"/>
      <c r="H443" s="84">
        <v>200680</v>
      </c>
      <c r="I443" s="78">
        <v>48</v>
      </c>
      <c r="J443" s="78"/>
      <c r="K443" s="78"/>
      <c r="L443" s="78"/>
      <c r="M443" s="78" t="s">
        <v>671</v>
      </c>
      <c r="N443" s="78"/>
      <c r="O443" s="78"/>
      <c r="P443" s="78"/>
      <c r="Q443" s="78"/>
      <c r="R443" s="78"/>
      <c r="S443" s="78"/>
    </row>
    <row r="444" spans="1:19" s="83" customFormat="1" x14ac:dyDescent="0.25">
      <c r="A444" s="78">
        <v>327507</v>
      </c>
      <c r="B444" s="78">
        <v>37109</v>
      </c>
      <c r="C444" s="78"/>
      <c r="D444" s="78" t="s">
        <v>118</v>
      </c>
      <c r="E444" s="78" t="s">
        <v>301</v>
      </c>
      <c r="F444" s="78">
        <v>-3286797.8933999999</v>
      </c>
      <c r="G444" s="78"/>
      <c r="H444" s="84">
        <v>-3286797.8933999999</v>
      </c>
      <c r="I444" s="78">
        <v>57</v>
      </c>
      <c r="J444" s="78"/>
      <c r="K444" s="78"/>
      <c r="L444" s="78"/>
      <c r="M444" s="78" t="s">
        <v>302</v>
      </c>
      <c r="N444" s="78"/>
      <c r="O444" s="78"/>
      <c r="P444" s="78"/>
      <c r="Q444" s="78"/>
      <c r="R444" s="78"/>
      <c r="S444" s="78"/>
    </row>
    <row r="445" spans="1:19" s="83" customFormat="1" x14ac:dyDescent="0.25">
      <c r="A445" s="78">
        <v>327544</v>
      </c>
      <c r="B445" s="78">
        <v>37110</v>
      </c>
      <c r="C445" s="78"/>
      <c r="D445" s="78" t="s">
        <v>118</v>
      </c>
      <c r="E445" s="78" t="s">
        <v>301</v>
      </c>
      <c r="F445" s="78">
        <v>-132744.92000000001</v>
      </c>
      <c r="G445" s="78"/>
      <c r="H445" s="84">
        <v>-132744.92000000001</v>
      </c>
      <c r="I445" s="78">
        <v>57</v>
      </c>
      <c r="J445" s="78"/>
      <c r="K445" s="78"/>
      <c r="L445" s="78"/>
      <c r="M445" s="78" t="s">
        <v>258</v>
      </c>
      <c r="N445" s="78"/>
      <c r="O445" s="78"/>
      <c r="P445" s="78"/>
      <c r="Q445" s="78"/>
      <c r="R445" s="78"/>
      <c r="S445" s="78"/>
    </row>
    <row r="446" spans="1:19" s="83" customFormat="1" x14ac:dyDescent="0.25">
      <c r="A446" s="78">
        <v>327633</v>
      </c>
      <c r="B446" s="78">
        <v>37111</v>
      </c>
      <c r="C446" s="78"/>
      <c r="D446" s="78" t="s">
        <v>118</v>
      </c>
      <c r="E446" s="78" t="s">
        <v>301</v>
      </c>
      <c r="F446" s="78">
        <v>-524952.62250000006</v>
      </c>
      <c r="G446" s="78"/>
      <c r="H446" s="84">
        <v>-524952.62250000006</v>
      </c>
      <c r="I446" s="78">
        <v>21</v>
      </c>
      <c r="J446" s="78"/>
      <c r="K446" s="78"/>
      <c r="L446" s="78"/>
      <c r="M446" s="78" t="s">
        <v>259</v>
      </c>
      <c r="N446" s="78"/>
      <c r="O446" s="78"/>
      <c r="P446" s="78"/>
      <c r="Q446" s="78"/>
      <c r="R446" s="78"/>
      <c r="S446" s="78"/>
    </row>
    <row r="447" spans="1:19" s="83" customFormat="1" x14ac:dyDescent="0.25">
      <c r="A447" s="78">
        <v>327634</v>
      </c>
      <c r="B447" s="78">
        <v>37111</v>
      </c>
      <c r="C447" s="78"/>
      <c r="D447" s="78" t="s">
        <v>118</v>
      </c>
      <c r="E447" s="78" t="s">
        <v>301</v>
      </c>
      <c r="F447" s="78">
        <v>78209.749299999996</v>
      </c>
      <c r="G447" s="78"/>
      <c r="H447" s="84">
        <v>78209.749299999996</v>
      </c>
      <c r="I447" s="78">
        <v>21</v>
      </c>
      <c r="J447" s="78"/>
      <c r="K447" s="78"/>
      <c r="L447" s="78"/>
      <c r="M447" s="78" t="s">
        <v>259</v>
      </c>
      <c r="N447" s="78"/>
      <c r="O447" s="78"/>
      <c r="P447" s="78"/>
      <c r="Q447" s="78"/>
      <c r="R447" s="78"/>
      <c r="S447" s="78"/>
    </row>
    <row r="448" spans="1:19" s="83" customFormat="1" x14ac:dyDescent="0.25">
      <c r="A448" s="78">
        <v>328142</v>
      </c>
      <c r="B448" s="78">
        <v>37125</v>
      </c>
      <c r="C448" s="78"/>
      <c r="D448" s="78" t="s">
        <v>118</v>
      </c>
      <c r="E448" s="78" t="s">
        <v>301</v>
      </c>
      <c r="F448" s="78">
        <v>-79884.560400000002</v>
      </c>
      <c r="G448" s="78"/>
      <c r="H448" s="84">
        <v>-79884.560400000002</v>
      </c>
      <c r="I448" s="78">
        <v>34</v>
      </c>
      <c r="J448" s="78"/>
      <c r="K448" s="78"/>
      <c r="L448" s="78"/>
      <c r="M448" s="78" t="s">
        <v>671</v>
      </c>
      <c r="N448" s="78"/>
      <c r="O448" s="78"/>
      <c r="P448" s="78"/>
      <c r="Q448" s="78"/>
      <c r="R448" s="78"/>
      <c r="S448" s="78"/>
    </row>
    <row r="449" spans="1:19" s="83" customFormat="1" x14ac:dyDescent="0.25">
      <c r="A449" s="78">
        <v>328143</v>
      </c>
      <c r="B449" s="78">
        <v>37125</v>
      </c>
      <c r="C449" s="78"/>
      <c r="D449" s="78" t="s">
        <v>118</v>
      </c>
      <c r="E449" s="78" t="s">
        <v>301</v>
      </c>
      <c r="F449" s="78">
        <v>6917.7236000000003</v>
      </c>
      <c r="G449" s="78"/>
      <c r="H449" s="84">
        <v>6917.7236000000003</v>
      </c>
      <c r="I449" s="78">
        <v>3</v>
      </c>
      <c r="J449" s="78"/>
      <c r="K449" s="78"/>
      <c r="L449" s="78"/>
      <c r="M449" s="78" t="s">
        <v>671</v>
      </c>
      <c r="N449" s="78"/>
      <c r="O449" s="78"/>
      <c r="P449" s="78"/>
      <c r="Q449" s="78"/>
      <c r="R449" s="78"/>
      <c r="S449" s="78"/>
    </row>
    <row r="450" spans="1:19" s="83" customFormat="1" x14ac:dyDescent="0.25">
      <c r="A450" s="78"/>
      <c r="B450" s="78"/>
      <c r="C450" s="78"/>
      <c r="D450" s="78" t="s">
        <v>303</v>
      </c>
      <c r="E450" s="78"/>
      <c r="F450" s="78">
        <v>-6125638.9044999992</v>
      </c>
      <c r="G450" s="78"/>
      <c r="H450" s="84">
        <v>-6125638.9044999992</v>
      </c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</row>
    <row r="451" spans="1:19" s="83" customFormat="1" x14ac:dyDescent="0.25">
      <c r="A451" s="78">
        <v>327367</v>
      </c>
      <c r="B451" s="78">
        <v>37106</v>
      </c>
      <c r="C451" s="78"/>
      <c r="D451" s="78" t="s">
        <v>304</v>
      </c>
      <c r="E451" s="78" t="s">
        <v>197</v>
      </c>
      <c r="F451" s="78">
        <v>7135.79</v>
      </c>
      <c r="G451" s="78"/>
      <c r="H451" s="84">
        <v>7135.79</v>
      </c>
      <c r="I451" s="78">
        <v>24</v>
      </c>
      <c r="J451" s="78"/>
      <c r="K451" s="78"/>
      <c r="L451" s="78"/>
      <c r="M451" s="78" t="s">
        <v>305</v>
      </c>
      <c r="N451" s="78"/>
      <c r="O451" s="78"/>
      <c r="P451" s="78"/>
      <c r="Q451" s="78"/>
      <c r="R451" s="78"/>
      <c r="S451" s="78"/>
    </row>
    <row r="452" spans="1:19" s="83" customFormat="1" x14ac:dyDescent="0.25">
      <c r="A452" s="78">
        <v>327368</v>
      </c>
      <c r="B452" s="78">
        <v>37106</v>
      </c>
      <c r="C452" s="78"/>
      <c r="D452" s="78" t="s">
        <v>304</v>
      </c>
      <c r="E452" s="78" t="s">
        <v>197</v>
      </c>
      <c r="F452" s="78">
        <v>2235.9699999999998</v>
      </c>
      <c r="G452" s="78"/>
      <c r="H452" s="84">
        <v>2235.9699999999998</v>
      </c>
      <c r="I452" s="78">
        <v>24</v>
      </c>
      <c r="J452" s="78"/>
      <c r="K452" s="78"/>
      <c r="L452" s="78"/>
      <c r="M452" s="78" t="s">
        <v>305</v>
      </c>
      <c r="N452" s="78"/>
      <c r="O452" s="78"/>
      <c r="P452" s="78"/>
      <c r="Q452" s="78"/>
      <c r="R452" s="78"/>
      <c r="S452" s="78"/>
    </row>
    <row r="453" spans="1:19" s="83" customFormat="1" x14ac:dyDescent="0.25">
      <c r="A453" s="78">
        <v>328107</v>
      </c>
      <c r="B453" s="78">
        <v>37123</v>
      </c>
      <c r="C453" s="78"/>
      <c r="D453" s="78" t="s">
        <v>304</v>
      </c>
      <c r="E453" s="78" t="s">
        <v>197</v>
      </c>
      <c r="F453" s="78">
        <v>8608.7000000000007</v>
      </c>
      <c r="G453" s="78"/>
      <c r="H453" s="84">
        <v>8608.7000000000007</v>
      </c>
      <c r="I453" s="78">
        <v>36</v>
      </c>
      <c r="J453" s="78"/>
      <c r="K453" s="78"/>
      <c r="L453" s="78"/>
      <c r="M453" s="78" t="s">
        <v>672</v>
      </c>
      <c r="N453" s="78"/>
      <c r="O453" s="78"/>
      <c r="P453" s="78"/>
      <c r="Q453" s="78"/>
      <c r="R453" s="78"/>
      <c r="S453" s="78"/>
    </row>
    <row r="454" spans="1:19" s="83" customFormat="1" x14ac:dyDescent="0.25">
      <c r="A454" s="78">
        <v>328108</v>
      </c>
      <c r="B454" s="78">
        <v>37123</v>
      </c>
      <c r="C454" s="78"/>
      <c r="D454" s="78" t="s">
        <v>304</v>
      </c>
      <c r="E454" s="78" t="s">
        <v>197</v>
      </c>
      <c r="F454" s="78">
        <v>13695.49</v>
      </c>
      <c r="G454" s="78"/>
      <c r="H454" s="84">
        <v>13695.49</v>
      </c>
      <c r="I454" s="78">
        <v>36</v>
      </c>
      <c r="J454" s="78"/>
      <c r="K454" s="78"/>
      <c r="L454" s="78"/>
      <c r="M454" s="78" t="s">
        <v>672</v>
      </c>
      <c r="N454" s="78"/>
      <c r="O454" s="78"/>
      <c r="P454" s="78"/>
      <c r="Q454" s="78"/>
      <c r="R454" s="78"/>
      <c r="S454" s="78"/>
    </row>
    <row r="455" spans="1:19" s="83" customFormat="1" x14ac:dyDescent="0.25">
      <c r="A455" s="78"/>
      <c r="B455" s="78"/>
      <c r="C455" s="78"/>
      <c r="D455" s="78" t="s">
        <v>306</v>
      </c>
      <c r="E455" s="78"/>
      <c r="F455" s="78">
        <v>31675.95</v>
      </c>
      <c r="G455" s="78"/>
      <c r="H455" s="84">
        <v>31675.95</v>
      </c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</row>
    <row r="456" spans="1:19" s="83" customFormat="1" x14ac:dyDescent="0.25">
      <c r="A456" s="78">
        <v>327881</v>
      </c>
      <c r="B456" s="78">
        <v>37117</v>
      </c>
      <c r="C456" s="78"/>
      <c r="D456" s="78" t="s">
        <v>393</v>
      </c>
      <c r="E456" s="78" t="s">
        <v>392</v>
      </c>
      <c r="F456" s="78">
        <v>3544.94</v>
      </c>
      <c r="G456" s="78"/>
      <c r="H456" s="84">
        <v>3544.94</v>
      </c>
      <c r="I456" s="78">
        <v>15</v>
      </c>
      <c r="J456" s="78"/>
      <c r="K456" s="78"/>
      <c r="L456" s="78"/>
      <c r="M456" s="78" t="s">
        <v>673</v>
      </c>
      <c r="N456" s="78"/>
      <c r="O456" s="78"/>
      <c r="P456" s="78"/>
      <c r="Q456" s="78"/>
      <c r="R456" s="78"/>
      <c r="S456" s="78"/>
    </row>
    <row r="457" spans="1:19" s="83" customFormat="1" x14ac:dyDescent="0.25">
      <c r="A457" s="78">
        <v>328411</v>
      </c>
      <c r="B457" s="78">
        <v>37130</v>
      </c>
      <c r="C457" s="78"/>
      <c r="D457" s="78" t="s">
        <v>393</v>
      </c>
      <c r="E457" s="78" t="s">
        <v>392</v>
      </c>
      <c r="F457" s="78">
        <v>34709.78</v>
      </c>
      <c r="G457" s="78"/>
      <c r="H457" s="84">
        <v>34709.78</v>
      </c>
      <c r="I457" s="78">
        <v>14</v>
      </c>
      <c r="J457" s="78"/>
      <c r="K457" s="78"/>
      <c r="L457" s="78"/>
      <c r="M457" s="78" t="s">
        <v>674</v>
      </c>
      <c r="N457" s="78"/>
      <c r="O457" s="78"/>
      <c r="P457" s="78"/>
      <c r="Q457" s="78"/>
      <c r="R457" s="78"/>
      <c r="S457" s="78"/>
    </row>
    <row r="458" spans="1:19" s="83" customFormat="1" x14ac:dyDescent="0.25">
      <c r="A458" s="78">
        <v>328510</v>
      </c>
      <c r="B458" s="78">
        <v>37131</v>
      </c>
      <c r="C458" s="78"/>
      <c r="D458" s="78" t="s">
        <v>393</v>
      </c>
      <c r="E458" s="78" t="s">
        <v>392</v>
      </c>
      <c r="F458" s="78">
        <v>-34710</v>
      </c>
      <c r="G458" s="78"/>
      <c r="H458" s="84">
        <v>-34710</v>
      </c>
      <c r="I458" s="78">
        <v>14</v>
      </c>
      <c r="J458" s="78"/>
      <c r="K458" s="78"/>
      <c r="L458" s="78"/>
      <c r="M458" s="78" t="s">
        <v>674</v>
      </c>
      <c r="N458" s="78"/>
      <c r="O458" s="78"/>
      <c r="P458" s="78"/>
      <c r="Q458" s="78"/>
      <c r="R458" s="78"/>
      <c r="S458" s="78"/>
    </row>
    <row r="459" spans="1:19" s="83" customFormat="1" x14ac:dyDescent="0.25">
      <c r="A459" s="78">
        <v>328511</v>
      </c>
      <c r="B459" s="78">
        <v>37131</v>
      </c>
      <c r="C459" s="78"/>
      <c r="D459" s="78" t="s">
        <v>393</v>
      </c>
      <c r="E459" s="78" t="s">
        <v>392</v>
      </c>
      <c r="F459" s="78">
        <v>45296.701800000003</v>
      </c>
      <c r="G459" s="78"/>
      <c r="H459" s="84">
        <v>45296.701800000003</v>
      </c>
      <c r="I459" s="78">
        <v>14</v>
      </c>
      <c r="J459" s="78"/>
      <c r="K459" s="78"/>
      <c r="L459" s="78"/>
      <c r="M459" s="78" t="s">
        <v>674</v>
      </c>
      <c r="N459" s="78"/>
      <c r="O459" s="78"/>
      <c r="P459" s="78"/>
      <c r="Q459" s="78"/>
      <c r="R459" s="78"/>
      <c r="S459" s="78"/>
    </row>
    <row r="460" spans="1:19" s="83" customFormat="1" x14ac:dyDescent="0.25">
      <c r="A460" s="78"/>
      <c r="B460" s="78"/>
      <c r="C460" s="78"/>
      <c r="D460" s="78" t="s">
        <v>394</v>
      </c>
      <c r="E460" s="78"/>
      <c r="F460" s="78">
        <v>48841.421800000004</v>
      </c>
      <c r="G460" s="78"/>
      <c r="H460" s="84">
        <v>48841.421800000004</v>
      </c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</row>
    <row r="461" spans="1:19" s="83" customFormat="1" x14ac:dyDescent="0.25">
      <c r="A461" s="78">
        <v>328105</v>
      </c>
      <c r="B461" s="78">
        <v>37123</v>
      </c>
      <c r="C461" s="78"/>
      <c r="D461" s="78" t="s">
        <v>471</v>
      </c>
      <c r="E461" s="78" t="s">
        <v>472</v>
      </c>
      <c r="F461" s="78">
        <v>13351.24</v>
      </c>
      <c r="G461" s="78"/>
      <c r="H461" s="84">
        <v>13351.24</v>
      </c>
      <c r="I461" s="78">
        <v>4</v>
      </c>
      <c r="J461" s="78"/>
      <c r="K461" s="78"/>
      <c r="L461" s="78"/>
      <c r="M461" s="78" t="s">
        <v>675</v>
      </c>
      <c r="N461" s="78"/>
      <c r="O461" s="78"/>
      <c r="P461" s="78"/>
      <c r="Q461" s="78"/>
      <c r="R461" s="78"/>
      <c r="S461" s="78"/>
    </row>
    <row r="462" spans="1:19" x14ac:dyDescent="0.25">
      <c r="D462" s="78" t="s">
        <v>473</v>
      </c>
      <c r="F462" s="78">
        <v>13351.24</v>
      </c>
      <c r="H462" s="84">
        <v>13351.24</v>
      </c>
      <c r="O462" s="78"/>
      <c r="P462" s="78"/>
      <c r="Q462" s="78"/>
      <c r="R462" s="78"/>
      <c r="S462" s="78"/>
    </row>
    <row r="463" spans="1:19" x14ac:dyDescent="0.25">
      <c r="A463" s="78">
        <v>327265</v>
      </c>
      <c r="B463" s="78">
        <v>37105</v>
      </c>
      <c r="D463" s="78" t="s">
        <v>143</v>
      </c>
      <c r="E463" s="78" t="s">
        <v>142</v>
      </c>
      <c r="F463" s="78">
        <v>1931.31</v>
      </c>
      <c r="H463" s="84">
        <v>1931.31</v>
      </c>
      <c r="I463" s="78">
        <v>7</v>
      </c>
      <c r="M463" s="78" t="s">
        <v>676</v>
      </c>
      <c r="O463" s="78"/>
      <c r="P463" s="78"/>
      <c r="Q463" s="78"/>
      <c r="R463" s="78"/>
      <c r="S463" s="78"/>
    </row>
    <row r="464" spans="1:19" x14ac:dyDescent="0.25">
      <c r="A464" s="78">
        <v>327267</v>
      </c>
      <c r="B464" s="78">
        <v>37105</v>
      </c>
      <c r="D464" s="78" t="s">
        <v>143</v>
      </c>
      <c r="E464" s="78" t="s">
        <v>142</v>
      </c>
      <c r="F464" s="78">
        <v>4000</v>
      </c>
      <c r="H464" s="84">
        <v>4000</v>
      </c>
      <c r="I464" s="78">
        <v>12</v>
      </c>
      <c r="M464" s="78" t="s">
        <v>676</v>
      </c>
      <c r="O464" s="78"/>
      <c r="P464" s="78"/>
      <c r="Q464" s="78"/>
      <c r="R464" s="78"/>
      <c r="S464" s="78"/>
    </row>
    <row r="465" spans="1:19" x14ac:dyDescent="0.25">
      <c r="A465" s="78">
        <v>327848</v>
      </c>
      <c r="B465" s="78">
        <v>37117</v>
      </c>
      <c r="D465" s="78" t="s">
        <v>143</v>
      </c>
      <c r="E465" s="78" t="s">
        <v>142</v>
      </c>
      <c r="F465" s="78">
        <v>9597.43</v>
      </c>
      <c r="H465" s="84">
        <v>9597.43</v>
      </c>
      <c r="I465" s="78">
        <v>12</v>
      </c>
      <c r="M465" s="78" t="s">
        <v>395</v>
      </c>
      <c r="O465" s="78"/>
      <c r="P465" s="78"/>
      <c r="Q465" s="78"/>
      <c r="R465" s="78"/>
      <c r="S465" s="78"/>
    </row>
    <row r="466" spans="1:19" x14ac:dyDescent="0.25">
      <c r="A466" s="78">
        <v>328139</v>
      </c>
      <c r="B466" s="78">
        <v>37125</v>
      </c>
      <c r="D466" s="78" t="s">
        <v>143</v>
      </c>
      <c r="E466" s="78" t="s">
        <v>142</v>
      </c>
      <c r="F466" s="78">
        <v>44.97</v>
      </c>
      <c r="H466" s="84">
        <v>44.97</v>
      </c>
      <c r="I466" s="78">
        <v>4</v>
      </c>
      <c r="M466" s="78" t="s">
        <v>497</v>
      </c>
      <c r="O466" s="78"/>
      <c r="P466" s="78"/>
      <c r="Q466" s="78"/>
      <c r="R466" s="78"/>
      <c r="S466" s="78"/>
    </row>
    <row r="467" spans="1:19" x14ac:dyDescent="0.25">
      <c r="A467" s="78">
        <v>328268</v>
      </c>
      <c r="B467" s="78">
        <v>37126</v>
      </c>
      <c r="D467" s="78" t="s">
        <v>143</v>
      </c>
      <c r="E467" s="78" t="s">
        <v>142</v>
      </c>
      <c r="F467" s="78">
        <v>7774.36</v>
      </c>
      <c r="H467" s="84">
        <v>7774.36</v>
      </c>
      <c r="I467" s="78">
        <v>24</v>
      </c>
      <c r="M467" s="78" t="s">
        <v>677</v>
      </c>
      <c r="O467" s="78"/>
      <c r="P467" s="78"/>
      <c r="Q467" s="78"/>
      <c r="R467" s="78"/>
      <c r="S467" s="78"/>
    </row>
    <row r="468" spans="1:19" x14ac:dyDescent="0.25">
      <c r="A468" s="78">
        <v>328331</v>
      </c>
      <c r="B468" s="78">
        <v>37127</v>
      </c>
      <c r="D468" s="78" t="s">
        <v>143</v>
      </c>
      <c r="E468" s="78" t="s">
        <v>142</v>
      </c>
      <c r="F468" s="78">
        <v>250</v>
      </c>
      <c r="H468" s="84">
        <v>250</v>
      </c>
      <c r="I468" s="78">
        <v>4</v>
      </c>
      <c r="M468" s="78" t="s">
        <v>678</v>
      </c>
      <c r="O468" s="78"/>
      <c r="P468" s="78"/>
      <c r="Q468" s="78"/>
      <c r="R468" s="78"/>
      <c r="S468" s="78"/>
    </row>
    <row r="469" spans="1:19" x14ac:dyDescent="0.25">
      <c r="A469" s="78">
        <v>328397</v>
      </c>
      <c r="B469" s="78">
        <v>37130</v>
      </c>
      <c r="D469" s="78" t="s">
        <v>143</v>
      </c>
      <c r="E469" s="78" t="s">
        <v>142</v>
      </c>
      <c r="F469" s="78">
        <v>8621.33</v>
      </c>
      <c r="H469" s="84">
        <v>8621.33</v>
      </c>
      <c r="I469" s="78">
        <v>12</v>
      </c>
      <c r="M469" s="78" t="s">
        <v>679</v>
      </c>
      <c r="O469" s="78"/>
      <c r="P469" s="78"/>
      <c r="Q469" s="78"/>
      <c r="R469" s="78"/>
      <c r="S469" s="78"/>
    </row>
    <row r="470" spans="1:19" x14ac:dyDescent="0.25">
      <c r="A470" s="78">
        <v>328401</v>
      </c>
      <c r="B470" s="78">
        <v>37130</v>
      </c>
      <c r="D470" s="78" t="s">
        <v>143</v>
      </c>
      <c r="E470" s="78" t="s">
        <v>142</v>
      </c>
      <c r="F470" s="78">
        <v>10404.61</v>
      </c>
      <c r="H470" s="84">
        <v>10404.61</v>
      </c>
      <c r="I470" s="78">
        <v>12</v>
      </c>
      <c r="M470" s="78" t="s">
        <v>680</v>
      </c>
      <c r="O470" s="78"/>
      <c r="P470" s="78"/>
      <c r="Q470" s="78"/>
      <c r="R470" s="78"/>
      <c r="S470" s="78"/>
    </row>
    <row r="471" spans="1:19" x14ac:dyDescent="0.25">
      <c r="A471" s="78">
        <v>328403</v>
      </c>
      <c r="B471" s="78">
        <v>37130</v>
      </c>
      <c r="D471" s="78" t="s">
        <v>143</v>
      </c>
      <c r="E471" s="78" t="s">
        <v>142</v>
      </c>
      <c r="F471" s="78">
        <v>9225.7099999999991</v>
      </c>
      <c r="H471" s="84">
        <v>9225.7099999999991</v>
      </c>
      <c r="I471" s="78">
        <v>12</v>
      </c>
      <c r="M471" s="78" t="s">
        <v>681</v>
      </c>
      <c r="O471" s="78"/>
      <c r="P471" s="78"/>
      <c r="Q471" s="78"/>
      <c r="R471" s="78"/>
      <c r="S471" s="78"/>
    </row>
    <row r="472" spans="1:19" x14ac:dyDescent="0.25">
      <c r="A472" s="78">
        <v>328405</v>
      </c>
      <c r="B472" s="78">
        <v>37130</v>
      </c>
      <c r="D472" s="78" t="s">
        <v>143</v>
      </c>
      <c r="E472" s="78" t="s">
        <v>142</v>
      </c>
      <c r="F472" s="78">
        <v>8390.66</v>
      </c>
      <c r="H472" s="84">
        <v>8390.66</v>
      </c>
      <c r="I472" s="78">
        <v>12</v>
      </c>
      <c r="M472" s="78" t="s">
        <v>682</v>
      </c>
      <c r="O472" s="78"/>
      <c r="P472" s="78"/>
      <c r="Q472" s="78"/>
      <c r="R472" s="78"/>
      <c r="S472" s="78"/>
    </row>
    <row r="473" spans="1:19" x14ac:dyDescent="0.25">
      <c r="A473" s="78">
        <v>328599</v>
      </c>
      <c r="B473" s="78">
        <v>37131</v>
      </c>
      <c r="D473" s="78" t="s">
        <v>143</v>
      </c>
      <c r="E473" s="78" t="s">
        <v>142</v>
      </c>
      <c r="F473" s="78">
        <v>17673.099999999999</v>
      </c>
      <c r="H473" s="84">
        <v>17673.099999999999</v>
      </c>
      <c r="I473" s="78">
        <v>12</v>
      </c>
      <c r="M473" s="78" t="s">
        <v>683</v>
      </c>
      <c r="O473" s="78"/>
      <c r="P473" s="78"/>
      <c r="Q473" s="78"/>
      <c r="R473" s="78"/>
      <c r="S473" s="78"/>
    </row>
    <row r="474" spans="1:19" x14ac:dyDescent="0.25">
      <c r="A474" s="78">
        <v>328681</v>
      </c>
      <c r="B474" s="78">
        <v>37132</v>
      </c>
      <c r="D474" s="78" t="s">
        <v>143</v>
      </c>
      <c r="E474" s="78" t="s">
        <v>142</v>
      </c>
      <c r="F474" s="78">
        <v>1634.29</v>
      </c>
      <c r="H474" s="84">
        <v>1634.29</v>
      </c>
      <c r="I474" s="78">
        <v>12</v>
      </c>
      <c r="M474" s="78" t="s">
        <v>684</v>
      </c>
      <c r="O474" s="78"/>
      <c r="P474" s="78"/>
      <c r="Q474" s="78"/>
      <c r="R474" s="78"/>
      <c r="S474" s="78"/>
    </row>
    <row r="475" spans="1:19" x14ac:dyDescent="0.25">
      <c r="A475" s="78">
        <v>328726</v>
      </c>
      <c r="B475" s="78">
        <v>37132</v>
      </c>
      <c r="D475" s="78" t="s">
        <v>143</v>
      </c>
      <c r="E475" s="78" t="s">
        <v>142</v>
      </c>
      <c r="F475" s="78">
        <v>5978.01</v>
      </c>
      <c r="H475" s="84">
        <v>5978.01</v>
      </c>
      <c r="I475" s="78">
        <v>1</v>
      </c>
      <c r="M475" s="78" t="s">
        <v>685</v>
      </c>
      <c r="O475" s="78"/>
      <c r="P475" s="78"/>
      <c r="Q475" s="78"/>
      <c r="R475" s="78"/>
      <c r="S475" s="78"/>
    </row>
    <row r="476" spans="1:19" x14ac:dyDescent="0.25">
      <c r="A476" s="78">
        <v>328747</v>
      </c>
      <c r="B476" s="78">
        <v>37132</v>
      </c>
      <c r="D476" s="78" t="s">
        <v>143</v>
      </c>
      <c r="E476" s="78" t="s">
        <v>142</v>
      </c>
      <c r="F476" s="78">
        <v>1295.92</v>
      </c>
      <c r="H476" s="84">
        <v>1295.92</v>
      </c>
      <c r="I476" s="78">
        <v>1</v>
      </c>
      <c r="M476" s="78" t="s">
        <v>686</v>
      </c>
      <c r="O476" s="78"/>
      <c r="P476" s="78"/>
      <c r="Q476" s="78"/>
      <c r="R476" s="78"/>
      <c r="S476" s="78"/>
    </row>
    <row r="477" spans="1:19" x14ac:dyDescent="0.25">
      <c r="A477" s="78">
        <v>328750</v>
      </c>
      <c r="B477" s="78">
        <v>37132</v>
      </c>
      <c r="D477" s="78" t="s">
        <v>143</v>
      </c>
      <c r="E477" s="78" t="s">
        <v>142</v>
      </c>
      <c r="F477" s="78">
        <v>39.89</v>
      </c>
      <c r="H477" s="84">
        <v>39.89</v>
      </c>
      <c r="I477" s="78">
        <v>1</v>
      </c>
      <c r="M477" s="78" t="s">
        <v>686</v>
      </c>
      <c r="O477" s="78"/>
      <c r="P477" s="78"/>
      <c r="Q477" s="78"/>
      <c r="R477" s="78"/>
      <c r="S477" s="78"/>
    </row>
    <row r="478" spans="1:19" x14ac:dyDescent="0.25">
      <c r="A478" s="78">
        <v>328752</v>
      </c>
      <c r="B478" s="78">
        <v>37132</v>
      </c>
      <c r="D478" s="78" t="s">
        <v>143</v>
      </c>
      <c r="E478" s="78" t="s">
        <v>142</v>
      </c>
      <c r="F478" s="78">
        <v>191.49</v>
      </c>
      <c r="H478" s="84">
        <v>191.49</v>
      </c>
      <c r="I478" s="78">
        <v>1</v>
      </c>
      <c r="M478" s="78" t="s">
        <v>686</v>
      </c>
      <c r="O478" s="78"/>
      <c r="P478" s="78"/>
      <c r="Q478" s="78"/>
      <c r="R478" s="78"/>
      <c r="S478" s="78"/>
    </row>
    <row r="479" spans="1:19" x14ac:dyDescent="0.25">
      <c r="A479" s="78">
        <v>328754</v>
      </c>
      <c r="B479" s="78">
        <v>37132</v>
      </c>
      <c r="D479" s="78" t="s">
        <v>143</v>
      </c>
      <c r="E479" s="78" t="s">
        <v>142</v>
      </c>
      <c r="F479" s="78">
        <v>1004.57</v>
      </c>
      <c r="H479" s="84">
        <v>1004.57</v>
      </c>
      <c r="I479" s="78">
        <v>1</v>
      </c>
      <c r="M479" s="78" t="s">
        <v>687</v>
      </c>
      <c r="O479" s="78"/>
      <c r="P479" s="78"/>
      <c r="Q479" s="78"/>
      <c r="R479" s="78"/>
      <c r="S479" s="78"/>
    </row>
    <row r="480" spans="1:19" x14ac:dyDescent="0.25">
      <c r="D480" s="78" t="s">
        <v>236</v>
      </c>
      <c r="F480" s="78">
        <v>88057.65</v>
      </c>
      <c r="H480" s="84">
        <v>88057.65</v>
      </c>
      <c r="O480" s="78"/>
      <c r="P480" s="78"/>
      <c r="Q480" s="78"/>
      <c r="R480" s="78"/>
      <c r="S480" s="78"/>
    </row>
    <row r="481" spans="1:19" x14ac:dyDescent="0.25">
      <c r="A481" s="78">
        <v>327245</v>
      </c>
      <c r="B481" s="78">
        <v>37104</v>
      </c>
      <c r="D481" s="78" t="s">
        <v>145</v>
      </c>
      <c r="E481" s="78" t="s">
        <v>144</v>
      </c>
      <c r="F481" s="78">
        <v>2289.0300000000002</v>
      </c>
      <c r="H481" s="84">
        <v>2289.0300000000002</v>
      </c>
      <c r="I481" s="78">
        <v>12</v>
      </c>
      <c r="M481" s="78" t="s">
        <v>688</v>
      </c>
      <c r="O481" s="78"/>
      <c r="P481" s="78"/>
      <c r="Q481" s="78"/>
      <c r="R481" s="78"/>
      <c r="S481" s="78"/>
    </row>
    <row r="482" spans="1:19" x14ac:dyDescent="0.25">
      <c r="A482" s="78">
        <v>327246</v>
      </c>
      <c r="B482" s="78">
        <v>37104</v>
      </c>
      <c r="D482" s="78" t="s">
        <v>145</v>
      </c>
      <c r="E482" s="78" t="s">
        <v>144</v>
      </c>
      <c r="F482" s="78">
        <v>1830.35</v>
      </c>
      <c r="H482" s="84">
        <v>1830.35</v>
      </c>
      <c r="I482" s="78">
        <v>12</v>
      </c>
      <c r="M482" s="78" t="s">
        <v>688</v>
      </c>
      <c r="O482" s="78"/>
      <c r="P482" s="78"/>
      <c r="Q482" s="78"/>
      <c r="R482" s="78"/>
      <c r="S482" s="78"/>
    </row>
    <row r="483" spans="1:19" x14ac:dyDescent="0.25">
      <c r="A483" s="78">
        <v>327279</v>
      </c>
      <c r="B483" s="78">
        <v>37105</v>
      </c>
      <c r="D483" s="78" t="s">
        <v>145</v>
      </c>
      <c r="E483" s="78" t="s">
        <v>144</v>
      </c>
      <c r="F483" s="78">
        <v>8347.64</v>
      </c>
      <c r="H483" s="84">
        <v>8347.64</v>
      </c>
      <c r="I483" s="78">
        <v>36</v>
      </c>
      <c r="M483" s="78" t="s">
        <v>689</v>
      </c>
      <c r="O483" s="78"/>
      <c r="P483" s="78"/>
      <c r="Q483" s="78"/>
      <c r="R483" s="78"/>
      <c r="S483" s="78"/>
    </row>
    <row r="484" spans="1:19" x14ac:dyDescent="0.25">
      <c r="A484" s="78">
        <v>327362</v>
      </c>
      <c r="B484" s="78">
        <v>37106</v>
      </c>
      <c r="D484" s="78" t="s">
        <v>145</v>
      </c>
      <c r="E484" s="78" t="s">
        <v>144</v>
      </c>
      <c r="F484" s="78">
        <v>6549.03</v>
      </c>
      <c r="H484" s="84">
        <v>6549.03</v>
      </c>
      <c r="I484" s="78">
        <v>34</v>
      </c>
      <c r="M484" s="78" t="s">
        <v>690</v>
      </c>
      <c r="O484" s="78"/>
      <c r="P484" s="78"/>
      <c r="Q484" s="78"/>
      <c r="R484" s="78"/>
      <c r="S484" s="78"/>
    </row>
    <row r="485" spans="1:19" x14ac:dyDescent="0.25">
      <c r="A485" s="78">
        <v>327383</v>
      </c>
      <c r="B485" s="78">
        <v>37106</v>
      </c>
      <c r="D485" s="78" t="s">
        <v>145</v>
      </c>
      <c r="E485" s="78" t="s">
        <v>144</v>
      </c>
      <c r="F485" s="78">
        <v>2124.48</v>
      </c>
      <c r="H485" s="84">
        <v>2124.48</v>
      </c>
      <c r="I485" s="78">
        <v>12</v>
      </c>
      <c r="M485" s="78" t="s">
        <v>307</v>
      </c>
      <c r="O485" s="78"/>
      <c r="P485" s="78"/>
      <c r="Q485" s="78"/>
      <c r="R485" s="78"/>
      <c r="S485" s="78"/>
    </row>
    <row r="486" spans="1:19" x14ac:dyDescent="0.25">
      <c r="A486" s="78">
        <v>327385</v>
      </c>
      <c r="B486" s="78">
        <v>37106</v>
      </c>
      <c r="D486" s="78" t="s">
        <v>145</v>
      </c>
      <c r="E486" s="78" t="s">
        <v>144</v>
      </c>
      <c r="F486" s="78">
        <v>3929.01</v>
      </c>
      <c r="H486" s="84">
        <v>3929.01</v>
      </c>
      <c r="I486" s="78">
        <v>12</v>
      </c>
      <c r="M486" s="78" t="s">
        <v>307</v>
      </c>
      <c r="O486" s="78"/>
      <c r="P486" s="78"/>
      <c r="Q486" s="78"/>
      <c r="R486" s="78"/>
      <c r="S486" s="78"/>
    </row>
    <row r="487" spans="1:19" x14ac:dyDescent="0.25">
      <c r="A487" s="78">
        <v>327659</v>
      </c>
      <c r="B487" s="78">
        <v>37111</v>
      </c>
      <c r="D487" s="78" t="s">
        <v>145</v>
      </c>
      <c r="E487" s="78" t="s">
        <v>144</v>
      </c>
      <c r="F487" s="78">
        <v>12003.3</v>
      </c>
      <c r="H487" s="84">
        <v>12003.3</v>
      </c>
      <c r="I487" s="78">
        <v>33</v>
      </c>
      <c r="M487" s="78" t="s">
        <v>308</v>
      </c>
      <c r="O487" s="78"/>
      <c r="P487" s="78"/>
      <c r="Q487" s="78"/>
      <c r="R487" s="78"/>
      <c r="S487" s="78"/>
    </row>
    <row r="488" spans="1:19" x14ac:dyDescent="0.25">
      <c r="A488" s="78">
        <v>327665</v>
      </c>
      <c r="B488" s="78">
        <v>37111</v>
      </c>
      <c r="D488" s="78" t="s">
        <v>145</v>
      </c>
      <c r="E488" s="78" t="s">
        <v>144</v>
      </c>
      <c r="F488" s="78">
        <v>6621.42</v>
      </c>
      <c r="H488" s="84">
        <v>6621.42</v>
      </c>
      <c r="I488" s="78">
        <v>35</v>
      </c>
      <c r="M488" s="78" t="s">
        <v>309</v>
      </c>
      <c r="O488" s="78"/>
      <c r="P488" s="78"/>
      <c r="Q488" s="78"/>
      <c r="R488" s="78"/>
      <c r="S488" s="78"/>
    </row>
    <row r="489" spans="1:19" x14ac:dyDescent="0.25">
      <c r="A489" s="78">
        <v>327666</v>
      </c>
      <c r="B489" s="78">
        <v>37111</v>
      </c>
      <c r="D489" s="78" t="s">
        <v>145</v>
      </c>
      <c r="E489" s="78" t="s">
        <v>144</v>
      </c>
      <c r="F489" s="78">
        <v>4415.41</v>
      </c>
      <c r="H489" s="84">
        <v>4415.41</v>
      </c>
      <c r="I489" s="78">
        <v>35</v>
      </c>
      <c r="M489" s="78" t="s">
        <v>309</v>
      </c>
      <c r="O489" s="78"/>
      <c r="P489" s="78"/>
      <c r="Q489" s="78"/>
      <c r="R489" s="78"/>
      <c r="S489" s="78"/>
    </row>
    <row r="490" spans="1:19" x14ac:dyDescent="0.25">
      <c r="A490" s="78">
        <v>327668</v>
      </c>
      <c r="B490" s="78">
        <v>37111</v>
      </c>
      <c r="D490" s="78" t="s">
        <v>145</v>
      </c>
      <c r="E490" s="78" t="s">
        <v>144</v>
      </c>
      <c r="F490" s="78">
        <v>4100.7299999999996</v>
      </c>
      <c r="H490" s="84">
        <v>4100.7299999999996</v>
      </c>
      <c r="I490" s="78">
        <v>36</v>
      </c>
      <c r="M490" s="78" t="s">
        <v>310</v>
      </c>
      <c r="O490" s="78"/>
      <c r="P490" s="78"/>
      <c r="Q490" s="78"/>
      <c r="R490" s="78"/>
      <c r="S490" s="78"/>
    </row>
    <row r="491" spans="1:19" x14ac:dyDescent="0.25">
      <c r="A491" s="78">
        <v>327716</v>
      </c>
      <c r="B491" s="78">
        <v>37112</v>
      </c>
      <c r="D491" s="78" t="s">
        <v>145</v>
      </c>
      <c r="E491" s="78" t="s">
        <v>144</v>
      </c>
      <c r="F491" s="78">
        <v>3273.35</v>
      </c>
      <c r="H491" s="84">
        <v>3273.35</v>
      </c>
      <c r="I491" s="78">
        <v>55</v>
      </c>
      <c r="M491" s="78" t="s">
        <v>311</v>
      </c>
      <c r="O491" s="78"/>
      <c r="P491" s="78"/>
      <c r="Q491" s="78"/>
      <c r="R491" s="78"/>
      <c r="S491" s="78"/>
    </row>
    <row r="492" spans="1:19" x14ac:dyDescent="0.25">
      <c r="A492" s="78">
        <v>327719</v>
      </c>
      <c r="B492" s="78">
        <v>37112</v>
      </c>
      <c r="D492" s="78" t="s">
        <v>145</v>
      </c>
      <c r="E492" s="78" t="s">
        <v>144</v>
      </c>
      <c r="F492" s="78">
        <v>800.55</v>
      </c>
      <c r="H492" s="84">
        <v>800.55</v>
      </c>
      <c r="I492" s="78">
        <v>24</v>
      </c>
      <c r="M492" s="78" t="s">
        <v>312</v>
      </c>
      <c r="O492" s="78"/>
      <c r="P492" s="78"/>
      <c r="Q492" s="78"/>
      <c r="R492" s="78"/>
      <c r="S492" s="78"/>
    </row>
    <row r="493" spans="1:19" x14ac:dyDescent="0.25">
      <c r="A493" s="78">
        <v>327720</v>
      </c>
      <c r="B493" s="78">
        <v>37112</v>
      </c>
      <c r="D493" s="78" t="s">
        <v>145</v>
      </c>
      <c r="E493" s="78" t="s">
        <v>144</v>
      </c>
      <c r="F493" s="78">
        <v>3585.21</v>
      </c>
      <c r="H493" s="84">
        <v>3585.21</v>
      </c>
      <c r="I493" s="78">
        <v>24</v>
      </c>
      <c r="M493" s="78" t="s">
        <v>312</v>
      </c>
      <c r="O493" s="78"/>
      <c r="P493" s="78"/>
      <c r="Q493" s="78"/>
      <c r="R493" s="78"/>
      <c r="S493" s="78"/>
    </row>
    <row r="494" spans="1:19" x14ac:dyDescent="0.25">
      <c r="A494" s="78">
        <v>327721</v>
      </c>
      <c r="B494" s="78">
        <v>37112</v>
      </c>
      <c r="D494" s="78" t="s">
        <v>145</v>
      </c>
      <c r="E494" s="78" t="s">
        <v>144</v>
      </c>
      <c r="F494" s="78">
        <v>-8173.07</v>
      </c>
      <c r="H494" s="84">
        <v>-8173.07</v>
      </c>
      <c r="I494" s="78">
        <v>11</v>
      </c>
      <c r="M494" s="78" t="s">
        <v>313</v>
      </c>
      <c r="O494" s="78"/>
      <c r="P494" s="78"/>
      <c r="Q494" s="78"/>
      <c r="R494" s="78"/>
      <c r="S494" s="78"/>
    </row>
    <row r="495" spans="1:19" x14ac:dyDescent="0.25">
      <c r="A495" s="78">
        <v>327747</v>
      </c>
      <c r="B495" s="78">
        <v>37113</v>
      </c>
      <c r="D495" s="78" t="s">
        <v>145</v>
      </c>
      <c r="E495" s="78" t="s">
        <v>144</v>
      </c>
      <c r="F495" s="78">
        <v>-41.89</v>
      </c>
      <c r="H495" s="84">
        <v>-41.89</v>
      </c>
      <c r="I495" s="78">
        <v>2</v>
      </c>
      <c r="M495" s="78" t="s">
        <v>396</v>
      </c>
      <c r="O495" s="78"/>
      <c r="P495" s="78"/>
      <c r="Q495" s="78"/>
      <c r="R495" s="78"/>
      <c r="S495" s="78"/>
    </row>
    <row r="496" spans="1:19" x14ac:dyDescent="0.25">
      <c r="A496" s="78">
        <v>327748</v>
      </c>
      <c r="B496" s="78">
        <v>37113</v>
      </c>
      <c r="D496" s="78" t="s">
        <v>145</v>
      </c>
      <c r="E496" s="78" t="s">
        <v>144</v>
      </c>
      <c r="F496" s="78">
        <v>3998.03</v>
      </c>
      <c r="H496" s="84">
        <v>3998.03</v>
      </c>
      <c r="I496" s="78">
        <v>24</v>
      </c>
      <c r="M496" s="78" t="s">
        <v>396</v>
      </c>
      <c r="O496" s="78"/>
      <c r="P496" s="78"/>
      <c r="Q496" s="78"/>
      <c r="R496" s="78"/>
      <c r="S496" s="78"/>
    </row>
    <row r="497" spans="1:19" x14ac:dyDescent="0.25">
      <c r="A497" s="78">
        <v>327817</v>
      </c>
      <c r="B497" s="78">
        <v>37116</v>
      </c>
      <c r="D497" s="78" t="s">
        <v>145</v>
      </c>
      <c r="E497" s="78" t="s">
        <v>144</v>
      </c>
      <c r="F497" s="78">
        <v>5144.75</v>
      </c>
      <c r="H497" s="84">
        <v>5144.75</v>
      </c>
      <c r="I497" s="78">
        <v>36</v>
      </c>
      <c r="M497" s="78" t="s">
        <v>397</v>
      </c>
      <c r="O497" s="78"/>
      <c r="P497" s="78"/>
      <c r="Q497" s="78"/>
      <c r="R497" s="78"/>
      <c r="S497" s="78"/>
    </row>
    <row r="498" spans="1:19" x14ac:dyDescent="0.25">
      <c r="A498" s="78">
        <v>327818</v>
      </c>
      <c r="B498" s="78">
        <v>37116</v>
      </c>
      <c r="D498" s="78" t="s">
        <v>145</v>
      </c>
      <c r="E498" s="78" t="s">
        <v>144</v>
      </c>
      <c r="F498" s="78">
        <v>1776.36</v>
      </c>
      <c r="H498" s="84">
        <v>1776.36</v>
      </c>
      <c r="I498" s="78">
        <v>28</v>
      </c>
      <c r="M498" s="78" t="s">
        <v>398</v>
      </c>
      <c r="O498" s="78"/>
      <c r="P498" s="78"/>
      <c r="Q498" s="78"/>
      <c r="R498" s="78"/>
      <c r="S498" s="78"/>
    </row>
    <row r="499" spans="1:19" x14ac:dyDescent="0.25">
      <c r="A499" s="78">
        <v>327820</v>
      </c>
      <c r="B499" s="78">
        <v>37116</v>
      </c>
      <c r="D499" s="78" t="s">
        <v>145</v>
      </c>
      <c r="E499" s="78" t="s">
        <v>144</v>
      </c>
      <c r="F499" s="78">
        <v>73971.570000000007</v>
      </c>
      <c r="H499" s="84">
        <v>73971.570000000007</v>
      </c>
      <c r="I499" s="78">
        <v>30</v>
      </c>
      <c r="M499" s="78" t="s">
        <v>399</v>
      </c>
      <c r="O499" s="78"/>
      <c r="P499" s="78"/>
      <c r="Q499" s="78"/>
      <c r="R499" s="78"/>
      <c r="S499" s="78"/>
    </row>
    <row r="500" spans="1:19" x14ac:dyDescent="0.25">
      <c r="A500" s="78">
        <v>327827</v>
      </c>
      <c r="B500" s="78">
        <v>37116</v>
      </c>
      <c r="D500" s="78" t="s">
        <v>145</v>
      </c>
      <c r="E500" s="78" t="s">
        <v>144</v>
      </c>
      <c r="F500" s="78">
        <v>624.36</v>
      </c>
      <c r="H500" s="84">
        <v>624.36</v>
      </c>
      <c r="I500" s="78">
        <v>1</v>
      </c>
      <c r="M500" s="78" t="s">
        <v>400</v>
      </c>
      <c r="O500" s="78"/>
      <c r="P500" s="78"/>
      <c r="Q500" s="78"/>
      <c r="R500" s="78"/>
      <c r="S500" s="78"/>
    </row>
    <row r="501" spans="1:19" x14ac:dyDescent="0.25">
      <c r="A501" s="78">
        <v>327828</v>
      </c>
      <c r="B501" s="78">
        <v>37116</v>
      </c>
      <c r="D501" s="78" t="s">
        <v>145</v>
      </c>
      <c r="E501" s="78" t="s">
        <v>144</v>
      </c>
      <c r="F501" s="78">
        <v>29721.75</v>
      </c>
      <c r="H501" s="84">
        <v>29721.75</v>
      </c>
      <c r="I501" s="78">
        <v>19</v>
      </c>
      <c r="M501" s="78" t="s">
        <v>401</v>
      </c>
      <c r="O501" s="78"/>
      <c r="P501" s="78"/>
      <c r="Q501" s="78"/>
      <c r="R501" s="78"/>
      <c r="S501" s="78"/>
    </row>
    <row r="502" spans="1:19" x14ac:dyDescent="0.25">
      <c r="A502" s="78">
        <v>327843</v>
      </c>
      <c r="B502" s="78">
        <v>37116</v>
      </c>
      <c r="D502" s="78" t="s">
        <v>145</v>
      </c>
      <c r="E502" s="78" t="s">
        <v>144</v>
      </c>
      <c r="F502" s="78">
        <v>-378.69</v>
      </c>
      <c r="H502" s="84">
        <v>-378.69</v>
      </c>
      <c r="I502" s="78">
        <v>28</v>
      </c>
      <c r="M502" s="78" t="s">
        <v>398</v>
      </c>
      <c r="O502" s="78"/>
      <c r="P502" s="78"/>
      <c r="Q502" s="78"/>
      <c r="R502" s="78"/>
      <c r="S502" s="78"/>
    </row>
    <row r="503" spans="1:19" x14ac:dyDescent="0.25">
      <c r="A503" s="78">
        <v>327844</v>
      </c>
      <c r="B503" s="78">
        <v>37116</v>
      </c>
      <c r="D503" s="78" t="s">
        <v>145</v>
      </c>
      <c r="E503" s="78" t="s">
        <v>144</v>
      </c>
      <c r="F503" s="78">
        <v>-69943.03</v>
      </c>
      <c r="H503" s="84">
        <v>-69943.03</v>
      </c>
      <c r="I503" s="78">
        <v>30</v>
      </c>
      <c r="M503" s="78" t="s">
        <v>399</v>
      </c>
      <c r="O503" s="78"/>
      <c r="P503" s="78"/>
      <c r="Q503" s="78"/>
      <c r="R503" s="78"/>
      <c r="S503" s="78"/>
    </row>
    <row r="504" spans="1:19" x14ac:dyDescent="0.25">
      <c r="A504" s="78">
        <v>327890</v>
      </c>
      <c r="B504" s="78">
        <v>37117</v>
      </c>
      <c r="D504" s="78" t="s">
        <v>145</v>
      </c>
      <c r="E504" s="78" t="s">
        <v>144</v>
      </c>
      <c r="F504" s="78">
        <v>1050.79</v>
      </c>
      <c r="H504" s="84">
        <v>1050.79</v>
      </c>
      <c r="I504" s="78">
        <v>36</v>
      </c>
      <c r="M504" s="78" t="s">
        <v>402</v>
      </c>
      <c r="O504" s="78"/>
      <c r="P504" s="78"/>
      <c r="Q504" s="78"/>
      <c r="R504" s="78"/>
      <c r="S504" s="78"/>
    </row>
    <row r="505" spans="1:19" x14ac:dyDescent="0.25">
      <c r="A505" s="78">
        <v>327891</v>
      </c>
      <c r="B505" s="78">
        <v>37117</v>
      </c>
      <c r="D505" s="78" t="s">
        <v>145</v>
      </c>
      <c r="E505" s="78" t="s">
        <v>144</v>
      </c>
      <c r="F505" s="78">
        <v>1575.95</v>
      </c>
      <c r="H505" s="84">
        <v>1575.95</v>
      </c>
      <c r="I505" s="78">
        <v>36</v>
      </c>
      <c r="M505" s="78" t="s">
        <v>691</v>
      </c>
      <c r="O505" s="78"/>
      <c r="P505" s="78"/>
      <c r="Q505" s="78"/>
      <c r="R505" s="78"/>
      <c r="S505" s="78"/>
    </row>
    <row r="506" spans="1:19" x14ac:dyDescent="0.25">
      <c r="A506" s="78">
        <v>327892</v>
      </c>
      <c r="B506" s="78">
        <v>37117</v>
      </c>
      <c r="D506" s="78" t="s">
        <v>145</v>
      </c>
      <c r="E506" s="78" t="s">
        <v>144</v>
      </c>
      <c r="F506" s="78">
        <v>963.1</v>
      </c>
      <c r="H506" s="84">
        <v>963.1</v>
      </c>
      <c r="I506" s="78">
        <v>36</v>
      </c>
      <c r="M506" s="78" t="s">
        <v>403</v>
      </c>
      <c r="O506" s="78"/>
      <c r="P506" s="78"/>
      <c r="Q506" s="78"/>
      <c r="R506" s="78"/>
      <c r="S506" s="78"/>
    </row>
    <row r="507" spans="1:19" x14ac:dyDescent="0.25">
      <c r="A507" s="78">
        <v>327893</v>
      </c>
      <c r="B507" s="78">
        <v>37117</v>
      </c>
      <c r="D507" s="78" t="s">
        <v>145</v>
      </c>
      <c r="E507" s="78" t="s">
        <v>144</v>
      </c>
      <c r="F507" s="78">
        <v>2028.98</v>
      </c>
      <c r="H507" s="84">
        <v>2028.98</v>
      </c>
      <c r="I507" s="78">
        <v>36</v>
      </c>
      <c r="M507" s="78" t="s">
        <v>692</v>
      </c>
      <c r="O507" s="78"/>
      <c r="P507" s="78"/>
      <c r="Q507" s="78"/>
      <c r="R507" s="78"/>
      <c r="S507" s="78"/>
    </row>
    <row r="508" spans="1:19" x14ac:dyDescent="0.25">
      <c r="A508" s="78">
        <v>327894</v>
      </c>
      <c r="B508" s="78">
        <v>37117</v>
      </c>
      <c r="D508" s="78" t="s">
        <v>145</v>
      </c>
      <c r="E508" s="78" t="s">
        <v>144</v>
      </c>
      <c r="F508" s="78">
        <v>3069.79</v>
      </c>
      <c r="H508" s="84">
        <v>3069.79</v>
      </c>
      <c r="I508" s="78">
        <v>18</v>
      </c>
      <c r="M508" s="78" t="s">
        <v>693</v>
      </c>
      <c r="O508" s="78"/>
      <c r="P508" s="78"/>
      <c r="Q508" s="78"/>
      <c r="R508" s="78"/>
      <c r="S508" s="78"/>
    </row>
    <row r="509" spans="1:19" x14ac:dyDescent="0.25">
      <c r="A509" s="78">
        <v>327895</v>
      </c>
      <c r="B509" s="78">
        <v>37117</v>
      </c>
      <c r="D509" s="78" t="s">
        <v>145</v>
      </c>
      <c r="E509" s="78" t="s">
        <v>144</v>
      </c>
      <c r="F509" s="78">
        <v>-3306.94</v>
      </c>
      <c r="H509" s="84">
        <v>-3306.94</v>
      </c>
      <c r="I509" s="78">
        <v>18</v>
      </c>
      <c r="M509" s="78" t="s">
        <v>693</v>
      </c>
      <c r="O509" s="78"/>
      <c r="P509" s="78"/>
      <c r="Q509" s="78"/>
      <c r="R509" s="78"/>
      <c r="S509" s="78"/>
    </row>
    <row r="510" spans="1:19" x14ac:dyDescent="0.25">
      <c r="A510" s="78">
        <v>327897</v>
      </c>
      <c r="B510" s="78">
        <v>37117</v>
      </c>
      <c r="D510" s="78" t="s">
        <v>145</v>
      </c>
      <c r="E510" s="78" t="s">
        <v>144</v>
      </c>
      <c r="F510" s="78">
        <v>1436.27</v>
      </c>
      <c r="H510" s="84">
        <v>1436.27</v>
      </c>
      <c r="I510" s="78">
        <v>6</v>
      </c>
      <c r="M510" s="78" t="s">
        <v>694</v>
      </c>
      <c r="O510" s="78"/>
      <c r="P510" s="78"/>
      <c r="Q510" s="78"/>
      <c r="R510" s="78"/>
      <c r="S510" s="78"/>
    </row>
    <row r="511" spans="1:19" x14ac:dyDescent="0.25">
      <c r="A511" s="78">
        <v>327898</v>
      </c>
      <c r="B511" s="78">
        <v>37117</v>
      </c>
      <c r="D511" s="78" t="s">
        <v>145</v>
      </c>
      <c r="E511" s="78" t="s">
        <v>144</v>
      </c>
      <c r="F511" s="78">
        <v>2786.98</v>
      </c>
      <c r="H511" s="84">
        <v>2786.98</v>
      </c>
      <c r="I511" s="78">
        <v>5</v>
      </c>
      <c r="M511" s="78" t="s">
        <v>404</v>
      </c>
      <c r="O511" s="78"/>
      <c r="P511" s="78"/>
      <c r="Q511" s="78"/>
      <c r="R511" s="78"/>
      <c r="S511" s="78"/>
    </row>
    <row r="512" spans="1:19" x14ac:dyDescent="0.25">
      <c r="A512" s="78">
        <v>327924</v>
      </c>
      <c r="B512" s="78">
        <v>37118</v>
      </c>
      <c r="D512" s="78" t="s">
        <v>145</v>
      </c>
      <c r="E512" s="78" t="s">
        <v>144</v>
      </c>
      <c r="F512" s="78">
        <v>1191.92</v>
      </c>
      <c r="H512" s="84">
        <v>1191.92</v>
      </c>
      <c r="I512" s="78">
        <v>12</v>
      </c>
      <c r="M512" s="78" t="s">
        <v>405</v>
      </c>
      <c r="O512" s="78"/>
      <c r="P512" s="78"/>
      <c r="Q512" s="78"/>
      <c r="R512" s="78"/>
      <c r="S512" s="78"/>
    </row>
    <row r="513" spans="1:19" x14ac:dyDescent="0.25">
      <c r="A513" s="78">
        <v>327925</v>
      </c>
      <c r="B513" s="78">
        <v>37118</v>
      </c>
      <c r="D513" s="78" t="s">
        <v>145</v>
      </c>
      <c r="E513" s="78" t="s">
        <v>144</v>
      </c>
      <c r="F513" s="78">
        <v>1467.93</v>
      </c>
      <c r="H513" s="84">
        <v>1467.93</v>
      </c>
      <c r="I513" s="78">
        <v>12</v>
      </c>
      <c r="M513" s="78" t="s">
        <v>695</v>
      </c>
      <c r="O513" s="78"/>
      <c r="P513" s="78"/>
      <c r="Q513" s="78"/>
      <c r="R513" s="78"/>
      <c r="S513" s="78"/>
    </row>
    <row r="514" spans="1:19" x14ac:dyDescent="0.25">
      <c r="A514" s="78">
        <v>328055</v>
      </c>
      <c r="B514" s="78">
        <v>37120</v>
      </c>
      <c r="D514" s="78" t="s">
        <v>145</v>
      </c>
      <c r="E514" s="78" t="s">
        <v>144</v>
      </c>
      <c r="F514" s="78">
        <v>424.13</v>
      </c>
      <c r="H514" s="84">
        <v>424.13</v>
      </c>
      <c r="I514" s="78">
        <v>12</v>
      </c>
      <c r="M514" s="78" t="s">
        <v>696</v>
      </c>
      <c r="O514" s="78"/>
      <c r="P514" s="78"/>
      <c r="Q514" s="78"/>
      <c r="R514" s="78"/>
      <c r="S514" s="78"/>
    </row>
    <row r="515" spans="1:19" x14ac:dyDescent="0.25">
      <c r="A515" s="78">
        <v>328056</v>
      </c>
      <c r="B515" s="78">
        <v>37120</v>
      </c>
      <c r="D515" s="78" t="s">
        <v>145</v>
      </c>
      <c r="E515" s="78" t="s">
        <v>144</v>
      </c>
      <c r="F515" s="78">
        <v>3610.5</v>
      </c>
      <c r="H515" s="84">
        <v>3610.5</v>
      </c>
      <c r="I515" s="78">
        <v>36</v>
      </c>
      <c r="M515" s="78" t="s">
        <v>697</v>
      </c>
      <c r="O515" s="78"/>
      <c r="P515" s="78"/>
      <c r="Q515" s="78"/>
      <c r="R515" s="78"/>
      <c r="S515" s="78"/>
    </row>
    <row r="516" spans="1:19" x14ac:dyDescent="0.25">
      <c r="A516" s="78">
        <v>328057</v>
      </c>
      <c r="B516" s="78">
        <v>37120</v>
      </c>
      <c r="D516" s="78" t="s">
        <v>145</v>
      </c>
      <c r="E516" s="78" t="s">
        <v>144</v>
      </c>
      <c r="F516" s="78">
        <v>-2023.5</v>
      </c>
      <c r="H516" s="84">
        <v>-2023.5</v>
      </c>
      <c r="I516" s="78">
        <v>28</v>
      </c>
      <c r="M516" s="78" t="s">
        <v>698</v>
      </c>
      <c r="O516" s="78"/>
      <c r="P516" s="78"/>
      <c r="Q516" s="78"/>
      <c r="R516" s="78"/>
      <c r="S516" s="78"/>
    </row>
    <row r="517" spans="1:19" x14ac:dyDescent="0.25">
      <c r="A517" s="78">
        <v>328061</v>
      </c>
      <c r="B517" s="78">
        <v>37120</v>
      </c>
      <c r="D517" s="78" t="s">
        <v>145</v>
      </c>
      <c r="E517" s="78" t="s">
        <v>144</v>
      </c>
      <c r="F517" s="78">
        <v>3661.76</v>
      </c>
      <c r="H517" s="84">
        <v>3661.76</v>
      </c>
      <c r="I517" s="78">
        <v>28</v>
      </c>
      <c r="M517" s="78" t="s">
        <v>698</v>
      </c>
      <c r="O517" s="78"/>
      <c r="P517" s="78"/>
      <c r="Q517" s="78"/>
      <c r="R517" s="78"/>
      <c r="S517" s="78"/>
    </row>
    <row r="518" spans="1:19" x14ac:dyDescent="0.25">
      <c r="A518" s="78">
        <v>328062</v>
      </c>
      <c r="B518" s="78">
        <v>37120</v>
      </c>
      <c r="D518" s="78" t="s">
        <v>145</v>
      </c>
      <c r="E518" s="78" t="s">
        <v>144</v>
      </c>
      <c r="F518" s="78">
        <v>6401.35</v>
      </c>
      <c r="H518" s="84">
        <v>6401.35</v>
      </c>
      <c r="I518" s="78">
        <v>51</v>
      </c>
      <c r="M518" s="78" t="s">
        <v>699</v>
      </c>
      <c r="O518" s="78"/>
      <c r="P518" s="78"/>
      <c r="Q518" s="78"/>
      <c r="R518" s="78"/>
      <c r="S518" s="78"/>
    </row>
    <row r="519" spans="1:19" x14ac:dyDescent="0.25">
      <c r="A519" s="78">
        <v>328063</v>
      </c>
      <c r="B519" s="78">
        <v>37120</v>
      </c>
      <c r="D519" s="78" t="s">
        <v>145</v>
      </c>
      <c r="E519" s="78" t="s">
        <v>144</v>
      </c>
      <c r="F519" s="78">
        <v>-3386.28</v>
      </c>
      <c r="H519" s="84">
        <v>-3386.28</v>
      </c>
      <c r="I519" s="78">
        <v>51</v>
      </c>
      <c r="M519" s="78" t="s">
        <v>699</v>
      </c>
      <c r="O519" s="78"/>
      <c r="P519" s="78"/>
      <c r="Q519" s="78"/>
      <c r="R519" s="78"/>
      <c r="S519" s="78"/>
    </row>
    <row r="520" spans="1:19" x14ac:dyDescent="0.25">
      <c r="A520" s="78">
        <v>328081</v>
      </c>
      <c r="B520" s="78">
        <v>37123</v>
      </c>
      <c r="D520" s="78" t="s">
        <v>145</v>
      </c>
      <c r="E520" s="78" t="s">
        <v>144</v>
      </c>
      <c r="F520" s="78">
        <v>781.45</v>
      </c>
      <c r="H520" s="84">
        <v>781.45</v>
      </c>
      <c r="I520" s="78">
        <v>31</v>
      </c>
      <c r="M520" s="78" t="s">
        <v>700</v>
      </c>
      <c r="O520" s="78"/>
      <c r="P520" s="78"/>
      <c r="Q520" s="78"/>
      <c r="R520" s="78"/>
      <c r="S520" s="78"/>
    </row>
    <row r="521" spans="1:19" x14ac:dyDescent="0.25">
      <c r="A521" s="78">
        <v>328241</v>
      </c>
      <c r="B521" s="78">
        <v>37126</v>
      </c>
      <c r="D521" s="78" t="s">
        <v>145</v>
      </c>
      <c r="E521" s="78" t="s">
        <v>144</v>
      </c>
      <c r="F521" s="78">
        <v>7619.09</v>
      </c>
      <c r="H521" s="84">
        <v>7619.09</v>
      </c>
      <c r="I521" s="78">
        <v>36</v>
      </c>
      <c r="M521" s="78" t="s">
        <v>701</v>
      </c>
      <c r="O521" s="78"/>
      <c r="P521" s="78"/>
      <c r="Q521" s="78"/>
      <c r="R521" s="78"/>
      <c r="S521" s="78"/>
    </row>
    <row r="522" spans="1:19" x14ac:dyDescent="0.25">
      <c r="A522" s="78">
        <v>328242</v>
      </c>
      <c r="B522" s="78">
        <v>37126</v>
      </c>
      <c r="D522" s="78" t="s">
        <v>145</v>
      </c>
      <c r="E522" s="78" t="s">
        <v>144</v>
      </c>
      <c r="F522" s="78">
        <v>8480.1</v>
      </c>
      <c r="H522" s="84">
        <v>8480.1</v>
      </c>
      <c r="I522" s="78">
        <v>36</v>
      </c>
      <c r="M522" s="78" t="s">
        <v>701</v>
      </c>
      <c r="O522" s="78"/>
      <c r="P522" s="78"/>
      <c r="Q522" s="78"/>
      <c r="R522" s="78"/>
      <c r="S522" s="78"/>
    </row>
    <row r="523" spans="1:19" x14ac:dyDescent="0.25">
      <c r="A523" s="78">
        <v>328243</v>
      </c>
      <c r="B523" s="78">
        <v>37126</v>
      </c>
      <c r="D523" s="78" t="s">
        <v>145</v>
      </c>
      <c r="E523" s="78" t="s">
        <v>144</v>
      </c>
      <c r="F523" s="78">
        <v>6193.07</v>
      </c>
      <c r="H523" s="84">
        <v>6193.07</v>
      </c>
      <c r="I523" s="78">
        <v>36</v>
      </c>
      <c r="M523" s="78" t="s">
        <v>702</v>
      </c>
      <c r="O523" s="78"/>
      <c r="P523" s="78"/>
      <c r="Q523" s="78"/>
      <c r="R523" s="78"/>
      <c r="S523" s="78"/>
    </row>
    <row r="524" spans="1:19" x14ac:dyDescent="0.25">
      <c r="A524" s="78">
        <v>328250</v>
      </c>
      <c r="B524" s="78">
        <v>37126</v>
      </c>
      <c r="D524" s="78" t="s">
        <v>145</v>
      </c>
      <c r="E524" s="78" t="s">
        <v>144</v>
      </c>
      <c r="F524" s="78">
        <v>11669.38</v>
      </c>
      <c r="H524" s="84">
        <v>11669.38</v>
      </c>
      <c r="I524" s="78">
        <v>36</v>
      </c>
      <c r="M524" s="78" t="s">
        <v>703</v>
      </c>
      <c r="O524" s="78"/>
      <c r="P524" s="78"/>
      <c r="Q524" s="78"/>
      <c r="R524" s="78"/>
      <c r="S524" s="78"/>
    </row>
    <row r="525" spans="1:19" x14ac:dyDescent="0.25">
      <c r="A525" s="78">
        <v>328251</v>
      </c>
      <c r="B525" s="78">
        <v>37126</v>
      </c>
      <c r="D525" s="78" t="s">
        <v>145</v>
      </c>
      <c r="E525" s="78" t="s">
        <v>144</v>
      </c>
      <c r="F525" s="78">
        <v>3507.22</v>
      </c>
      <c r="H525" s="84">
        <v>3507.22</v>
      </c>
      <c r="I525" s="78">
        <v>36</v>
      </c>
      <c r="M525" s="78" t="s">
        <v>704</v>
      </c>
      <c r="O525" s="78"/>
      <c r="P525" s="78"/>
      <c r="Q525" s="78"/>
      <c r="R525" s="78"/>
      <c r="S525" s="78"/>
    </row>
    <row r="526" spans="1:19" x14ac:dyDescent="0.25">
      <c r="A526" s="78">
        <v>328280</v>
      </c>
      <c r="B526" s="78">
        <v>37127</v>
      </c>
      <c r="D526" s="78" t="s">
        <v>145</v>
      </c>
      <c r="E526" s="78" t="s">
        <v>144</v>
      </c>
      <c r="F526" s="78">
        <v>4220.71</v>
      </c>
      <c r="H526" s="84">
        <v>4220.71</v>
      </c>
      <c r="I526" s="78">
        <v>12</v>
      </c>
      <c r="M526" s="78" t="s">
        <v>705</v>
      </c>
      <c r="O526" s="78"/>
      <c r="P526" s="78"/>
      <c r="Q526" s="78"/>
      <c r="R526" s="78"/>
      <c r="S526" s="78"/>
    </row>
    <row r="527" spans="1:19" x14ac:dyDescent="0.25">
      <c r="A527" s="78">
        <v>328304</v>
      </c>
      <c r="B527" s="78">
        <v>37127</v>
      </c>
      <c r="D527" s="78" t="s">
        <v>145</v>
      </c>
      <c r="E527" s="78" t="s">
        <v>144</v>
      </c>
      <c r="F527" s="78">
        <v>1006.65</v>
      </c>
      <c r="H527" s="84">
        <v>1006.65</v>
      </c>
      <c r="I527" s="78">
        <v>25</v>
      </c>
      <c r="M527" s="78" t="s">
        <v>706</v>
      </c>
      <c r="O527" s="78"/>
      <c r="P527" s="78"/>
      <c r="Q527" s="78"/>
      <c r="R527" s="78"/>
      <c r="S527" s="78"/>
    </row>
    <row r="528" spans="1:19" x14ac:dyDescent="0.25">
      <c r="A528" s="78">
        <v>328305</v>
      </c>
      <c r="B528" s="78">
        <v>37127</v>
      </c>
      <c r="D528" s="78" t="s">
        <v>145</v>
      </c>
      <c r="E528" s="78" t="s">
        <v>144</v>
      </c>
      <c r="F528" s="78">
        <v>3663.72</v>
      </c>
      <c r="H528" s="84">
        <v>3663.72</v>
      </c>
      <c r="I528" s="78">
        <v>25</v>
      </c>
      <c r="M528" s="78" t="s">
        <v>706</v>
      </c>
      <c r="O528" s="78"/>
      <c r="P528" s="78"/>
      <c r="Q528" s="78"/>
      <c r="R528" s="78"/>
      <c r="S528" s="78"/>
    </row>
    <row r="529" spans="1:19" x14ac:dyDescent="0.25">
      <c r="A529" s="78">
        <v>328306</v>
      </c>
      <c r="B529" s="78">
        <v>37127</v>
      </c>
      <c r="D529" s="78" t="s">
        <v>145</v>
      </c>
      <c r="E529" s="78" t="s">
        <v>144</v>
      </c>
      <c r="F529" s="78">
        <v>-473.97</v>
      </c>
      <c r="H529" s="84">
        <v>-473.97</v>
      </c>
      <c r="I529" s="78">
        <v>25</v>
      </c>
      <c r="M529" s="78" t="s">
        <v>706</v>
      </c>
      <c r="O529" s="78"/>
      <c r="P529" s="78"/>
      <c r="Q529" s="78"/>
      <c r="R529" s="78"/>
      <c r="S529" s="78"/>
    </row>
    <row r="530" spans="1:19" x14ac:dyDescent="0.25">
      <c r="A530" s="78">
        <v>328307</v>
      </c>
      <c r="B530" s="78">
        <v>37127</v>
      </c>
      <c r="D530" s="78" t="s">
        <v>145</v>
      </c>
      <c r="E530" s="78" t="s">
        <v>144</v>
      </c>
      <c r="F530" s="78">
        <v>-2076.79</v>
      </c>
      <c r="H530" s="84">
        <v>-2076.79</v>
      </c>
      <c r="I530" s="78">
        <v>25</v>
      </c>
      <c r="M530" s="78" t="s">
        <v>706</v>
      </c>
      <c r="O530" s="78"/>
      <c r="P530" s="78"/>
      <c r="Q530" s="78"/>
      <c r="R530" s="78"/>
      <c r="S530" s="78"/>
    </row>
    <row r="531" spans="1:19" x14ac:dyDescent="0.25">
      <c r="A531" s="78">
        <v>328338</v>
      </c>
      <c r="B531" s="78">
        <v>37127</v>
      </c>
      <c r="D531" s="78" t="s">
        <v>145</v>
      </c>
      <c r="E531" s="78" t="s">
        <v>144</v>
      </c>
      <c r="F531" s="78">
        <v>-1397.09</v>
      </c>
      <c r="H531" s="84">
        <v>-1397.09</v>
      </c>
      <c r="I531" s="78">
        <v>9</v>
      </c>
      <c r="M531" s="78" t="s">
        <v>707</v>
      </c>
      <c r="O531" s="78"/>
      <c r="P531" s="78"/>
      <c r="Q531" s="78"/>
      <c r="R531" s="78"/>
      <c r="S531" s="78"/>
    </row>
    <row r="532" spans="1:19" x14ac:dyDescent="0.25">
      <c r="A532" s="78">
        <v>328339</v>
      </c>
      <c r="B532" s="78">
        <v>37127</v>
      </c>
      <c r="D532" s="78" t="s">
        <v>145</v>
      </c>
      <c r="E532" s="78" t="s">
        <v>144</v>
      </c>
      <c r="F532" s="78">
        <v>14765.42</v>
      </c>
      <c r="H532" s="84">
        <v>14765.42</v>
      </c>
      <c r="I532" s="78">
        <v>36</v>
      </c>
      <c r="M532" s="78" t="s">
        <v>707</v>
      </c>
      <c r="O532" s="78"/>
      <c r="P532" s="78"/>
      <c r="Q532" s="78"/>
      <c r="R532" s="78"/>
      <c r="S532" s="78"/>
    </row>
    <row r="533" spans="1:19" x14ac:dyDescent="0.25">
      <c r="A533" s="78">
        <v>328340</v>
      </c>
      <c r="B533" s="78">
        <v>37127</v>
      </c>
      <c r="D533" s="78" t="s">
        <v>145</v>
      </c>
      <c r="E533" s="78" t="s">
        <v>144</v>
      </c>
      <c r="F533" s="78">
        <v>2543.87</v>
      </c>
      <c r="H533" s="84">
        <v>2543.87</v>
      </c>
      <c r="I533" s="78">
        <v>33</v>
      </c>
      <c r="M533" s="78" t="s">
        <v>708</v>
      </c>
      <c r="O533" s="78"/>
      <c r="P533" s="78"/>
      <c r="Q533" s="78"/>
      <c r="R533" s="78"/>
      <c r="S533" s="78"/>
    </row>
    <row r="534" spans="1:19" x14ac:dyDescent="0.25">
      <c r="A534" s="78">
        <v>328341</v>
      </c>
      <c r="B534" s="78">
        <v>37127</v>
      </c>
      <c r="D534" s="78" t="s">
        <v>145</v>
      </c>
      <c r="E534" s="78" t="s">
        <v>144</v>
      </c>
      <c r="F534" s="78">
        <v>274.01</v>
      </c>
      <c r="H534" s="84">
        <v>274.01</v>
      </c>
      <c r="I534" s="78">
        <v>33</v>
      </c>
      <c r="M534" s="78" t="s">
        <v>708</v>
      </c>
      <c r="O534" s="78"/>
      <c r="P534" s="78"/>
      <c r="Q534" s="78"/>
      <c r="R534" s="78"/>
      <c r="S534" s="78"/>
    </row>
    <row r="535" spans="1:19" x14ac:dyDescent="0.25">
      <c r="A535" s="78">
        <v>328342</v>
      </c>
      <c r="B535" s="78">
        <v>37127</v>
      </c>
      <c r="D535" s="78" t="s">
        <v>145</v>
      </c>
      <c r="E535" s="78" t="s">
        <v>144</v>
      </c>
      <c r="F535" s="78">
        <v>40243.39</v>
      </c>
      <c r="H535" s="84">
        <v>40243.39</v>
      </c>
      <c r="I535" s="78">
        <v>36</v>
      </c>
      <c r="M535" s="78" t="s">
        <v>709</v>
      </c>
      <c r="O535" s="78"/>
      <c r="P535" s="78"/>
      <c r="Q535" s="78"/>
      <c r="R535" s="78"/>
      <c r="S535" s="78"/>
    </row>
    <row r="536" spans="1:19" x14ac:dyDescent="0.25">
      <c r="A536" s="78">
        <v>328442</v>
      </c>
      <c r="B536" s="78">
        <v>37130</v>
      </c>
      <c r="D536" s="78" t="s">
        <v>145</v>
      </c>
      <c r="E536" s="78" t="s">
        <v>144</v>
      </c>
      <c r="F536" s="78">
        <v>13339.19</v>
      </c>
      <c r="H536" s="84">
        <v>13339.19</v>
      </c>
      <c r="I536" s="78">
        <v>36</v>
      </c>
      <c r="M536" s="78" t="s">
        <v>710</v>
      </c>
      <c r="O536" s="78"/>
      <c r="P536" s="78"/>
      <c r="Q536" s="78"/>
      <c r="R536" s="78"/>
      <c r="S536" s="78"/>
    </row>
    <row r="537" spans="1:19" x14ac:dyDescent="0.25">
      <c r="A537" s="78">
        <v>328444</v>
      </c>
      <c r="B537" s="78">
        <v>37130</v>
      </c>
      <c r="D537" s="78" t="s">
        <v>145</v>
      </c>
      <c r="E537" s="78" t="s">
        <v>144</v>
      </c>
      <c r="F537" s="78">
        <v>1539.87</v>
      </c>
      <c r="H537" s="84">
        <v>1539.87</v>
      </c>
      <c r="I537" s="78">
        <v>5</v>
      </c>
      <c r="M537" s="78" t="s">
        <v>711</v>
      </c>
      <c r="O537" s="78"/>
      <c r="P537" s="78"/>
      <c r="Q537" s="78"/>
      <c r="R537" s="78"/>
      <c r="S537" s="78"/>
    </row>
    <row r="538" spans="1:19" x14ac:dyDescent="0.25">
      <c r="A538" s="78">
        <v>328446</v>
      </c>
      <c r="B538" s="78">
        <v>37130</v>
      </c>
      <c r="D538" s="78" t="s">
        <v>145</v>
      </c>
      <c r="E538" s="78" t="s">
        <v>144</v>
      </c>
      <c r="F538" s="78">
        <v>9849.76</v>
      </c>
      <c r="H538" s="84">
        <v>9849.76</v>
      </c>
      <c r="I538" s="78">
        <v>36</v>
      </c>
      <c r="M538" s="78" t="s">
        <v>712</v>
      </c>
      <c r="O538" s="78"/>
      <c r="P538" s="78"/>
      <c r="Q538" s="78"/>
      <c r="R538" s="78"/>
      <c r="S538" s="78"/>
    </row>
    <row r="539" spans="1:19" x14ac:dyDescent="0.25">
      <c r="A539" s="78">
        <v>328448</v>
      </c>
      <c r="B539" s="78">
        <v>37130</v>
      </c>
      <c r="D539" s="78" t="s">
        <v>145</v>
      </c>
      <c r="E539" s="78" t="s">
        <v>144</v>
      </c>
      <c r="F539" s="78">
        <v>23369.93</v>
      </c>
      <c r="H539" s="84">
        <v>23369.93</v>
      </c>
      <c r="I539" s="78">
        <v>24</v>
      </c>
      <c r="M539" s="78" t="s">
        <v>713</v>
      </c>
      <c r="O539" s="78"/>
      <c r="P539" s="78"/>
      <c r="Q539" s="78"/>
      <c r="R539" s="78"/>
      <c r="S539" s="78"/>
    </row>
    <row r="540" spans="1:19" x14ac:dyDescent="0.25">
      <c r="A540" s="78">
        <v>328560</v>
      </c>
      <c r="B540" s="78">
        <v>37131</v>
      </c>
      <c r="D540" s="78" t="s">
        <v>145</v>
      </c>
      <c r="E540" s="78" t="s">
        <v>144</v>
      </c>
      <c r="F540" s="78">
        <v>23623.88</v>
      </c>
      <c r="H540" s="84">
        <v>23623.88</v>
      </c>
      <c r="I540" s="78">
        <v>36</v>
      </c>
      <c r="M540" s="78" t="s">
        <v>714</v>
      </c>
      <c r="O540" s="78"/>
      <c r="P540" s="78"/>
      <c r="Q540" s="78"/>
      <c r="R540" s="78"/>
      <c r="S540" s="78"/>
    </row>
    <row r="541" spans="1:19" x14ac:dyDescent="0.25">
      <c r="A541" s="78">
        <v>328593</v>
      </c>
      <c r="B541" s="78">
        <v>37131</v>
      </c>
      <c r="D541" s="78" t="s">
        <v>145</v>
      </c>
      <c r="E541" s="78" t="s">
        <v>144</v>
      </c>
      <c r="F541" s="78">
        <v>3038.5</v>
      </c>
      <c r="H541" s="84">
        <v>3038.5</v>
      </c>
      <c r="I541" s="78">
        <v>36</v>
      </c>
      <c r="M541" s="78" t="s">
        <v>715</v>
      </c>
      <c r="O541" s="78"/>
      <c r="P541" s="78"/>
      <c r="Q541" s="78"/>
      <c r="R541" s="78"/>
      <c r="S541" s="78"/>
    </row>
    <row r="542" spans="1:19" x14ac:dyDescent="0.25">
      <c r="A542" s="78">
        <v>328594</v>
      </c>
      <c r="B542" s="78">
        <v>37131</v>
      </c>
      <c r="D542" s="78" t="s">
        <v>145</v>
      </c>
      <c r="E542" s="78" t="s">
        <v>144</v>
      </c>
      <c r="F542" s="78">
        <v>2169.08</v>
      </c>
      <c r="H542" s="84">
        <v>2169.08</v>
      </c>
      <c r="I542" s="78">
        <v>12</v>
      </c>
      <c r="M542" s="78" t="s">
        <v>716</v>
      </c>
      <c r="O542" s="78"/>
      <c r="P542" s="78"/>
      <c r="Q542" s="78"/>
      <c r="R542" s="78"/>
      <c r="S542" s="78"/>
    </row>
    <row r="543" spans="1:19" x14ac:dyDescent="0.25">
      <c r="A543" s="78">
        <v>328595</v>
      </c>
      <c r="B543" s="78">
        <v>37131</v>
      </c>
      <c r="D543" s="78" t="s">
        <v>145</v>
      </c>
      <c r="E543" s="78" t="s">
        <v>144</v>
      </c>
      <c r="F543" s="78">
        <v>4355.3</v>
      </c>
      <c r="H543" s="84">
        <v>4355.3</v>
      </c>
      <c r="I543" s="78">
        <v>36</v>
      </c>
      <c r="M543" s="78" t="s">
        <v>717</v>
      </c>
      <c r="O543" s="78"/>
      <c r="P543" s="78"/>
      <c r="Q543" s="78"/>
      <c r="R543" s="78"/>
      <c r="S543" s="78"/>
    </row>
    <row r="544" spans="1:19" x14ac:dyDescent="0.25">
      <c r="A544" s="78">
        <v>328693</v>
      </c>
      <c r="B544" s="78">
        <v>37132</v>
      </c>
      <c r="D544" s="78" t="s">
        <v>145</v>
      </c>
      <c r="E544" s="78" t="s">
        <v>144</v>
      </c>
      <c r="F544" s="78">
        <v>317.99</v>
      </c>
      <c r="H544" s="84">
        <v>317.99</v>
      </c>
      <c r="I544" s="78">
        <v>1</v>
      </c>
      <c r="M544" s="78" t="s">
        <v>718</v>
      </c>
      <c r="O544" s="78"/>
      <c r="P544" s="78"/>
      <c r="Q544" s="78"/>
      <c r="R544" s="78"/>
      <c r="S544" s="78"/>
    </row>
    <row r="545" spans="1:19" x14ac:dyDescent="0.25">
      <c r="A545" s="78">
        <v>328694</v>
      </c>
      <c r="B545" s="78">
        <v>37132</v>
      </c>
      <c r="D545" s="78" t="s">
        <v>145</v>
      </c>
      <c r="E545" s="78" t="s">
        <v>144</v>
      </c>
      <c r="F545" s="78">
        <v>2783.65</v>
      </c>
      <c r="H545" s="84">
        <v>2783.65</v>
      </c>
      <c r="I545" s="78">
        <v>1</v>
      </c>
      <c r="M545" s="78" t="s">
        <v>719</v>
      </c>
      <c r="O545" s="78"/>
      <c r="P545" s="78"/>
      <c r="Q545" s="78"/>
      <c r="R545" s="78"/>
      <c r="S545" s="78"/>
    </row>
    <row r="546" spans="1:19" x14ac:dyDescent="0.25">
      <c r="A546" s="78">
        <v>328698</v>
      </c>
      <c r="B546" s="78">
        <v>37132</v>
      </c>
      <c r="D546" s="78" t="s">
        <v>145</v>
      </c>
      <c r="E546" s="78" t="s">
        <v>144</v>
      </c>
      <c r="F546" s="78">
        <v>616.41999999999996</v>
      </c>
      <c r="H546" s="84">
        <v>616.41999999999996</v>
      </c>
      <c r="I546" s="78">
        <v>1</v>
      </c>
      <c r="M546" s="78" t="s">
        <v>720</v>
      </c>
      <c r="O546" s="78"/>
      <c r="P546" s="78"/>
      <c r="Q546" s="78"/>
      <c r="R546" s="78"/>
      <c r="S546" s="78"/>
    </row>
    <row r="547" spans="1:19" x14ac:dyDescent="0.25">
      <c r="A547" s="78">
        <v>328700</v>
      </c>
      <c r="B547" s="78">
        <v>37132</v>
      </c>
      <c r="D547" s="78" t="s">
        <v>145</v>
      </c>
      <c r="E547" s="78" t="s">
        <v>144</v>
      </c>
      <c r="F547" s="78">
        <v>406.05</v>
      </c>
      <c r="H547" s="84">
        <v>406.05</v>
      </c>
      <c r="I547" s="78">
        <v>1</v>
      </c>
      <c r="M547" s="78" t="s">
        <v>718</v>
      </c>
      <c r="O547" s="78"/>
      <c r="P547" s="78"/>
      <c r="Q547" s="78"/>
      <c r="R547" s="78"/>
      <c r="S547" s="78"/>
    </row>
    <row r="548" spans="1:19" x14ac:dyDescent="0.25">
      <c r="A548" s="78">
        <v>328785</v>
      </c>
      <c r="B548" s="78">
        <v>37132</v>
      </c>
      <c r="D548" s="78" t="s">
        <v>145</v>
      </c>
      <c r="E548" s="78" t="s">
        <v>144</v>
      </c>
      <c r="F548" s="78">
        <v>-5725.05</v>
      </c>
      <c r="H548" s="84">
        <v>-5725.05</v>
      </c>
      <c r="I548" s="78">
        <v>12</v>
      </c>
      <c r="M548" s="78" t="s">
        <v>405</v>
      </c>
      <c r="O548" s="78"/>
      <c r="P548" s="78"/>
      <c r="Q548" s="78"/>
      <c r="R548" s="78"/>
      <c r="S548" s="78"/>
    </row>
    <row r="549" spans="1:19" x14ac:dyDescent="0.25">
      <c r="A549" s="78">
        <v>328786</v>
      </c>
      <c r="B549" s="78">
        <v>37132</v>
      </c>
      <c r="D549" s="78" t="s">
        <v>145</v>
      </c>
      <c r="E549" s="78" t="s">
        <v>144</v>
      </c>
      <c r="F549" s="78">
        <v>-32886.239999999998</v>
      </c>
      <c r="H549" s="84">
        <v>-32886.239999999998</v>
      </c>
      <c r="I549" s="78">
        <v>28</v>
      </c>
      <c r="M549" s="78" t="s">
        <v>721</v>
      </c>
      <c r="O549" s="78"/>
      <c r="P549" s="78"/>
      <c r="Q549" s="78"/>
      <c r="R549" s="78"/>
      <c r="S549" s="78"/>
    </row>
    <row r="550" spans="1:19" x14ac:dyDescent="0.25">
      <c r="A550" s="78">
        <v>328791</v>
      </c>
      <c r="B550" s="78">
        <v>37132</v>
      </c>
      <c r="D550" s="78" t="s">
        <v>145</v>
      </c>
      <c r="E550" s="78" t="s">
        <v>144</v>
      </c>
      <c r="F550" s="78">
        <v>-327.68</v>
      </c>
      <c r="H550" s="84">
        <v>-327.68</v>
      </c>
      <c r="I550" s="78">
        <v>5</v>
      </c>
      <c r="M550" s="78" t="s">
        <v>722</v>
      </c>
      <c r="O550" s="78"/>
      <c r="P550" s="78"/>
      <c r="Q550" s="78"/>
      <c r="R550" s="78"/>
      <c r="S550" s="78"/>
    </row>
    <row r="551" spans="1:19" x14ac:dyDescent="0.25">
      <c r="A551" s="78">
        <v>328860</v>
      </c>
      <c r="B551" s="78">
        <v>37133</v>
      </c>
      <c r="D551" s="78" t="s">
        <v>145</v>
      </c>
      <c r="E551" s="78" t="s">
        <v>144</v>
      </c>
      <c r="F551" s="78">
        <v>11421.37</v>
      </c>
      <c r="H551" s="84">
        <v>11421.37</v>
      </c>
      <c r="I551" s="78">
        <v>12</v>
      </c>
      <c r="M551" s="78" t="s">
        <v>723</v>
      </c>
      <c r="O551" s="78"/>
      <c r="P551" s="78"/>
      <c r="Q551" s="78"/>
      <c r="R551" s="78"/>
      <c r="S551" s="78"/>
    </row>
    <row r="552" spans="1:19" x14ac:dyDescent="0.25">
      <c r="A552" s="78">
        <v>328880</v>
      </c>
      <c r="B552" s="78">
        <v>37133</v>
      </c>
      <c r="D552" s="78" t="s">
        <v>145</v>
      </c>
      <c r="E552" s="78" t="s">
        <v>144</v>
      </c>
      <c r="F552" s="78">
        <v>9189.3799999999992</v>
      </c>
      <c r="H552" s="84">
        <v>9189.3799999999992</v>
      </c>
      <c r="I552" s="78">
        <v>36</v>
      </c>
      <c r="M552" s="78" t="s">
        <v>724</v>
      </c>
      <c r="O552" s="78"/>
      <c r="P552" s="78"/>
      <c r="Q552" s="78"/>
      <c r="R552" s="78"/>
      <c r="S552" s="78"/>
    </row>
    <row r="553" spans="1:19" x14ac:dyDescent="0.25">
      <c r="A553" s="78">
        <v>328881</v>
      </c>
      <c r="B553" s="78">
        <v>37133</v>
      </c>
      <c r="D553" s="78" t="s">
        <v>145</v>
      </c>
      <c r="E553" s="78" t="s">
        <v>144</v>
      </c>
      <c r="F553" s="78">
        <v>-1289.8699999999999</v>
      </c>
      <c r="H553" s="84">
        <v>-1289.8699999999999</v>
      </c>
      <c r="I553" s="78">
        <v>9</v>
      </c>
      <c r="M553" s="78" t="s">
        <v>724</v>
      </c>
      <c r="O553" s="78"/>
      <c r="P553" s="78"/>
      <c r="Q553" s="78"/>
      <c r="R553" s="78"/>
      <c r="S553" s="78"/>
    </row>
    <row r="554" spans="1:19" x14ac:dyDescent="0.25">
      <c r="A554" s="78">
        <v>328882</v>
      </c>
      <c r="B554" s="78">
        <v>37133</v>
      </c>
      <c r="D554" s="78" t="s">
        <v>145</v>
      </c>
      <c r="E554" s="78" t="s">
        <v>144</v>
      </c>
      <c r="F554" s="78">
        <v>17035.07</v>
      </c>
      <c r="H554" s="84">
        <v>17035.07</v>
      </c>
      <c r="I554" s="78">
        <v>36</v>
      </c>
      <c r="M554" s="78" t="s">
        <v>725</v>
      </c>
      <c r="O554" s="78"/>
      <c r="P554" s="78"/>
      <c r="Q554" s="78"/>
      <c r="R554" s="78"/>
      <c r="S554" s="78"/>
    </row>
    <row r="555" spans="1:19" x14ac:dyDescent="0.25">
      <c r="A555" s="78">
        <v>328883</v>
      </c>
      <c r="B555" s="78">
        <v>37133</v>
      </c>
      <c r="D555" s="78" t="s">
        <v>145</v>
      </c>
      <c r="E555" s="78" t="s">
        <v>144</v>
      </c>
      <c r="F555" s="78">
        <v>13962.71</v>
      </c>
      <c r="H555" s="84">
        <v>13962.71</v>
      </c>
      <c r="I555" s="78">
        <v>36</v>
      </c>
      <c r="M555" s="78" t="s">
        <v>531</v>
      </c>
      <c r="O555" s="78"/>
      <c r="P555" s="78"/>
      <c r="Q555" s="78"/>
      <c r="R555" s="78"/>
      <c r="S555" s="78"/>
    </row>
    <row r="556" spans="1:19" x14ac:dyDescent="0.25">
      <c r="A556" s="78">
        <v>328884</v>
      </c>
      <c r="B556" s="78">
        <v>37133</v>
      </c>
      <c r="D556" s="78" t="s">
        <v>145</v>
      </c>
      <c r="E556" s="78" t="s">
        <v>144</v>
      </c>
      <c r="F556" s="78">
        <v>13690.11</v>
      </c>
      <c r="H556" s="84">
        <v>13690.11</v>
      </c>
      <c r="I556" s="78">
        <v>36</v>
      </c>
      <c r="M556" s="78" t="s">
        <v>726</v>
      </c>
      <c r="O556" s="78"/>
      <c r="P556" s="78"/>
      <c r="Q556" s="78"/>
      <c r="R556" s="78"/>
      <c r="S556" s="78"/>
    </row>
    <row r="557" spans="1:19" x14ac:dyDescent="0.25">
      <c r="D557" s="78" t="s">
        <v>237</v>
      </c>
      <c r="F557" s="78">
        <v>329022.03000000003</v>
      </c>
      <c r="H557" s="84">
        <v>329022.03000000003</v>
      </c>
      <c r="O557" s="78"/>
      <c r="P557" s="78"/>
      <c r="Q557" s="78"/>
      <c r="R557" s="78"/>
      <c r="S557" s="78"/>
    </row>
    <row r="558" spans="1:19" x14ac:dyDescent="0.25">
      <c r="A558" s="78">
        <v>327224</v>
      </c>
      <c r="B558" s="78">
        <v>37104</v>
      </c>
      <c r="D558" s="78" t="s">
        <v>238</v>
      </c>
      <c r="E558" s="78" t="s">
        <v>199</v>
      </c>
      <c r="F558" s="78">
        <v>1373.42</v>
      </c>
      <c r="H558" s="84">
        <v>1373.42</v>
      </c>
      <c r="I558" s="78">
        <v>12</v>
      </c>
      <c r="M558" s="78" t="s">
        <v>239</v>
      </c>
      <c r="O558" s="78"/>
      <c r="P558" s="78"/>
      <c r="Q558" s="78"/>
      <c r="R558" s="78"/>
      <c r="S558" s="78"/>
    </row>
    <row r="559" spans="1:19" x14ac:dyDescent="0.25">
      <c r="D559" s="78" t="s">
        <v>240</v>
      </c>
      <c r="F559" s="78">
        <v>1373.42</v>
      </c>
      <c r="H559" s="84">
        <v>1373.42</v>
      </c>
      <c r="O559" s="78"/>
      <c r="P559" s="78"/>
      <c r="Q559" s="78"/>
      <c r="R559" s="78"/>
      <c r="S559" s="78"/>
    </row>
    <row r="560" spans="1:19" x14ac:dyDescent="0.25">
      <c r="A560" s="78">
        <v>327208</v>
      </c>
      <c r="B560" s="78">
        <v>37104</v>
      </c>
      <c r="D560" s="78" t="s">
        <v>200</v>
      </c>
      <c r="E560" s="78" t="s">
        <v>199</v>
      </c>
      <c r="F560" s="78">
        <v>442.58</v>
      </c>
      <c r="H560" s="84">
        <v>442.58</v>
      </c>
      <c r="I560" s="78">
        <v>12</v>
      </c>
      <c r="M560" s="78" t="s">
        <v>241</v>
      </c>
      <c r="O560" s="78"/>
      <c r="P560" s="78"/>
      <c r="Q560" s="78"/>
      <c r="R560" s="78"/>
      <c r="S560" s="78"/>
    </row>
    <row r="561" spans="1:19" x14ac:dyDescent="0.25">
      <c r="A561" s="78">
        <v>327209</v>
      </c>
      <c r="B561" s="78">
        <v>37104</v>
      </c>
      <c r="D561" s="78" t="s">
        <v>200</v>
      </c>
      <c r="E561" s="78" t="s">
        <v>199</v>
      </c>
      <c r="F561" s="78">
        <v>1040.8699999999999</v>
      </c>
      <c r="H561" s="84">
        <v>1040.8699999999999</v>
      </c>
      <c r="I561" s="78">
        <v>12</v>
      </c>
      <c r="M561" s="78" t="s">
        <v>727</v>
      </c>
      <c r="O561" s="78"/>
      <c r="P561" s="78"/>
      <c r="Q561" s="78"/>
      <c r="R561" s="78"/>
      <c r="S561" s="78"/>
    </row>
    <row r="562" spans="1:19" x14ac:dyDescent="0.25">
      <c r="A562" s="78">
        <v>327218</v>
      </c>
      <c r="B562" s="78">
        <v>37104</v>
      </c>
      <c r="D562" s="78" t="s">
        <v>200</v>
      </c>
      <c r="E562" s="78" t="s">
        <v>199</v>
      </c>
      <c r="F562" s="78">
        <v>-28.22</v>
      </c>
      <c r="H562" s="84">
        <v>-28.22</v>
      </c>
      <c r="I562" s="78">
        <v>1</v>
      </c>
      <c r="M562" s="78" t="s">
        <v>314</v>
      </c>
      <c r="O562" s="78"/>
      <c r="P562" s="78"/>
      <c r="Q562" s="78"/>
      <c r="R562" s="78"/>
      <c r="S562" s="78"/>
    </row>
    <row r="563" spans="1:19" x14ac:dyDescent="0.25">
      <c r="A563" s="78">
        <v>327225</v>
      </c>
      <c r="B563" s="78">
        <v>37104</v>
      </c>
      <c r="D563" s="78" t="s">
        <v>200</v>
      </c>
      <c r="E563" s="78" t="s">
        <v>199</v>
      </c>
      <c r="F563" s="78">
        <v>1133.73</v>
      </c>
      <c r="H563" s="84">
        <v>1133.73</v>
      </c>
      <c r="I563" s="78">
        <v>12</v>
      </c>
      <c r="M563" s="78" t="s">
        <v>315</v>
      </c>
      <c r="O563" s="78"/>
      <c r="P563" s="78"/>
      <c r="Q563" s="78"/>
      <c r="R563" s="78"/>
      <c r="S563" s="78"/>
    </row>
    <row r="564" spans="1:19" x14ac:dyDescent="0.25">
      <c r="A564" s="78">
        <v>327229</v>
      </c>
      <c r="B564" s="78">
        <v>37104</v>
      </c>
      <c r="D564" s="78" t="s">
        <v>200</v>
      </c>
      <c r="E564" s="78" t="s">
        <v>199</v>
      </c>
      <c r="F564" s="78">
        <v>1868.58</v>
      </c>
      <c r="H564" s="84">
        <v>1868.58</v>
      </c>
      <c r="I564" s="78">
        <v>12</v>
      </c>
      <c r="M564" s="78" t="s">
        <v>242</v>
      </c>
      <c r="O564" s="78"/>
      <c r="P564" s="78"/>
      <c r="Q564" s="78"/>
      <c r="R564" s="78"/>
      <c r="S564" s="78"/>
    </row>
    <row r="565" spans="1:19" x14ac:dyDescent="0.25">
      <c r="A565" s="78">
        <v>327357</v>
      </c>
      <c r="B565" s="78">
        <v>37106</v>
      </c>
      <c r="D565" s="78" t="s">
        <v>200</v>
      </c>
      <c r="E565" s="78" t="s">
        <v>199</v>
      </c>
      <c r="F565" s="78">
        <v>1938.81</v>
      </c>
      <c r="H565" s="84">
        <v>1938.81</v>
      </c>
      <c r="I565" s="78">
        <v>12</v>
      </c>
      <c r="M565" s="78" t="s">
        <v>316</v>
      </c>
      <c r="O565" s="78"/>
      <c r="P565" s="78"/>
      <c r="Q565" s="78"/>
      <c r="R565" s="78"/>
      <c r="S565" s="78"/>
    </row>
    <row r="566" spans="1:19" x14ac:dyDescent="0.25">
      <c r="A566" s="78">
        <v>327358</v>
      </c>
      <c r="B566" s="78">
        <v>37106</v>
      </c>
      <c r="D566" s="78" t="s">
        <v>200</v>
      </c>
      <c r="E566" s="78" t="s">
        <v>199</v>
      </c>
      <c r="F566" s="78">
        <v>906.18</v>
      </c>
      <c r="H566" s="84">
        <v>906.18</v>
      </c>
      <c r="I566" s="78">
        <v>12</v>
      </c>
      <c r="M566" s="78" t="s">
        <v>317</v>
      </c>
      <c r="O566" s="78"/>
      <c r="P566" s="78"/>
      <c r="Q566" s="78"/>
      <c r="R566" s="78"/>
      <c r="S566" s="78"/>
    </row>
    <row r="567" spans="1:19" x14ac:dyDescent="0.25">
      <c r="A567" s="78">
        <v>327359</v>
      </c>
      <c r="B567" s="78">
        <v>37106</v>
      </c>
      <c r="D567" s="78" t="s">
        <v>200</v>
      </c>
      <c r="E567" s="78" t="s">
        <v>199</v>
      </c>
      <c r="F567" s="78">
        <v>876.73</v>
      </c>
      <c r="H567" s="84">
        <v>876.73</v>
      </c>
      <c r="I567" s="78">
        <v>12</v>
      </c>
      <c r="M567" s="78" t="s">
        <v>318</v>
      </c>
      <c r="O567" s="78"/>
      <c r="P567" s="78"/>
      <c r="Q567" s="78"/>
      <c r="R567" s="78"/>
      <c r="S567" s="78"/>
    </row>
    <row r="568" spans="1:19" x14ac:dyDescent="0.25">
      <c r="A568" s="78">
        <v>327366</v>
      </c>
      <c r="B568" s="78">
        <v>37106</v>
      </c>
      <c r="D568" s="78" t="s">
        <v>200</v>
      </c>
      <c r="E568" s="78" t="s">
        <v>199</v>
      </c>
      <c r="F568" s="78">
        <v>1199.22</v>
      </c>
      <c r="H568" s="84">
        <v>1199.22</v>
      </c>
      <c r="I568" s="78">
        <v>12</v>
      </c>
      <c r="M568" s="78" t="s">
        <v>728</v>
      </c>
      <c r="O568" s="78"/>
      <c r="P568" s="78"/>
      <c r="Q568" s="78"/>
      <c r="R568" s="78"/>
      <c r="S568" s="78"/>
    </row>
    <row r="569" spans="1:19" x14ac:dyDescent="0.25">
      <c r="A569" s="78">
        <v>327369</v>
      </c>
      <c r="B569" s="78">
        <v>37106</v>
      </c>
      <c r="D569" s="78" t="s">
        <v>200</v>
      </c>
      <c r="E569" s="78" t="s">
        <v>199</v>
      </c>
      <c r="F569" s="78">
        <v>1000.49</v>
      </c>
      <c r="H569" s="84">
        <v>1000.49</v>
      </c>
      <c r="I569" s="78">
        <v>12</v>
      </c>
      <c r="M569" s="78" t="s">
        <v>319</v>
      </c>
      <c r="O569" s="78"/>
      <c r="P569" s="78"/>
      <c r="Q569" s="78"/>
      <c r="R569" s="78"/>
      <c r="S569" s="78"/>
    </row>
    <row r="570" spans="1:19" x14ac:dyDescent="0.25">
      <c r="A570" s="78">
        <v>327370</v>
      </c>
      <c r="B570" s="78">
        <v>37106</v>
      </c>
      <c r="D570" s="78" t="s">
        <v>200</v>
      </c>
      <c r="E570" s="78" t="s">
        <v>199</v>
      </c>
      <c r="F570" s="78">
        <v>1049.8599999999999</v>
      </c>
      <c r="H570" s="84">
        <v>1049.8599999999999</v>
      </c>
      <c r="I570" s="78">
        <v>12</v>
      </c>
      <c r="M570" s="78" t="s">
        <v>729</v>
      </c>
      <c r="O570" s="78"/>
      <c r="P570" s="78"/>
      <c r="Q570" s="78"/>
      <c r="R570" s="78"/>
      <c r="S570" s="78"/>
    </row>
    <row r="571" spans="1:19" x14ac:dyDescent="0.25">
      <c r="A571" s="78">
        <v>327373</v>
      </c>
      <c r="B571" s="78">
        <v>37106</v>
      </c>
      <c r="D571" s="78" t="s">
        <v>200</v>
      </c>
      <c r="E571" s="78" t="s">
        <v>199</v>
      </c>
      <c r="F571" s="78">
        <v>1092.71</v>
      </c>
      <c r="H571" s="84">
        <v>1092.71</v>
      </c>
      <c r="I571" s="78">
        <v>12</v>
      </c>
      <c r="M571" s="78" t="s">
        <v>730</v>
      </c>
      <c r="O571" s="78"/>
      <c r="P571" s="78"/>
      <c r="Q571" s="78"/>
      <c r="R571" s="78"/>
      <c r="S571" s="78"/>
    </row>
    <row r="572" spans="1:19" x14ac:dyDescent="0.25">
      <c r="A572" s="78">
        <v>327379</v>
      </c>
      <c r="B572" s="78">
        <v>37106</v>
      </c>
      <c r="D572" s="78" t="s">
        <v>200</v>
      </c>
      <c r="E572" s="78" t="s">
        <v>199</v>
      </c>
      <c r="F572" s="78">
        <v>545.36</v>
      </c>
      <c r="H572" s="84">
        <v>545.36</v>
      </c>
      <c r="I572" s="78">
        <v>12</v>
      </c>
      <c r="M572" s="78" t="s">
        <v>320</v>
      </c>
      <c r="O572" s="78"/>
      <c r="P572" s="78"/>
      <c r="Q572" s="78"/>
      <c r="R572" s="78"/>
      <c r="S572" s="78"/>
    </row>
    <row r="573" spans="1:19" x14ac:dyDescent="0.25">
      <c r="A573" s="78">
        <v>327380</v>
      </c>
      <c r="B573" s="78">
        <v>37106</v>
      </c>
      <c r="D573" s="78" t="s">
        <v>200</v>
      </c>
      <c r="E573" s="78" t="s">
        <v>199</v>
      </c>
      <c r="F573" s="78">
        <v>681.85</v>
      </c>
      <c r="H573" s="84">
        <v>681.85</v>
      </c>
      <c r="I573" s="78">
        <v>12</v>
      </c>
      <c r="M573" s="78" t="s">
        <v>321</v>
      </c>
      <c r="O573" s="78"/>
      <c r="P573" s="78"/>
      <c r="Q573" s="78"/>
      <c r="R573" s="78"/>
      <c r="S573" s="78"/>
    </row>
    <row r="574" spans="1:19" x14ac:dyDescent="0.25">
      <c r="A574" s="78">
        <v>327381</v>
      </c>
      <c r="B574" s="78">
        <v>37106</v>
      </c>
      <c r="D574" s="78" t="s">
        <v>200</v>
      </c>
      <c r="E574" s="78" t="s">
        <v>199</v>
      </c>
      <c r="F574" s="78">
        <v>747.95</v>
      </c>
      <c r="H574" s="84">
        <v>747.95</v>
      </c>
      <c r="I574" s="78">
        <v>12</v>
      </c>
      <c r="M574" s="78" t="s">
        <v>322</v>
      </c>
      <c r="O574" s="78"/>
      <c r="P574" s="78"/>
      <c r="Q574" s="78"/>
      <c r="R574" s="78"/>
      <c r="S574" s="78"/>
    </row>
    <row r="575" spans="1:19" x14ac:dyDescent="0.25">
      <c r="A575" s="78">
        <v>327382</v>
      </c>
      <c r="B575" s="78">
        <v>37106</v>
      </c>
      <c r="D575" s="78" t="s">
        <v>200</v>
      </c>
      <c r="E575" s="78" t="s">
        <v>199</v>
      </c>
      <c r="F575" s="78">
        <v>-455.26</v>
      </c>
      <c r="H575" s="84">
        <v>-455.26</v>
      </c>
      <c r="I575" s="78">
        <v>12</v>
      </c>
      <c r="M575" s="78" t="s">
        <v>323</v>
      </c>
      <c r="O575" s="78"/>
      <c r="P575" s="78"/>
      <c r="Q575" s="78"/>
      <c r="R575" s="78"/>
      <c r="S575" s="78"/>
    </row>
    <row r="576" spans="1:19" x14ac:dyDescent="0.25">
      <c r="A576" s="78">
        <v>327451</v>
      </c>
      <c r="B576" s="78">
        <v>37109</v>
      </c>
      <c r="D576" s="78" t="s">
        <v>200</v>
      </c>
      <c r="E576" s="78" t="s">
        <v>199</v>
      </c>
      <c r="F576" s="78">
        <v>9559.59</v>
      </c>
      <c r="H576" s="84">
        <v>9559.59</v>
      </c>
      <c r="I576" s="78">
        <v>12</v>
      </c>
      <c r="M576" s="78" t="s">
        <v>731</v>
      </c>
      <c r="O576" s="78"/>
      <c r="P576" s="78"/>
      <c r="Q576" s="78"/>
      <c r="R576" s="78"/>
      <c r="S576" s="78"/>
    </row>
    <row r="577" spans="1:19" x14ac:dyDescent="0.25">
      <c r="A577" s="78">
        <v>327457</v>
      </c>
      <c r="B577" s="78">
        <v>37109</v>
      </c>
      <c r="D577" s="78" t="s">
        <v>200</v>
      </c>
      <c r="E577" s="78" t="s">
        <v>199</v>
      </c>
      <c r="F577" s="78">
        <v>658.7</v>
      </c>
      <c r="H577" s="84">
        <v>658.7</v>
      </c>
      <c r="I577" s="78">
        <v>12</v>
      </c>
      <c r="M577" s="78" t="s">
        <v>324</v>
      </c>
      <c r="O577" s="78"/>
      <c r="P577" s="78"/>
      <c r="Q577" s="78"/>
      <c r="R577" s="78"/>
      <c r="S577" s="78"/>
    </row>
    <row r="578" spans="1:19" x14ac:dyDescent="0.25">
      <c r="A578" s="78">
        <v>327569</v>
      </c>
      <c r="B578" s="78">
        <v>37110</v>
      </c>
      <c r="D578" s="78" t="s">
        <v>200</v>
      </c>
      <c r="E578" s="78" t="s">
        <v>199</v>
      </c>
      <c r="F578" s="78">
        <v>1016.85</v>
      </c>
      <c r="H578" s="84">
        <v>1016.85</v>
      </c>
      <c r="I578" s="78">
        <v>12</v>
      </c>
      <c r="M578" s="78" t="s">
        <v>325</v>
      </c>
      <c r="O578" s="78"/>
      <c r="P578" s="78"/>
      <c r="Q578" s="78"/>
      <c r="R578" s="78"/>
      <c r="S578" s="78"/>
    </row>
    <row r="579" spans="1:19" x14ac:dyDescent="0.25">
      <c r="A579" s="78">
        <v>327570</v>
      </c>
      <c r="B579" s="78">
        <v>37110</v>
      </c>
      <c r="D579" s="78" t="s">
        <v>200</v>
      </c>
      <c r="E579" s="78" t="s">
        <v>199</v>
      </c>
      <c r="F579" s="78">
        <v>1556.89</v>
      </c>
      <c r="H579" s="84">
        <v>1556.89</v>
      </c>
      <c r="I579" s="78">
        <v>12</v>
      </c>
      <c r="M579" s="78" t="s">
        <v>326</v>
      </c>
      <c r="O579" s="78"/>
      <c r="P579" s="78"/>
      <c r="Q579" s="78"/>
      <c r="R579" s="78"/>
      <c r="S579" s="78"/>
    </row>
    <row r="580" spans="1:19" x14ac:dyDescent="0.25">
      <c r="A580" s="78">
        <v>327571</v>
      </c>
      <c r="B580" s="78">
        <v>37110</v>
      </c>
      <c r="D580" s="78" t="s">
        <v>200</v>
      </c>
      <c r="E580" s="78" t="s">
        <v>199</v>
      </c>
      <c r="F580" s="78">
        <v>987.41</v>
      </c>
      <c r="H580" s="84">
        <v>987.41</v>
      </c>
      <c r="I580" s="78">
        <v>12</v>
      </c>
      <c r="M580" s="78" t="s">
        <v>732</v>
      </c>
      <c r="O580" s="78"/>
      <c r="P580" s="78"/>
      <c r="Q580" s="78"/>
      <c r="R580" s="78"/>
      <c r="S580" s="78"/>
    </row>
    <row r="581" spans="1:19" x14ac:dyDescent="0.25">
      <c r="A581" s="78">
        <v>327635</v>
      </c>
      <c r="B581" s="78">
        <v>37111</v>
      </c>
      <c r="D581" s="78" t="s">
        <v>200</v>
      </c>
      <c r="E581" s="78" t="s">
        <v>199</v>
      </c>
      <c r="F581" s="78">
        <v>-1041</v>
      </c>
      <c r="H581" s="84">
        <v>-1041</v>
      </c>
      <c r="I581" s="78">
        <v>12</v>
      </c>
      <c r="M581" s="78" t="s">
        <v>727</v>
      </c>
      <c r="O581" s="78"/>
      <c r="P581" s="78"/>
      <c r="Q581" s="78"/>
      <c r="R581" s="78"/>
      <c r="S581" s="78"/>
    </row>
    <row r="582" spans="1:19" x14ac:dyDescent="0.25">
      <c r="A582" s="78">
        <v>327636</v>
      </c>
      <c r="B582" s="78">
        <v>37111</v>
      </c>
      <c r="D582" s="78" t="s">
        <v>200</v>
      </c>
      <c r="E582" s="78" t="s">
        <v>199</v>
      </c>
      <c r="F582" s="78">
        <v>923.09</v>
      </c>
      <c r="H582" s="84">
        <v>923.09</v>
      </c>
      <c r="I582" s="78">
        <v>12</v>
      </c>
      <c r="M582" s="78" t="s">
        <v>727</v>
      </c>
      <c r="O582" s="78"/>
      <c r="P582" s="78"/>
      <c r="Q582" s="78"/>
      <c r="R582" s="78"/>
      <c r="S582" s="78"/>
    </row>
    <row r="583" spans="1:19" x14ac:dyDescent="0.25">
      <c r="A583" s="78">
        <v>327651</v>
      </c>
      <c r="B583" s="78">
        <v>37111</v>
      </c>
      <c r="D583" s="78" t="s">
        <v>200</v>
      </c>
      <c r="E583" s="78" t="s">
        <v>199</v>
      </c>
      <c r="F583" s="78">
        <v>-575.51</v>
      </c>
      <c r="H583" s="84">
        <v>-575.51</v>
      </c>
      <c r="I583" s="78">
        <v>12</v>
      </c>
      <c r="M583" s="78" t="s">
        <v>733</v>
      </c>
      <c r="O583" s="78"/>
      <c r="P583" s="78"/>
      <c r="Q583" s="78"/>
      <c r="R583" s="78"/>
      <c r="S583" s="78"/>
    </row>
    <row r="584" spans="1:19" x14ac:dyDescent="0.25">
      <c r="A584" s="78">
        <v>327706</v>
      </c>
      <c r="B584" s="78">
        <v>37112</v>
      </c>
      <c r="D584" s="78" t="s">
        <v>200</v>
      </c>
      <c r="E584" s="78" t="s">
        <v>199</v>
      </c>
      <c r="F584" s="78">
        <v>545.29999999999995</v>
      </c>
      <c r="H584" s="84">
        <v>545.29999999999995</v>
      </c>
      <c r="I584" s="78">
        <v>12</v>
      </c>
      <c r="M584" s="78" t="s">
        <v>327</v>
      </c>
      <c r="O584" s="78"/>
      <c r="P584" s="78"/>
      <c r="Q584" s="78"/>
      <c r="R584" s="78"/>
      <c r="S584" s="78"/>
    </row>
    <row r="585" spans="1:19" x14ac:dyDescent="0.25">
      <c r="A585" s="78">
        <v>327750</v>
      </c>
      <c r="B585" s="78">
        <v>37113</v>
      </c>
      <c r="D585" s="78" t="s">
        <v>200</v>
      </c>
      <c r="E585" s="78" t="s">
        <v>199</v>
      </c>
      <c r="F585" s="78">
        <v>277.33999999999997</v>
      </c>
      <c r="H585" s="84">
        <v>277.33999999999997</v>
      </c>
      <c r="I585" s="78">
        <v>12</v>
      </c>
      <c r="M585" s="78" t="s">
        <v>406</v>
      </c>
      <c r="O585" s="78"/>
      <c r="P585" s="78"/>
      <c r="Q585" s="78"/>
      <c r="R585" s="78"/>
      <c r="S585" s="78"/>
    </row>
    <row r="586" spans="1:19" x14ac:dyDescent="0.25">
      <c r="D586" s="78" t="s">
        <v>243</v>
      </c>
      <c r="F586" s="78">
        <v>27950.1</v>
      </c>
      <c r="H586" s="84">
        <v>27950.1</v>
      </c>
      <c r="O586" s="78"/>
      <c r="P586" s="78"/>
      <c r="Q586" s="78"/>
      <c r="R586" s="78"/>
      <c r="S586" s="78"/>
    </row>
    <row r="587" spans="1:19" x14ac:dyDescent="0.25">
      <c r="A587" s="78">
        <v>328315</v>
      </c>
      <c r="B587" s="78">
        <v>37127</v>
      </c>
      <c r="D587" s="78" t="s">
        <v>474</v>
      </c>
      <c r="E587" s="78" t="s">
        <v>475</v>
      </c>
      <c r="F587" s="78">
        <v>23855.14</v>
      </c>
      <c r="H587" s="84">
        <v>23855.14</v>
      </c>
      <c r="I587" s="78">
        <v>24</v>
      </c>
      <c r="M587" s="78" t="s">
        <v>734</v>
      </c>
      <c r="O587" s="78"/>
      <c r="P587" s="78"/>
      <c r="Q587" s="78"/>
      <c r="R587" s="78"/>
      <c r="S587" s="78"/>
    </row>
    <row r="588" spans="1:19" x14ac:dyDescent="0.25">
      <c r="A588" s="78">
        <v>328316</v>
      </c>
      <c r="B588" s="78">
        <v>37127</v>
      </c>
      <c r="D588" s="78" t="s">
        <v>474</v>
      </c>
      <c r="E588" s="78" t="s">
        <v>475</v>
      </c>
      <c r="F588" s="78">
        <v>1699.64</v>
      </c>
      <c r="H588" s="84">
        <v>1699.64</v>
      </c>
      <c r="I588" s="78">
        <v>12</v>
      </c>
      <c r="M588" s="78" t="s">
        <v>735</v>
      </c>
      <c r="O588" s="78"/>
      <c r="P588" s="78"/>
      <c r="Q588" s="78"/>
      <c r="R588" s="78"/>
      <c r="S588" s="78"/>
    </row>
    <row r="589" spans="1:19" x14ac:dyDescent="0.25">
      <c r="A589" s="78">
        <v>328317</v>
      </c>
      <c r="B589" s="78">
        <v>37127</v>
      </c>
      <c r="D589" s="78" t="s">
        <v>474</v>
      </c>
      <c r="E589" s="78" t="s">
        <v>475</v>
      </c>
      <c r="F589" s="78">
        <v>-1564.59</v>
      </c>
      <c r="H589" s="84">
        <v>-1564.59</v>
      </c>
      <c r="I589" s="78">
        <v>12</v>
      </c>
      <c r="M589" s="78" t="s">
        <v>735</v>
      </c>
      <c r="O589" s="78"/>
      <c r="P589" s="78"/>
      <c r="Q589" s="78"/>
      <c r="R589" s="78"/>
      <c r="S589" s="78"/>
    </row>
    <row r="590" spans="1:19" x14ac:dyDescent="0.25">
      <c r="A590" s="78">
        <v>328327</v>
      </c>
      <c r="B590" s="78">
        <v>37127</v>
      </c>
      <c r="D590" s="78" t="s">
        <v>474</v>
      </c>
      <c r="E590" s="78" t="s">
        <v>475</v>
      </c>
      <c r="F590" s="78">
        <v>14051.79</v>
      </c>
      <c r="H590" s="84">
        <v>14051.79</v>
      </c>
      <c r="I590" s="78">
        <v>12</v>
      </c>
      <c r="M590" s="78" t="s">
        <v>736</v>
      </c>
      <c r="O590" s="78"/>
      <c r="P590" s="78"/>
      <c r="Q590" s="78"/>
      <c r="R590" s="78"/>
      <c r="S590" s="78"/>
    </row>
    <row r="591" spans="1:19" x14ac:dyDescent="0.25">
      <c r="D591" s="78" t="s">
        <v>476</v>
      </c>
      <c r="F591" s="78">
        <v>38041.980000000003</v>
      </c>
      <c r="H591" s="84">
        <v>38041.980000000003</v>
      </c>
      <c r="O591" s="78"/>
      <c r="P591" s="78"/>
      <c r="Q591" s="78"/>
      <c r="R591" s="78"/>
      <c r="S591" s="78"/>
    </row>
    <row r="592" spans="1:19" x14ac:dyDescent="0.25">
      <c r="A592" s="78">
        <v>328362</v>
      </c>
      <c r="B592" s="78">
        <v>37130</v>
      </c>
      <c r="D592" s="78" t="s">
        <v>477</v>
      </c>
      <c r="E592" s="78" t="s">
        <v>478</v>
      </c>
      <c r="F592" s="78">
        <v>1126.6600000000001</v>
      </c>
      <c r="H592" s="84">
        <v>1126.6600000000001</v>
      </c>
      <c r="I592" s="78">
        <v>24</v>
      </c>
      <c r="M592" s="78" t="s">
        <v>737</v>
      </c>
      <c r="O592" s="78"/>
      <c r="P592" s="78"/>
      <c r="Q592" s="78"/>
      <c r="R592" s="78"/>
      <c r="S592" s="78"/>
    </row>
    <row r="593" spans="1:19" x14ac:dyDescent="0.25">
      <c r="A593" s="78">
        <v>328363</v>
      </c>
      <c r="B593" s="78">
        <v>37130</v>
      </c>
      <c r="D593" s="78" t="s">
        <v>477</v>
      </c>
      <c r="E593" s="78" t="s">
        <v>478</v>
      </c>
      <c r="F593" s="78">
        <v>661.7</v>
      </c>
      <c r="H593" s="84">
        <v>661.7</v>
      </c>
      <c r="I593" s="78">
        <v>24</v>
      </c>
      <c r="M593" s="78" t="s">
        <v>738</v>
      </c>
      <c r="O593" s="78"/>
      <c r="P593" s="78"/>
      <c r="Q593" s="78"/>
      <c r="R593" s="78"/>
      <c r="S593" s="78"/>
    </row>
    <row r="594" spans="1:19" x14ac:dyDescent="0.25">
      <c r="A594" s="78">
        <v>328364</v>
      </c>
      <c r="B594" s="78">
        <v>37130</v>
      </c>
      <c r="D594" s="78" t="s">
        <v>477</v>
      </c>
      <c r="E594" s="78" t="s">
        <v>478</v>
      </c>
      <c r="F594" s="78">
        <v>580.42999999999995</v>
      </c>
      <c r="H594" s="84">
        <v>580.42999999999995</v>
      </c>
      <c r="I594" s="78">
        <v>24</v>
      </c>
      <c r="M594" s="78" t="s">
        <v>738</v>
      </c>
      <c r="O594" s="78"/>
      <c r="P594" s="78"/>
      <c r="Q594" s="78"/>
      <c r="R594" s="78"/>
      <c r="S594" s="78"/>
    </row>
    <row r="595" spans="1:19" x14ac:dyDescent="0.25">
      <c r="A595" s="78">
        <v>328365</v>
      </c>
      <c r="B595" s="78">
        <v>37130</v>
      </c>
      <c r="D595" s="78" t="s">
        <v>477</v>
      </c>
      <c r="E595" s="78" t="s">
        <v>478</v>
      </c>
      <c r="F595" s="78">
        <v>4038.21</v>
      </c>
      <c r="H595" s="84">
        <v>4038.21</v>
      </c>
      <c r="I595" s="78">
        <v>24</v>
      </c>
      <c r="M595" s="78" t="s">
        <v>738</v>
      </c>
      <c r="O595" s="78"/>
      <c r="P595" s="78"/>
      <c r="Q595" s="78"/>
      <c r="R595" s="78"/>
      <c r="S595" s="78"/>
    </row>
    <row r="596" spans="1:19" x14ac:dyDescent="0.25">
      <c r="A596" s="78">
        <v>328367</v>
      </c>
      <c r="B596" s="78">
        <v>37130</v>
      </c>
      <c r="D596" s="78" t="s">
        <v>477</v>
      </c>
      <c r="E596" s="78" t="s">
        <v>478</v>
      </c>
      <c r="F596" s="78">
        <v>1015.38</v>
      </c>
      <c r="H596" s="84">
        <v>1015.38</v>
      </c>
      <c r="I596" s="78">
        <v>24</v>
      </c>
      <c r="M596" s="78" t="s">
        <v>738</v>
      </c>
      <c r="O596" s="78"/>
      <c r="P596" s="78"/>
      <c r="Q596" s="78"/>
      <c r="R596" s="78"/>
      <c r="S596" s="78"/>
    </row>
    <row r="597" spans="1:19" x14ac:dyDescent="0.25">
      <c r="A597" s="78">
        <v>328368</v>
      </c>
      <c r="B597" s="78">
        <v>37130</v>
      </c>
      <c r="D597" s="78" t="s">
        <v>477</v>
      </c>
      <c r="E597" s="78" t="s">
        <v>478</v>
      </c>
      <c r="F597" s="78">
        <v>787.83</v>
      </c>
      <c r="H597" s="84">
        <v>787.83</v>
      </c>
      <c r="I597" s="78">
        <v>24</v>
      </c>
      <c r="M597" s="78" t="s">
        <v>738</v>
      </c>
      <c r="O597" s="78"/>
      <c r="P597" s="78"/>
      <c r="Q597" s="78"/>
      <c r="R597" s="78"/>
      <c r="S597" s="78"/>
    </row>
    <row r="598" spans="1:19" x14ac:dyDescent="0.25">
      <c r="A598" s="78">
        <v>328372</v>
      </c>
      <c r="B598" s="78">
        <v>37130</v>
      </c>
      <c r="D598" s="78" t="s">
        <v>477</v>
      </c>
      <c r="E598" s="78" t="s">
        <v>478</v>
      </c>
      <c r="F598" s="78">
        <v>1005.74</v>
      </c>
      <c r="H598" s="84">
        <v>1005.74</v>
      </c>
      <c r="I598" s="78">
        <v>24</v>
      </c>
      <c r="M598" s="78" t="s">
        <v>737</v>
      </c>
      <c r="O598" s="78"/>
      <c r="P598" s="78"/>
      <c r="Q598" s="78"/>
      <c r="R598" s="78"/>
      <c r="S598" s="78"/>
    </row>
    <row r="599" spans="1:19" x14ac:dyDescent="0.25">
      <c r="A599" s="78">
        <v>328373</v>
      </c>
      <c r="B599" s="78">
        <v>37130</v>
      </c>
      <c r="D599" s="78" t="s">
        <v>477</v>
      </c>
      <c r="E599" s="78" t="s">
        <v>478</v>
      </c>
      <c r="F599" s="78">
        <v>1136.6500000000001</v>
      </c>
      <c r="H599" s="84">
        <v>1136.6500000000001</v>
      </c>
      <c r="I599" s="78">
        <v>24</v>
      </c>
      <c r="M599" s="78" t="s">
        <v>738</v>
      </c>
      <c r="O599" s="78"/>
      <c r="P599" s="78"/>
      <c r="Q599" s="78"/>
      <c r="R599" s="78"/>
      <c r="S599" s="78"/>
    </row>
    <row r="600" spans="1:19" x14ac:dyDescent="0.25">
      <c r="A600" s="78">
        <v>328374</v>
      </c>
      <c r="B600" s="78">
        <v>37130</v>
      </c>
      <c r="D600" s="78" t="s">
        <v>477</v>
      </c>
      <c r="E600" s="78" t="s">
        <v>478</v>
      </c>
      <c r="F600" s="78">
        <v>8892.7199999999993</v>
      </c>
      <c r="H600" s="84">
        <v>8892.7199999999993</v>
      </c>
      <c r="I600" s="78">
        <v>24</v>
      </c>
      <c r="M600" s="78" t="s">
        <v>739</v>
      </c>
      <c r="O600" s="78"/>
      <c r="P600" s="78"/>
      <c r="Q600" s="78"/>
      <c r="R600" s="78"/>
      <c r="S600" s="78"/>
    </row>
    <row r="601" spans="1:19" x14ac:dyDescent="0.25">
      <c r="A601" s="78">
        <v>328375</v>
      </c>
      <c r="B601" s="78">
        <v>37130</v>
      </c>
      <c r="D601" s="78" t="s">
        <v>477</v>
      </c>
      <c r="E601" s="78" t="s">
        <v>478</v>
      </c>
      <c r="F601" s="78">
        <v>6788.01</v>
      </c>
      <c r="H601" s="84">
        <v>6788.01</v>
      </c>
      <c r="I601" s="78">
        <v>24</v>
      </c>
      <c r="M601" s="78" t="s">
        <v>739</v>
      </c>
      <c r="O601" s="78"/>
      <c r="P601" s="78"/>
      <c r="Q601" s="78"/>
      <c r="R601" s="78"/>
      <c r="S601" s="78"/>
    </row>
    <row r="602" spans="1:19" x14ac:dyDescent="0.25">
      <c r="A602" s="78">
        <v>328376</v>
      </c>
      <c r="B602" s="78">
        <v>37130</v>
      </c>
      <c r="D602" s="78" t="s">
        <v>477</v>
      </c>
      <c r="E602" s="78" t="s">
        <v>478</v>
      </c>
      <c r="F602" s="78">
        <v>1125.78</v>
      </c>
      <c r="H602" s="84">
        <v>1125.78</v>
      </c>
      <c r="I602" s="78">
        <v>24</v>
      </c>
      <c r="M602" s="78" t="s">
        <v>739</v>
      </c>
      <c r="O602" s="78"/>
      <c r="P602" s="78"/>
      <c r="Q602" s="78"/>
      <c r="R602" s="78"/>
      <c r="S602" s="78"/>
    </row>
    <row r="603" spans="1:19" x14ac:dyDescent="0.25">
      <c r="A603" s="78">
        <v>328379</v>
      </c>
      <c r="B603" s="78">
        <v>37130</v>
      </c>
      <c r="D603" s="78" t="s">
        <v>477</v>
      </c>
      <c r="E603" s="78" t="s">
        <v>478</v>
      </c>
      <c r="F603" s="78">
        <v>3268.77</v>
      </c>
      <c r="H603" s="84">
        <v>3268.77</v>
      </c>
      <c r="I603" s="78">
        <v>24</v>
      </c>
      <c r="M603" s="78" t="s">
        <v>739</v>
      </c>
      <c r="O603" s="78"/>
      <c r="P603" s="78"/>
      <c r="Q603" s="78"/>
      <c r="R603" s="78"/>
      <c r="S603" s="78"/>
    </row>
    <row r="604" spans="1:19" x14ac:dyDescent="0.25">
      <c r="A604" s="78">
        <v>328380</v>
      </c>
      <c r="B604" s="78">
        <v>37130</v>
      </c>
      <c r="D604" s="78" t="s">
        <v>477</v>
      </c>
      <c r="E604" s="78" t="s">
        <v>478</v>
      </c>
      <c r="F604" s="78">
        <v>1309.68</v>
      </c>
      <c r="H604" s="84">
        <v>1309.68</v>
      </c>
      <c r="I604" s="78">
        <v>24</v>
      </c>
      <c r="M604" s="78" t="s">
        <v>739</v>
      </c>
      <c r="O604" s="78"/>
      <c r="P604" s="78"/>
      <c r="Q604" s="78"/>
      <c r="R604" s="78"/>
      <c r="S604" s="78"/>
    </row>
    <row r="605" spans="1:19" x14ac:dyDescent="0.25">
      <c r="A605" s="78">
        <v>328381</v>
      </c>
      <c r="B605" s="78">
        <v>37130</v>
      </c>
      <c r="D605" s="78" t="s">
        <v>477</v>
      </c>
      <c r="E605" s="78" t="s">
        <v>478</v>
      </c>
      <c r="F605" s="78">
        <v>1880.9</v>
      </c>
      <c r="H605" s="84">
        <v>1880.9</v>
      </c>
      <c r="I605" s="78">
        <v>24</v>
      </c>
      <c r="M605" s="78" t="s">
        <v>740</v>
      </c>
      <c r="O605" s="78"/>
      <c r="P605" s="78"/>
      <c r="Q605" s="78"/>
      <c r="R605" s="78"/>
      <c r="S605" s="78"/>
    </row>
    <row r="606" spans="1:19" x14ac:dyDescent="0.25">
      <c r="A606" s="78">
        <v>328382</v>
      </c>
      <c r="B606" s="78">
        <v>37130</v>
      </c>
      <c r="D606" s="78" t="s">
        <v>477</v>
      </c>
      <c r="E606" s="78" t="s">
        <v>478</v>
      </c>
      <c r="F606" s="78">
        <v>1293.5899999999999</v>
      </c>
      <c r="H606" s="84">
        <v>1293.5899999999999</v>
      </c>
      <c r="I606" s="78">
        <v>24</v>
      </c>
      <c r="M606" s="78" t="s">
        <v>740</v>
      </c>
      <c r="O606" s="78"/>
      <c r="P606" s="78"/>
      <c r="Q606" s="78"/>
      <c r="R606" s="78"/>
      <c r="S606" s="78"/>
    </row>
    <row r="607" spans="1:19" x14ac:dyDescent="0.25">
      <c r="A607" s="78">
        <v>328384</v>
      </c>
      <c r="B607" s="78">
        <v>37130</v>
      </c>
      <c r="D607" s="78" t="s">
        <v>477</v>
      </c>
      <c r="E607" s="78" t="s">
        <v>478</v>
      </c>
      <c r="F607" s="78">
        <v>1284.48</v>
      </c>
      <c r="H607" s="84">
        <v>1284.48</v>
      </c>
      <c r="I607" s="78">
        <v>24</v>
      </c>
      <c r="M607" s="78" t="s">
        <v>741</v>
      </c>
      <c r="O607" s="78"/>
      <c r="P607" s="78"/>
      <c r="Q607" s="78"/>
      <c r="R607" s="78"/>
      <c r="S607" s="78"/>
    </row>
    <row r="608" spans="1:19" x14ac:dyDescent="0.25">
      <c r="A608" s="78">
        <v>328385</v>
      </c>
      <c r="B608" s="78">
        <v>37130</v>
      </c>
      <c r="D608" s="78" t="s">
        <v>477</v>
      </c>
      <c r="E608" s="78" t="s">
        <v>478</v>
      </c>
      <c r="F608" s="78">
        <v>795.92</v>
      </c>
      <c r="H608" s="84">
        <v>795.92</v>
      </c>
      <c r="I608" s="78">
        <v>24</v>
      </c>
      <c r="M608" s="78" t="s">
        <v>741</v>
      </c>
      <c r="O608" s="78"/>
      <c r="P608" s="78"/>
      <c r="Q608" s="78"/>
      <c r="R608" s="78"/>
      <c r="S608" s="78"/>
    </row>
    <row r="609" spans="1:19" x14ac:dyDescent="0.25">
      <c r="A609" s="78">
        <v>328386</v>
      </c>
      <c r="B609" s="78">
        <v>37130</v>
      </c>
      <c r="D609" s="78" t="s">
        <v>477</v>
      </c>
      <c r="E609" s="78" t="s">
        <v>478</v>
      </c>
      <c r="F609" s="78">
        <v>6508.55</v>
      </c>
      <c r="H609" s="84">
        <v>6508.55</v>
      </c>
      <c r="I609" s="78">
        <v>24</v>
      </c>
      <c r="M609" s="78" t="s">
        <v>741</v>
      </c>
      <c r="O609" s="78"/>
      <c r="P609" s="78"/>
      <c r="Q609" s="78"/>
      <c r="R609" s="78"/>
      <c r="S609" s="78"/>
    </row>
    <row r="610" spans="1:19" x14ac:dyDescent="0.25">
      <c r="A610" s="78">
        <v>328387</v>
      </c>
      <c r="B610" s="78">
        <v>37130</v>
      </c>
      <c r="D610" s="78" t="s">
        <v>477</v>
      </c>
      <c r="E610" s="78" t="s">
        <v>478</v>
      </c>
      <c r="F610" s="78">
        <v>1026.49</v>
      </c>
      <c r="H610" s="84">
        <v>1026.49</v>
      </c>
      <c r="I610" s="78">
        <v>24</v>
      </c>
      <c r="M610" s="78" t="s">
        <v>741</v>
      </c>
      <c r="O610" s="78"/>
      <c r="P610" s="78"/>
      <c r="Q610" s="78"/>
      <c r="R610" s="78"/>
      <c r="S610" s="78"/>
    </row>
    <row r="611" spans="1:19" x14ac:dyDescent="0.25">
      <c r="A611" s="78">
        <v>328388</v>
      </c>
      <c r="B611" s="78">
        <v>37130</v>
      </c>
      <c r="D611" s="78" t="s">
        <v>477</v>
      </c>
      <c r="E611" s="78" t="s">
        <v>478</v>
      </c>
      <c r="F611" s="78">
        <v>873.79</v>
      </c>
      <c r="H611" s="84">
        <v>873.79</v>
      </c>
      <c r="I611" s="78">
        <v>24</v>
      </c>
      <c r="M611" s="78" t="s">
        <v>741</v>
      </c>
      <c r="O611" s="78"/>
      <c r="P611" s="78"/>
      <c r="Q611" s="78"/>
      <c r="R611" s="78"/>
      <c r="S611" s="78"/>
    </row>
    <row r="612" spans="1:19" x14ac:dyDescent="0.25">
      <c r="A612" s="78">
        <v>328389</v>
      </c>
      <c r="B612" s="78">
        <v>37130</v>
      </c>
      <c r="D612" s="78" t="s">
        <v>477</v>
      </c>
      <c r="E612" s="78" t="s">
        <v>478</v>
      </c>
      <c r="F612" s="78">
        <v>1474.1</v>
      </c>
      <c r="H612" s="84">
        <v>1474.1</v>
      </c>
      <c r="I612" s="78">
        <v>24</v>
      </c>
      <c r="M612" s="78" t="s">
        <v>741</v>
      </c>
      <c r="O612" s="78"/>
      <c r="P612" s="78"/>
      <c r="Q612" s="78"/>
      <c r="R612" s="78"/>
      <c r="S612" s="78"/>
    </row>
    <row r="613" spans="1:19" x14ac:dyDescent="0.25">
      <c r="A613" s="78">
        <v>328391</v>
      </c>
      <c r="B613" s="78">
        <v>37130</v>
      </c>
      <c r="D613" s="78" t="s">
        <v>477</v>
      </c>
      <c r="E613" s="78" t="s">
        <v>478</v>
      </c>
      <c r="F613" s="78">
        <v>1063.97</v>
      </c>
      <c r="H613" s="84">
        <v>1063.97</v>
      </c>
      <c r="I613" s="78">
        <v>24</v>
      </c>
      <c r="M613" s="78" t="s">
        <v>742</v>
      </c>
      <c r="O613" s="78"/>
      <c r="P613" s="78"/>
      <c r="Q613" s="78"/>
      <c r="R613" s="78"/>
      <c r="S613" s="78"/>
    </row>
    <row r="614" spans="1:19" x14ac:dyDescent="0.25">
      <c r="A614" s="78">
        <v>328392</v>
      </c>
      <c r="B614" s="78">
        <v>37130</v>
      </c>
      <c r="D614" s="78" t="s">
        <v>477</v>
      </c>
      <c r="E614" s="78" t="s">
        <v>478</v>
      </c>
      <c r="F614" s="78">
        <v>5219.76</v>
      </c>
      <c r="H614" s="84">
        <v>5219.76</v>
      </c>
      <c r="I614" s="78">
        <v>24</v>
      </c>
      <c r="M614" s="78" t="s">
        <v>742</v>
      </c>
      <c r="O614" s="78"/>
      <c r="P614" s="78"/>
      <c r="Q614" s="78"/>
      <c r="R614" s="78"/>
      <c r="S614" s="78"/>
    </row>
    <row r="615" spans="1:19" x14ac:dyDescent="0.25">
      <c r="A615" s="78">
        <v>328394</v>
      </c>
      <c r="B615" s="78">
        <v>37130</v>
      </c>
      <c r="D615" s="78" t="s">
        <v>477</v>
      </c>
      <c r="E615" s="78" t="s">
        <v>478</v>
      </c>
      <c r="F615" s="78">
        <v>3164.2</v>
      </c>
      <c r="H615" s="84">
        <v>3164.2</v>
      </c>
      <c r="I615" s="78">
        <v>24</v>
      </c>
      <c r="M615" s="78" t="s">
        <v>742</v>
      </c>
      <c r="O615" s="78"/>
      <c r="P615" s="78"/>
      <c r="Q615" s="78"/>
      <c r="R615" s="78"/>
      <c r="S615" s="78"/>
    </row>
    <row r="616" spans="1:19" x14ac:dyDescent="0.25">
      <c r="A616" s="78">
        <v>328396</v>
      </c>
      <c r="B616" s="78">
        <v>37130</v>
      </c>
      <c r="D616" s="78" t="s">
        <v>477</v>
      </c>
      <c r="E616" s="78" t="s">
        <v>478</v>
      </c>
      <c r="F616" s="78">
        <v>3591.19</v>
      </c>
      <c r="H616" s="84">
        <v>3591.19</v>
      </c>
      <c r="I616" s="78">
        <v>24</v>
      </c>
      <c r="M616" s="78" t="s">
        <v>742</v>
      </c>
      <c r="O616" s="78"/>
      <c r="P616" s="78"/>
      <c r="Q616" s="78"/>
      <c r="R616" s="78"/>
      <c r="S616" s="78"/>
    </row>
    <row r="617" spans="1:19" x14ac:dyDescent="0.25">
      <c r="A617" s="78">
        <v>328409</v>
      </c>
      <c r="B617" s="78">
        <v>37130</v>
      </c>
      <c r="D617" s="78" t="s">
        <v>477</v>
      </c>
      <c r="E617" s="78" t="s">
        <v>478</v>
      </c>
      <c r="F617" s="78">
        <v>2771.47</v>
      </c>
      <c r="H617" s="84">
        <v>2771.47</v>
      </c>
      <c r="I617" s="78">
        <v>24</v>
      </c>
      <c r="M617" s="78" t="s">
        <v>742</v>
      </c>
      <c r="O617" s="78"/>
      <c r="P617" s="78"/>
      <c r="Q617" s="78"/>
      <c r="R617" s="78"/>
      <c r="S617" s="78"/>
    </row>
    <row r="618" spans="1:19" x14ac:dyDescent="0.25">
      <c r="A618" s="78">
        <v>328412</v>
      </c>
      <c r="B618" s="78">
        <v>37130</v>
      </c>
      <c r="D618" s="78" t="s">
        <v>477</v>
      </c>
      <c r="E618" s="78" t="s">
        <v>478</v>
      </c>
      <c r="F618" s="78">
        <v>698.31</v>
      </c>
      <c r="H618" s="84">
        <v>698.31</v>
      </c>
      <c r="I618" s="78">
        <v>24</v>
      </c>
      <c r="M618" s="78" t="s">
        <v>743</v>
      </c>
      <c r="O618" s="78"/>
      <c r="P618" s="78"/>
      <c r="Q618" s="78"/>
      <c r="R618" s="78"/>
      <c r="S618" s="78"/>
    </row>
    <row r="619" spans="1:19" x14ac:dyDescent="0.25">
      <c r="A619" s="78">
        <v>328413</v>
      </c>
      <c r="B619" s="78">
        <v>37130</v>
      </c>
      <c r="D619" s="78" t="s">
        <v>477</v>
      </c>
      <c r="E619" s="78" t="s">
        <v>478</v>
      </c>
      <c r="F619" s="78">
        <v>500.35</v>
      </c>
      <c r="H619" s="84">
        <v>500.35</v>
      </c>
      <c r="I619" s="78">
        <v>24</v>
      </c>
      <c r="M619" s="78" t="s">
        <v>743</v>
      </c>
      <c r="O619" s="78"/>
      <c r="P619" s="78"/>
      <c r="Q619" s="78"/>
      <c r="R619" s="78"/>
      <c r="S619" s="78"/>
    </row>
    <row r="620" spans="1:19" x14ac:dyDescent="0.25">
      <c r="A620" s="78">
        <v>328414</v>
      </c>
      <c r="B620" s="78">
        <v>37130</v>
      </c>
      <c r="D620" s="78" t="s">
        <v>477</v>
      </c>
      <c r="E620" s="78" t="s">
        <v>478</v>
      </c>
      <c r="F620" s="78">
        <v>3158.17</v>
      </c>
      <c r="H620" s="84">
        <v>3158.17</v>
      </c>
      <c r="I620" s="78">
        <v>24</v>
      </c>
      <c r="M620" s="78" t="s">
        <v>744</v>
      </c>
      <c r="O620" s="78"/>
      <c r="P620" s="78"/>
      <c r="Q620" s="78"/>
      <c r="R620" s="78"/>
      <c r="S620" s="78"/>
    </row>
    <row r="621" spans="1:19" x14ac:dyDescent="0.25">
      <c r="A621" s="78">
        <v>328415</v>
      </c>
      <c r="B621" s="78">
        <v>37130</v>
      </c>
      <c r="D621" s="78" t="s">
        <v>477</v>
      </c>
      <c r="E621" s="78" t="s">
        <v>478</v>
      </c>
      <c r="F621" s="78">
        <v>2572.29</v>
      </c>
      <c r="H621" s="84">
        <v>2572.29</v>
      </c>
      <c r="I621" s="78">
        <v>24</v>
      </c>
      <c r="M621" s="78" t="s">
        <v>744</v>
      </c>
      <c r="O621" s="78"/>
      <c r="P621" s="78"/>
      <c r="Q621" s="78"/>
      <c r="R621" s="78"/>
      <c r="S621" s="78"/>
    </row>
    <row r="622" spans="1:19" x14ac:dyDescent="0.25">
      <c r="A622" s="78">
        <v>328416</v>
      </c>
      <c r="B622" s="78">
        <v>37130</v>
      </c>
      <c r="D622" s="78" t="s">
        <v>477</v>
      </c>
      <c r="E622" s="78" t="s">
        <v>478</v>
      </c>
      <c r="F622" s="78">
        <v>1053.19</v>
      </c>
      <c r="H622" s="84">
        <v>1053.19</v>
      </c>
      <c r="I622" s="78">
        <v>24</v>
      </c>
      <c r="M622" s="78" t="s">
        <v>744</v>
      </c>
      <c r="O622" s="78"/>
      <c r="P622" s="78"/>
      <c r="Q622" s="78"/>
      <c r="R622" s="78"/>
      <c r="S622" s="78"/>
    </row>
    <row r="623" spans="1:19" x14ac:dyDescent="0.25">
      <c r="A623" s="78">
        <v>328419</v>
      </c>
      <c r="B623" s="78">
        <v>37130</v>
      </c>
      <c r="D623" s="78" t="s">
        <v>477</v>
      </c>
      <c r="E623" s="78" t="s">
        <v>478</v>
      </c>
      <c r="F623" s="78">
        <v>1676.84</v>
      </c>
      <c r="H623" s="84">
        <v>1676.84</v>
      </c>
      <c r="I623" s="78">
        <v>24</v>
      </c>
      <c r="M623" s="78" t="s">
        <v>744</v>
      </c>
      <c r="O623" s="78"/>
      <c r="P623" s="78"/>
      <c r="Q623" s="78"/>
      <c r="R623" s="78"/>
      <c r="S623" s="78"/>
    </row>
    <row r="624" spans="1:19" x14ac:dyDescent="0.25">
      <c r="A624" s="78">
        <v>328422</v>
      </c>
      <c r="B624" s="78">
        <v>37130</v>
      </c>
      <c r="D624" s="78" t="s">
        <v>477</v>
      </c>
      <c r="E624" s="78" t="s">
        <v>478</v>
      </c>
      <c r="F624" s="78">
        <v>6579.16</v>
      </c>
      <c r="H624" s="84">
        <v>6579.16</v>
      </c>
      <c r="I624" s="78">
        <v>24</v>
      </c>
      <c r="M624" s="78" t="s">
        <v>745</v>
      </c>
      <c r="O624" s="78"/>
      <c r="P624" s="78"/>
      <c r="Q624" s="78"/>
      <c r="R624" s="78"/>
      <c r="S624" s="78"/>
    </row>
    <row r="625" spans="1:19" x14ac:dyDescent="0.25">
      <c r="A625" s="78">
        <v>328423</v>
      </c>
      <c r="B625" s="78">
        <v>37130</v>
      </c>
      <c r="D625" s="78" t="s">
        <v>477</v>
      </c>
      <c r="E625" s="78" t="s">
        <v>478</v>
      </c>
      <c r="F625" s="78">
        <v>5459.92</v>
      </c>
      <c r="H625" s="84">
        <v>5459.92</v>
      </c>
      <c r="I625" s="78">
        <v>24</v>
      </c>
      <c r="M625" s="78" t="s">
        <v>745</v>
      </c>
      <c r="O625" s="78"/>
      <c r="P625" s="78"/>
      <c r="Q625" s="78"/>
      <c r="R625" s="78"/>
      <c r="S625" s="78"/>
    </row>
    <row r="626" spans="1:19" x14ac:dyDescent="0.25">
      <c r="A626" s="78">
        <v>328424</v>
      </c>
      <c r="B626" s="78">
        <v>37130</v>
      </c>
      <c r="D626" s="78" t="s">
        <v>477</v>
      </c>
      <c r="E626" s="78" t="s">
        <v>478</v>
      </c>
      <c r="F626" s="78">
        <v>979.53</v>
      </c>
      <c r="H626" s="84">
        <v>979.53</v>
      </c>
      <c r="I626" s="78">
        <v>24</v>
      </c>
      <c r="M626" s="78" t="s">
        <v>745</v>
      </c>
      <c r="O626" s="78"/>
      <c r="P626" s="78"/>
      <c r="Q626" s="78"/>
      <c r="R626" s="78"/>
      <c r="S626" s="78"/>
    </row>
    <row r="627" spans="1:19" x14ac:dyDescent="0.25">
      <c r="A627" s="78">
        <v>328425</v>
      </c>
      <c r="B627" s="78">
        <v>37130</v>
      </c>
      <c r="D627" s="78" t="s">
        <v>477</v>
      </c>
      <c r="E627" s="78" t="s">
        <v>478</v>
      </c>
      <c r="F627" s="78">
        <v>862.46</v>
      </c>
      <c r="H627" s="84">
        <v>862.46</v>
      </c>
      <c r="I627" s="78">
        <v>24</v>
      </c>
      <c r="M627" s="78" t="s">
        <v>745</v>
      </c>
      <c r="O627" s="78"/>
      <c r="P627" s="78"/>
      <c r="Q627" s="78"/>
      <c r="R627" s="78"/>
      <c r="S627" s="78"/>
    </row>
    <row r="628" spans="1:19" x14ac:dyDescent="0.25">
      <c r="A628" s="78">
        <v>328426</v>
      </c>
      <c r="B628" s="78">
        <v>37130</v>
      </c>
      <c r="D628" s="78" t="s">
        <v>477</v>
      </c>
      <c r="E628" s="78" t="s">
        <v>478</v>
      </c>
      <c r="F628" s="78">
        <v>893.16</v>
      </c>
      <c r="H628" s="84">
        <v>893.16</v>
      </c>
      <c r="I628" s="78">
        <v>24</v>
      </c>
      <c r="M628" s="78" t="s">
        <v>746</v>
      </c>
      <c r="O628" s="78"/>
      <c r="P628" s="78"/>
      <c r="Q628" s="78"/>
      <c r="R628" s="78"/>
      <c r="S628" s="78"/>
    </row>
    <row r="629" spans="1:19" x14ac:dyDescent="0.25">
      <c r="A629" s="78">
        <v>328427</v>
      </c>
      <c r="B629" s="78">
        <v>37130</v>
      </c>
      <c r="D629" s="78" t="s">
        <v>477</v>
      </c>
      <c r="E629" s="78" t="s">
        <v>478</v>
      </c>
      <c r="F629" s="78">
        <v>753.72</v>
      </c>
      <c r="H629" s="84">
        <v>753.72</v>
      </c>
      <c r="I629" s="78">
        <v>24</v>
      </c>
      <c r="M629" s="78" t="s">
        <v>746</v>
      </c>
      <c r="O629" s="78"/>
      <c r="P629" s="78"/>
      <c r="Q629" s="78"/>
      <c r="R629" s="78"/>
      <c r="S629" s="78"/>
    </row>
    <row r="630" spans="1:19" x14ac:dyDescent="0.25">
      <c r="A630" s="78">
        <v>328428</v>
      </c>
      <c r="B630" s="78">
        <v>37130</v>
      </c>
      <c r="D630" s="78" t="s">
        <v>477</v>
      </c>
      <c r="E630" s="78" t="s">
        <v>478</v>
      </c>
      <c r="F630" s="78">
        <v>1681.74</v>
      </c>
      <c r="H630" s="84">
        <v>1681.74</v>
      </c>
      <c r="I630" s="78">
        <v>24</v>
      </c>
      <c r="M630" s="78" t="s">
        <v>747</v>
      </c>
      <c r="O630" s="78"/>
      <c r="P630" s="78"/>
      <c r="Q630" s="78"/>
      <c r="R630" s="78"/>
      <c r="S630" s="78"/>
    </row>
    <row r="631" spans="1:19" x14ac:dyDescent="0.25">
      <c r="A631" s="78">
        <v>328429</v>
      </c>
      <c r="B631" s="78">
        <v>37130</v>
      </c>
      <c r="D631" s="78" t="s">
        <v>477</v>
      </c>
      <c r="E631" s="78" t="s">
        <v>478</v>
      </c>
      <c r="F631" s="78">
        <v>1524.95</v>
      </c>
      <c r="H631" s="84">
        <v>1524.95</v>
      </c>
      <c r="I631" s="78">
        <v>24</v>
      </c>
      <c r="M631" s="78" t="s">
        <v>747</v>
      </c>
      <c r="O631" s="78"/>
      <c r="P631" s="78"/>
      <c r="Q631" s="78"/>
      <c r="R631" s="78"/>
      <c r="S631" s="78"/>
    </row>
    <row r="632" spans="1:19" x14ac:dyDescent="0.25">
      <c r="A632" s="78">
        <v>328432</v>
      </c>
      <c r="B632" s="78">
        <v>37130</v>
      </c>
      <c r="D632" s="78" t="s">
        <v>477</v>
      </c>
      <c r="E632" s="78" t="s">
        <v>478</v>
      </c>
      <c r="F632" s="78">
        <v>1249.27</v>
      </c>
      <c r="H632" s="84">
        <v>1249.27</v>
      </c>
      <c r="I632" s="78">
        <v>24</v>
      </c>
      <c r="M632" s="78" t="s">
        <v>748</v>
      </c>
      <c r="O632" s="78"/>
      <c r="P632" s="78"/>
      <c r="Q632" s="78"/>
      <c r="R632" s="78"/>
      <c r="S632" s="78"/>
    </row>
    <row r="633" spans="1:19" x14ac:dyDescent="0.25">
      <c r="A633" s="78">
        <v>328438</v>
      </c>
      <c r="B633" s="78">
        <v>37130</v>
      </c>
      <c r="D633" s="78" t="s">
        <v>477</v>
      </c>
      <c r="E633" s="78" t="s">
        <v>478</v>
      </c>
      <c r="F633" s="78">
        <v>619.61</v>
      </c>
      <c r="H633" s="84">
        <v>619.61</v>
      </c>
      <c r="I633" s="78">
        <v>24</v>
      </c>
      <c r="M633" s="78" t="s">
        <v>749</v>
      </c>
      <c r="O633" s="78"/>
      <c r="P633" s="78"/>
      <c r="Q633" s="78"/>
      <c r="R633" s="78"/>
      <c r="S633" s="78"/>
    </row>
    <row r="634" spans="1:19" x14ac:dyDescent="0.25">
      <c r="A634" s="78">
        <v>328440</v>
      </c>
      <c r="B634" s="78">
        <v>37130</v>
      </c>
      <c r="D634" s="78" t="s">
        <v>477</v>
      </c>
      <c r="E634" s="78" t="s">
        <v>478</v>
      </c>
      <c r="F634" s="78">
        <v>598.57000000000005</v>
      </c>
      <c r="H634" s="84">
        <v>598.57000000000005</v>
      </c>
      <c r="I634" s="78">
        <v>24</v>
      </c>
      <c r="M634" s="78" t="s">
        <v>749</v>
      </c>
      <c r="O634" s="78"/>
      <c r="P634" s="78"/>
      <c r="Q634" s="78"/>
      <c r="R634" s="78"/>
      <c r="S634" s="78"/>
    </row>
    <row r="635" spans="1:19" x14ac:dyDescent="0.25">
      <c r="A635" s="78">
        <v>328441</v>
      </c>
      <c r="B635" s="78">
        <v>37130</v>
      </c>
      <c r="D635" s="78" t="s">
        <v>477</v>
      </c>
      <c r="E635" s="78" t="s">
        <v>478</v>
      </c>
      <c r="F635" s="78">
        <v>9381.8700000000008</v>
      </c>
      <c r="H635" s="84">
        <v>9381.8700000000008</v>
      </c>
      <c r="I635" s="78">
        <v>24</v>
      </c>
      <c r="M635" s="78" t="s">
        <v>750</v>
      </c>
      <c r="O635" s="78"/>
      <c r="P635" s="78"/>
      <c r="Q635" s="78"/>
      <c r="R635" s="78"/>
      <c r="S635" s="78"/>
    </row>
    <row r="636" spans="1:19" x14ac:dyDescent="0.25">
      <c r="A636" s="78">
        <v>328443</v>
      </c>
      <c r="B636" s="78">
        <v>37130</v>
      </c>
      <c r="D636" s="78" t="s">
        <v>477</v>
      </c>
      <c r="E636" s="78" t="s">
        <v>478</v>
      </c>
      <c r="F636" s="78">
        <v>7053.77</v>
      </c>
      <c r="H636" s="84">
        <v>7053.77</v>
      </c>
      <c r="I636" s="78">
        <v>24</v>
      </c>
      <c r="M636" s="78" t="s">
        <v>750</v>
      </c>
      <c r="O636" s="78"/>
      <c r="P636" s="78"/>
      <c r="Q636" s="78"/>
      <c r="R636" s="78"/>
      <c r="S636" s="78"/>
    </row>
    <row r="637" spans="1:19" x14ac:dyDescent="0.25">
      <c r="A637" s="78">
        <v>328449</v>
      </c>
      <c r="B637" s="78">
        <v>37130</v>
      </c>
      <c r="D637" s="78" t="s">
        <v>477</v>
      </c>
      <c r="E637" s="78" t="s">
        <v>478</v>
      </c>
      <c r="F637" s="78">
        <v>1617.3</v>
      </c>
      <c r="H637" s="84">
        <v>1617.3</v>
      </c>
      <c r="I637" s="78">
        <v>24</v>
      </c>
      <c r="M637" s="78" t="s">
        <v>748</v>
      </c>
      <c r="O637" s="78"/>
      <c r="P637" s="78"/>
      <c r="Q637" s="78"/>
      <c r="R637" s="78"/>
      <c r="S637" s="78"/>
    </row>
    <row r="638" spans="1:19" x14ac:dyDescent="0.25">
      <c r="A638" s="78">
        <v>328452</v>
      </c>
      <c r="B638" s="78">
        <v>37130</v>
      </c>
      <c r="D638" s="78" t="s">
        <v>477</v>
      </c>
      <c r="E638" s="78" t="s">
        <v>478</v>
      </c>
      <c r="F638" s="78">
        <v>5247.58</v>
      </c>
      <c r="H638" s="84">
        <v>5247.58</v>
      </c>
      <c r="I638" s="78">
        <v>12</v>
      </c>
      <c r="M638" s="78" t="s">
        <v>751</v>
      </c>
      <c r="O638" s="78"/>
      <c r="P638" s="78"/>
      <c r="Q638" s="78"/>
      <c r="R638" s="78"/>
      <c r="S638" s="78"/>
    </row>
    <row r="639" spans="1:19" x14ac:dyDescent="0.25">
      <c r="A639" s="78">
        <v>328453</v>
      </c>
      <c r="B639" s="78">
        <v>37130</v>
      </c>
      <c r="D639" s="78" t="s">
        <v>477</v>
      </c>
      <c r="E639" s="78" t="s">
        <v>478</v>
      </c>
      <c r="F639" s="78">
        <v>4967.62</v>
      </c>
      <c r="H639" s="84">
        <v>4967.62</v>
      </c>
      <c r="I639" s="78">
        <v>12</v>
      </c>
      <c r="M639" s="78" t="s">
        <v>751</v>
      </c>
      <c r="O639" s="78"/>
      <c r="P639" s="78"/>
      <c r="Q639" s="78"/>
      <c r="R639" s="78"/>
      <c r="S639" s="78"/>
    </row>
    <row r="640" spans="1:19" x14ac:dyDescent="0.25">
      <c r="A640" s="78">
        <v>328454</v>
      </c>
      <c r="B640" s="78">
        <v>37130</v>
      </c>
      <c r="D640" s="78" t="s">
        <v>477</v>
      </c>
      <c r="E640" s="78" t="s">
        <v>478</v>
      </c>
      <c r="F640" s="78">
        <v>493.05</v>
      </c>
      <c r="H640" s="84">
        <v>493.05</v>
      </c>
      <c r="I640" s="78">
        <v>12</v>
      </c>
      <c r="M640" s="78" t="s">
        <v>751</v>
      </c>
      <c r="O640" s="78"/>
      <c r="P640" s="78"/>
      <c r="Q640" s="78"/>
      <c r="R640" s="78"/>
      <c r="S640" s="78"/>
    </row>
    <row r="641" spans="1:13" x14ac:dyDescent="0.25">
      <c r="A641" s="78">
        <v>328455</v>
      </c>
      <c r="B641" s="78">
        <v>37130</v>
      </c>
      <c r="D641" s="78" t="s">
        <v>477</v>
      </c>
      <c r="E641" s="78" t="s">
        <v>478</v>
      </c>
      <c r="F641" s="78">
        <v>403.2</v>
      </c>
      <c r="H641" s="84">
        <v>403.2</v>
      </c>
      <c r="I641" s="78">
        <v>12</v>
      </c>
      <c r="M641" s="78" t="s">
        <v>751</v>
      </c>
    </row>
    <row r="642" spans="1:13" x14ac:dyDescent="0.25">
      <c r="A642" s="78">
        <v>328456</v>
      </c>
      <c r="B642" s="78">
        <v>37130</v>
      </c>
      <c r="D642" s="78" t="s">
        <v>477</v>
      </c>
      <c r="E642" s="78" t="s">
        <v>478</v>
      </c>
      <c r="F642" s="78">
        <v>5220.97</v>
      </c>
      <c r="H642" s="84">
        <v>5220.97</v>
      </c>
      <c r="I642" s="78">
        <v>12</v>
      </c>
      <c r="M642" s="78" t="s">
        <v>751</v>
      </c>
    </row>
    <row r="643" spans="1:13" x14ac:dyDescent="0.25">
      <c r="A643" s="78">
        <v>328506</v>
      </c>
      <c r="B643" s="78">
        <v>37131</v>
      </c>
      <c r="D643" s="78" t="s">
        <v>477</v>
      </c>
      <c r="E643" s="78" t="s">
        <v>478</v>
      </c>
      <c r="F643" s="78">
        <v>150397.81</v>
      </c>
      <c r="H643" s="84">
        <v>150397.81</v>
      </c>
      <c r="I643" s="78">
        <v>12</v>
      </c>
      <c r="M643" s="78" t="s">
        <v>752</v>
      </c>
    </row>
    <row r="644" spans="1:13" x14ac:dyDescent="0.25">
      <c r="A644" s="78">
        <v>328507</v>
      </c>
      <c r="B644" s="78">
        <v>37131</v>
      </c>
      <c r="D644" s="78" t="s">
        <v>477</v>
      </c>
      <c r="E644" s="78" t="s">
        <v>478</v>
      </c>
      <c r="F644" s="78">
        <v>101383.06</v>
      </c>
      <c r="H644" s="84">
        <v>101383.06</v>
      </c>
      <c r="I644" s="78">
        <v>12</v>
      </c>
      <c r="M644" s="78" t="s">
        <v>752</v>
      </c>
    </row>
    <row r="645" spans="1:13" x14ac:dyDescent="0.25">
      <c r="A645" s="78">
        <v>328509</v>
      </c>
      <c r="B645" s="78">
        <v>37131</v>
      </c>
      <c r="D645" s="78" t="s">
        <v>477</v>
      </c>
      <c r="E645" s="78" t="s">
        <v>478</v>
      </c>
      <c r="F645" s="78">
        <v>130153.53</v>
      </c>
      <c r="H645" s="84">
        <v>130153.53</v>
      </c>
      <c r="I645" s="78">
        <v>12</v>
      </c>
      <c r="M645" s="78" t="s">
        <v>752</v>
      </c>
    </row>
    <row r="646" spans="1:13" x14ac:dyDescent="0.25">
      <c r="A646" s="78">
        <v>328516</v>
      </c>
      <c r="B646" s="78">
        <v>37131</v>
      </c>
      <c r="D646" s="78" t="s">
        <v>477</v>
      </c>
      <c r="E646" s="78" t="s">
        <v>478</v>
      </c>
      <c r="F646" s="78">
        <v>19363.52</v>
      </c>
      <c r="H646" s="84">
        <v>19363.52</v>
      </c>
      <c r="I646" s="78">
        <v>12</v>
      </c>
      <c r="M646" s="78" t="s">
        <v>752</v>
      </c>
    </row>
    <row r="647" spans="1:13" x14ac:dyDescent="0.25">
      <c r="A647" s="78">
        <v>328517</v>
      </c>
      <c r="B647" s="78">
        <v>37131</v>
      </c>
      <c r="D647" s="78" t="s">
        <v>477</v>
      </c>
      <c r="E647" s="78" t="s">
        <v>478</v>
      </c>
      <c r="F647" s="78">
        <v>9799.44</v>
      </c>
      <c r="H647" s="84">
        <v>9799.44</v>
      </c>
      <c r="I647" s="78">
        <v>12</v>
      </c>
      <c r="M647" s="78" t="s">
        <v>752</v>
      </c>
    </row>
    <row r="648" spans="1:13" x14ac:dyDescent="0.25">
      <c r="A648" s="78">
        <v>328518</v>
      </c>
      <c r="B648" s="78">
        <v>37131</v>
      </c>
      <c r="D648" s="78" t="s">
        <v>477</v>
      </c>
      <c r="E648" s="78" t="s">
        <v>478</v>
      </c>
      <c r="F648" s="78">
        <v>19153.45</v>
      </c>
      <c r="H648" s="84">
        <v>19153.45</v>
      </c>
      <c r="I648" s="78">
        <v>12</v>
      </c>
      <c r="M648" s="78" t="s">
        <v>752</v>
      </c>
    </row>
    <row r="649" spans="1:13" x14ac:dyDescent="0.25">
      <c r="A649" s="78">
        <v>328520</v>
      </c>
      <c r="B649" s="78">
        <v>37131</v>
      </c>
      <c r="D649" s="78" t="s">
        <v>477</v>
      </c>
      <c r="E649" s="78" t="s">
        <v>478</v>
      </c>
      <c r="F649" s="78">
        <v>22858.54</v>
      </c>
      <c r="H649" s="84">
        <v>22858.54</v>
      </c>
      <c r="I649" s="78">
        <v>12</v>
      </c>
      <c r="M649" s="78" t="s">
        <v>752</v>
      </c>
    </row>
    <row r="650" spans="1:13" x14ac:dyDescent="0.25">
      <c r="A650" s="78">
        <v>328522</v>
      </c>
      <c r="B650" s="78">
        <v>37131</v>
      </c>
      <c r="D650" s="78" t="s">
        <v>477</v>
      </c>
      <c r="E650" s="78" t="s">
        <v>478</v>
      </c>
      <c r="F650" s="78">
        <v>9533.16</v>
      </c>
      <c r="H650" s="84">
        <v>9533.16</v>
      </c>
      <c r="I650" s="78">
        <v>12</v>
      </c>
      <c r="M650" s="78" t="s">
        <v>752</v>
      </c>
    </row>
    <row r="651" spans="1:13" x14ac:dyDescent="0.25">
      <c r="A651" s="78">
        <v>328529</v>
      </c>
      <c r="B651" s="78">
        <v>37131</v>
      </c>
      <c r="D651" s="78" t="s">
        <v>477</v>
      </c>
      <c r="E651" s="78" t="s">
        <v>478</v>
      </c>
      <c r="F651" s="78">
        <v>1029.8900000000001</v>
      </c>
      <c r="H651" s="84">
        <v>1029.8900000000001</v>
      </c>
      <c r="I651" s="78">
        <v>24</v>
      </c>
      <c r="M651" s="78" t="s">
        <v>753</v>
      </c>
    </row>
    <row r="652" spans="1:13" x14ac:dyDescent="0.25">
      <c r="A652" s="78">
        <v>328532</v>
      </c>
      <c r="B652" s="78">
        <v>37131</v>
      </c>
      <c r="D652" s="78" t="s">
        <v>477</v>
      </c>
      <c r="E652" s="78" t="s">
        <v>478</v>
      </c>
      <c r="F652" s="78">
        <v>688.16</v>
      </c>
      <c r="H652" s="84">
        <v>688.16</v>
      </c>
      <c r="I652" s="78">
        <v>24</v>
      </c>
      <c r="M652" s="78" t="s">
        <v>753</v>
      </c>
    </row>
    <row r="653" spans="1:13" x14ac:dyDescent="0.25">
      <c r="A653" s="78">
        <v>328533</v>
      </c>
      <c r="B653" s="78">
        <v>37131</v>
      </c>
      <c r="D653" s="78" t="s">
        <v>477</v>
      </c>
      <c r="E653" s="78" t="s">
        <v>478</v>
      </c>
      <c r="F653" s="78">
        <v>518.42999999999995</v>
      </c>
      <c r="H653" s="84">
        <v>518.42999999999995</v>
      </c>
      <c r="I653" s="78">
        <v>24</v>
      </c>
      <c r="M653" s="78" t="s">
        <v>753</v>
      </c>
    </row>
    <row r="654" spans="1:13" x14ac:dyDescent="0.25">
      <c r="A654" s="78">
        <v>328534</v>
      </c>
      <c r="B654" s="78">
        <v>37131</v>
      </c>
      <c r="D654" s="78" t="s">
        <v>477</v>
      </c>
      <c r="E654" s="78" t="s">
        <v>478</v>
      </c>
      <c r="F654" s="78">
        <v>10041.17</v>
      </c>
      <c r="H654" s="84">
        <v>10041.17</v>
      </c>
      <c r="I654" s="78">
        <v>24</v>
      </c>
      <c r="M654" s="78" t="s">
        <v>754</v>
      </c>
    </row>
    <row r="655" spans="1:13" x14ac:dyDescent="0.25">
      <c r="A655" s="78">
        <v>328536</v>
      </c>
      <c r="B655" s="78">
        <v>37131</v>
      </c>
      <c r="D655" s="78" t="s">
        <v>477</v>
      </c>
      <c r="E655" s="78" t="s">
        <v>478</v>
      </c>
      <c r="F655" s="78">
        <v>1333.22</v>
      </c>
      <c r="H655" s="84">
        <v>1333.22</v>
      </c>
      <c r="I655" s="78">
        <v>24</v>
      </c>
      <c r="M655" s="78" t="s">
        <v>754</v>
      </c>
    </row>
    <row r="656" spans="1:13" x14ac:dyDescent="0.25">
      <c r="A656" s="78">
        <v>328537</v>
      </c>
      <c r="B656" s="78">
        <v>37131</v>
      </c>
      <c r="D656" s="78" t="s">
        <v>477</v>
      </c>
      <c r="E656" s="78" t="s">
        <v>478</v>
      </c>
      <c r="F656" s="78">
        <v>1401.08</v>
      </c>
      <c r="H656" s="84">
        <v>1401.08</v>
      </c>
      <c r="I656" s="78">
        <v>24</v>
      </c>
      <c r="M656" s="78" t="s">
        <v>754</v>
      </c>
    </row>
    <row r="657" spans="1:13" x14ac:dyDescent="0.25">
      <c r="A657" s="78">
        <v>328538</v>
      </c>
      <c r="B657" s="78">
        <v>37131</v>
      </c>
      <c r="D657" s="78" t="s">
        <v>477</v>
      </c>
      <c r="E657" s="78" t="s">
        <v>478</v>
      </c>
      <c r="F657" s="78">
        <v>1394.71</v>
      </c>
      <c r="H657" s="84">
        <v>1394.71</v>
      </c>
      <c r="I657" s="78">
        <v>24</v>
      </c>
      <c r="M657" s="78" t="s">
        <v>755</v>
      </c>
    </row>
    <row r="658" spans="1:13" x14ac:dyDescent="0.25">
      <c r="A658" s="78">
        <v>328539</v>
      </c>
      <c r="B658" s="78">
        <v>37131</v>
      </c>
      <c r="D658" s="78" t="s">
        <v>477</v>
      </c>
      <c r="E658" s="78" t="s">
        <v>478</v>
      </c>
      <c r="F658" s="78">
        <v>1371.45</v>
      </c>
      <c r="H658" s="84">
        <v>1371.45</v>
      </c>
      <c r="I658" s="78">
        <v>24</v>
      </c>
      <c r="M658" s="78" t="s">
        <v>755</v>
      </c>
    </row>
    <row r="659" spans="1:13" x14ac:dyDescent="0.25">
      <c r="A659" s="78">
        <v>328541</v>
      </c>
      <c r="B659" s="78">
        <v>37131</v>
      </c>
      <c r="D659" s="78" t="s">
        <v>477</v>
      </c>
      <c r="E659" s="78" t="s">
        <v>478</v>
      </c>
      <c r="F659" s="78">
        <v>4787.3999999999996</v>
      </c>
      <c r="H659" s="84">
        <v>4787.3999999999996</v>
      </c>
      <c r="I659" s="78">
        <v>24</v>
      </c>
      <c r="M659" s="78" t="s">
        <v>754</v>
      </c>
    </row>
    <row r="660" spans="1:13" x14ac:dyDescent="0.25">
      <c r="A660" s="78">
        <v>328542</v>
      </c>
      <c r="B660" s="78">
        <v>37131</v>
      </c>
      <c r="D660" s="78" t="s">
        <v>477</v>
      </c>
      <c r="E660" s="78" t="s">
        <v>478</v>
      </c>
      <c r="F660" s="78">
        <v>4474.01</v>
      </c>
      <c r="H660" s="84">
        <v>4474.01</v>
      </c>
      <c r="I660" s="78">
        <v>24</v>
      </c>
      <c r="M660" s="78" t="s">
        <v>754</v>
      </c>
    </row>
    <row r="661" spans="1:13" x14ac:dyDescent="0.25">
      <c r="A661" s="78">
        <v>328546</v>
      </c>
      <c r="B661" s="78">
        <v>37131</v>
      </c>
      <c r="D661" s="78" t="s">
        <v>477</v>
      </c>
      <c r="E661" s="78" t="s">
        <v>478</v>
      </c>
      <c r="F661" s="78">
        <v>6960.88</v>
      </c>
      <c r="H661" s="84">
        <v>6960.88</v>
      </c>
      <c r="I661" s="78">
        <v>12</v>
      </c>
      <c r="M661" s="78" t="s">
        <v>752</v>
      </c>
    </row>
    <row r="662" spans="1:13" x14ac:dyDescent="0.25">
      <c r="A662" s="78">
        <v>328547</v>
      </c>
      <c r="B662" s="78">
        <v>37131</v>
      </c>
      <c r="D662" s="78" t="s">
        <v>477</v>
      </c>
      <c r="E662" s="78" t="s">
        <v>478</v>
      </c>
      <c r="F662" s="78">
        <v>524.15</v>
      </c>
      <c r="H662" s="84">
        <v>524.15</v>
      </c>
      <c r="I662" s="78">
        <v>12</v>
      </c>
      <c r="M662" s="78" t="s">
        <v>752</v>
      </c>
    </row>
    <row r="663" spans="1:13" x14ac:dyDescent="0.25">
      <c r="A663" s="78">
        <v>328551</v>
      </c>
      <c r="B663" s="78">
        <v>37131</v>
      </c>
      <c r="D663" s="78" t="s">
        <v>477</v>
      </c>
      <c r="E663" s="78" t="s">
        <v>478</v>
      </c>
      <c r="F663" s="78">
        <v>712.14</v>
      </c>
      <c r="H663" s="84">
        <v>712.14</v>
      </c>
      <c r="I663" s="78">
        <v>12</v>
      </c>
      <c r="M663" s="78" t="s">
        <v>752</v>
      </c>
    </row>
    <row r="664" spans="1:13" x14ac:dyDescent="0.25">
      <c r="A664" s="78">
        <v>328567</v>
      </c>
      <c r="B664" s="78">
        <v>37131</v>
      </c>
      <c r="D664" s="78" t="s">
        <v>477</v>
      </c>
      <c r="E664" s="78" t="s">
        <v>478</v>
      </c>
      <c r="F664" s="78">
        <v>-11245.79</v>
      </c>
      <c r="H664" s="84">
        <v>-11245.79</v>
      </c>
      <c r="I664" s="78">
        <v>7</v>
      </c>
      <c r="M664" s="78" t="s">
        <v>752</v>
      </c>
    </row>
    <row r="665" spans="1:13" x14ac:dyDescent="0.25">
      <c r="A665" s="78">
        <v>328601</v>
      </c>
      <c r="B665" s="78">
        <v>37131</v>
      </c>
      <c r="D665" s="78" t="s">
        <v>477</v>
      </c>
      <c r="E665" s="78" t="s">
        <v>478</v>
      </c>
      <c r="F665" s="78">
        <v>1058.67</v>
      </c>
      <c r="H665" s="84">
        <v>1058.67</v>
      </c>
      <c r="I665" s="78">
        <v>24</v>
      </c>
      <c r="M665" s="78" t="s">
        <v>750</v>
      </c>
    </row>
    <row r="666" spans="1:13" x14ac:dyDescent="0.25">
      <c r="A666" s="78">
        <v>328602</v>
      </c>
      <c r="B666" s="78">
        <v>37131</v>
      </c>
      <c r="D666" s="78" t="s">
        <v>477</v>
      </c>
      <c r="E666" s="78" t="s">
        <v>478</v>
      </c>
      <c r="F666" s="78">
        <v>884.56</v>
      </c>
      <c r="H666" s="84">
        <v>884.56</v>
      </c>
      <c r="I666" s="78">
        <v>24</v>
      </c>
      <c r="M666" s="78" t="s">
        <v>750</v>
      </c>
    </row>
    <row r="667" spans="1:13" x14ac:dyDescent="0.25">
      <c r="A667" s="78">
        <v>328885</v>
      </c>
      <c r="B667" s="78">
        <v>37133</v>
      </c>
      <c r="D667" s="78" t="s">
        <v>477</v>
      </c>
      <c r="E667" s="78" t="s">
        <v>478</v>
      </c>
      <c r="F667" s="78">
        <v>6265.62</v>
      </c>
      <c r="H667" s="84">
        <v>6265.62</v>
      </c>
      <c r="I667" s="78">
        <v>24</v>
      </c>
      <c r="M667" s="78" t="s">
        <v>739</v>
      </c>
    </row>
    <row r="668" spans="1:13" x14ac:dyDescent="0.25">
      <c r="D668" s="78" t="s">
        <v>479</v>
      </c>
      <c r="F668" s="78">
        <v>622774.82999999996</v>
      </c>
      <c r="H668" s="84">
        <v>622774.82999999996</v>
      </c>
    </row>
    <row r="669" spans="1:13" x14ac:dyDescent="0.25">
      <c r="A669" s="78">
        <v>328015</v>
      </c>
      <c r="B669" s="78">
        <v>37120</v>
      </c>
      <c r="D669" s="78" t="s">
        <v>480</v>
      </c>
      <c r="E669" s="78" t="s">
        <v>481</v>
      </c>
      <c r="F669" s="78">
        <v>-182717.98</v>
      </c>
      <c r="H669" s="84">
        <v>-182717.98</v>
      </c>
      <c r="I669" s="78">
        <v>24</v>
      </c>
      <c r="M669" s="78" t="s">
        <v>756</v>
      </c>
    </row>
    <row r="670" spans="1:13" x14ac:dyDescent="0.25">
      <c r="A670" s="78">
        <v>328091</v>
      </c>
      <c r="B670" s="78">
        <v>37123</v>
      </c>
      <c r="D670" s="78" t="s">
        <v>480</v>
      </c>
      <c r="E670" s="78" t="s">
        <v>481</v>
      </c>
      <c r="F670" s="78">
        <v>-759636.56259999995</v>
      </c>
      <c r="H670" s="84">
        <v>-759636.56259999995</v>
      </c>
      <c r="I670" s="78">
        <v>34</v>
      </c>
      <c r="M670" s="78" t="s">
        <v>757</v>
      </c>
    </row>
    <row r="671" spans="1:13" x14ac:dyDescent="0.25">
      <c r="A671" s="78">
        <v>328092</v>
      </c>
      <c r="B671" s="78">
        <v>37123</v>
      </c>
      <c r="D671" s="78" t="s">
        <v>480</v>
      </c>
      <c r="E671" s="78" t="s">
        <v>481</v>
      </c>
      <c r="F671" s="78">
        <v>326254</v>
      </c>
      <c r="H671" s="84">
        <v>326254</v>
      </c>
      <c r="I671" s="78">
        <v>34</v>
      </c>
      <c r="M671" s="78" t="s">
        <v>757</v>
      </c>
    </row>
    <row r="672" spans="1:13" x14ac:dyDescent="0.25">
      <c r="A672" s="78">
        <v>328093</v>
      </c>
      <c r="B672" s="78">
        <v>37123</v>
      </c>
      <c r="D672" s="78" t="s">
        <v>480</v>
      </c>
      <c r="E672" s="78" t="s">
        <v>481</v>
      </c>
      <c r="F672" s="78">
        <v>5316.3424999999997</v>
      </c>
      <c r="H672" s="84">
        <v>5316.3424999999997</v>
      </c>
      <c r="I672" s="78">
        <v>2</v>
      </c>
      <c r="M672" s="78" t="s">
        <v>757</v>
      </c>
    </row>
    <row r="673" spans="1:13" x14ac:dyDescent="0.25">
      <c r="A673" s="78">
        <v>328094</v>
      </c>
      <c r="B673" s="78">
        <v>37123</v>
      </c>
      <c r="D673" s="78" t="s">
        <v>480</v>
      </c>
      <c r="E673" s="78" t="s">
        <v>481</v>
      </c>
      <c r="F673" s="78">
        <v>-1282449.8570999999</v>
      </c>
      <c r="H673" s="84">
        <v>-1282449.8570999999</v>
      </c>
      <c r="I673" s="78">
        <v>34</v>
      </c>
      <c r="M673" s="78" t="s">
        <v>757</v>
      </c>
    </row>
    <row r="674" spans="1:13" x14ac:dyDescent="0.25">
      <c r="A674" s="78">
        <v>328095</v>
      </c>
      <c r="B674" s="78">
        <v>37123</v>
      </c>
      <c r="D674" s="78" t="s">
        <v>480</v>
      </c>
      <c r="E674" s="78" t="s">
        <v>481</v>
      </c>
      <c r="F674" s="78">
        <v>222840</v>
      </c>
      <c r="H674" s="84">
        <v>222840</v>
      </c>
      <c r="I674" s="78">
        <v>34</v>
      </c>
      <c r="M674" s="78" t="s">
        <v>757</v>
      </c>
    </row>
    <row r="675" spans="1:13" x14ac:dyDescent="0.25">
      <c r="A675" s="78">
        <v>328096</v>
      </c>
      <c r="B675" s="78">
        <v>37123</v>
      </c>
      <c r="D675" s="78" t="s">
        <v>480</v>
      </c>
      <c r="E675" s="78" t="s">
        <v>481</v>
      </c>
      <c r="F675" s="78">
        <v>6615.6022999999996</v>
      </c>
      <c r="H675" s="84">
        <v>6615.6022999999996</v>
      </c>
      <c r="I675" s="78">
        <v>2</v>
      </c>
      <c r="M675" s="78" t="s">
        <v>757</v>
      </c>
    </row>
    <row r="676" spans="1:13" x14ac:dyDescent="0.25">
      <c r="A676" s="78">
        <v>328097</v>
      </c>
      <c r="B676" s="78">
        <v>37123</v>
      </c>
      <c r="D676" s="78" t="s">
        <v>480</v>
      </c>
      <c r="E676" s="78" t="s">
        <v>481</v>
      </c>
      <c r="F676" s="78">
        <v>331792</v>
      </c>
      <c r="H676" s="84">
        <v>331792</v>
      </c>
      <c r="I676" s="78">
        <v>34</v>
      </c>
      <c r="M676" s="78" t="s">
        <v>757</v>
      </c>
    </row>
    <row r="677" spans="1:13" x14ac:dyDescent="0.25">
      <c r="A677" s="78">
        <v>328098</v>
      </c>
      <c r="B677" s="78">
        <v>37123</v>
      </c>
      <c r="D677" s="78" t="s">
        <v>480</v>
      </c>
      <c r="E677" s="78" t="s">
        <v>481</v>
      </c>
      <c r="F677" s="78">
        <v>9524.5439000000006</v>
      </c>
      <c r="H677" s="84">
        <v>9524.5439000000006</v>
      </c>
      <c r="I677" s="78">
        <v>2</v>
      </c>
      <c r="M677" s="78" t="s">
        <v>757</v>
      </c>
    </row>
    <row r="678" spans="1:13" x14ac:dyDescent="0.25">
      <c r="A678" s="78">
        <v>328099</v>
      </c>
      <c r="B678" s="78">
        <v>37123</v>
      </c>
      <c r="D678" s="78" t="s">
        <v>480</v>
      </c>
      <c r="E678" s="78" t="s">
        <v>481</v>
      </c>
      <c r="F678" s="78">
        <v>-531166.25340000005</v>
      </c>
      <c r="H678" s="84">
        <v>-531166.25340000005</v>
      </c>
      <c r="I678" s="78">
        <v>34</v>
      </c>
      <c r="M678" s="78" t="s">
        <v>757</v>
      </c>
    </row>
    <row r="679" spans="1:13" x14ac:dyDescent="0.25">
      <c r="A679" s="78">
        <v>328100</v>
      </c>
      <c r="B679" s="78">
        <v>37123</v>
      </c>
      <c r="D679" s="78" t="s">
        <v>480</v>
      </c>
      <c r="E679" s="78" t="s">
        <v>481</v>
      </c>
      <c r="F679" s="78">
        <v>224288</v>
      </c>
      <c r="H679" s="84">
        <v>224288</v>
      </c>
      <c r="I679" s="78">
        <v>34</v>
      </c>
      <c r="M679" s="78" t="s">
        <v>757</v>
      </c>
    </row>
    <row r="680" spans="1:13" x14ac:dyDescent="0.25">
      <c r="A680" s="78">
        <v>328101</v>
      </c>
      <c r="B680" s="78">
        <v>37123</v>
      </c>
      <c r="D680" s="78" t="s">
        <v>480</v>
      </c>
      <c r="E680" s="78" t="s">
        <v>481</v>
      </c>
      <c r="F680" s="78">
        <v>4378.0928999999996</v>
      </c>
      <c r="H680" s="84">
        <v>4378.0928999999996</v>
      </c>
      <c r="I680" s="78">
        <v>2</v>
      </c>
      <c r="M680" s="78" t="s">
        <v>757</v>
      </c>
    </row>
    <row r="681" spans="1:13" x14ac:dyDescent="0.25">
      <c r="A681" s="78">
        <v>328637</v>
      </c>
      <c r="B681" s="78">
        <v>37131</v>
      </c>
      <c r="D681" s="78" t="s">
        <v>480</v>
      </c>
      <c r="E681" s="78" t="s">
        <v>481</v>
      </c>
      <c r="F681" s="78">
        <v>12906.47</v>
      </c>
      <c r="H681" s="84">
        <v>12906.47</v>
      </c>
      <c r="I681" s="78">
        <v>20</v>
      </c>
      <c r="M681" s="78" t="s">
        <v>758</v>
      </c>
    </row>
    <row r="682" spans="1:13" x14ac:dyDescent="0.25">
      <c r="A682" s="78">
        <v>328642</v>
      </c>
      <c r="B682" s="78">
        <v>37131</v>
      </c>
      <c r="D682" s="78" t="s">
        <v>480</v>
      </c>
      <c r="E682" s="78" t="s">
        <v>481</v>
      </c>
      <c r="F682" s="78">
        <v>-187948.01</v>
      </c>
      <c r="H682" s="84">
        <v>-187948.01</v>
      </c>
      <c r="I682" s="78">
        <v>20</v>
      </c>
      <c r="M682" s="78" t="s">
        <v>758</v>
      </c>
    </row>
    <row r="683" spans="1:13" x14ac:dyDescent="0.25">
      <c r="A683" s="78">
        <v>328761</v>
      </c>
      <c r="B683" s="78">
        <v>37132</v>
      </c>
      <c r="D683" s="78" t="s">
        <v>480</v>
      </c>
      <c r="E683" s="78" t="s">
        <v>481</v>
      </c>
      <c r="F683" s="78">
        <v>9735.19</v>
      </c>
      <c r="H683" s="84">
        <v>9735.19</v>
      </c>
      <c r="I683" s="78">
        <v>10</v>
      </c>
      <c r="M683" s="78" t="s">
        <v>759</v>
      </c>
    </row>
    <row r="684" spans="1:13" x14ac:dyDescent="0.25">
      <c r="A684" s="78">
        <v>328816</v>
      </c>
      <c r="B684" s="78">
        <v>37133</v>
      </c>
      <c r="D684" s="78" t="s">
        <v>480</v>
      </c>
      <c r="E684" s="78" t="s">
        <v>481</v>
      </c>
      <c r="F684" s="78">
        <v>-21748.41</v>
      </c>
      <c r="H684" s="84">
        <v>-21748.41</v>
      </c>
      <c r="I684" s="78">
        <v>1</v>
      </c>
      <c r="M684" s="78" t="s">
        <v>257</v>
      </c>
    </row>
    <row r="685" spans="1:13" x14ac:dyDescent="0.25">
      <c r="D685" s="78" t="s">
        <v>482</v>
      </c>
      <c r="F685" s="78">
        <v>-1812016.8314999999</v>
      </c>
      <c r="H685" s="84">
        <v>-1812016.8314999999</v>
      </c>
    </row>
    <row r="686" spans="1:13" x14ac:dyDescent="0.25">
      <c r="D686" s="78" t="s">
        <v>146</v>
      </c>
      <c r="F686" s="78">
        <v>-4716134.2017999971</v>
      </c>
      <c r="H686" s="84">
        <v>-4716134.2017999971</v>
      </c>
    </row>
    <row r="687" spans="1:13" x14ac:dyDescent="0.25">
      <c r="H687" s="84"/>
    </row>
    <row r="688" spans="1:13" x14ac:dyDescent="0.25">
      <c r="H688" s="84"/>
    </row>
    <row r="689" spans="8:8" x14ac:dyDescent="0.25">
      <c r="H689" s="84"/>
    </row>
    <row r="690" spans="8:8" x14ac:dyDescent="0.25">
      <c r="H690" s="84"/>
    </row>
    <row r="691" spans="8:8" x14ac:dyDescent="0.25">
      <c r="H691" s="84"/>
    </row>
    <row r="692" spans="8:8" x14ac:dyDescent="0.25">
      <c r="H692" s="84"/>
    </row>
    <row r="693" spans="8:8" x14ac:dyDescent="0.25">
      <c r="H693" s="84"/>
    </row>
    <row r="694" spans="8:8" x14ac:dyDescent="0.25">
      <c r="H694" s="84"/>
    </row>
    <row r="695" spans="8:8" x14ac:dyDescent="0.25">
      <c r="H695" s="84"/>
    </row>
    <row r="696" spans="8:8" x14ac:dyDescent="0.25">
      <c r="H696" s="84"/>
    </row>
    <row r="697" spans="8:8" x14ac:dyDescent="0.25">
      <c r="H697" s="84"/>
    </row>
    <row r="698" spans="8:8" x14ac:dyDescent="0.25">
      <c r="H698" s="84"/>
    </row>
    <row r="699" spans="8:8" x14ac:dyDescent="0.25">
      <c r="H699" s="84"/>
    </row>
    <row r="700" spans="8:8" x14ac:dyDescent="0.25">
      <c r="H700" s="84"/>
    </row>
    <row r="701" spans="8:8" x14ac:dyDescent="0.25">
      <c r="H701" s="84"/>
    </row>
    <row r="702" spans="8:8" x14ac:dyDescent="0.25">
      <c r="H702" s="84"/>
    </row>
    <row r="703" spans="8:8" x14ac:dyDescent="0.25">
      <c r="H703" s="84"/>
    </row>
    <row r="704" spans="8:8" x14ac:dyDescent="0.25">
      <c r="H704" s="84"/>
    </row>
    <row r="705" spans="8:8" x14ac:dyDescent="0.25">
      <c r="H705" s="84"/>
    </row>
    <row r="706" spans="8:8" x14ac:dyDescent="0.25">
      <c r="H706" s="84"/>
    </row>
    <row r="707" spans="8:8" x14ac:dyDescent="0.25">
      <c r="H707" s="84"/>
    </row>
    <row r="708" spans="8:8" x14ac:dyDescent="0.25">
      <c r="H708" s="84"/>
    </row>
    <row r="709" spans="8:8" x14ac:dyDescent="0.25">
      <c r="H709" s="84"/>
    </row>
    <row r="710" spans="8:8" x14ac:dyDescent="0.25">
      <c r="H710" s="84"/>
    </row>
    <row r="711" spans="8:8" x14ac:dyDescent="0.25">
      <c r="H711" s="84"/>
    </row>
    <row r="712" spans="8:8" x14ac:dyDescent="0.25">
      <c r="H712" s="84"/>
    </row>
    <row r="713" spans="8:8" x14ac:dyDescent="0.25">
      <c r="H713" s="84"/>
    </row>
    <row r="714" spans="8:8" x14ac:dyDescent="0.25">
      <c r="H714" s="84"/>
    </row>
    <row r="715" spans="8:8" x14ac:dyDescent="0.25">
      <c r="H715" s="84"/>
    </row>
    <row r="716" spans="8:8" x14ac:dyDescent="0.25">
      <c r="H716" s="84"/>
    </row>
    <row r="717" spans="8:8" x14ac:dyDescent="0.25">
      <c r="H717" s="84"/>
    </row>
    <row r="718" spans="8:8" x14ac:dyDescent="0.25">
      <c r="H718" s="84"/>
    </row>
    <row r="719" spans="8:8" x14ac:dyDescent="0.25">
      <c r="H719" s="84"/>
    </row>
    <row r="720" spans="8:8" x14ac:dyDescent="0.25">
      <c r="H720" s="84"/>
    </row>
    <row r="721" spans="8:8" x14ac:dyDescent="0.25">
      <c r="H721" s="84"/>
    </row>
    <row r="722" spans="8:8" x14ac:dyDescent="0.25">
      <c r="H722" s="84"/>
    </row>
    <row r="723" spans="8:8" x14ac:dyDescent="0.25">
      <c r="H723" s="84"/>
    </row>
    <row r="724" spans="8:8" x14ac:dyDescent="0.25">
      <c r="H724" s="84"/>
    </row>
    <row r="725" spans="8:8" x14ac:dyDescent="0.25">
      <c r="H725" s="84"/>
    </row>
    <row r="726" spans="8:8" x14ac:dyDescent="0.25">
      <c r="H726" s="84"/>
    </row>
    <row r="727" spans="8:8" x14ac:dyDescent="0.25">
      <c r="H727" s="84"/>
    </row>
    <row r="728" spans="8:8" x14ac:dyDescent="0.25">
      <c r="H728" s="84"/>
    </row>
    <row r="729" spans="8:8" x14ac:dyDescent="0.25">
      <c r="H729" s="84"/>
    </row>
    <row r="730" spans="8:8" x14ac:dyDescent="0.25">
      <c r="H730" s="84"/>
    </row>
    <row r="731" spans="8:8" x14ac:dyDescent="0.25">
      <c r="H731" s="84"/>
    </row>
    <row r="732" spans="8:8" x14ac:dyDescent="0.25">
      <c r="H732" s="84"/>
    </row>
    <row r="733" spans="8:8" x14ac:dyDescent="0.25">
      <c r="H733" s="84"/>
    </row>
    <row r="734" spans="8:8" x14ac:dyDescent="0.25">
      <c r="H734" s="84"/>
    </row>
    <row r="735" spans="8:8" x14ac:dyDescent="0.25">
      <c r="H735" s="84"/>
    </row>
    <row r="736" spans="8:8" x14ac:dyDescent="0.25">
      <c r="H736" s="84"/>
    </row>
    <row r="737" spans="8:8" x14ac:dyDescent="0.25">
      <c r="H737" s="84"/>
    </row>
    <row r="738" spans="8:8" x14ac:dyDescent="0.25">
      <c r="H738" s="84"/>
    </row>
    <row r="739" spans="8:8" x14ac:dyDescent="0.25">
      <c r="H739" s="84"/>
    </row>
    <row r="740" spans="8:8" x14ac:dyDescent="0.25">
      <c r="H740" s="84"/>
    </row>
    <row r="741" spans="8:8" x14ac:dyDescent="0.25">
      <c r="H741" s="84"/>
    </row>
    <row r="742" spans="8:8" x14ac:dyDescent="0.25">
      <c r="H742" s="84"/>
    </row>
    <row r="743" spans="8:8" x14ac:dyDescent="0.25">
      <c r="H743" s="84"/>
    </row>
    <row r="744" spans="8:8" x14ac:dyDescent="0.25">
      <c r="H744" s="84"/>
    </row>
    <row r="745" spans="8:8" x14ac:dyDescent="0.25">
      <c r="H745" s="84"/>
    </row>
    <row r="746" spans="8:8" x14ac:dyDescent="0.25">
      <c r="H746" s="84"/>
    </row>
    <row r="747" spans="8:8" x14ac:dyDescent="0.25">
      <c r="H747" s="84"/>
    </row>
    <row r="748" spans="8:8" x14ac:dyDescent="0.25">
      <c r="H748" s="84"/>
    </row>
    <row r="749" spans="8:8" x14ac:dyDescent="0.25">
      <c r="H749" s="84"/>
    </row>
    <row r="750" spans="8:8" x14ac:dyDescent="0.25">
      <c r="H750" s="84"/>
    </row>
    <row r="751" spans="8:8" x14ac:dyDescent="0.25">
      <c r="H751" s="84"/>
    </row>
    <row r="752" spans="8:8" x14ac:dyDescent="0.25">
      <c r="H752" s="84"/>
    </row>
    <row r="753" spans="8:8" x14ac:dyDescent="0.25">
      <c r="H753" s="84"/>
    </row>
    <row r="754" spans="8:8" x14ac:dyDescent="0.25">
      <c r="H754" s="84"/>
    </row>
    <row r="755" spans="8:8" x14ac:dyDescent="0.25">
      <c r="H755" s="84"/>
    </row>
    <row r="756" spans="8:8" x14ac:dyDescent="0.25">
      <c r="H756" s="84"/>
    </row>
    <row r="757" spans="8:8" x14ac:dyDescent="0.25">
      <c r="H757" s="84"/>
    </row>
    <row r="758" spans="8:8" x14ac:dyDescent="0.25">
      <c r="H758" s="84"/>
    </row>
    <row r="759" spans="8:8" x14ac:dyDescent="0.25">
      <c r="H759" s="84"/>
    </row>
    <row r="760" spans="8:8" x14ac:dyDescent="0.25">
      <c r="H760" s="84"/>
    </row>
    <row r="761" spans="8:8" x14ac:dyDescent="0.25">
      <c r="H761" s="84"/>
    </row>
    <row r="762" spans="8:8" x14ac:dyDescent="0.25">
      <c r="H762" s="84"/>
    </row>
    <row r="763" spans="8:8" x14ac:dyDescent="0.25">
      <c r="H763" s="84"/>
    </row>
    <row r="764" spans="8:8" x14ac:dyDescent="0.25">
      <c r="H764" s="84"/>
    </row>
    <row r="765" spans="8:8" x14ac:dyDescent="0.25">
      <c r="H765" s="84"/>
    </row>
    <row r="766" spans="8:8" x14ac:dyDescent="0.25">
      <c r="H766" s="84"/>
    </row>
    <row r="767" spans="8:8" x14ac:dyDescent="0.25">
      <c r="H767" s="84"/>
    </row>
    <row r="768" spans="8:8" x14ac:dyDescent="0.25">
      <c r="H768" s="84"/>
    </row>
    <row r="769" spans="8:8" x14ac:dyDescent="0.25">
      <c r="H769" s="84"/>
    </row>
    <row r="770" spans="8:8" x14ac:dyDescent="0.25">
      <c r="H770" s="84"/>
    </row>
    <row r="771" spans="8:8" x14ac:dyDescent="0.25">
      <c r="H771" s="84"/>
    </row>
    <row r="772" spans="8:8" x14ac:dyDescent="0.25">
      <c r="H772" s="84"/>
    </row>
    <row r="773" spans="8:8" x14ac:dyDescent="0.25">
      <c r="H773" s="84"/>
    </row>
    <row r="774" spans="8:8" x14ac:dyDescent="0.25">
      <c r="H774" s="84"/>
    </row>
    <row r="775" spans="8:8" x14ac:dyDescent="0.25">
      <c r="H775" s="84"/>
    </row>
    <row r="776" spans="8:8" x14ac:dyDescent="0.25">
      <c r="H776" s="84"/>
    </row>
    <row r="777" spans="8:8" x14ac:dyDescent="0.25">
      <c r="H777" s="84"/>
    </row>
    <row r="778" spans="8:8" x14ac:dyDescent="0.25">
      <c r="H778" s="84"/>
    </row>
    <row r="779" spans="8:8" x14ac:dyDescent="0.25">
      <c r="H779" s="84"/>
    </row>
    <row r="780" spans="8:8" x14ac:dyDescent="0.25">
      <c r="H780" s="84"/>
    </row>
    <row r="781" spans="8:8" x14ac:dyDescent="0.25">
      <c r="H781" s="84"/>
    </row>
    <row r="782" spans="8:8" x14ac:dyDescent="0.25">
      <c r="H782" s="84"/>
    </row>
    <row r="783" spans="8:8" x14ac:dyDescent="0.25">
      <c r="H783" s="84"/>
    </row>
    <row r="784" spans="8:8" x14ac:dyDescent="0.25">
      <c r="H784" s="84"/>
    </row>
    <row r="785" spans="8:8" x14ac:dyDescent="0.25">
      <c r="H785" s="84"/>
    </row>
    <row r="786" spans="8:8" x14ac:dyDescent="0.25">
      <c r="H786" s="84"/>
    </row>
    <row r="787" spans="8:8" x14ac:dyDescent="0.25">
      <c r="H787" s="84"/>
    </row>
    <row r="788" spans="8:8" x14ac:dyDescent="0.25">
      <c r="H788" s="84"/>
    </row>
    <row r="789" spans="8:8" x14ac:dyDescent="0.25">
      <c r="H789" s="84"/>
    </row>
    <row r="790" spans="8:8" x14ac:dyDescent="0.25">
      <c r="H790" s="84"/>
    </row>
    <row r="791" spans="8:8" x14ac:dyDescent="0.25">
      <c r="H791" s="84"/>
    </row>
    <row r="792" spans="8:8" x14ac:dyDescent="0.25">
      <c r="H792" s="84"/>
    </row>
    <row r="793" spans="8:8" x14ac:dyDescent="0.25">
      <c r="H793" s="84"/>
    </row>
    <row r="794" spans="8:8" x14ac:dyDescent="0.25">
      <c r="H794" s="84"/>
    </row>
    <row r="795" spans="8:8" x14ac:dyDescent="0.25">
      <c r="H795" s="84"/>
    </row>
    <row r="796" spans="8:8" x14ac:dyDescent="0.25">
      <c r="H796" s="84"/>
    </row>
    <row r="797" spans="8:8" x14ac:dyDescent="0.25">
      <c r="H797" s="84"/>
    </row>
    <row r="798" spans="8:8" x14ac:dyDescent="0.25">
      <c r="H798" s="84"/>
    </row>
    <row r="799" spans="8:8" x14ac:dyDescent="0.25">
      <c r="H799" s="84"/>
    </row>
    <row r="800" spans="8:8" x14ac:dyDescent="0.25">
      <c r="H800" s="84"/>
    </row>
    <row r="801" spans="8:8" x14ac:dyDescent="0.25">
      <c r="H801" s="84"/>
    </row>
    <row r="802" spans="8:8" x14ac:dyDescent="0.25">
      <c r="H802" s="84"/>
    </row>
    <row r="803" spans="8:8" x14ac:dyDescent="0.25">
      <c r="H803" s="84"/>
    </row>
    <row r="804" spans="8:8" x14ac:dyDescent="0.25">
      <c r="H804" s="84"/>
    </row>
    <row r="805" spans="8:8" x14ac:dyDescent="0.25">
      <c r="H805" s="84"/>
    </row>
    <row r="806" spans="8:8" x14ac:dyDescent="0.25">
      <c r="H806" s="84"/>
    </row>
    <row r="807" spans="8:8" x14ac:dyDescent="0.25">
      <c r="H807" s="84"/>
    </row>
    <row r="808" spans="8:8" x14ac:dyDescent="0.25">
      <c r="H808" s="84"/>
    </row>
    <row r="809" spans="8:8" x14ac:dyDescent="0.25">
      <c r="H809" s="84"/>
    </row>
    <row r="810" spans="8:8" x14ac:dyDescent="0.25">
      <c r="H810" s="84"/>
    </row>
    <row r="811" spans="8:8" x14ac:dyDescent="0.25">
      <c r="H811" s="84"/>
    </row>
    <row r="812" spans="8:8" x14ac:dyDescent="0.25">
      <c r="H812" s="84"/>
    </row>
    <row r="813" spans="8:8" x14ac:dyDescent="0.25">
      <c r="H813" s="84"/>
    </row>
    <row r="814" spans="8:8" x14ac:dyDescent="0.25">
      <c r="H814" s="84"/>
    </row>
    <row r="815" spans="8:8" x14ac:dyDescent="0.25">
      <c r="H815" s="84"/>
    </row>
    <row r="816" spans="8:8" x14ac:dyDescent="0.25">
      <c r="H816" s="84"/>
    </row>
    <row r="817" spans="8:8" x14ac:dyDescent="0.25">
      <c r="H817" s="84"/>
    </row>
    <row r="818" spans="8:8" x14ac:dyDescent="0.25">
      <c r="H818" s="84"/>
    </row>
    <row r="819" spans="8:8" x14ac:dyDescent="0.25">
      <c r="H819" s="84"/>
    </row>
    <row r="820" spans="8:8" x14ac:dyDescent="0.25">
      <c r="H820" s="84"/>
    </row>
    <row r="821" spans="8:8" x14ac:dyDescent="0.25">
      <c r="H821" s="84"/>
    </row>
    <row r="822" spans="8:8" x14ac:dyDescent="0.25">
      <c r="H822" s="84"/>
    </row>
    <row r="823" spans="8:8" x14ac:dyDescent="0.25">
      <c r="H823" s="84"/>
    </row>
    <row r="824" spans="8:8" x14ac:dyDescent="0.25">
      <c r="H824" s="84"/>
    </row>
    <row r="825" spans="8:8" x14ac:dyDescent="0.25">
      <c r="H825" s="84"/>
    </row>
    <row r="826" spans="8:8" x14ac:dyDescent="0.25">
      <c r="H826" s="84"/>
    </row>
    <row r="827" spans="8:8" x14ac:dyDescent="0.25">
      <c r="H827" s="84"/>
    </row>
    <row r="828" spans="8:8" x14ac:dyDescent="0.25">
      <c r="H828" s="84"/>
    </row>
    <row r="829" spans="8:8" x14ac:dyDescent="0.25">
      <c r="H829" s="84"/>
    </row>
    <row r="830" spans="8:8" x14ac:dyDescent="0.25">
      <c r="H830" s="84"/>
    </row>
    <row r="831" spans="8:8" x14ac:dyDescent="0.25">
      <c r="H831" s="84"/>
    </row>
    <row r="832" spans="8:8" x14ac:dyDescent="0.25">
      <c r="H832" s="84"/>
    </row>
    <row r="833" spans="8:8" x14ac:dyDescent="0.25">
      <c r="H833" s="84"/>
    </row>
    <row r="834" spans="8:8" x14ac:dyDescent="0.25">
      <c r="H834" s="84"/>
    </row>
    <row r="835" spans="8:8" x14ac:dyDescent="0.25">
      <c r="H835" s="84"/>
    </row>
    <row r="836" spans="8:8" x14ac:dyDescent="0.25">
      <c r="H836" s="84"/>
    </row>
    <row r="837" spans="8:8" x14ac:dyDescent="0.25">
      <c r="H837" s="84"/>
    </row>
    <row r="838" spans="8:8" x14ac:dyDescent="0.25">
      <c r="H838" s="84"/>
    </row>
    <row r="839" spans="8:8" x14ac:dyDescent="0.25">
      <c r="H839" s="84"/>
    </row>
    <row r="840" spans="8:8" x14ac:dyDescent="0.25">
      <c r="H840" s="84"/>
    </row>
    <row r="841" spans="8:8" x14ac:dyDescent="0.25">
      <c r="H841" s="84"/>
    </row>
    <row r="842" spans="8:8" x14ac:dyDescent="0.25">
      <c r="H842" s="84"/>
    </row>
    <row r="843" spans="8:8" x14ac:dyDescent="0.25">
      <c r="H843" s="84"/>
    </row>
    <row r="844" spans="8:8" x14ac:dyDescent="0.25">
      <c r="H844" s="84"/>
    </row>
    <row r="845" spans="8:8" x14ac:dyDescent="0.25">
      <c r="H845" s="84"/>
    </row>
    <row r="846" spans="8:8" x14ac:dyDescent="0.25">
      <c r="H846" s="84"/>
    </row>
    <row r="847" spans="8:8" x14ac:dyDescent="0.25">
      <c r="H847" s="84"/>
    </row>
    <row r="848" spans="8:8" x14ac:dyDescent="0.25">
      <c r="H848" s="84"/>
    </row>
    <row r="849" spans="8:8" x14ac:dyDescent="0.25">
      <c r="H849" s="84"/>
    </row>
    <row r="850" spans="8:8" x14ac:dyDescent="0.25">
      <c r="H850" s="84"/>
    </row>
    <row r="851" spans="8:8" x14ac:dyDescent="0.25">
      <c r="H851" s="84"/>
    </row>
    <row r="852" spans="8:8" x14ac:dyDescent="0.25">
      <c r="H852" s="84"/>
    </row>
    <row r="853" spans="8:8" x14ac:dyDescent="0.25">
      <c r="H853" s="84"/>
    </row>
    <row r="854" spans="8:8" x14ac:dyDescent="0.25">
      <c r="H854" s="84"/>
    </row>
    <row r="855" spans="8:8" x14ac:dyDescent="0.25">
      <c r="H855" s="84"/>
    </row>
    <row r="856" spans="8:8" x14ac:dyDescent="0.25">
      <c r="H856" s="84"/>
    </row>
    <row r="857" spans="8:8" x14ac:dyDescent="0.25">
      <c r="H857" s="84"/>
    </row>
    <row r="858" spans="8:8" x14ac:dyDescent="0.25">
      <c r="H858" s="84"/>
    </row>
    <row r="859" spans="8:8" x14ac:dyDescent="0.25">
      <c r="H859" s="84"/>
    </row>
    <row r="860" spans="8:8" x14ac:dyDescent="0.25">
      <c r="H860" s="84"/>
    </row>
    <row r="861" spans="8:8" x14ac:dyDescent="0.25">
      <c r="H861" s="84"/>
    </row>
    <row r="862" spans="8:8" x14ac:dyDescent="0.25">
      <c r="H862" s="84"/>
    </row>
    <row r="863" spans="8:8" x14ac:dyDescent="0.25">
      <c r="H863" s="84"/>
    </row>
    <row r="864" spans="8:8" x14ac:dyDescent="0.25">
      <c r="H864" s="84"/>
    </row>
    <row r="865" spans="8:8" x14ac:dyDescent="0.25">
      <c r="H865" s="84"/>
    </row>
    <row r="866" spans="8:8" x14ac:dyDescent="0.25">
      <c r="H866" s="84"/>
    </row>
    <row r="867" spans="8:8" x14ac:dyDescent="0.25">
      <c r="H867" s="84"/>
    </row>
    <row r="868" spans="8:8" x14ac:dyDescent="0.25">
      <c r="H868" s="84"/>
    </row>
    <row r="869" spans="8:8" x14ac:dyDescent="0.25">
      <c r="H869" s="84"/>
    </row>
    <row r="870" spans="8:8" x14ac:dyDescent="0.25">
      <c r="H870" s="84"/>
    </row>
    <row r="871" spans="8:8" x14ac:dyDescent="0.25">
      <c r="H871" s="84"/>
    </row>
    <row r="872" spans="8:8" x14ac:dyDescent="0.25">
      <c r="H872" s="84"/>
    </row>
    <row r="873" spans="8:8" x14ac:dyDescent="0.25">
      <c r="H873" s="84"/>
    </row>
    <row r="874" spans="8:8" x14ac:dyDescent="0.25">
      <c r="H874" s="84"/>
    </row>
    <row r="875" spans="8:8" x14ac:dyDescent="0.25">
      <c r="H875" s="84"/>
    </row>
    <row r="876" spans="8:8" x14ac:dyDescent="0.25">
      <c r="H876" s="84"/>
    </row>
    <row r="877" spans="8:8" x14ac:dyDescent="0.25">
      <c r="H877" s="84"/>
    </row>
    <row r="878" spans="8:8" x14ac:dyDescent="0.25">
      <c r="H878" s="84"/>
    </row>
    <row r="879" spans="8:8" x14ac:dyDescent="0.25">
      <c r="H879" s="84"/>
    </row>
    <row r="880" spans="8:8" x14ac:dyDescent="0.25">
      <c r="H880" s="84"/>
    </row>
    <row r="881" spans="8:8" x14ac:dyDescent="0.25">
      <c r="H881" s="84"/>
    </row>
    <row r="882" spans="8:8" x14ac:dyDescent="0.25">
      <c r="H882" s="84"/>
    </row>
    <row r="883" spans="8:8" x14ac:dyDescent="0.25">
      <c r="H883" s="84"/>
    </row>
    <row r="884" spans="8:8" x14ac:dyDescent="0.25">
      <c r="H884" s="84"/>
    </row>
    <row r="885" spans="8:8" x14ac:dyDescent="0.25">
      <c r="H885" s="84"/>
    </row>
    <row r="886" spans="8:8" x14ac:dyDescent="0.25">
      <c r="H886" s="84"/>
    </row>
    <row r="887" spans="8:8" x14ac:dyDescent="0.25">
      <c r="H887" s="84"/>
    </row>
    <row r="888" spans="8:8" x14ac:dyDescent="0.25">
      <c r="H888" s="84"/>
    </row>
    <row r="889" spans="8:8" x14ac:dyDescent="0.25">
      <c r="H889" s="84"/>
    </row>
    <row r="890" spans="8:8" x14ac:dyDescent="0.25">
      <c r="H890" s="84"/>
    </row>
    <row r="891" spans="8:8" x14ac:dyDescent="0.25">
      <c r="H891" s="84"/>
    </row>
    <row r="892" spans="8:8" x14ac:dyDescent="0.25">
      <c r="H892" s="84"/>
    </row>
    <row r="893" spans="8:8" x14ac:dyDescent="0.25">
      <c r="H893" s="84"/>
    </row>
    <row r="894" spans="8:8" x14ac:dyDescent="0.25">
      <c r="H894" s="84"/>
    </row>
    <row r="895" spans="8:8" x14ac:dyDescent="0.25">
      <c r="H895" s="84"/>
    </row>
    <row r="896" spans="8:8" x14ac:dyDescent="0.25">
      <c r="H896" s="84"/>
    </row>
    <row r="897" spans="8:8" x14ac:dyDescent="0.25">
      <c r="H897" s="84"/>
    </row>
    <row r="898" spans="8:8" x14ac:dyDescent="0.25">
      <c r="H898" s="84"/>
    </row>
    <row r="899" spans="8:8" x14ac:dyDescent="0.25">
      <c r="H899" s="84"/>
    </row>
    <row r="900" spans="8:8" x14ac:dyDescent="0.25">
      <c r="H900" s="84"/>
    </row>
    <row r="901" spans="8:8" x14ac:dyDescent="0.25">
      <c r="H901" s="84"/>
    </row>
    <row r="902" spans="8:8" x14ac:dyDescent="0.25">
      <c r="H902" s="84"/>
    </row>
    <row r="903" spans="8:8" x14ac:dyDescent="0.25">
      <c r="H903" s="84"/>
    </row>
    <row r="904" spans="8:8" x14ac:dyDescent="0.25">
      <c r="H904" s="84"/>
    </row>
    <row r="905" spans="8:8" x14ac:dyDescent="0.25">
      <c r="H905" s="84"/>
    </row>
    <row r="906" spans="8:8" x14ac:dyDescent="0.25">
      <c r="H906" s="84"/>
    </row>
    <row r="907" spans="8:8" x14ac:dyDescent="0.25">
      <c r="H907" s="84"/>
    </row>
    <row r="908" spans="8:8" x14ac:dyDescent="0.25">
      <c r="H908" s="84"/>
    </row>
    <row r="909" spans="8:8" x14ac:dyDescent="0.25">
      <c r="H909" s="84"/>
    </row>
    <row r="910" spans="8:8" x14ac:dyDescent="0.25">
      <c r="H910" s="84"/>
    </row>
    <row r="911" spans="8:8" x14ac:dyDescent="0.25">
      <c r="H911" s="84"/>
    </row>
    <row r="912" spans="8:8" x14ac:dyDescent="0.25">
      <c r="H912" s="84"/>
    </row>
    <row r="913" spans="8:8" x14ac:dyDescent="0.25">
      <c r="H913" s="84"/>
    </row>
    <row r="914" spans="8:8" x14ac:dyDescent="0.25">
      <c r="H914" s="84"/>
    </row>
    <row r="915" spans="8:8" x14ac:dyDescent="0.25">
      <c r="H915" s="84"/>
    </row>
    <row r="916" spans="8:8" x14ac:dyDescent="0.25">
      <c r="H916" s="84"/>
    </row>
    <row r="917" spans="8:8" x14ac:dyDescent="0.25">
      <c r="H917" s="84"/>
    </row>
    <row r="918" spans="8:8" x14ac:dyDescent="0.25">
      <c r="H918" s="84"/>
    </row>
    <row r="919" spans="8:8" x14ac:dyDescent="0.25">
      <c r="H919" s="84"/>
    </row>
    <row r="920" spans="8:8" x14ac:dyDescent="0.25">
      <c r="H920" s="84"/>
    </row>
    <row r="921" spans="8:8" x14ac:dyDescent="0.25">
      <c r="H921" s="84"/>
    </row>
    <row r="922" spans="8:8" x14ac:dyDescent="0.25">
      <c r="H922" s="84"/>
    </row>
    <row r="923" spans="8:8" x14ac:dyDescent="0.25">
      <c r="H923" s="84"/>
    </row>
    <row r="924" spans="8:8" x14ac:dyDescent="0.25">
      <c r="H924" s="84"/>
    </row>
    <row r="925" spans="8:8" x14ac:dyDescent="0.25">
      <c r="H925" s="84"/>
    </row>
    <row r="926" spans="8:8" x14ac:dyDescent="0.25">
      <c r="H926" s="84"/>
    </row>
    <row r="927" spans="8:8" x14ac:dyDescent="0.25">
      <c r="H927" s="84"/>
    </row>
    <row r="928" spans="8:8" x14ac:dyDescent="0.25">
      <c r="H928" s="84"/>
    </row>
    <row r="929" spans="8:8" x14ac:dyDescent="0.25">
      <c r="H929" s="84"/>
    </row>
    <row r="930" spans="8:8" x14ac:dyDescent="0.25">
      <c r="H930" s="84"/>
    </row>
    <row r="931" spans="8:8" x14ac:dyDescent="0.25">
      <c r="H931" s="84"/>
    </row>
    <row r="932" spans="8:8" x14ac:dyDescent="0.25">
      <c r="H932" s="84"/>
    </row>
    <row r="933" spans="8:8" x14ac:dyDescent="0.25">
      <c r="H933" s="84"/>
    </row>
    <row r="934" spans="8:8" x14ac:dyDescent="0.25">
      <c r="H934" s="84"/>
    </row>
    <row r="935" spans="8:8" x14ac:dyDescent="0.25">
      <c r="H935" s="84"/>
    </row>
    <row r="936" spans="8:8" x14ac:dyDescent="0.25">
      <c r="H936" s="84"/>
    </row>
    <row r="937" spans="8:8" x14ac:dyDescent="0.25">
      <c r="H937" s="84"/>
    </row>
    <row r="938" spans="8:8" x14ac:dyDescent="0.25">
      <c r="H938" s="84"/>
    </row>
    <row r="939" spans="8:8" x14ac:dyDescent="0.25">
      <c r="H939" s="84"/>
    </row>
    <row r="940" spans="8:8" x14ac:dyDescent="0.25">
      <c r="H940" s="84"/>
    </row>
    <row r="941" spans="8:8" x14ac:dyDescent="0.25">
      <c r="H941" s="84"/>
    </row>
    <row r="942" spans="8:8" x14ac:dyDescent="0.25">
      <c r="H942" s="84"/>
    </row>
    <row r="943" spans="8:8" x14ac:dyDescent="0.25">
      <c r="H943" s="84"/>
    </row>
    <row r="944" spans="8:8" x14ac:dyDescent="0.25">
      <c r="H944" s="84"/>
    </row>
    <row r="945" spans="8:8" x14ac:dyDescent="0.25">
      <c r="H945" s="84"/>
    </row>
    <row r="946" spans="8:8" x14ac:dyDescent="0.25">
      <c r="H946" s="84"/>
    </row>
    <row r="947" spans="8:8" x14ac:dyDescent="0.25">
      <c r="H947" s="84"/>
    </row>
    <row r="948" spans="8:8" x14ac:dyDescent="0.25">
      <c r="H948" s="84"/>
    </row>
    <row r="949" spans="8:8" x14ac:dyDescent="0.25">
      <c r="H949" s="84"/>
    </row>
    <row r="950" spans="8:8" x14ac:dyDescent="0.25">
      <c r="H950" s="84"/>
    </row>
    <row r="951" spans="8:8" x14ac:dyDescent="0.25">
      <c r="H951" s="84"/>
    </row>
    <row r="952" spans="8:8" x14ac:dyDescent="0.25">
      <c r="H952" s="84"/>
    </row>
    <row r="953" spans="8:8" x14ac:dyDescent="0.25">
      <c r="H953" s="84"/>
    </row>
    <row r="954" spans="8:8" x14ac:dyDescent="0.25">
      <c r="H954" s="84"/>
    </row>
    <row r="955" spans="8:8" x14ac:dyDescent="0.25">
      <c r="H955" s="84"/>
    </row>
    <row r="956" spans="8:8" x14ac:dyDescent="0.25">
      <c r="H956" s="84"/>
    </row>
    <row r="957" spans="8:8" x14ac:dyDescent="0.25">
      <c r="H957" s="84"/>
    </row>
    <row r="958" spans="8:8" x14ac:dyDescent="0.25">
      <c r="H958" s="84"/>
    </row>
    <row r="959" spans="8:8" x14ac:dyDescent="0.25">
      <c r="H959" s="84"/>
    </row>
    <row r="960" spans="8:8" x14ac:dyDescent="0.25">
      <c r="H960" s="84"/>
    </row>
    <row r="961" spans="8:8" x14ac:dyDescent="0.25">
      <c r="H961" s="84"/>
    </row>
    <row r="962" spans="8:8" x14ac:dyDescent="0.25">
      <c r="H962" s="84"/>
    </row>
    <row r="963" spans="8:8" x14ac:dyDescent="0.25">
      <c r="H963" s="84"/>
    </row>
    <row r="964" spans="8:8" x14ac:dyDescent="0.25">
      <c r="H964" s="84"/>
    </row>
    <row r="965" spans="8:8" x14ac:dyDescent="0.25">
      <c r="H965" s="84"/>
    </row>
    <row r="966" spans="8:8" x14ac:dyDescent="0.25">
      <c r="H966" s="84"/>
    </row>
    <row r="967" spans="8:8" x14ac:dyDescent="0.25">
      <c r="H967" s="84"/>
    </row>
    <row r="968" spans="8:8" x14ac:dyDescent="0.25">
      <c r="H968" s="84"/>
    </row>
    <row r="969" spans="8:8" x14ac:dyDescent="0.25">
      <c r="H969" s="84"/>
    </row>
    <row r="970" spans="8:8" x14ac:dyDescent="0.25">
      <c r="H970" s="84"/>
    </row>
    <row r="971" spans="8:8" x14ac:dyDescent="0.25">
      <c r="H971" s="84"/>
    </row>
    <row r="972" spans="8:8" x14ac:dyDescent="0.25">
      <c r="H972" s="84"/>
    </row>
    <row r="973" spans="8:8" x14ac:dyDescent="0.25">
      <c r="H973" s="84"/>
    </row>
    <row r="974" spans="8:8" x14ac:dyDescent="0.25">
      <c r="H974" s="84"/>
    </row>
    <row r="975" spans="8:8" x14ac:dyDescent="0.25">
      <c r="H975" s="84"/>
    </row>
    <row r="976" spans="8:8" x14ac:dyDescent="0.25">
      <c r="H976" s="84"/>
    </row>
    <row r="977" spans="8:8" x14ac:dyDescent="0.25">
      <c r="H977" s="84"/>
    </row>
    <row r="978" spans="8:8" x14ac:dyDescent="0.25">
      <c r="H978" s="84"/>
    </row>
    <row r="979" spans="8:8" x14ac:dyDescent="0.25">
      <c r="H979" s="84"/>
    </row>
    <row r="980" spans="8:8" x14ac:dyDescent="0.25">
      <c r="H980" s="84"/>
    </row>
    <row r="981" spans="8:8" x14ac:dyDescent="0.25">
      <c r="H981" s="84"/>
    </row>
    <row r="982" spans="8:8" x14ac:dyDescent="0.25">
      <c r="H982" s="84"/>
    </row>
    <row r="983" spans="8:8" x14ac:dyDescent="0.25">
      <c r="H983" s="84"/>
    </row>
    <row r="984" spans="8:8" x14ac:dyDescent="0.25">
      <c r="H984" s="84"/>
    </row>
    <row r="985" spans="8:8" x14ac:dyDescent="0.25">
      <c r="H985" s="84"/>
    </row>
    <row r="986" spans="8:8" x14ac:dyDescent="0.25">
      <c r="H986" s="84"/>
    </row>
    <row r="987" spans="8:8" x14ac:dyDescent="0.25">
      <c r="H987" s="84"/>
    </row>
    <row r="988" spans="8:8" x14ac:dyDescent="0.25">
      <c r="H988" s="84"/>
    </row>
    <row r="989" spans="8:8" x14ac:dyDescent="0.25">
      <c r="H989" s="84"/>
    </row>
    <row r="990" spans="8:8" x14ac:dyDescent="0.25">
      <c r="H990" s="84"/>
    </row>
    <row r="991" spans="8:8" x14ac:dyDescent="0.25">
      <c r="H991" s="84"/>
    </row>
    <row r="992" spans="8:8" x14ac:dyDescent="0.25">
      <c r="H992" s="84"/>
    </row>
    <row r="993" spans="8:8" x14ac:dyDescent="0.25">
      <c r="H993" s="84"/>
    </row>
    <row r="994" spans="8:8" x14ac:dyDescent="0.25">
      <c r="H994" s="84"/>
    </row>
    <row r="995" spans="8:8" x14ac:dyDescent="0.25">
      <c r="H995" s="84"/>
    </row>
    <row r="996" spans="8:8" x14ac:dyDescent="0.25">
      <c r="H996" s="84"/>
    </row>
    <row r="997" spans="8:8" x14ac:dyDescent="0.25">
      <c r="H997" s="84"/>
    </row>
    <row r="998" spans="8:8" x14ac:dyDescent="0.25">
      <c r="H998" s="84"/>
    </row>
    <row r="999" spans="8:8" x14ac:dyDescent="0.25">
      <c r="H999" s="84"/>
    </row>
    <row r="1000" spans="8:8" x14ac:dyDescent="0.25">
      <c r="H1000" s="84"/>
    </row>
    <row r="1001" spans="8:8" x14ac:dyDescent="0.25">
      <c r="H1001" s="84"/>
    </row>
    <row r="1002" spans="8:8" x14ac:dyDescent="0.25">
      <c r="H1002" s="84"/>
    </row>
    <row r="1003" spans="8:8" x14ac:dyDescent="0.25">
      <c r="H1003" s="84"/>
    </row>
    <row r="1004" spans="8:8" x14ac:dyDescent="0.25">
      <c r="H1004" s="84"/>
    </row>
    <row r="1005" spans="8:8" x14ac:dyDescent="0.25">
      <c r="H1005" s="84"/>
    </row>
    <row r="1006" spans="8:8" x14ac:dyDescent="0.25">
      <c r="H1006" s="84"/>
    </row>
    <row r="1007" spans="8:8" x14ac:dyDescent="0.25">
      <c r="H1007" s="84"/>
    </row>
    <row r="1008" spans="8:8" x14ac:dyDescent="0.25">
      <c r="H1008" s="84"/>
    </row>
    <row r="1009" spans="8:8" x14ac:dyDescent="0.25">
      <c r="H1009" s="84"/>
    </row>
    <row r="1010" spans="8:8" x14ac:dyDescent="0.25">
      <c r="H1010" s="84"/>
    </row>
    <row r="1011" spans="8:8" x14ac:dyDescent="0.25">
      <c r="H1011" s="84"/>
    </row>
    <row r="1012" spans="8:8" x14ac:dyDescent="0.25">
      <c r="H1012" s="84"/>
    </row>
    <row r="1013" spans="8:8" x14ac:dyDescent="0.25">
      <c r="H1013" s="84"/>
    </row>
    <row r="1014" spans="8:8" x14ac:dyDescent="0.25">
      <c r="H1014" s="84"/>
    </row>
    <row r="1015" spans="8:8" x14ac:dyDescent="0.25">
      <c r="H1015" s="84"/>
    </row>
    <row r="1016" spans="8:8" x14ac:dyDescent="0.25">
      <c r="H1016" s="84"/>
    </row>
    <row r="1017" spans="8:8" x14ac:dyDescent="0.25">
      <c r="H1017" s="84"/>
    </row>
    <row r="1018" spans="8:8" x14ac:dyDescent="0.25">
      <c r="H1018" s="84"/>
    </row>
    <row r="1019" spans="8:8" x14ac:dyDescent="0.25">
      <c r="H1019" s="84"/>
    </row>
    <row r="1020" spans="8:8" x14ac:dyDescent="0.25">
      <c r="H1020" s="84"/>
    </row>
    <row r="1021" spans="8:8" x14ac:dyDescent="0.25">
      <c r="H1021" s="84"/>
    </row>
    <row r="1022" spans="8:8" x14ac:dyDescent="0.25">
      <c r="H1022" s="84"/>
    </row>
    <row r="1023" spans="8:8" x14ac:dyDescent="0.25">
      <c r="H1023" s="84"/>
    </row>
    <row r="1024" spans="8:8" x14ac:dyDescent="0.25">
      <c r="H1024" s="84"/>
    </row>
    <row r="1025" spans="8:8" x14ac:dyDescent="0.25">
      <c r="H1025" s="84"/>
    </row>
    <row r="1026" spans="8:8" x14ac:dyDescent="0.25">
      <c r="H1026" s="84"/>
    </row>
    <row r="1027" spans="8:8" x14ac:dyDescent="0.25">
      <c r="H1027" s="84"/>
    </row>
    <row r="1028" spans="8:8" x14ac:dyDescent="0.25">
      <c r="H1028" s="84"/>
    </row>
    <row r="1029" spans="8:8" x14ac:dyDescent="0.25">
      <c r="H1029" s="84"/>
    </row>
    <row r="1030" spans="8:8" x14ac:dyDescent="0.25">
      <c r="H1030" s="84"/>
    </row>
    <row r="1031" spans="8:8" x14ac:dyDescent="0.25">
      <c r="H1031" s="84"/>
    </row>
    <row r="1032" spans="8:8" x14ac:dyDescent="0.25">
      <c r="H1032" s="84"/>
    </row>
    <row r="1033" spans="8:8" x14ac:dyDescent="0.25">
      <c r="H1033" s="84"/>
    </row>
    <row r="1034" spans="8:8" x14ac:dyDescent="0.25">
      <c r="H1034" s="84"/>
    </row>
    <row r="1035" spans="8:8" x14ac:dyDescent="0.25">
      <c r="H1035" s="84"/>
    </row>
    <row r="1036" spans="8:8" x14ac:dyDescent="0.25">
      <c r="H1036" s="84"/>
    </row>
    <row r="1037" spans="8:8" x14ac:dyDescent="0.25">
      <c r="H1037" s="84"/>
    </row>
    <row r="1038" spans="8:8" x14ac:dyDescent="0.25">
      <c r="H1038" s="84"/>
    </row>
    <row r="1039" spans="8:8" x14ac:dyDescent="0.25">
      <c r="H1039" s="84"/>
    </row>
    <row r="1040" spans="8:8" x14ac:dyDescent="0.25">
      <c r="H1040" s="84"/>
    </row>
    <row r="1041" spans="8:8" x14ac:dyDescent="0.25">
      <c r="H1041" s="84"/>
    </row>
    <row r="1042" spans="8:8" x14ac:dyDescent="0.25">
      <c r="H1042" s="84"/>
    </row>
    <row r="1043" spans="8:8" x14ac:dyDescent="0.25">
      <c r="H1043" s="84"/>
    </row>
    <row r="1044" spans="8:8" x14ac:dyDescent="0.25">
      <c r="H1044" s="84"/>
    </row>
    <row r="1045" spans="8:8" x14ac:dyDescent="0.25">
      <c r="H1045" s="84"/>
    </row>
    <row r="1046" spans="8:8" x14ac:dyDescent="0.25">
      <c r="H1046" s="84"/>
    </row>
    <row r="1047" spans="8:8" x14ac:dyDescent="0.25">
      <c r="H1047" s="84"/>
    </row>
    <row r="1048" spans="8:8" x14ac:dyDescent="0.25">
      <c r="H1048" s="84"/>
    </row>
    <row r="1049" spans="8:8" x14ac:dyDescent="0.25">
      <c r="H1049" s="84"/>
    </row>
    <row r="1050" spans="8:8" x14ac:dyDescent="0.25">
      <c r="H1050" s="84"/>
    </row>
    <row r="1051" spans="8:8" x14ac:dyDescent="0.25">
      <c r="H1051" s="84"/>
    </row>
    <row r="1052" spans="8:8" x14ac:dyDescent="0.25">
      <c r="H1052" s="84"/>
    </row>
    <row r="1053" spans="8:8" x14ac:dyDescent="0.25">
      <c r="H1053" s="84"/>
    </row>
    <row r="1054" spans="8:8" x14ac:dyDescent="0.25">
      <c r="H1054" s="84"/>
    </row>
    <row r="1055" spans="8:8" x14ac:dyDescent="0.25">
      <c r="H1055" s="84"/>
    </row>
    <row r="1056" spans="8:8" x14ac:dyDescent="0.25">
      <c r="H1056" s="84"/>
    </row>
    <row r="1057" spans="8:8" x14ac:dyDescent="0.25">
      <c r="H1057" s="84"/>
    </row>
    <row r="1058" spans="8:8" x14ac:dyDescent="0.25">
      <c r="H1058" s="84"/>
    </row>
    <row r="1059" spans="8:8" x14ac:dyDescent="0.25">
      <c r="H1059" s="84"/>
    </row>
    <row r="1060" spans="8:8" x14ac:dyDescent="0.25">
      <c r="H1060" s="84"/>
    </row>
    <row r="1061" spans="8:8" x14ac:dyDescent="0.25">
      <c r="H1061" s="84"/>
    </row>
    <row r="1062" spans="8:8" x14ac:dyDescent="0.25">
      <c r="H1062" s="84"/>
    </row>
    <row r="1063" spans="8:8" x14ac:dyDescent="0.25">
      <c r="H1063" s="84"/>
    </row>
    <row r="1064" spans="8:8" x14ac:dyDescent="0.25">
      <c r="H1064" s="84"/>
    </row>
    <row r="1065" spans="8:8" x14ac:dyDescent="0.25">
      <c r="H1065" s="84"/>
    </row>
    <row r="1066" spans="8:8" x14ac:dyDescent="0.25">
      <c r="H1066" s="84"/>
    </row>
    <row r="1067" spans="8:8" x14ac:dyDescent="0.25">
      <c r="H1067" s="84"/>
    </row>
    <row r="1068" spans="8:8" x14ac:dyDescent="0.25">
      <c r="H1068" s="84"/>
    </row>
    <row r="1069" spans="8:8" x14ac:dyDescent="0.25">
      <c r="H1069" s="84"/>
    </row>
    <row r="1070" spans="8:8" x14ac:dyDescent="0.25">
      <c r="H1070" s="84"/>
    </row>
    <row r="1071" spans="8:8" x14ac:dyDescent="0.25">
      <c r="H1071" s="84"/>
    </row>
    <row r="1072" spans="8:8" x14ac:dyDescent="0.25">
      <c r="H1072" s="84"/>
    </row>
    <row r="1073" spans="8:8" x14ac:dyDescent="0.25">
      <c r="H1073" s="84"/>
    </row>
    <row r="1074" spans="8:8" x14ac:dyDescent="0.25">
      <c r="H1074" s="84"/>
    </row>
    <row r="1075" spans="8:8" x14ac:dyDescent="0.25">
      <c r="H1075" s="84"/>
    </row>
    <row r="1076" spans="8:8" x14ac:dyDescent="0.25">
      <c r="H1076" s="84"/>
    </row>
    <row r="1077" spans="8:8" x14ac:dyDescent="0.25">
      <c r="H1077" s="84"/>
    </row>
    <row r="1078" spans="8:8" x14ac:dyDescent="0.25">
      <c r="H1078" s="84"/>
    </row>
    <row r="1079" spans="8:8" x14ac:dyDescent="0.25">
      <c r="H1079" s="84"/>
    </row>
    <row r="1080" spans="8:8" x14ac:dyDescent="0.25">
      <c r="H1080" s="84"/>
    </row>
    <row r="1081" spans="8:8" x14ac:dyDescent="0.25">
      <c r="H1081" s="84"/>
    </row>
    <row r="1082" spans="8:8" x14ac:dyDescent="0.25">
      <c r="H1082" s="84"/>
    </row>
    <row r="1083" spans="8:8" x14ac:dyDescent="0.25">
      <c r="H1083" s="84"/>
    </row>
    <row r="1084" spans="8:8" x14ac:dyDescent="0.25">
      <c r="H1084" s="84"/>
    </row>
    <row r="1085" spans="8:8" x14ac:dyDescent="0.25">
      <c r="H1085" s="84"/>
    </row>
    <row r="1086" spans="8:8" x14ac:dyDescent="0.25">
      <c r="H1086" s="84"/>
    </row>
    <row r="1087" spans="8:8" x14ac:dyDescent="0.25">
      <c r="H1087" s="84"/>
    </row>
    <row r="1088" spans="8:8" x14ac:dyDescent="0.25">
      <c r="H1088" s="84"/>
    </row>
    <row r="1089" spans="8:8" x14ac:dyDescent="0.25">
      <c r="H1089" s="84"/>
    </row>
    <row r="1090" spans="8:8" x14ac:dyDescent="0.25">
      <c r="H1090" s="84"/>
    </row>
    <row r="1091" spans="8:8" x14ac:dyDescent="0.25">
      <c r="H1091" s="84"/>
    </row>
    <row r="1092" spans="8:8" x14ac:dyDescent="0.25">
      <c r="H1092" s="84"/>
    </row>
    <row r="1093" spans="8:8" x14ac:dyDescent="0.25">
      <c r="H1093" s="84"/>
    </row>
    <row r="1094" spans="8:8" x14ac:dyDescent="0.25">
      <c r="H1094" s="84"/>
    </row>
    <row r="1095" spans="8:8" x14ac:dyDescent="0.25">
      <c r="H1095" s="84"/>
    </row>
    <row r="1096" spans="8:8" x14ac:dyDescent="0.25">
      <c r="H1096" s="84"/>
    </row>
    <row r="1097" spans="8:8" x14ac:dyDescent="0.25">
      <c r="H1097" s="84"/>
    </row>
    <row r="1098" spans="8:8" x14ac:dyDescent="0.25">
      <c r="H1098" s="84"/>
    </row>
    <row r="1099" spans="8:8" x14ac:dyDescent="0.25">
      <c r="H1099" s="84"/>
    </row>
    <row r="1100" spans="8:8" x14ac:dyDescent="0.25">
      <c r="H1100" s="84"/>
    </row>
    <row r="1101" spans="8:8" x14ac:dyDescent="0.25">
      <c r="H1101" s="84"/>
    </row>
    <row r="1102" spans="8:8" x14ac:dyDescent="0.25">
      <c r="H1102" s="84"/>
    </row>
    <row r="1103" spans="8:8" x14ac:dyDescent="0.25">
      <c r="H1103" s="84"/>
    </row>
    <row r="1104" spans="8:8" x14ac:dyDescent="0.25">
      <c r="H1104" s="84"/>
    </row>
    <row r="1105" spans="8:8" x14ac:dyDescent="0.25">
      <c r="H1105" s="84"/>
    </row>
    <row r="1106" spans="8:8" x14ac:dyDescent="0.25">
      <c r="H1106" s="84"/>
    </row>
    <row r="1107" spans="8:8" x14ac:dyDescent="0.25">
      <c r="H1107" s="84"/>
    </row>
    <row r="1108" spans="8:8" x14ac:dyDescent="0.25">
      <c r="H1108" s="84"/>
    </row>
    <row r="1109" spans="8:8" x14ac:dyDescent="0.25">
      <c r="H1109" s="84"/>
    </row>
    <row r="1110" spans="8:8" x14ac:dyDescent="0.25">
      <c r="H1110" s="84"/>
    </row>
    <row r="1111" spans="8:8" x14ac:dyDescent="0.25">
      <c r="H1111" s="84"/>
    </row>
    <row r="1112" spans="8:8" x14ac:dyDescent="0.25">
      <c r="H1112" s="84"/>
    </row>
    <row r="1113" spans="8:8" x14ac:dyDescent="0.25">
      <c r="H1113" s="84"/>
    </row>
    <row r="1114" spans="8:8" x14ac:dyDescent="0.25">
      <c r="H1114" s="84"/>
    </row>
    <row r="1115" spans="8:8" x14ac:dyDescent="0.25">
      <c r="H1115" s="84"/>
    </row>
    <row r="1116" spans="8:8" x14ac:dyDescent="0.25">
      <c r="H1116" s="84"/>
    </row>
    <row r="1117" spans="8:8" x14ac:dyDescent="0.25">
      <c r="H1117" s="84"/>
    </row>
    <row r="1118" spans="8:8" x14ac:dyDescent="0.25">
      <c r="H1118" s="84"/>
    </row>
    <row r="1119" spans="8:8" x14ac:dyDescent="0.25">
      <c r="H1119" s="84"/>
    </row>
    <row r="1120" spans="8:8" x14ac:dyDescent="0.25">
      <c r="H1120" s="84"/>
    </row>
    <row r="1121" spans="8:8" x14ac:dyDescent="0.25">
      <c r="H1121" s="84"/>
    </row>
    <row r="1122" spans="8:8" x14ac:dyDescent="0.25">
      <c r="H1122" s="84"/>
    </row>
    <row r="1123" spans="8:8" x14ac:dyDescent="0.25">
      <c r="H1123" s="84"/>
    </row>
    <row r="1124" spans="8:8" x14ac:dyDescent="0.25">
      <c r="H1124" s="84"/>
    </row>
    <row r="1125" spans="8:8" x14ac:dyDescent="0.25">
      <c r="H1125" s="84"/>
    </row>
    <row r="1126" spans="8:8" x14ac:dyDescent="0.25">
      <c r="H1126" s="84"/>
    </row>
    <row r="1127" spans="8:8" x14ac:dyDescent="0.25">
      <c r="H1127" s="84"/>
    </row>
    <row r="1128" spans="8:8" x14ac:dyDescent="0.25">
      <c r="H1128" s="84"/>
    </row>
    <row r="1129" spans="8:8" x14ac:dyDescent="0.25">
      <c r="H1129" s="84"/>
    </row>
    <row r="1130" spans="8:8" x14ac:dyDescent="0.25">
      <c r="H1130" s="84"/>
    </row>
    <row r="1131" spans="8:8" x14ac:dyDescent="0.25">
      <c r="H1131" s="84"/>
    </row>
    <row r="1132" spans="8:8" x14ac:dyDescent="0.25">
      <c r="H1132" s="84"/>
    </row>
    <row r="1133" spans="8:8" x14ac:dyDescent="0.25">
      <c r="H1133" s="84"/>
    </row>
    <row r="1134" spans="8:8" x14ac:dyDescent="0.25">
      <c r="H1134" s="84"/>
    </row>
    <row r="1135" spans="8:8" x14ac:dyDescent="0.25">
      <c r="H1135" s="84"/>
    </row>
    <row r="1136" spans="8:8" x14ac:dyDescent="0.25">
      <c r="H1136" s="84"/>
    </row>
    <row r="1137" spans="8:8" x14ac:dyDescent="0.25">
      <c r="H1137" s="84"/>
    </row>
    <row r="1138" spans="8:8" x14ac:dyDescent="0.25">
      <c r="H1138" s="84"/>
    </row>
    <row r="1139" spans="8:8" x14ac:dyDescent="0.25">
      <c r="H1139" s="84"/>
    </row>
    <row r="1140" spans="8:8" x14ac:dyDescent="0.25">
      <c r="H1140" s="84"/>
    </row>
    <row r="1141" spans="8:8" x14ac:dyDescent="0.25">
      <c r="H1141" s="84"/>
    </row>
    <row r="1142" spans="8:8" x14ac:dyDescent="0.25">
      <c r="H1142" s="84"/>
    </row>
    <row r="1143" spans="8:8" x14ac:dyDescent="0.25">
      <c r="H1143" s="84"/>
    </row>
    <row r="1144" spans="8:8" x14ac:dyDescent="0.25">
      <c r="H1144" s="84"/>
    </row>
    <row r="1145" spans="8:8" x14ac:dyDescent="0.25">
      <c r="H1145" s="84"/>
    </row>
    <row r="1146" spans="8:8" x14ac:dyDescent="0.25">
      <c r="H1146" s="84"/>
    </row>
    <row r="1147" spans="8:8" x14ac:dyDescent="0.25">
      <c r="H1147" s="84"/>
    </row>
    <row r="1148" spans="8:8" x14ac:dyDescent="0.25">
      <c r="H1148" s="84"/>
    </row>
    <row r="1149" spans="8:8" x14ac:dyDescent="0.25">
      <c r="H1149" s="84"/>
    </row>
    <row r="1150" spans="8:8" x14ac:dyDescent="0.25">
      <c r="H1150" s="84"/>
    </row>
    <row r="1151" spans="8:8" x14ac:dyDescent="0.25">
      <c r="H1151" s="84"/>
    </row>
    <row r="1152" spans="8:8" x14ac:dyDescent="0.25">
      <c r="H1152" s="84"/>
    </row>
    <row r="1153" spans="8:8" x14ac:dyDescent="0.25">
      <c r="H1153" s="84"/>
    </row>
    <row r="1154" spans="8:8" x14ac:dyDescent="0.25">
      <c r="H1154" s="84"/>
    </row>
    <row r="1155" spans="8:8" x14ac:dyDescent="0.25">
      <c r="H1155" s="84"/>
    </row>
    <row r="1156" spans="8:8" x14ac:dyDescent="0.25">
      <c r="H1156" s="84"/>
    </row>
    <row r="1157" spans="8:8" x14ac:dyDescent="0.25">
      <c r="H1157" s="84"/>
    </row>
    <row r="1158" spans="8:8" x14ac:dyDescent="0.25">
      <c r="H1158" s="84"/>
    </row>
    <row r="1159" spans="8:8" x14ac:dyDescent="0.25">
      <c r="H1159" s="84"/>
    </row>
    <row r="1160" spans="8:8" x14ac:dyDescent="0.25">
      <c r="H1160" s="84"/>
    </row>
    <row r="1161" spans="8:8" x14ac:dyDescent="0.25">
      <c r="H1161" s="84"/>
    </row>
    <row r="1162" spans="8:8" x14ac:dyDescent="0.25">
      <c r="H1162" s="84"/>
    </row>
    <row r="1163" spans="8:8" x14ac:dyDescent="0.25">
      <c r="H1163" s="84"/>
    </row>
    <row r="1164" spans="8:8" x14ac:dyDescent="0.25">
      <c r="H1164" s="84"/>
    </row>
    <row r="1165" spans="8:8" x14ac:dyDescent="0.25">
      <c r="H1165" s="84"/>
    </row>
    <row r="1166" spans="8:8" x14ac:dyDescent="0.25">
      <c r="H1166" s="84"/>
    </row>
    <row r="1167" spans="8:8" x14ac:dyDescent="0.25">
      <c r="H1167" s="84"/>
    </row>
    <row r="1168" spans="8:8" x14ac:dyDescent="0.25">
      <c r="H1168" s="84"/>
    </row>
    <row r="1169" spans="8:8" x14ac:dyDescent="0.25">
      <c r="H1169" s="84"/>
    </row>
    <row r="1170" spans="8:8" x14ac:dyDescent="0.25">
      <c r="H1170" s="84"/>
    </row>
    <row r="1171" spans="8:8" x14ac:dyDescent="0.25">
      <c r="H1171" s="84"/>
    </row>
    <row r="1172" spans="8:8" x14ac:dyDescent="0.25">
      <c r="H1172" s="84"/>
    </row>
    <row r="1173" spans="8:8" x14ac:dyDescent="0.25">
      <c r="H1173" s="84"/>
    </row>
    <row r="1174" spans="8:8" x14ac:dyDescent="0.25">
      <c r="H1174" s="84"/>
    </row>
    <row r="1175" spans="8:8" x14ac:dyDescent="0.25">
      <c r="H1175" s="84"/>
    </row>
    <row r="1176" spans="8:8" x14ac:dyDescent="0.25">
      <c r="H1176" s="84"/>
    </row>
    <row r="1177" spans="8:8" x14ac:dyDescent="0.25">
      <c r="H1177" s="84"/>
    </row>
    <row r="1178" spans="8:8" x14ac:dyDescent="0.25">
      <c r="H1178" s="84"/>
    </row>
    <row r="1179" spans="8:8" x14ac:dyDescent="0.25">
      <c r="H1179" s="84"/>
    </row>
    <row r="1180" spans="8:8" x14ac:dyDescent="0.25">
      <c r="H1180" s="84"/>
    </row>
    <row r="1181" spans="8:8" x14ac:dyDescent="0.25">
      <c r="H1181" s="84"/>
    </row>
    <row r="1182" spans="8:8" x14ac:dyDescent="0.25">
      <c r="H1182" s="84"/>
    </row>
    <row r="1183" spans="8:8" x14ac:dyDescent="0.25">
      <c r="H1183" s="84"/>
    </row>
    <row r="1184" spans="8:8" x14ac:dyDescent="0.25">
      <c r="H1184" s="84"/>
    </row>
    <row r="1185" spans="8:8" x14ac:dyDescent="0.25">
      <c r="H1185" s="84"/>
    </row>
    <row r="1186" spans="8:8" x14ac:dyDescent="0.25">
      <c r="H1186" s="84"/>
    </row>
    <row r="1187" spans="8:8" x14ac:dyDescent="0.25">
      <c r="H1187" s="84"/>
    </row>
    <row r="1188" spans="8:8" x14ac:dyDescent="0.25">
      <c r="H1188" s="84"/>
    </row>
    <row r="1189" spans="8:8" x14ac:dyDescent="0.25">
      <c r="H1189" s="84"/>
    </row>
    <row r="1190" spans="8:8" x14ac:dyDescent="0.25">
      <c r="H1190" s="84"/>
    </row>
    <row r="1191" spans="8:8" x14ac:dyDescent="0.25">
      <c r="H1191" s="84"/>
    </row>
    <row r="1192" spans="8:8" x14ac:dyDescent="0.25">
      <c r="H1192" s="84"/>
    </row>
    <row r="1193" spans="8:8" x14ac:dyDescent="0.25">
      <c r="H1193" s="84"/>
    </row>
    <row r="1194" spans="8:8" x14ac:dyDescent="0.25">
      <c r="H1194" s="84"/>
    </row>
    <row r="1195" spans="8:8" x14ac:dyDescent="0.25">
      <c r="H1195" s="84"/>
    </row>
    <row r="1196" spans="8:8" x14ac:dyDescent="0.25">
      <c r="H1196" s="84"/>
    </row>
    <row r="1197" spans="8:8" x14ac:dyDescent="0.25">
      <c r="H1197" s="84"/>
    </row>
    <row r="1198" spans="8:8" x14ac:dyDescent="0.25">
      <c r="H1198" s="84"/>
    </row>
    <row r="1199" spans="8:8" x14ac:dyDescent="0.25">
      <c r="H1199" s="84"/>
    </row>
    <row r="1200" spans="8:8" x14ac:dyDescent="0.25">
      <c r="H1200" s="84"/>
    </row>
    <row r="1201" spans="8:8" x14ac:dyDescent="0.25">
      <c r="H1201" s="84"/>
    </row>
    <row r="1202" spans="8:8" x14ac:dyDescent="0.25">
      <c r="H1202" s="84"/>
    </row>
    <row r="1203" spans="8:8" x14ac:dyDescent="0.25">
      <c r="H1203" s="84"/>
    </row>
    <row r="1204" spans="8:8" x14ac:dyDescent="0.25">
      <c r="H1204" s="84"/>
    </row>
    <row r="1205" spans="8:8" x14ac:dyDescent="0.25">
      <c r="H1205" s="84"/>
    </row>
    <row r="1206" spans="8:8" x14ac:dyDescent="0.25">
      <c r="H1206" s="84"/>
    </row>
    <row r="1207" spans="8:8" x14ac:dyDescent="0.25">
      <c r="H1207" s="84"/>
    </row>
    <row r="1208" spans="8:8" x14ac:dyDescent="0.25">
      <c r="H1208" s="84"/>
    </row>
    <row r="1209" spans="8:8" x14ac:dyDescent="0.25">
      <c r="H1209" s="84"/>
    </row>
    <row r="1210" spans="8:8" x14ac:dyDescent="0.25">
      <c r="H1210" s="84"/>
    </row>
    <row r="1211" spans="8:8" x14ac:dyDescent="0.25">
      <c r="H1211" s="84"/>
    </row>
    <row r="1212" spans="8:8" x14ac:dyDescent="0.25">
      <c r="H1212" s="84"/>
    </row>
    <row r="1213" spans="8:8" x14ac:dyDescent="0.25">
      <c r="H1213" s="84"/>
    </row>
    <row r="1214" spans="8:8" x14ac:dyDescent="0.25">
      <c r="H1214" s="84"/>
    </row>
    <row r="1215" spans="8:8" x14ac:dyDescent="0.25">
      <c r="H1215" s="84"/>
    </row>
    <row r="1216" spans="8:8" x14ac:dyDescent="0.25">
      <c r="H1216" s="84"/>
    </row>
    <row r="1217" spans="8:8" x14ac:dyDescent="0.25">
      <c r="H1217" s="84"/>
    </row>
    <row r="1218" spans="8:8" x14ac:dyDescent="0.25">
      <c r="H1218" s="84"/>
    </row>
    <row r="1219" spans="8:8" x14ac:dyDescent="0.25">
      <c r="H1219" s="84"/>
    </row>
    <row r="1220" spans="8:8" x14ac:dyDescent="0.25">
      <c r="H1220" s="84"/>
    </row>
    <row r="1221" spans="8:8" x14ac:dyDescent="0.25">
      <c r="H1221" s="84"/>
    </row>
    <row r="1222" spans="8:8" x14ac:dyDescent="0.25">
      <c r="H1222" s="84"/>
    </row>
    <row r="1223" spans="8:8" x14ac:dyDescent="0.25">
      <c r="H1223" s="84"/>
    </row>
    <row r="1224" spans="8:8" x14ac:dyDescent="0.25">
      <c r="H1224" s="84"/>
    </row>
    <row r="1225" spans="8:8" x14ac:dyDescent="0.25">
      <c r="H1225" s="84"/>
    </row>
    <row r="1226" spans="8:8" x14ac:dyDescent="0.25">
      <c r="H1226" s="84"/>
    </row>
    <row r="1227" spans="8:8" x14ac:dyDescent="0.25">
      <c r="H1227" s="84"/>
    </row>
    <row r="1228" spans="8:8" x14ac:dyDescent="0.25">
      <c r="H1228" s="84"/>
    </row>
    <row r="1229" spans="8:8" x14ac:dyDescent="0.25">
      <c r="H1229" s="84"/>
    </row>
    <row r="1230" spans="8:8" x14ac:dyDescent="0.25">
      <c r="H1230" s="84"/>
    </row>
    <row r="1231" spans="8:8" x14ac:dyDescent="0.25">
      <c r="H1231" s="84"/>
    </row>
    <row r="1232" spans="8:8" x14ac:dyDescent="0.25">
      <c r="H1232" s="84"/>
    </row>
    <row r="1233" spans="8:8" x14ac:dyDescent="0.25">
      <c r="H1233" s="84"/>
    </row>
    <row r="1234" spans="8:8" x14ac:dyDescent="0.25">
      <c r="H1234" s="84"/>
    </row>
    <row r="1235" spans="8:8" x14ac:dyDescent="0.25">
      <c r="H1235" s="84"/>
    </row>
    <row r="1236" spans="8:8" x14ac:dyDescent="0.25">
      <c r="H1236" s="84"/>
    </row>
    <row r="1237" spans="8:8" x14ac:dyDescent="0.25">
      <c r="H1237" s="84"/>
    </row>
    <row r="1238" spans="8:8" x14ac:dyDescent="0.25">
      <c r="H1238" s="84"/>
    </row>
    <row r="1239" spans="8:8" x14ac:dyDescent="0.25">
      <c r="H1239" s="84"/>
    </row>
    <row r="1240" spans="8:8" x14ac:dyDescent="0.25">
      <c r="H1240" s="84"/>
    </row>
    <row r="1241" spans="8:8" x14ac:dyDescent="0.25">
      <c r="H1241" s="84"/>
    </row>
    <row r="1242" spans="8:8" x14ac:dyDescent="0.25">
      <c r="H1242" s="84"/>
    </row>
    <row r="1243" spans="8:8" x14ac:dyDescent="0.25">
      <c r="H1243" s="84"/>
    </row>
    <row r="1244" spans="8:8" x14ac:dyDescent="0.25">
      <c r="H1244" s="84"/>
    </row>
    <row r="1245" spans="8:8" x14ac:dyDescent="0.25">
      <c r="H1245" s="84"/>
    </row>
    <row r="1246" spans="8:8" x14ac:dyDescent="0.25">
      <c r="H1246" s="84"/>
    </row>
    <row r="1247" spans="8:8" x14ac:dyDescent="0.25">
      <c r="H1247" s="84"/>
    </row>
    <row r="1248" spans="8:8" x14ac:dyDescent="0.25">
      <c r="H1248" s="84"/>
    </row>
    <row r="1249" spans="8:8" x14ac:dyDescent="0.25">
      <c r="H1249" s="84"/>
    </row>
    <row r="1250" spans="8:8" x14ac:dyDescent="0.25">
      <c r="H1250" s="84"/>
    </row>
    <row r="1251" spans="8:8" x14ac:dyDescent="0.25">
      <c r="H1251" s="84"/>
    </row>
    <row r="1252" spans="8:8" x14ac:dyDescent="0.25">
      <c r="H1252" s="84"/>
    </row>
    <row r="1253" spans="8:8" x14ac:dyDescent="0.25">
      <c r="H1253" s="84"/>
    </row>
    <row r="1254" spans="8:8" x14ac:dyDescent="0.25">
      <c r="H1254" s="84"/>
    </row>
    <row r="1255" spans="8:8" x14ac:dyDescent="0.25">
      <c r="H1255" s="84"/>
    </row>
    <row r="1256" spans="8:8" x14ac:dyDescent="0.25">
      <c r="H1256" s="84"/>
    </row>
    <row r="1257" spans="8:8" x14ac:dyDescent="0.25">
      <c r="H1257" s="84"/>
    </row>
    <row r="1258" spans="8:8" x14ac:dyDescent="0.25">
      <c r="H1258" s="84"/>
    </row>
    <row r="1259" spans="8:8" x14ac:dyDescent="0.25">
      <c r="H1259" s="84"/>
    </row>
    <row r="1260" spans="8:8" x14ac:dyDescent="0.25">
      <c r="H1260" s="84"/>
    </row>
    <row r="1261" spans="8:8" x14ac:dyDescent="0.25">
      <c r="H1261" s="84"/>
    </row>
    <row r="1262" spans="8:8" x14ac:dyDescent="0.25">
      <c r="H1262" s="84"/>
    </row>
    <row r="1263" spans="8:8" x14ac:dyDescent="0.25">
      <c r="H1263" s="84"/>
    </row>
    <row r="1264" spans="8:8" x14ac:dyDescent="0.25">
      <c r="H1264" s="84"/>
    </row>
    <row r="1265" spans="8:8" x14ac:dyDescent="0.25">
      <c r="H1265" s="84"/>
    </row>
    <row r="1266" spans="8:8" x14ac:dyDescent="0.25">
      <c r="H1266" s="84"/>
    </row>
    <row r="1267" spans="8:8" x14ac:dyDescent="0.25">
      <c r="H1267" s="84"/>
    </row>
    <row r="1268" spans="8:8" x14ac:dyDescent="0.25">
      <c r="H1268" s="84"/>
    </row>
    <row r="1269" spans="8:8" x14ac:dyDescent="0.25">
      <c r="H1269" s="84"/>
    </row>
    <row r="1270" spans="8:8" x14ac:dyDescent="0.25">
      <c r="H1270" s="84"/>
    </row>
    <row r="1271" spans="8:8" x14ac:dyDescent="0.25">
      <c r="H1271" s="84"/>
    </row>
    <row r="1272" spans="8:8" x14ac:dyDescent="0.25">
      <c r="H1272" s="84"/>
    </row>
    <row r="1273" spans="8:8" x14ac:dyDescent="0.25">
      <c r="H1273" s="84"/>
    </row>
    <row r="1274" spans="8:8" x14ac:dyDescent="0.25">
      <c r="H1274" s="84"/>
    </row>
    <row r="1275" spans="8:8" x14ac:dyDescent="0.25">
      <c r="H1275" s="84"/>
    </row>
    <row r="1276" spans="8:8" x14ac:dyDescent="0.25">
      <c r="H1276" s="84"/>
    </row>
    <row r="1277" spans="8:8" x14ac:dyDescent="0.25">
      <c r="H1277" s="84"/>
    </row>
    <row r="1278" spans="8:8" x14ac:dyDescent="0.25">
      <c r="H1278" s="84"/>
    </row>
    <row r="1279" spans="8:8" x14ac:dyDescent="0.25">
      <c r="H1279" s="84"/>
    </row>
    <row r="1280" spans="8:8" x14ac:dyDescent="0.25">
      <c r="H1280" s="84"/>
    </row>
    <row r="1281" spans="8:8" x14ac:dyDescent="0.25">
      <c r="H1281" s="84"/>
    </row>
    <row r="1282" spans="8:8" x14ac:dyDescent="0.25">
      <c r="H1282" s="84"/>
    </row>
    <row r="1283" spans="8:8" x14ac:dyDescent="0.25">
      <c r="H1283" s="84"/>
    </row>
    <row r="1284" spans="8:8" x14ac:dyDescent="0.25">
      <c r="H1284" s="84"/>
    </row>
    <row r="1285" spans="8:8" x14ac:dyDescent="0.25">
      <c r="H1285" s="84"/>
    </row>
    <row r="1286" spans="8:8" x14ac:dyDescent="0.25">
      <c r="H1286" s="84"/>
    </row>
    <row r="1287" spans="8:8" x14ac:dyDescent="0.25">
      <c r="H1287" s="84"/>
    </row>
    <row r="1288" spans="8:8" x14ac:dyDescent="0.25">
      <c r="H1288" s="84"/>
    </row>
    <row r="1289" spans="8:8" x14ac:dyDescent="0.25">
      <c r="H1289" s="84"/>
    </row>
    <row r="1290" spans="8:8" x14ac:dyDescent="0.25">
      <c r="H1290" s="84"/>
    </row>
    <row r="1291" spans="8:8" x14ac:dyDescent="0.25">
      <c r="H1291" s="84"/>
    </row>
    <row r="1292" spans="8:8" x14ac:dyDescent="0.25">
      <c r="H1292" s="84"/>
    </row>
    <row r="1293" spans="8:8" x14ac:dyDescent="0.25">
      <c r="H1293" s="84"/>
    </row>
    <row r="1294" spans="8:8" x14ac:dyDescent="0.25">
      <c r="H1294" s="84"/>
    </row>
    <row r="1295" spans="8:8" x14ac:dyDescent="0.25">
      <c r="H1295" s="84"/>
    </row>
    <row r="1296" spans="8:8" x14ac:dyDescent="0.25">
      <c r="H1296" s="84"/>
    </row>
    <row r="1297" spans="8:8" x14ac:dyDescent="0.25">
      <c r="H1297" s="84"/>
    </row>
    <row r="1298" spans="8:8" x14ac:dyDescent="0.25">
      <c r="H1298" s="84"/>
    </row>
    <row r="1299" spans="8:8" x14ac:dyDescent="0.25">
      <c r="H1299" s="84"/>
    </row>
    <row r="1300" spans="8:8" x14ac:dyDescent="0.25">
      <c r="H1300" s="84"/>
    </row>
    <row r="1301" spans="8:8" x14ac:dyDescent="0.25">
      <c r="H1301" s="84"/>
    </row>
    <row r="1302" spans="8:8" x14ac:dyDescent="0.25">
      <c r="H1302" s="84"/>
    </row>
    <row r="1303" spans="8:8" x14ac:dyDescent="0.25">
      <c r="H1303" s="84"/>
    </row>
    <row r="1304" spans="8:8" x14ac:dyDescent="0.25">
      <c r="H1304" s="84"/>
    </row>
    <row r="1305" spans="8:8" x14ac:dyDescent="0.25">
      <c r="H1305" s="84"/>
    </row>
    <row r="1306" spans="8:8" x14ac:dyDescent="0.25">
      <c r="H1306" s="84"/>
    </row>
    <row r="1307" spans="8:8" x14ac:dyDescent="0.25">
      <c r="H1307" s="84"/>
    </row>
    <row r="1308" spans="8:8" x14ac:dyDescent="0.25">
      <c r="H1308" s="84"/>
    </row>
    <row r="1309" spans="8:8" x14ac:dyDescent="0.25">
      <c r="H1309" s="84"/>
    </row>
    <row r="1310" spans="8:8" x14ac:dyDescent="0.25">
      <c r="H1310" s="84"/>
    </row>
    <row r="1311" spans="8:8" x14ac:dyDescent="0.25">
      <c r="H1311" s="84"/>
    </row>
    <row r="1312" spans="8:8" x14ac:dyDescent="0.25">
      <c r="H1312" s="84"/>
    </row>
    <row r="1313" spans="8:8" x14ac:dyDescent="0.25">
      <c r="H1313" s="84"/>
    </row>
    <row r="1314" spans="8:8" x14ac:dyDescent="0.25">
      <c r="H1314" s="84"/>
    </row>
    <row r="1315" spans="8:8" x14ac:dyDescent="0.25">
      <c r="H1315" s="84"/>
    </row>
    <row r="1316" spans="8:8" x14ac:dyDescent="0.25">
      <c r="H1316" s="84"/>
    </row>
    <row r="1317" spans="8:8" x14ac:dyDescent="0.25">
      <c r="H1317" s="84"/>
    </row>
    <row r="1318" spans="8:8" x14ac:dyDescent="0.25">
      <c r="H1318" s="84"/>
    </row>
    <row r="1319" spans="8:8" x14ac:dyDescent="0.25">
      <c r="H1319" s="84"/>
    </row>
    <row r="1320" spans="8:8" x14ac:dyDescent="0.25">
      <c r="H1320" s="84"/>
    </row>
    <row r="1321" spans="8:8" x14ac:dyDescent="0.25">
      <c r="H1321" s="84"/>
    </row>
    <row r="1322" spans="8:8" x14ac:dyDescent="0.25">
      <c r="H1322" s="84"/>
    </row>
    <row r="1323" spans="8:8" x14ac:dyDescent="0.25">
      <c r="H1323" s="84"/>
    </row>
    <row r="1324" spans="8:8" x14ac:dyDescent="0.25">
      <c r="H1324" s="84"/>
    </row>
    <row r="1325" spans="8:8" x14ac:dyDescent="0.25">
      <c r="H1325" s="84"/>
    </row>
    <row r="1326" spans="8:8" x14ac:dyDescent="0.25">
      <c r="H1326" s="84"/>
    </row>
    <row r="1327" spans="8:8" x14ac:dyDescent="0.25">
      <c r="H1327" s="84"/>
    </row>
    <row r="1328" spans="8:8" x14ac:dyDescent="0.25">
      <c r="H1328" s="84"/>
    </row>
    <row r="1329" spans="8:8" x14ac:dyDescent="0.25">
      <c r="H1329" s="84"/>
    </row>
    <row r="1330" spans="8:8" x14ac:dyDescent="0.25">
      <c r="H1330" s="84"/>
    </row>
    <row r="1331" spans="8:8" x14ac:dyDescent="0.25">
      <c r="H1331" s="84"/>
    </row>
    <row r="1332" spans="8:8" x14ac:dyDescent="0.25">
      <c r="H1332" s="84"/>
    </row>
    <row r="1333" spans="8:8" x14ac:dyDescent="0.25">
      <c r="H1333" s="84"/>
    </row>
    <row r="1334" spans="8:8" x14ac:dyDescent="0.25">
      <c r="H1334" s="84"/>
    </row>
    <row r="1335" spans="8:8" x14ac:dyDescent="0.25">
      <c r="H1335" s="84"/>
    </row>
    <row r="1336" spans="8:8" x14ac:dyDescent="0.25">
      <c r="H1336" s="84"/>
    </row>
    <row r="1337" spans="8:8" x14ac:dyDescent="0.25">
      <c r="H1337" s="84"/>
    </row>
    <row r="1338" spans="8:8" x14ac:dyDescent="0.25">
      <c r="H1338" s="84"/>
    </row>
    <row r="1339" spans="8:8" x14ac:dyDescent="0.25">
      <c r="H1339" s="84"/>
    </row>
    <row r="1340" spans="8:8" x14ac:dyDescent="0.25">
      <c r="H1340" s="84"/>
    </row>
    <row r="1341" spans="8:8" x14ac:dyDescent="0.25">
      <c r="H1341" s="84"/>
    </row>
    <row r="1342" spans="8:8" x14ac:dyDescent="0.25">
      <c r="H1342" s="84"/>
    </row>
    <row r="1343" spans="8:8" x14ac:dyDescent="0.25">
      <c r="H1343" s="84"/>
    </row>
    <row r="1344" spans="8:8" x14ac:dyDescent="0.25">
      <c r="H1344" s="84"/>
    </row>
    <row r="1345" spans="8:8" x14ac:dyDescent="0.25">
      <c r="H1345" s="84"/>
    </row>
    <row r="1346" spans="8:8" x14ac:dyDescent="0.25">
      <c r="H1346" s="84"/>
    </row>
    <row r="1347" spans="8:8" x14ac:dyDescent="0.25">
      <c r="H1347" s="84"/>
    </row>
    <row r="1348" spans="8:8" x14ac:dyDescent="0.25">
      <c r="H1348" s="84"/>
    </row>
    <row r="1349" spans="8:8" x14ac:dyDescent="0.25">
      <c r="H1349" s="84"/>
    </row>
    <row r="1350" spans="8:8" x14ac:dyDescent="0.25">
      <c r="H1350" s="84"/>
    </row>
    <row r="1351" spans="8:8" x14ac:dyDescent="0.25">
      <c r="H1351" s="84"/>
    </row>
    <row r="1352" spans="8:8" x14ac:dyDescent="0.25">
      <c r="H1352" s="84"/>
    </row>
    <row r="1353" spans="8:8" x14ac:dyDescent="0.25">
      <c r="H1353" s="84"/>
    </row>
    <row r="1354" spans="8:8" x14ac:dyDescent="0.25">
      <c r="H1354" s="84"/>
    </row>
    <row r="1355" spans="8:8" x14ac:dyDescent="0.25">
      <c r="H1355" s="84"/>
    </row>
    <row r="1356" spans="8:8" x14ac:dyDescent="0.25">
      <c r="H1356" s="84"/>
    </row>
    <row r="1357" spans="8:8" x14ac:dyDescent="0.25">
      <c r="H1357" s="84"/>
    </row>
    <row r="1358" spans="8:8" x14ac:dyDescent="0.25">
      <c r="H1358" s="84"/>
    </row>
    <row r="1359" spans="8:8" x14ac:dyDescent="0.25">
      <c r="H1359" s="84"/>
    </row>
    <row r="1360" spans="8:8" x14ac:dyDescent="0.25">
      <c r="H1360" s="84"/>
    </row>
    <row r="1361" spans="8:8" x14ac:dyDescent="0.25">
      <c r="H1361" s="84"/>
    </row>
    <row r="1362" spans="8:8" x14ac:dyDescent="0.25">
      <c r="H1362" s="84"/>
    </row>
    <row r="1363" spans="8:8" x14ac:dyDescent="0.25">
      <c r="H1363" s="84"/>
    </row>
    <row r="1364" spans="8:8" x14ac:dyDescent="0.25">
      <c r="H1364" s="84"/>
    </row>
    <row r="1365" spans="8:8" x14ac:dyDescent="0.25">
      <c r="H1365" s="84"/>
    </row>
    <row r="1366" spans="8:8" x14ac:dyDescent="0.25">
      <c r="H1366" s="84"/>
    </row>
    <row r="1367" spans="8:8" x14ac:dyDescent="0.25">
      <c r="H1367" s="84"/>
    </row>
    <row r="1368" spans="8:8" x14ac:dyDescent="0.25">
      <c r="H1368" s="84"/>
    </row>
    <row r="1369" spans="8:8" x14ac:dyDescent="0.25">
      <c r="H1369" s="84"/>
    </row>
    <row r="1370" spans="8:8" x14ac:dyDescent="0.25">
      <c r="H1370" s="84"/>
    </row>
    <row r="1371" spans="8:8" x14ac:dyDescent="0.25">
      <c r="H1371" s="84"/>
    </row>
    <row r="1372" spans="8:8" x14ac:dyDescent="0.25">
      <c r="H1372" s="84"/>
    </row>
    <row r="1373" spans="8:8" x14ac:dyDescent="0.25">
      <c r="H1373" s="84"/>
    </row>
    <row r="1374" spans="8:8" x14ac:dyDescent="0.25">
      <c r="H1374" s="84"/>
    </row>
    <row r="1375" spans="8:8" x14ac:dyDescent="0.25">
      <c r="H1375" s="84"/>
    </row>
    <row r="1376" spans="8:8" x14ac:dyDescent="0.25">
      <c r="H1376" s="84"/>
    </row>
    <row r="1377" spans="8:8" x14ac:dyDescent="0.25">
      <c r="H1377" s="84"/>
    </row>
    <row r="1378" spans="8:8" x14ac:dyDescent="0.25">
      <c r="H1378" s="84"/>
    </row>
    <row r="1379" spans="8:8" x14ac:dyDescent="0.25">
      <c r="H1379" s="84"/>
    </row>
    <row r="1380" spans="8:8" x14ac:dyDescent="0.25">
      <c r="H1380" s="84"/>
    </row>
    <row r="1381" spans="8:8" x14ac:dyDescent="0.25">
      <c r="H1381" s="84"/>
    </row>
    <row r="1382" spans="8:8" x14ac:dyDescent="0.25">
      <c r="H1382" s="84"/>
    </row>
    <row r="1383" spans="8:8" x14ac:dyDescent="0.25">
      <c r="H1383" s="84"/>
    </row>
    <row r="1384" spans="8:8" x14ac:dyDescent="0.25">
      <c r="H1384" s="84"/>
    </row>
    <row r="1385" spans="8:8" x14ac:dyDescent="0.25">
      <c r="H1385" s="84"/>
    </row>
    <row r="1386" spans="8:8" x14ac:dyDescent="0.25">
      <c r="H1386" s="84"/>
    </row>
    <row r="1387" spans="8:8" x14ac:dyDescent="0.25">
      <c r="H1387" s="84"/>
    </row>
    <row r="1388" spans="8:8" x14ac:dyDescent="0.25">
      <c r="H1388" s="84"/>
    </row>
    <row r="1389" spans="8:8" x14ac:dyDescent="0.25">
      <c r="H1389" s="84"/>
    </row>
    <row r="1390" spans="8:8" x14ac:dyDescent="0.25">
      <c r="H1390" s="84"/>
    </row>
    <row r="1391" spans="8:8" x14ac:dyDescent="0.25">
      <c r="H1391" s="84"/>
    </row>
    <row r="1392" spans="8:8" x14ac:dyDescent="0.25">
      <c r="H1392" s="84"/>
    </row>
    <row r="1393" spans="8:8" x14ac:dyDescent="0.25">
      <c r="H1393" s="84"/>
    </row>
    <row r="1394" spans="8:8" x14ac:dyDescent="0.25">
      <c r="H1394" s="84"/>
    </row>
    <row r="1395" spans="8:8" x14ac:dyDescent="0.25">
      <c r="H1395" s="84"/>
    </row>
    <row r="1396" spans="8:8" x14ac:dyDescent="0.25">
      <c r="H1396" s="84"/>
    </row>
    <row r="1397" spans="8:8" x14ac:dyDescent="0.25">
      <c r="H1397" s="84"/>
    </row>
    <row r="1398" spans="8:8" x14ac:dyDescent="0.25">
      <c r="H1398" s="84"/>
    </row>
    <row r="1399" spans="8:8" x14ac:dyDescent="0.25">
      <c r="H1399" s="84"/>
    </row>
    <row r="1400" spans="8:8" x14ac:dyDescent="0.25">
      <c r="H1400" s="84"/>
    </row>
    <row r="1401" spans="8:8" x14ac:dyDescent="0.25">
      <c r="H1401" s="84"/>
    </row>
    <row r="1402" spans="8:8" x14ac:dyDescent="0.25">
      <c r="H1402" s="84"/>
    </row>
    <row r="1403" spans="8:8" x14ac:dyDescent="0.25">
      <c r="H1403" s="84"/>
    </row>
    <row r="1404" spans="8:8" x14ac:dyDescent="0.25">
      <c r="H1404" s="84"/>
    </row>
    <row r="1405" spans="8:8" x14ac:dyDescent="0.25">
      <c r="H1405" s="84"/>
    </row>
    <row r="1406" spans="8:8" x14ac:dyDescent="0.25">
      <c r="H1406" s="84"/>
    </row>
    <row r="1407" spans="8:8" x14ac:dyDescent="0.25">
      <c r="H1407" s="84"/>
    </row>
    <row r="1408" spans="8:8" x14ac:dyDescent="0.25">
      <c r="H1408" s="84"/>
    </row>
    <row r="1409" spans="8:8" x14ac:dyDescent="0.25">
      <c r="H1409" s="84"/>
    </row>
    <row r="1410" spans="8:8" x14ac:dyDescent="0.25">
      <c r="H1410" s="84"/>
    </row>
    <row r="1411" spans="8:8" x14ac:dyDescent="0.25">
      <c r="H1411" s="84"/>
    </row>
    <row r="1412" spans="8:8" x14ac:dyDescent="0.25">
      <c r="H1412" s="84"/>
    </row>
    <row r="1413" spans="8:8" x14ac:dyDescent="0.25">
      <c r="H1413" s="84"/>
    </row>
    <row r="1414" spans="8:8" x14ac:dyDescent="0.25">
      <c r="H1414" s="84"/>
    </row>
    <row r="1415" spans="8:8" x14ac:dyDescent="0.25">
      <c r="H1415" s="84"/>
    </row>
    <row r="1416" spans="8:8" x14ac:dyDescent="0.25">
      <c r="H1416" s="84"/>
    </row>
    <row r="1417" spans="8:8" x14ac:dyDescent="0.25">
      <c r="H1417" s="84"/>
    </row>
    <row r="1418" spans="8:8" x14ac:dyDescent="0.25">
      <c r="H1418" s="84"/>
    </row>
    <row r="1419" spans="8:8" x14ac:dyDescent="0.25">
      <c r="H1419" s="84"/>
    </row>
    <row r="1420" spans="8:8" x14ac:dyDescent="0.25">
      <c r="H1420" s="84"/>
    </row>
    <row r="1421" spans="8:8" x14ac:dyDescent="0.25">
      <c r="H1421" s="84"/>
    </row>
    <row r="1422" spans="8:8" x14ac:dyDescent="0.25">
      <c r="H1422" s="84"/>
    </row>
    <row r="1423" spans="8:8" x14ac:dyDescent="0.25">
      <c r="H1423" s="84"/>
    </row>
    <row r="1424" spans="8:8" x14ac:dyDescent="0.25">
      <c r="H1424" s="84"/>
    </row>
    <row r="1425" spans="8:8" x14ac:dyDescent="0.25">
      <c r="H1425" s="84"/>
    </row>
    <row r="1426" spans="8:8" x14ac:dyDescent="0.25">
      <c r="H1426" s="84"/>
    </row>
    <row r="1427" spans="8:8" x14ac:dyDescent="0.25">
      <c r="H1427" s="84"/>
    </row>
    <row r="1428" spans="8:8" x14ac:dyDescent="0.25">
      <c r="H1428" s="84"/>
    </row>
    <row r="1429" spans="8:8" x14ac:dyDescent="0.25">
      <c r="H1429" s="84"/>
    </row>
    <row r="1430" spans="8:8" x14ac:dyDescent="0.25">
      <c r="H1430" s="84"/>
    </row>
    <row r="1431" spans="8:8" x14ac:dyDescent="0.25">
      <c r="H1431" s="84"/>
    </row>
    <row r="1432" spans="8:8" x14ac:dyDescent="0.25">
      <c r="H1432" s="84"/>
    </row>
    <row r="1433" spans="8:8" x14ac:dyDescent="0.25">
      <c r="H1433" s="84"/>
    </row>
    <row r="1434" spans="8:8" x14ac:dyDescent="0.25">
      <c r="H1434" s="84"/>
    </row>
    <row r="1435" spans="8:8" x14ac:dyDescent="0.25">
      <c r="H1435" s="84"/>
    </row>
    <row r="1436" spans="8:8" x14ac:dyDescent="0.25">
      <c r="H1436" s="84"/>
    </row>
    <row r="1437" spans="8:8" x14ac:dyDescent="0.25">
      <c r="H1437" s="84"/>
    </row>
    <row r="1438" spans="8:8" x14ac:dyDescent="0.25">
      <c r="H1438" s="84"/>
    </row>
    <row r="1439" spans="8:8" x14ac:dyDescent="0.25">
      <c r="H1439" s="84"/>
    </row>
    <row r="1440" spans="8:8" x14ac:dyDescent="0.25">
      <c r="H1440" s="84"/>
    </row>
    <row r="1441" spans="8:8" x14ac:dyDescent="0.25">
      <c r="H1441" s="84"/>
    </row>
    <row r="1442" spans="8:8" x14ac:dyDescent="0.25">
      <c r="H1442" s="84"/>
    </row>
    <row r="1443" spans="8:8" x14ac:dyDescent="0.25">
      <c r="H1443" s="84"/>
    </row>
    <row r="1444" spans="8:8" x14ac:dyDescent="0.25">
      <c r="H1444" s="84"/>
    </row>
    <row r="1445" spans="8:8" x14ac:dyDescent="0.25">
      <c r="H1445" s="84"/>
    </row>
    <row r="1446" spans="8:8" x14ac:dyDescent="0.25">
      <c r="H1446" s="84"/>
    </row>
    <row r="1447" spans="8:8" x14ac:dyDescent="0.25">
      <c r="H1447" s="84"/>
    </row>
    <row r="1448" spans="8:8" x14ac:dyDescent="0.25">
      <c r="H1448" s="84"/>
    </row>
    <row r="1449" spans="8:8" x14ac:dyDescent="0.25">
      <c r="H1449" s="84"/>
    </row>
    <row r="1450" spans="8:8" x14ac:dyDescent="0.25">
      <c r="H1450" s="84"/>
    </row>
    <row r="1451" spans="8:8" x14ac:dyDescent="0.25">
      <c r="H1451" s="84"/>
    </row>
    <row r="1452" spans="8:8" x14ac:dyDescent="0.25">
      <c r="H1452" s="84"/>
    </row>
    <row r="1453" spans="8:8" x14ac:dyDescent="0.25">
      <c r="H1453" s="84"/>
    </row>
    <row r="1454" spans="8:8" x14ac:dyDescent="0.25">
      <c r="H1454" s="84"/>
    </row>
    <row r="1455" spans="8:8" x14ac:dyDescent="0.25">
      <c r="H1455" s="84"/>
    </row>
    <row r="1456" spans="8:8" x14ac:dyDescent="0.25">
      <c r="H1456" s="84"/>
    </row>
    <row r="1457" spans="8:8" x14ac:dyDescent="0.25">
      <c r="H1457" s="84"/>
    </row>
    <row r="1458" spans="8:8" x14ac:dyDescent="0.25">
      <c r="H1458" s="84"/>
    </row>
    <row r="1459" spans="8:8" x14ac:dyDescent="0.25">
      <c r="H1459" s="84"/>
    </row>
    <row r="1460" spans="8:8" x14ac:dyDescent="0.25">
      <c r="H1460" s="84"/>
    </row>
    <row r="1461" spans="8:8" x14ac:dyDescent="0.25">
      <c r="H1461" s="84"/>
    </row>
    <row r="1462" spans="8:8" x14ac:dyDescent="0.25">
      <c r="H1462" s="84"/>
    </row>
    <row r="1463" spans="8:8" x14ac:dyDescent="0.25">
      <c r="H1463" s="84"/>
    </row>
    <row r="1464" spans="8:8" x14ac:dyDescent="0.25">
      <c r="H1464" s="84"/>
    </row>
    <row r="1465" spans="8:8" x14ac:dyDescent="0.25">
      <c r="H1465" s="84"/>
    </row>
    <row r="1466" spans="8:8" x14ac:dyDescent="0.25">
      <c r="H1466" s="84"/>
    </row>
    <row r="1467" spans="8:8" x14ac:dyDescent="0.25">
      <c r="H1467" s="84"/>
    </row>
    <row r="1468" spans="8:8" x14ac:dyDescent="0.25">
      <c r="H1468" s="84"/>
    </row>
    <row r="1469" spans="8:8" x14ac:dyDescent="0.25">
      <c r="H1469" s="84"/>
    </row>
    <row r="1470" spans="8:8" x14ac:dyDescent="0.25">
      <c r="H1470" s="84"/>
    </row>
    <row r="1471" spans="8:8" x14ac:dyDescent="0.25">
      <c r="H1471" s="84"/>
    </row>
    <row r="1472" spans="8:8" x14ac:dyDescent="0.25">
      <c r="H1472" s="84"/>
    </row>
    <row r="1473" spans="8:8" x14ac:dyDescent="0.25">
      <c r="H1473" s="84"/>
    </row>
    <row r="1474" spans="8:8" x14ac:dyDescent="0.25">
      <c r="H1474" s="84"/>
    </row>
    <row r="1475" spans="8:8" x14ac:dyDescent="0.25">
      <c r="H1475" s="84"/>
    </row>
    <row r="1476" spans="8:8" x14ac:dyDescent="0.25">
      <c r="H1476" s="84"/>
    </row>
    <row r="1477" spans="8:8" x14ac:dyDescent="0.25">
      <c r="H1477" s="84"/>
    </row>
    <row r="1478" spans="8:8" x14ac:dyDescent="0.25">
      <c r="H1478" s="84"/>
    </row>
    <row r="1479" spans="8:8" x14ac:dyDescent="0.25">
      <c r="H1479" s="84"/>
    </row>
    <row r="1480" spans="8:8" x14ac:dyDescent="0.25">
      <c r="H1480" s="84"/>
    </row>
    <row r="1481" spans="8:8" x14ac:dyDescent="0.25">
      <c r="H1481" s="84"/>
    </row>
    <row r="1482" spans="8:8" x14ac:dyDescent="0.25">
      <c r="H1482" s="84"/>
    </row>
    <row r="1483" spans="8:8" x14ac:dyDescent="0.25">
      <c r="H1483" s="84"/>
    </row>
    <row r="1484" spans="8:8" x14ac:dyDescent="0.25">
      <c r="H1484" s="84"/>
    </row>
    <row r="1485" spans="8:8" x14ac:dyDescent="0.25">
      <c r="H1485" s="84"/>
    </row>
    <row r="1486" spans="8:8" x14ac:dyDescent="0.25">
      <c r="H1486" s="84"/>
    </row>
    <row r="1487" spans="8:8" x14ac:dyDescent="0.25">
      <c r="H1487" s="84"/>
    </row>
    <row r="1488" spans="8:8" x14ac:dyDescent="0.25">
      <c r="H1488" s="84"/>
    </row>
    <row r="1489" spans="8:8" x14ac:dyDescent="0.25">
      <c r="H1489" s="84"/>
    </row>
    <row r="1490" spans="8:8" x14ac:dyDescent="0.25">
      <c r="H1490" s="84"/>
    </row>
    <row r="1491" spans="8:8" x14ac:dyDescent="0.25">
      <c r="H1491" s="84"/>
    </row>
    <row r="1492" spans="8:8" x14ac:dyDescent="0.25">
      <c r="H1492" s="84"/>
    </row>
    <row r="1493" spans="8:8" x14ac:dyDescent="0.25">
      <c r="H1493" s="84"/>
    </row>
    <row r="1494" spans="8:8" x14ac:dyDescent="0.25">
      <c r="H1494" s="84"/>
    </row>
    <row r="1495" spans="8:8" x14ac:dyDescent="0.25">
      <c r="H1495" s="84"/>
    </row>
    <row r="1496" spans="8:8" x14ac:dyDescent="0.25">
      <c r="H1496" s="84"/>
    </row>
    <row r="1497" spans="8:8" x14ac:dyDescent="0.25">
      <c r="H1497" s="84"/>
    </row>
    <row r="1498" spans="8:8" x14ac:dyDescent="0.25">
      <c r="H1498" s="84"/>
    </row>
    <row r="1499" spans="8:8" x14ac:dyDescent="0.25">
      <c r="H1499" s="84"/>
    </row>
    <row r="1500" spans="8:8" x14ac:dyDescent="0.25">
      <c r="H1500" s="84"/>
    </row>
    <row r="1501" spans="8:8" x14ac:dyDescent="0.25">
      <c r="H1501" s="84"/>
    </row>
    <row r="1502" spans="8:8" x14ac:dyDescent="0.25">
      <c r="H1502" s="84"/>
    </row>
    <row r="1503" spans="8:8" x14ac:dyDescent="0.25">
      <c r="H1503" s="84"/>
    </row>
    <row r="1504" spans="8:8" x14ac:dyDescent="0.25">
      <c r="H1504" s="84"/>
    </row>
    <row r="1505" spans="8:8" x14ac:dyDescent="0.25">
      <c r="H1505" s="84"/>
    </row>
    <row r="1506" spans="8:8" x14ac:dyDescent="0.25">
      <c r="H1506" s="84"/>
    </row>
    <row r="1507" spans="8:8" x14ac:dyDescent="0.25">
      <c r="H1507" s="84"/>
    </row>
    <row r="1508" spans="8:8" x14ac:dyDescent="0.25">
      <c r="H1508" s="84"/>
    </row>
    <row r="1509" spans="8:8" x14ac:dyDescent="0.25">
      <c r="H1509" s="84"/>
    </row>
    <row r="1510" spans="8:8" x14ac:dyDescent="0.25">
      <c r="H1510" s="84"/>
    </row>
    <row r="1511" spans="8:8" x14ac:dyDescent="0.25">
      <c r="H1511" s="84"/>
    </row>
    <row r="1512" spans="8:8" x14ac:dyDescent="0.25">
      <c r="H1512" s="84"/>
    </row>
    <row r="1513" spans="8:8" x14ac:dyDescent="0.25">
      <c r="H1513" s="84"/>
    </row>
    <row r="1514" spans="8:8" x14ac:dyDescent="0.25">
      <c r="H1514" s="84"/>
    </row>
    <row r="1515" spans="8:8" x14ac:dyDescent="0.25">
      <c r="H1515" s="84"/>
    </row>
    <row r="1516" spans="8:8" x14ac:dyDescent="0.25">
      <c r="H1516" s="84"/>
    </row>
    <row r="1517" spans="8:8" x14ac:dyDescent="0.25">
      <c r="H1517" s="84"/>
    </row>
    <row r="1518" spans="8:8" x14ac:dyDescent="0.25">
      <c r="H1518" s="84"/>
    </row>
    <row r="1519" spans="8:8" x14ac:dyDescent="0.25">
      <c r="H1519" s="84"/>
    </row>
    <row r="1520" spans="8:8" x14ac:dyDescent="0.25">
      <c r="H1520" s="84"/>
    </row>
    <row r="1521" spans="8:8" x14ac:dyDescent="0.25">
      <c r="H1521" s="84"/>
    </row>
    <row r="1522" spans="8:8" x14ac:dyDescent="0.25">
      <c r="H1522" s="84"/>
    </row>
    <row r="1523" spans="8:8" x14ac:dyDescent="0.25">
      <c r="H1523" s="84"/>
    </row>
    <row r="1524" spans="8:8" x14ac:dyDescent="0.25">
      <c r="H1524" s="84"/>
    </row>
    <row r="1525" spans="8:8" x14ac:dyDescent="0.25">
      <c r="H1525" s="84"/>
    </row>
    <row r="1526" spans="8:8" x14ac:dyDescent="0.25">
      <c r="H1526" s="84"/>
    </row>
    <row r="1527" spans="8:8" x14ac:dyDescent="0.25">
      <c r="H1527" s="84"/>
    </row>
    <row r="1528" spans="8:8" x14ac:dyDescent="0.25">
      <c r="H1528" s="84"/>
    </row>
    <row r="1529" spans="8:8" x14ac:dyDescent="0.25">
      <c r="H1529" s="84"/>
    </row>
    <row r="1530" spans="8:8" x14ac:dyDescent="0.25">
      <c r="H1530" s="84"/>
    </row>
    <row r="1531" spans="8:8" x14ac:dyDescent="0.25">
      <c r="H1531" s="84"/>
    </row>
    <row r="1532" spans="8:8" x14ac:dyDescent="0.25">
      <c r="H1532" s="84"/>
    </row>
    <row r="1533" spans="8:8" x14ac:dyDescent="0.25">
      <c r="H1533" s="84"/>
    </row>
    <row r="1534" spans="8:8" x14ac:dyDescent="0.25">
      <c r="H1534" s="84"/>
    </row>
    <row r="1535" spans="8:8" x14ac:dyDescent="0.25">
      <c r="H1535" s="84"/>
    </row>
    <row r="1536" spans="8:8" x14ac:dyDescent="0.25">
      <c r="H1536" s="84"/>
    </row>
    <row r="1537" spans="8:8" x14ac:dyDescent="0.25">
      <c r="H1537" s="84"/>
    </row>
    <row r="1538" spans="8:8" x14ac:dyDescent="0.25">
      <c r="H1538" s="84"/>
    </row>
    <row r="1539" spans="8:8" x14ac:dyDescent="0.25">
      <c r="H1539" s="84"/>
    </row>
    <row r="1540" spans="8:8" x14ac:dyDescent="0.25">
      <c r="H1540" s="84"/>
    </row>
    <row r="1541" spans="8:8" x14ac:dyDescent="0.25">
      <c r="H1541" s="84"/>
    </row>
    <row r="1542" spans="8:8" x14ac:dyDescent="0.25">
      <c r="H1542" s="84"/>
    </row>
    <row r="1543" spans="8:8" x14ac:dyDescent="0.25">
      <c r="H1543" s="84"/>
    </row>
    <row r="1544" spans="8:8" x14ac:dyDescent="0.25">
      <c r="H1544" s="84"/>
    </row>
    <row r="1545" spans="8:8" x14ac:dyDescent="0.25">
      <c r="H1545" s="84"/>
    </row>
    <row r="1546" spans="8:8" x14ac:dyDescent="0.25">
      <c r="H1546" s="84"/>
    </row>
    <row r="1547" spans="8:8" x14ac:dyDescent="0.25">
      <c r="H1547" s="84"/>
    </row>
    <row r="1548" spans="8:8" x14ac:dyDescent="0.25">
      <c r="H1548" s="84"/>
    </row>
    <row r="1549" spans="8:8" x14ac:dyDescent="0.25">
      <c r="H1549" s="84"/>
    </row>
    <row r="1550" spans="8:8" x14ac:dyDescent="0.25">
      <c r="H1550" s="84"/>
    </row>
    <row r="1551" spans="8:8" x14ac:dyDescent="0.25">
      <c r="H1551" s="84"/>
    </row>
    <row r="1552" spans="8:8" x14ac:dyDescent="0.25">
      <c r="H1552" s="84"/>
    </row>
    <row r="1553" spans="8:8" x14ac:dyDescent="0.25">
      <c r="H1553" s="84"/>
    </row>
    <row r="1554" spans="8:8" x14ac:dyDescent="0.25">
      <c r="H1554" s="84"/>
    </row>
    <row r="1555" spans="8:8" x14ac:dyDescent="0.25">
      <c r="H1555" s="84"/>
    </row>
    <row r="1556" spans="8:8" x14ac:dyDescent="0.25">
      <c r="H1556" s="84"/>
    </row>
    <row r="1557" spans="8:8" x14ac:dyDescent="0.25">
      <c r="H1557" s="84"/>
    </row>
    <row r="1558" spans="8:8" x14ac:dyDescent="0.25">
      <c r="H1558" s="84"/>
    </row>
    <row r="1559" spans="8:8" x14ac:dyDescent="0.25">
      <c r="H1559" s="84"/>
    </row>
    <row r="1560" spans="8:8" x14ac:dyDescent="0.25">
      <c r="H1560" s="84"/>
    </row>
    <row r="1561" spans="8:8" x14ac:dyDescent="0.25">
      <c r="H1561" s="84"/>
    </row>
    <row r="1562" spans="8:8" x14ac:dyDescent="0.25">
      <c r="H1562" s="84"/>
    </row>
    <row r="1563" spans="8:8" x14ac:dyDescent="0.25">
      <c r="H1563" s="84"/>
    </row>
    <row r="1564" spans="8:8" x14ac:dyDescent="0.25">
      <c r="H1564" s="84"/>
    </row>
    <row r="1565" spans="8:8" x14ac:dyDescent="0.25">
      <c r="H1565" s="84"/>
    </row>
    <row r="1566" spans="8:8" x14ac:dyDescent="0.25">
      <c r="H1566" s="84"/>
    </row>
    <row r="1567" spans="8:8" x14ac:dyDescent="0.25">
      <c r="H1567" s="84"/>
    </row>
    <row r="1568" spans="8:8" x14ac:dyDescent="0.25">
      <c r="H1568" s="84"/>
    </row>
    <row r="1569" spans="8:8" x14ac:dyDescent="0.25">
      <c r="H1569" s="84"/>
    </row>
    <row r="1570" spans="8:8" x14ac:dyDescent="0.25">
      <c r="H1570" s="84"/>
    </row>
    <row r="1571" spans="8:8" x14ac:dyDescent="0.25">
      <c r="H1571" s="84"/>
    </row>
    <row r="1572" spans="8:8" x14ac:dyDescent="0.25">
      <c r="H1572" s="84"/>
    </row>
    <row r="1573" spans="8:8" x14ac:dyDescent="0.25">
      <c r="H1573" s="84"/>
    </row>
    <row r="1574" spans="8:8" x14ac:dyDescent="0.25">
      <c r="H1574" s="84"/>
    </row>
    <row r="1575" spans="8:8" x14ac:dyDescent="0.25">
      <c r="H1575" s="84"/>
    </row>
    <row r="1576" spans="8:8" x14ac:dyDescent="0.25">
      <c r="H1576" s="84"/>
    </row>
    <row r="1577" spans="8:8" x14ac:dyDescent="0.25">
      <c r="H1577" s="84"/>
    </row>
    <row r="1578" spans="8:8" x14ac:dyDescent="0.25">
      <c r="H1578" s="84"/>
    </row>
    <row r="1579" spans="8:8" x14ac:dyDescent="0.25">
      <c r="H1579" s="84"/>
    </row>
    <row r="1580" spans="8:8" x14ac:dyDescent="0.25">
      <c r="H1580" s="84"/>
    </row>
    <row r="1581" spans="8:8" x14ac:dyDescent="0.25">
      <c r="H1581" s="84"/>
    </row>
    <row r="1582" spans="8:8" x14ac:dyDescent="0.25">
      <c r="H1582" s="84"/>
    </row>
    <row r="1583" spans="8:8" x14ac:dyDescent="0.25">
      <c r="H1583" s="84"/>
    </row>
    <row r="1584" spans="8:8" x14ac:dyDescent="0.25">
      <c r="H1584" s="84"/>
    </row>
    <row r="1585" spans="8:8" x14ac:dyDescent="0.25">
      <c r="H1585" s="84"/>
    </row>
    <row r="1586" spans="8:8" x14ac:dyDescent="0.25">
      <c r="H1586" s="84"/>
    </row>
    <row r="1587" spans="8:8" x14ac:dyDescent="0.25">
      <c r="H1587" s="84"/>
    </row>
    <row r="1588" spans="8:8" x14ac:dyDescent="0.25">
      <c r="H1588" s="84"/>
    </row>
    <row r="1589" spans="8:8" x14ac:dyDescent="0.25">
      <c r="H1589" s="84"/>
    </row>
    <row r="1590" spans="8:8" x14ac:dyDescent="0.25">
      <c r="H1590" s="84"/>
    </row>
    <row r="1591" spans="8:8" x14ac:dyDescent="0.25">
      <c r="H1591" s="84"/>
    </row>
    <row r="1592" spans="8:8" x14ac:dyDescent="0.25">
      <c r="H1592" s="84"/>
    </row>
    <row r="1593" spans="8:8" x14ac:dyDescent="0.25">
      <c r="H1593" s="84"/>
    </row>
    <row r="1594" spans="8:8" x14ac:dyDescent="0.25">
      <c r="H1594" s="84"/>
    </row>
    <row r="1595" spans="8:8" x14ac:dyDescent="0.25">
      <c r="H1595" s="84"/>
    </row>
    <row r="1596" spans="8:8" x14ac:dyDescent="0.25">
      <c r="H1596" s="84"/>
    </row>
    <row r="1597" spans="8:8" x14ac:dyDescent="0.25">
      <c r="H1597" s="84"/>
    </row>
    <row r="1598" spans="8:8" x14ac:dyDescent="0.25">
      <c r="H1598" s="84"/>
    </row>
    <row r="1599" spans="8:8" x14ac:dyDescent="0.25">
      <c r="H1599" s="84"/>
    </row>
    <row r="1600" spans="8:8" x14ac:dyDescent="0.25">
      <c r="H1600" s="84"/>
    </row>
    <row r="1601" spans="8:8" x14ac:dyDescent="0.25">
      <c r="H1601" s="84"/>
    </row>
    <row r="1602" spans="8:8" x14ac:dyDescent="0.25">
      <c r="H1602" s="84"/>
    </row>
    <row r="1603" spans="8:8" x14ac:dyDescent="0.25">
      <c r="H1603" s="84"/>
    </row>
    <row r="1604" spans="8:8" x14ac:dyDescent="0.25">
      <c r="H1604" s="84"/>
    </row>
    <row r="1605" spans="8:8" x14ac:dyDescent="0.25">
      <c r="H1605" s="84"/>
    </row>
    <row r="1606" spans="8:8" x14ac:dyDescent="0.25">
      <c r="H1606" s="84"/>
    </row>
    <row r="1607" spans="8:8" x14ac:dyDescent="0.25">
      <c r="H1607" s="84"/>
    </row>
    <row r="1608" spans="8:8" x14ac:dyDescent="0.25">
      <c r="H1608" s="84"/>
    </row>
    <row r="1609" spans="8:8" x14ac:dyDescent="0.25">
      <c r="H1609" s="84"/>
    </row>
    <row r="1610" spans="8:8" x14ac:dyDescent="0.25">
      <c r="H1610" s="84"/>
    </row>
    <row r="1611" spans="8:8" x14ac:dyDescent="0.25">
      <c r="H1611" s="84"/>
    </row>
    <row r="1612" spans="8:8" x14ac:dyDescent="0.25">
      <c r="H1612" s="84"/>
    </row>
    <row r="1613" spans="8:8" x14ac:dyDescent="0.25">
      <c r="H1613" s="84"/>
    </row>
    <row r="1614" spans="8:8" x14ac:dyDescent="0.25">
      <c r="H1614" s="84"/>
    </row>
    <row r="1615" spans="8:8" x14ac:dyDescent="0.25">
      <c r="H1615" s="84"/>
    </row>
    <row r="1616" spans="8:8" x14ac:dyDescent="0.25">
      <c r="H1616" s="84"/>
    </row>
    <row r="1617" spans="8:8" x14ac:dyDescent="0.25">
      <c r="H1617" s="84"/>
    </row>
    <row r="1618" spans="8:8" x14ac:dyDescent="0.25">
      <c r="H1618" s="84"/>
    </row>
    <row r="1619" spans="8:8" x14ac:dyDescent="0.25">
      <c r="H1619" s="84"/>
    </row>
    <row r="1620" spans="8:8" x14ac:dyDescent="0.25">
      <c r="H1620" s="84"/>
    </row>
    <row r="1621" spans="8:8" x14ac:dyDescent="0.25">
      <c r="H1621" s="84"/>
    </row>
    <row r="1622" spans="8:8" x14ac:dyDescent="0.25">
      <c r="H1622" s="84"/>
    </row>
    <row r="1623" spans="8:8" x14ac:dyDescent="0.25">
      <c r="H1623" s="84"/>
    </row>
    <row r="1624" spans="8:8" x14ac:dyDescent="0.25">
      <c r="H1624" s="84"/>
    </row>
    <row r="1625" spans="8:8" x14ac:dyDescent="0.25">
      <c r="H1625" s="84"/>
    </row>
    <row r="1626" spans="8:8" x14ac:dyDescent="0.25">
      <c r="H1626" s="84"/>
    </row>
    <row r="1627" spans="8:8" x14ac:dyDescent="0.25">
      <c r="H1627" s="84"/>
    </row>
    <row r="1628" spans="8:8" x14ac:dyDescent="0.25">
      <c r="H1628" s="84"/>
    </row>
    <row r="1629" spans="8:8" x14ac:dyDescent="0.25">
      <c r="H1629" s="84"/>
    </row>
    <row r="1630" spans="8:8" x14ac:dyDescent="0.25">
      <c r="H1630" s="84"/>
    </row>
    <row r="1631" spans="8:8" x14ac:dyDescent="0.25">
      <c r="H1631" s="84"/>
    </row>
    <row r="1632" spans="8:8" x14ac:dyDescent="0.25">
      <c r="H1632" s="84"/>
    </row>
    <row r="1633" spans="8:8" x14ac:dyDescent="0.25">
      <c r="H1633" s="84"/>
    </row>
    <row r="1634" spans="8:8" x14ac:dyDescent="0.25">
      <c r="H1634" s="84"/>
    </row>
    <row r="1635" spans="8:8" x14ac:dyDescent="0.25">
      <c r="H1635" s="84"/>
    </row>
    <row r="1636" spans="8:8" x14ac:dyDescent="0.25">
      <c r="H1636" s="84"/>
    </row>
    <row r="1637" spans="8:8" x14ac:dyDescent="0.25">
      <c r="H1637" s="84"/>
    </row>
    <row r="1638" spans="8:8" x14ac:dyDescent="0.25">
      <c r="H1638" s="84"/>
    </row>
    <row r="1639" spans="8:8" x14ac:dyDescent="0.25">
      <c r="H1639" s="84"/>
    </row>
    <row r="1640" spans="8:8" x14ac:dyDescent="0.25">
      <c r="H1640" s="84"/>
    </row>
    <row r="1641" spans="8:8" x14ac:dyDescent="0.25">
      <c r="H1641" s="84"/>
    </row>
    <row r="1642" spans="8:8" x14ac:dyDescent="0.25">
      <c r="H1642" s="84"/>
    </row>
    <row r="1643" spans="8:8" x14ac:dyDescent="0.25">
      <c r="H1643" s="84"/>
    </row>
    <row r="1644" spans="8:8" x14ac:dyDescent="0.25">
      <c r="H1644" s="84"/>
    </row>
    <row r="1645" spans="8:8" x14ac:dyDescent="0.25">
      <c r="H1645" s="84"/>
    </row>
    <row r="1646" spans="8:8" x14ac:dyDescent="0.25">
      <c r="H1646" s="84"/>
    </row>
    <row r="1647" spans="8:8" x14ac:dyDescent="0.25">
      <c r="H1647" s="84"/>
    </row>
    <row r="1648" spans="8:8" x14ac:dyDescent="0.25">
      <c r="H1648" s="84"/>
    </row>
    <row r="1649" spans="8:8" x14ac:dyDescent="0.25">
      <c r="H1649" s="84"/>
    </row>
    <row r="1650" spans="8:8" x14ac:dyDescent="0.25">
      <c r="H1650" s="84"/>
    </row>
    <row r="1651" spans="8:8" x14ac:dyDescent="0.25">
      <c r="H1651" s="84"/>
    </row>
    <row r="1652" spans="8:8" x14ac:dyDescent="0.25">
      <c r="H1652" s="84"/>
    </row>
    <row r="1653" spans="8:8" x14ac:dyDescent="0.25">
      <c r="H1653" s="84"/>
    </row>
    <row r="1654" spans="8:8" x14ac:dyDescent="0.25">
      <c r="H1654" s="84"/>
    </row>
    <row r="1655" spans="8:8" x14ac:dyDescent="0.25">
      <c r="H1655" s="84"/>
    </row>
    <row r="1656" spans="8:8" x14ac:dyDescent="0.25">
      <c r="H1656" s="84"/>
    </row>
    <row r="1657" spans="8:8" x14ac:dyDescent="0.25">
      <c r="H1657" s="84"/>
    </row>
    <row r="1658" spans="8:8" x14ac:dyDescent="0.25">
      <c r="H1658" s="84"/>
    </row>
    <row r="1659" spans="8:8" x14ac:dyDescent="0.25">
      <c r="H1659" s="84"/>
    </row>
    <row r="1660" spans="8:8" x14ac:dyDescent="0.25">
      <c r="H1660" s="84"/>
    </row>
    <row r="1661" spans="8:8" x14ac:dyDescent="0.25">
      <c r="H1661" s="84"/>
    </row>
    <row r="1662" spans="8:8" x14ac:dyDescent="0.25">
      <c r="H1662" s="84"/>
    </row>
    <row r="1663" spans="8:8" x14ac:dyDescent="0.25">
      <c r="H1663" s="84"/>
    </row>
    <row r="1664" spans="8:8" x14ac:dyDescent="0.25">
      <c r="H1664" s="84"/>
    </row>
    <row r="1665" spans="8:8" x14ac:dyDescent="0.25">
      <c r="H1665" s="84"/>
    </row>
    <row r="1666" spans="8:8" x14ac:dyDescent="0.25">
      <c r="H1666" s="84"/>
    </row>
    <row r="1667" spans="8:8" x14ac:dyDescent="0.25">
      <c r="H1667" s="84"/>
    </row>
    <row r="1668" spans="8:8" x14ac:dyDescent="0.25">
      <c r="H1668" s="84"/>
    </row>
    <row r="1669" spans="8:8" x14ac:dyDescent="0.25">
      <c r="H1669" s="84"/>
    </row>
    <row r="1670" spans="8:8" x14ac:dyDescent="0.25">
      <c r="H1670" s="84"/>
    </row>
    <row r="1671" spans="8:8" x14ac:dyDescent="0.25">
      <c r="H1671" s="84"/>
    </row>
    <row r="1672" spans="8:8" x14ac:dyDescent="0.25">
      <c r="H1672" s="84"/>
    </row>
    <row r="1673" spans="8:8" x14ac:dyDescent="0.25">
      <c r="H1673" s="84"/>
    </row>
    <row r="1674" spans="8:8" x14ac:dyDescent="0.25">
      <c r="H1674" s="84"/>
    </row>
    <row r="1675" spans="8:8" x14ac:dyDescent="0.25">
      <c r="H1675" s="84"/>
    </row>
    <row r="1676" spans="8:8" x14ac:dyDescent="0.25">
      <c r="H1676" s="84"/>
    </row>
    <row r="1677" spans="8:8" x14ac:dyDescent="0.25">
      <c r="H1677" s="84"/>
    </row>
    <row r="1678" spans="8:8" x14ac:dyDescent="0.25">
      <c r="H1678" s="84"/>
    </row>
    <row r="1679" spans="8:8" x14ac:dyDescent="0.25">
      <c r="H1679" s="84"/>
    </row>
    <row r="1680" spans="8:8" x14ac:dyDescent="0.25">
      <c r="H1680" s="84"/>
    </row>
    <row r="1681" spans="8:8" x14ac:dyDescent="0.25">
      <c r="H1681" s="84"/>
    </row>
    <row r="1682" spans="8:8" x14ac:dyDescent="0.25">
      <c r="H1682" s="84"/>
    </row>
    <row r="1683" spans="8:8" x14ac:dyDescent="0.25">
      <c r="H1683" s="84"/>
    </row>
    <row r="1684" spans="8:8" x14ac:dyDescent="0.25">
      <c r="H1684" s="84"/>
    </row>
    <row r="1685" spans="8:8" x14ac:dyDescent="0.25">
      <c r="H1685" s="84"/>
    </row>
    <row r="1686" spans="8:8" x14ac:dyDescent="0.25">
      <c r="H1686" s="84"/>
    </row>
    <row r="1687" spans="8:8" x14ac:dyDescent="0.25">
      <c r="H1687" s="84"/>
    </row>
    <row r="1688" spans="8:8" x14ac:dyDescent="0.25">
      <c r="H1688" s="84"/>
    </row>
    <row r="1689" spans="8:8" x14ac:dyDescent="0.25">
      <c r="H1689" s="84"/>
    </row>
    <row r="1690" spans="8:8" x14ac:dyDescent="0.25">
      <c r="H1690" s="84"/>
    </row>
    <row r="1691" spans="8:8" x14ac:dyDescent="0.25">
      <c r="H1691" s="84"/>
    </row>
    <row r="1692" spans="8:8" x14ac:dyDescent="0.25">
      <c r="H1692" s="84"/>
    </row>
    <row r="1693" spans="8:8" x14ac:dyDescent="0.25">
      <c r="H1693" s="84"/>
    </row>
    <row r="1694" spans="8:8" x14ac:dyDescent="0.25">
      <c r="H1694" s="84"/>
    </row>
    <row r="1695" spans="8:8" x14ac:dyDescent="0.25">
      <c r="H1695" s="84"/>
    </row>
    <row r="1696" spans="8:8" x14ac:dyDescent="0.25">
      <c r="H1696" s="84"/>
    </row>
    <row r="1697" spans="8:8" x14ac:dyDescent="0.25">
      <c r="H1697" s="84"/>
    </row>
    <row r="1698" spans="8:8" x14ac:dyDescent="0.25">
      <c r="H1698" s="84"/>
    </row>
    <row r="1699" spans="8:8" x14ac:dyDescent="0.25">
      <c r="H1699" s="84"/>
    </row>
    <row r="1700" spans="8:8" x14ac:dyDescent="0.25">
      <c r="H1700" s="84"/>
    </row>
    <row r="1701" spans="8:8" x14ac:dyDescent="0.25">
      <c r="H1701" s="84"/>
    </row>
    <row r="1702" spans="8:8" x14ac:dyDescent="0.25">
      <c r="H1702" s="84"/>
    </row>
    <row r="1703" spans="8:8" x14ac:dyDescent="0.25">
      <c r="H1703" s="84"/>
    </row>
    <row r="1704" spans="8:8" x14ac:dyDescent="0.25">
      <c r="H1704" s="84"/>
    </row>
    <row r="1705" spans="8:8" x14ac:dyDescent="0.25">
      <c r="H1705" s="84"/>
    </row>
    <row r="1706" spans="8:8" x14ac:dyDescent="0.25">
      <c r="H1706" s="84"/>
    </row>
    <row r="1707" spans="8:8" x14ac:dyDescent="0.25">
      <c r="H1707" s="84"/>
    </row>
    <row r="1708" spans="8:8" x14ac:dyDescent="0.25">
      <c r="H1708" s="84"/>
    </row>
    <row r="1709" spans="8:8" x14ac:dyDescent="0.25">
      <c r="H1709" s="84"/>
    </row>
    <row r="1710" spans="8:8" x14ac:dyDescent="0.25">
      <c r="H1710" s="84"/>
    </row>
    <row r="1711" spans="8:8" x14ac:dyDescent="0.25">
      <c r="H1711" s="84"/>
    </row>
    <row r="1712" spans="8:8" x14ac:dyDescent="0.25">
      <c r="H1712" s="84"/>
    </row>
    <row r="1713" spans="8:8" x14ac:dyDescent="0.25">
      <c r="H1713" s="84"/>
    </row>
    <row r="1714" spans="8:8" x14ac:dyDescent="0.25">
      <c r="H1714" s="84"/>
    </row>
    <row r="1715" spans="8:8" x14ac:dyDescent="0.25">
      <c r="H1715" s="84"/>
    </row>
    <row r="1716" spans="8:8" x14ac:dyDescent="0.25">
      <c r="H1716" s="84"/>
    </row>
    <row r="1717" spans="8:8" x14ac:dyDescent="0.25">
      <c r="H1717" s="84"/>
    </row>
    <row r="1718" spans="8:8" x14ac:dyDescent="0.25">
      <c r="H1718" s="84"/>
    </row>
    <row r="1719" spans="8:8" x14ac:dyDescent="0.25">
      <c r="H1719" s="84"/>
    </row>
    <row r="1720" spans="8:8" x14ac:dyDescent="0.25">
      <c r="H1720" s="84"/>
    </row>
    <row r="1721" spans="8:8" x14ac:dyDescent="0.25">
      <c r="H1721" s="84"/>
    </row>
    <row r="1722" spans="8:8" x14ac:dyDescent="0.25">
      <c r="H1722" s="84"/>
    </row>
    <row r="1723" spans="8:8" x14ac:dyDescent="0.25">
      <c r="H1723" s="84"/>
    </row>
    <row r="1724" spans="8:8" x14ac:dyDescent="0.25">
      <c r="H1724" s="84"/>
    </row>
    <row r="1725" spans="8:8" x14ac:dyDescent="0.25">
      <c r="H1725" s="84"/>
    </row>
    <row r="1726" spans="8:8" x14ac:dyDescent="0.25">
      <c r="H1726" s="84"/>
    </row>
    <row r="1727" spans="8:8" x14ac:dyDescent="0.25">
      <c r="H1727" s="84"/>
    </row>
    <row r="1728" spans="8:8" x14ac:dyDescent="0.25">
      <c r="H1728" s="84"/>
    </row>
    <row r="1729" spans="8:8" x14ac:dyDescent="0.25">
      <c r="H1729" s="84"/>
    </row>
    <row r="1730" spans="8:8" x14ac:dyDescent="0.25">
      <c r="H1730" s="84"/>
    </row>
    <row r="1731" spans="8:8" x14ac:dyDescent="0.25">
      <c r="H1731" s="84"/>
    </row>
    <row r="1732" spans="8:8" x14ac:dyDescent="0.25">
      <c r="H1732" s="84"/>
    </row>
    <row r="1733" spans="8:8" x14ac:dyDescent="0.25">
      <c r="H1733" s="84"/>
    </row>
    <row r="1734" spans="8:8" x14ac:dyDescent="0.25">
      <c r="H1734" s="84"/>
    </row>
    <row r="1735" spans="8:8" x14ac:dyDescent="0.25">
      <c r="H1735" s="84"/>
    </row>
    <row r="1736" spans="8:8" x14ac:dyDescent="0.25">
      <c r="H1736" s="84"/>
    </row>
    <row r="1737" spans="8:8" x14ac:dyDescent="0.25">
      <c r="H1737" s="84"/>
    </row>
    <row r="1738" spans="8:8" x14ac:dyDescent="0.25">
      <c r="H1738" s="84"/>
    </row>
    <row r="1739" spans="8:8" x14ac:dyDescent="0.25">
      <c r="H1739" s="84"/>
    </row>
    <row r="1740" spans="8:8" x14ac:dyDescent="0.25">
      <c r="H1740" s="84"/>
    </row>
    <row r="1741" spans="8:8" x14ac:dyDescent="0.25">
      <c r="H1741" s="84"/>
    </row>
    <row r="1742" spans="8:8" x14ac:dyDescent="0.25">
      <c r="H1742" s="84"/>
    </row>
    <row r="1743" spans="8:8" x14ac:dyDescent="0.25">
      <c r="H1743" s="84"/>
    </row>
    <row r="1744" spans="8:8" x14ac:dyDescent="0.25">
      <c r="H1744" s="84"/>
    </row>
    <row r="1745" spans="8:8" x14ac:dyDescent="0.25">
      <c r="H1745" s="84"/>
    </row>
    <row r="1746" spans="8:8" x14ac:dyDescent="0.25">
      <c r="H1746" s="84"/>
    </row>
    <row r="1747" spans="8:8" x14ac:dyDescent="0.25">
      <c r="H1747" s="84"/>
    </row>
    <row r="1748" spans="8:8" x14ac:dyDescent="0.25">
      <c r="H1748" s="84"/>
    </row>
    <row r="1749" spans="8:8" x14ac:dyDescent="0.25">
      <c r="H1749" s="84"/>
    </row>
    <row r="1750" spans="8:8" x14ac:dyDescent="0.25">
      <c r="H1750" s="84"/>
    </row>
    <row r="1751" spans="8:8" x14ac:dyDescent="0.25">
      <c r="H1751" s="84"/>
    </row>
    <row r="1752" spans="8:8" x14ac:dyDescent="0.25">
      <c r="H1752" s="84"/>
    </row>
    <row r="1753" spans="8:8" x14ac:dyDescent="0.25">
      <c r="H1753" s="84"/>
    </row>
    <row r="1754" spans="8:8" x14ac:dyDescent="0.25">
      <c r="H1754" s="84"/>
    </row>
    <row r="1755" spans="8:8" x14ac:dyDescent="0.25">
      <c r="H1755" s="84"/>
    </row>
    <row r="1756" spans="8:8" x14ac:dyDescent="0.25">
      <c r="H1756" s="84"/>
    </row>
    <row r="1757" spans="8:8" x14ac:dyDescent="0.25">
      <c r="H1757" s="84"/>
    </row>
    <row r="1758" spans="8:8" x14ac:dyDescent="0.25">
      <c r="H1758" s="84"/>
    </row>
    <row r="1759" spans="8:8" x14ac:dyDescent="0.25">
      <c r="H1759" s="84"/>
    </row>
    <row r="1760" spans="8:8" x14ac:dyDescent="0.25">
      <c r="H1760" s="84"/>
    </row>
    <row r="1761" spans="8:8" x14ac:dyDescent="0.25">
      <c r="H1761" s="84"/>
    </row>
    <row r="1762" spans="8:8" x14ac:dyDescent="0.25">
      <c r="H1762" s="84"/>
    </row>
    <row r="1763" spans="8:8" x14ac:dyDescent="0.25">
      <c r="H1763" s="84"/>
    </row>
    <row r="1764" spans="8:8" x14ac:dyDescent="0.25">
      <c r="H1764" s="84"/>
    </row>
    <row r="1765" spans="8:8" x14ac:dyDescent="0.25">
      <c r="H1765" s="84"/>
    </row>
    <row r="1766" spans="8:8" x14ac:dyDescent="0.25">
      <c r="H1766" s="84"/>
    </row>
    <row r="1767" spans="8:8" x14ac:dyDescent="0.25">
      <c r="H1767" s="84"/>
    </row>
    <row r="1768" spans="8:8" x14ac:dyDescent="0.25">
      <c r="H1768" s="84"/>
    </row>
    <row r="1769" spans="8:8" x14ac:dyDescent="0.25">
      <c r="H1769" s="84"/>
    </row>
    <row r="1770" spans="8:8" x14ac:dyDescent="0.25">
      <c r="H1770" s="84"/>
    </row>
    <row r="1771" spans="8:8" x14ac:dyDescent="0.25">
      <c r="H1771" s="84"/>
    </row>
    <row r="1772" spans="8:8" x14ac:dyDescent="0.25">
      <c r="H1772" s="84"/>
    </row>
    <row r="1773" spans="8:8" x14ac:dyDescent="0.25">
      <c r="H1773" s="84"/>
    </row>
    <row r="1774" spans="8:8" x14ac:dyDescent="0.25">
      <c r="H1774" s="84"/>
    </row>
    <row r="1775" spans="8:8" x14ac:dyDescent="0.25">
      <c r="H1775" s="84"/>
    </row>
    <row r="1776" spans="8:8" x14ac:dyDescent="0.25">
      <c r="H1776" s="84"/>
    </row>
    <row r="1777" spans="8:8" x14ac:dyDescent="0.25">
      <c r="H1777" s="84"/>
    </row>
    <row r="1778" spans="8:8" x14ac:dyDescent="0.25">
      <c r="H1778" s="84"/>
    </row>
    <row r="1779" spans="8:8" x14ac:dyDescent="0.25">
      <c r="H1779" s="84"/>
    </row>
    <row r="1780" spans="8:8" x14ac:dyDescent="0.25">
      <c r="H1780" s="84"/>
    </row>
    <row r="1781" spans="8:8" x14ac:dyDescent="0.25">
      <c r="H1781" s="84"/>
    </row>
    <row r="1782" spans="8:8" x14ac:dyDescent="0.25">
      <c r="H1782" s="84"/>
    </row>
    <row r="1783" spans="8:8" x14ac:dyDescent="0.25">
      <c r="H1783" s="84"/>
    </row>
    <row r="1784" spans="8:8" x14ac:dyDescent="0.25">
      <c r="H1784" s="84"/>
    </row>
    <row r="1785" spans="8:8" x14ac:dyDescent="0.25">
      <c r="H1785" s="84"/>
    </row>
    <row r="1786" spans="8:8" x14ac:dyDescent="0.25">
      <c r="H1786" s="84"/>
    </row>
    <row r="1787" spans="8:8" x14ac:dyDescent="0.25">
      <c r="H1787" s="84"/>
    </row>
    <row r="1788" spans="8:8" x14ac:dyDescent="0.25">
      <c r="H1788" s="84"/>
    </row>
    <row r="1789" spans="8:8" x14ac:dyDescent="0.25">
      <c r="H1789" s="84"/>
    </row>
    <row r="1790" spans="8:8" x14ac:dyDescent="0.25">
      <c r="H1790" s="84"/>
    </row>
    <row r="1791" spans="8:8" x14ac:dyDescent="0.25">
      <c r="H1791" s="84"/>
    </row>
    <row r="1792" spans="8:8" x14ac:dyDescent="0.25">
      <c r="H1792" s="84"/>
    </row>
    <row r="1793" spans="8:8" x14ac:dyDescent="0.25">
      <c r="H1793" s="84"/>
    </row>
    <row r="1794" spans="8:8" x14ac:dyDescent="0.25">
      <c r="H1794" s="84"/>
    </row>
    <row r="1795" spans="8:8" x14ac:dyDescent="0.25">
      <c r="H1795" s="84"/>
    </row>
    <row r="1796" spans="8:8" x14ac:dyDescent="0.25">
      <c r="H1796" s="84"/>
    </row>
    <row r="1797" spans="8:8" x14ac:dyDescent="0.25">
      <c r="H1797" s="84"/>
    </row>
    <row r="1798" spans="8:8" x14ac:dyDescent="0.25">
      <c r="H1798" s="84"/>
    </row>
    <row r="1799" spans="8:8" x14ac:dyDescent="0.25">
      <c r="H1799" s="84"/>
    </row>
    <row r="1800" spans="8:8" x14ac:dyDescent="0.25">
      <c r="H1800" s="84"/>
    </row>
    <row r="1801" spans="8:8" x14ac:dyDescent="0.25">
      <c r="H1801" s="84"/>
    </row>
    <row r="1802" spans="8:8" x14ac:dyDescent="0.25">
      <c r="H1802" s="84"/>
    </row>
    <row r="1803" spans="8:8" x14ac:dyDescent="0.25">
      <c r="H1803" s="84"/>
    </row>
    <row r="1804" spans="8:8" x14ac:dyDescent="0.25">
      <c r="H1804" s="84"/>
    </row>
    <row r="1805" spans="8:8" x14ac:dyDescent="0.25">
      <c r="H1805" s="84"/>
    </row>
    <row r="1806" spans="8:8" x14ac:dyDescent="0.25">
      <c r="H1806" s="84"/>
    </row>
    <row r="1807" spans="8:8" x14ac:dyDescent="0.25">
      <c r="H1807" s="84"/>
    </row>
    <row r="1808" spans="8:8" x14ac:dyDescent="0.25">
      <c r="H1808" s="84"/>
    </row>
    <row r="1809" spans="8:8" x14ac:dyDescent="0.25">
      <c r="H1809" s="84"/>
    </row>
    <row r="1810" spans="8:8" x14ac:dyDescent="0.25">
      <c r="H1810" s="84"/>
    </row>
    <row r="1811" spans="8:8" x14ac:dyDescent="0.25">
      <c r="H1811" s="84"/>
    </row>
    <row r="1812" spans="8:8" x14ac:dyDescent="0.25">
      <c r="H1812" s="84"/>
    </row>
    <row r="1813" spans="8:8" x14ac:dyDescent="0.25">
      <c r="H1813" s="84"/>
    </row>
    <row r="1814" spans="8:8" x14ac:dyDescent="0.25">
      <c r="H1814" s="84"/>
    </row>
    <row r="1815" spans="8:8" x14ac:dyDescent="0.25">
      <c r="H1815" s="84"/>
    </row>
    <row r="1816" spans="8:8" x14ac:dyDescent="0.25">
      <c r="H1816" s="84"/>
    </row>
    <row r="1817" spans="8:8" x14ac:dyDescent="0.25">
      <c r="H1817" s="84"/>
    </row>
    <row r="1818" spans="8:8" x14ac:dyDescent="0.25">
      <c r="H1818" s="84"/>
    </row>
    <row r="1819" spans="8:8" x14ac:dyDescent="0.25">
      <c r="H1819" s="84"/>
    </row>
    <row r="1820" spans="8:8" x14ac:dyDescent="0.25">
      <c r="H1820" s="84"/>
    </row>
    <row r="1821" spans="8:8" x14ac:dyDescent="0.25">
      <c r="H1821" s="84"/>
    </row>
    <row r="1822" spans="8:8" x14ac:dyDescent="0.25">
      <c r="H1822" s="84"/>
    </row>
    <row r="1823" spans="8:8" x14ac:dyDescent="0.25">
      <c r="H1823" s="84"/>
    </row>
    <row r="1824" spans="8:8" x14ac:dyDescent="0.25">
      <c r="H1824" s="84"/>
    </row>
    <row r="1825" spans="8:8" x14ac:dyDescent="0.25">
      <c r="H1825" s="84"/>
    </row>
    <row r="1826" spans="8:8" x14ac:dyDescent="0.25">
      <c r="H1826" s="84"/>
    </row>
    <row r="1827" spans="8:8" x14ac:dyDescent="0.25">
      <c r="H1827" s="84"/>
    </row>
    <row r="1828" spans="8:8" x14ac:dyDescent="0.25">
      <c r="H1828" s="84"/>
    </row>
    <row r="1829" spans="8:8" x14ac:dyDescent="0.25">
      <c r="H1829" s="84"/>
    </row>
    <row r="1830" spans="8:8" x14ac:dyDescent="0.25">
      <c r="H1830" s="84"/>
    </row>
    <row r="1831" spans="8:8" x14ac:dyDescent="0.25">
      <c r="H1831" s="84"/>
    </row>
    <row r="1832" spans="8:8" x14ac:dyDescent="0.25">
      <c r="H1832" s="84"/>
    </row>
    <row r="1833" spans="8:8" x14ac:dyDescent="0.25">
      <c r="H1833" s="84"/>
    </row>
    <row r="1834" spans="8:8" x14ac:dyDescent="0.25">
      <c r="H1834" s="84"/>
    </row>
    <row r="1835" spans="8:8" x14ac:dyDescent="0.25">
      <c r="H1835" s="84"/>
    </row>
    <row r="1836" spans="8:8" x14ac:dyDescent="0.25">
      <c r="H1836" s="84"/>
    </row>
    <row r="1837" spans="8:8" x14ac:dyDescent="0.25">
      <c r="H1837" s="84"/>
    </row>
    <row r="1838" spans="8:8" x14ac:dyDescent="0.25">
      <c r="H1838" s="84"/>
    </row>
    <row r="1839" spans="8:8" x14ac:dyDescent="0.25">
      <c r="H1839" s="84"/>
    </row>
    <row r="1840" spans="8:8" x14ac:dyDescent="0.25">
      <c r="H1840" s="84"/>
    </row>
    <row r="1841" spans="8:8" x14ac:dyDescent="0.25">
      <c r="H1841" s="84"/>
    </row>
    <row r="1842" spans="8:8" x14ac:dyDescent="0.25">
      <c r="H1842" s="84"/>
    </row>
    <row r="1843" spans="8:8" x14ac:dyDescent="0.25">
      <c r="H1843" s="84"/>
    </row>
    <row r="1844" spans="8:8" x14ac:dyDescent="0.25">
      <c r="H1844" s="84"/>
    </row>
    <row r="1845" spans="8:8" x14ac:dyDescent="0.25">
      <c r="H1845" s="84"/>
    </row>
    <row r="1846" spans="8:8" x14ac:dyDescent="0.25">
      <c r="H1846" s="84"/>
    </row>
    <row r="1847" spans="8:8" x14ac:dyDescent="0.25">
      <c r="H1847" s="84"/>
    </row>
    <row r="1848" spans="8:8" x14ac:dyDescent="0.25">
      <c r="H1848" s="84"/>
    </row>
    <row r="1849" spans="8:8" x14ac:dyDescent="0.25">
      <c r="H1849" s="84"/>
    </row>
    <row r="1850" spans="8:8" x14ac:dyDescent="0.25">
      <c r="H1850" s="84"/>
    </row>
    <row r="1851" spans="8:8" x14ac:dyDescent="0.25">
      <c r="H1851" s="84"/>
    </row>
    <row r="1852" spans="8:8" x14ac:dyDescent="0.25">
      <c r="H1852" s="84"/>
    </row>
    <row r="1853" spans="8:8" x14ac:dyDescent="0.25">
      <c r="H1853" s="84"/>
    </row>
    <row r="1854" spans="8:8" x14ac:dyDescent="0.25">
      <c r="H1854" s="84"/>
    </row>
    <row r="1855" spans="8:8" x14ac:dyDescent="0.25">
      <c r="H1855" s="84"/>
    </row>
    <row r="1856" spans="8:8" x14ac:dyDescent="0.25">
      <c r="H1856" s="84"/>
    </row>
    <row r="1857" spans="8:8" x14ac:dyDescent="0.25">
      <c r="H1857" s="84"/>
    </row>
    <row r="1858" spans="8:8" x14ac:dyDescent="0.25">
      <c r="H1858" s="84"/>
    </row>
    <row r="1859" spans="8:8" x14ac:dyDescent="0.25">
      <c r="H1859" s="84"/>
    </row>
    <row r="1860" spans="8:8" x14ac:dyDescent="0.25">
      <c r="H1860" s="84"/>
    </row>
    <row r="1861" spans="8:8" x14ac:dyDescent="0.25">
      <c r="H1861" s="84"/>
    </row>
    <row r="1862" spans="8:8" x14ac:dyDescent="0.25">
      <c r="H1862" s="84"/>
    </row>
    <row r="1863" spans="8:8" x14ac:dyDescent="0.25">
      <c r="H1863" s="84"/>
    </row>
    <row r="1864" spans="8:8" x14ac:dyDescent="0.25">
      <c r="H1864" s="84"/>
    </row>
    <row r="1865" spans="8:8" x14ac:dyDescent="0.25">
      <c r="H1865" s="84"/>
    </row>
    <row r="1866" spans="8:8" x14ac:dyDescent="0.25">
      <c r="H1866" s="84"/>
    </row>
    <row r="1867" spans="8:8" x14ac:dyDescent="0.25">
      <c r="H1867" s="84"/>
    </row>
    <row r="1868" spans="8:8" x14ac:dyDescent="0.25">
      <c r="H1868" s="84"/>
    </row>
    <row r="1869" spans="8:8" x14ac:dyDescent="0.25">
      <c r="H1869" s="84"/>
    </row>
    <row r="1870" spans="8:8" x14ac:dyDescent="0.25">
      <c r="H1870" s="84"/>
    </row>
    <row r="1871" spans="8:8" x14ac:dyDescent="0.25">
      <c r="H1871" s="84"/>
    </row>
    <row r="1872" spans="8:8" x14ac:dyDescent="0.25">
      <c r="H1872" s="84"/>
    </row>
    <row r="1873" spans="8:8" x14ac:dyDescent="0.25">
      <c r="H1873" s="84"/>
    </row>
    <row r="1874" spans="8:8" x14ac:dyDescent="0.25">
      <c r="H1874" s="84"/>
    </row>
    <row r="1875" spans="8:8" x14ac:dyDescent="0.25">
      <c r="H1875" s="84"/>
    </row>
    <row r="1876" spans="8:8" x14ac:dyDescent="0.25">
      <c r="H1876" s="84"/>
    </row>
    <row r="1877" spans="8:8" x14ac:dyDescent="0.25">
      <c r="H1877" s="84"/>
    </row>
    <row r="1878" spans="8:8" x14ac:dyDescent="0.25">
      <c r="H1878" s="84"/>
    </row>
    <row r="1879" spans="8:8" x14ac:dyDescent="0.25">
      <c r="H1879" s="84"/>
    </row>
    <row r="1880" spans="8:8" x14ac:dyDescent="0.25">
      <c r="H1880" s="84"/>
    </row>
    <row r="1881" spans="8:8" x14ac:dyDescent="0.25">
      <c r="H1881" s="84"/>
    </row>
    <row r="1882" spans="8:8" x14ac:dyDescent="0.25">
      <c r="H1882" s="84"/>
    </row>
    <row r="1883" spans="8:8" x14ac:dyDescent="0.25">
      <c r="H1883" s="84"/>
    </row>
    <row r="1884" spans="8:8" x14ac:dyDescent="0.25">
      <c r="H1884" s="84"/>
    </row>
    <row r="1885" spans="8:8" x14ac:dyDescent="0.25">
      <c r="H1885" s="84"/>
    </row>
    <row r="1886" spans="8:8" x14ac:dyDescent="0.25">
      <c r="H1886" s="84"/>
    </row>
    <row r="1887" spans="8:8" x14ac:dyDescent="0.25">
      <c r="H1887" s="84"/>
    </row>
    <row r="1888" spans="8:8" x14ac:dyDescent="0.25">
      <c r="H1888" s="84"/>
    </row>
    <row r="1889" spans="8:8" x14ac:dyDescent="0.25">
      <c r="H1889" s="84"/>
    </row>
    <row r="1890" spans="8:8" x14ac:dyDescent="0.25">
      <c r="H1890" s="84"/>
    </row>
    <row r="1891" spans="8:8" x14ac:dyDescent="0.25">
      <c r="H1891" s="84"/>
    </row>
    <row r="1892" spans="8:8" x14ac:dyDescent="0.25">
      <c r="H1892" s="84"/>
    </row>
    <row r="1893" spans="8:8" x14ac:dyDescent="0.25">
      <c r="H1893" s="84"/>
    </row>
    <row r="1894" spans="8:8" x14ac:dyDescent="0.25">
      <c r="H1894" s="84"/>
    </row>
    <row r="1895" spans="8:8" x14ac:dyDescent="0.25">
      <c r="H1895" s="84"/>
    </row>
    <row r="1896" spans="8:8" x14ac:dyDescent="0.25">
      <c r="H1896" s="84"/>
    </row>
    <row r="1897" spans="8:8" x14ac:dyDescent="0.25">
      <c r="H1897" s="84"/>
    </row>
    <row r="1898" spans="8:8" x14ac:dyDescent="0.25">
      <c r="H1898" s="84"/>
    </row>
    <row r="1899" spans="8:8" x14ac:dyDescent="0.25">
      <c r="H1899" s="84"/>
    </row>
    <row r="1900" spans="8:8" x14ac:dyDescent="0.25">
      <c r="H1900" s="84"/>
    </row>
    <row r="1901" spans="8:8" x14ac:dyDescent="0.25">
      <c r="H1901" s="84"/>
    </row>
    <row r="1902" spans="8:8" x14ac:dyDescent="0.25">
      <c r="H1902" s="84"/>
    </row>
    <row r="1903" spans="8:8" x14ac:dyDescent="0.25">
      <c r="H1903" s="84"/>
    </row>
    <row r="1904" spans="8:8" x14ac:dyDescent="0.25">
      <c r="H1904" s="84"/>
    </row>
    <row r="1905" spans="8:8" x14ac:dyDescent="0.25">
      <c r="H1905" s="84"/>
    </row>
    <row r="1906" spans="8:8" x14ac:dyDescent="0.25">
      <c r="H1906" s="84"/>
    </row>
    <row r="1907" spans="8:8" x14ac:dyDescent="0.25">
      <c r="H1907" s="84"/>
    </row>
    <row r="1908" spans="8:8" x14ac:dyDescent="0.25">
      <c r="H1908" s="84"/>
    </row>
    <row r="1909" spans="8:8" x14ac:dyDescent="0.25">
      <c r="H1909" s="84"/>
    </row>
    <row r="1910" spans="8:8" x14ac:dyDescent="0.25">
      <c r="H1910" s="84"/>
    </row>
    <row r="1911" spans="8:8" x14ac:dyDescent="0.25">
      <c r="H1911" s="84"/>
    </row>
    <row r="1912" spans="8:8" x14ac:dyDescent="0.25">
      <c r="H1912" s="84"/>
    </row>
    <row r="1913" spans="8:8" x14ac:dyDescent="0.25">
      <c r="H1913" s="84"/>
    </row>
    <row r="1914" spans="8:8" x14ac:dyDescent="0.25">
      <c r="H1914" s="84"/>
    </row>
    <row r="1915" spans="8:8" x14ac:dyDescent="0.25">
      <c r="H1915" s="84"/>
    </row>
    <row r="1916" spans="8:8" x14ac:dyDescent="0.25">
      <c r="H1916" s="84"/>
    </row>
    <row r="1917" spans="8:8" x14ac:dyDescent="0.25">
      <c r="H1917" s="84"/>
    </row>
    <row r="1918" spans="8:8" x14ac:dyDescent="0.25">
      <c r="H1918" s="84"/>
    </row>
    <row r="1919" spans="8:8" x14ac:dyDescent="0.25">
      <c r="H1919" s="84"/>
    </row>
    <row r="1920" spans="8:8" x14ac:dyDescent="0.25">
      <c r="H1920" s="84"/>
    </row>
    <row r="1921" spans="8:8" x14ac:dyDescent="0.25">
      <c r="H1921" s="84"/>
    </row>
    <row r="1922" spans="8:8" x14ac:dyDescent="0.25">
      <c r="H1922" s="84"/>
    </row>
    <row r="1923" spans="8:8" x14ac:dyDescent="0.25">
      <c r="H1923" s="84"/>
    </row>
    <row r="1924" spans="8:8" x14ac:dyDescent="0.25">
      <c r="H1924" s="84"/>
    </row>
    <row r="1925" spans="8:8" x14ac:dyDescent="0.25">
      <c r="H1925" s="84"/>
    </row>
    <row r="1926" spans="8:8" x14ac:dyDescent="0.25">
      <c r="H1926" s="84"/>
    </row>
    <row r="1927" spans="8:8" x14ac:dyDescent="0.25">
      <c r="H1927" s="84"/>
    </row>
    <row r="1928" spans="8:8" x14ac:dyDescent="0.25">
      <c r="H1928" s="84"/>
    </row>
    <row r="1929" spans="8:8" x14ac:dyDescent="0.25">
      <c r="H1929" s="84"/>
    </row>
    <row r="1930" spans="8:8" x14ac:dyDescent="0.25">
      <c r="H1930" s="84"/>
    </row>
    <row r="1931" spans="8:8" x14ac:dyDescent="0.25">
      <c r="H1931" s="84"/>
    </row>
    <row r="1932" spans="8:8" x14ac:dyDescent="0.25">
      <c r="H1932" s="84"/>
    </row>
    <row r="1933" spans="8:8" x14ac:dyDescent="0.25">
      <c r="H1933" s="84"/>
    </row>
    <row r="1934" spans="8:8" x14ac:dyDescent="0.25">
      <c r="H1934" s="84"/>
    </row>
    <row r="1935" spans="8:8" x14ac:dyDescent="0.25">
      <c r="H1935" s="84"/>
    </row>
    <row r="1936" spans="8:8" x14ac:dyDescent="0.25">
      <c r="H1936" s="84"/>
    </row>
    <row r="1937" spans="8:8" x14ac:dyDescent="0.25">
      <c r="H1937" s="84"/>
    </row>
    <row r="1938" spans="8:8" x14ac:dyDescent="0.25">
      <c r="H1938" s="84"/>
    </row>
    <row r="1939" spans="8:8" x14ac:dyDescent="0.25">
      <c r="H1939" s="84"/>
    </row>
    <row r="1940" spans="8:8" x14ac:dyDescent="0.25">
      <c r="H1940" s="84"/>
    </row>
    <row r="1941" spans="8:8" x14ac:dyDescent="0.25">
      <c r="H1941" s="84"/>
    </row>
    <row r="1942" spans="8:8" x14ac:dyDescent="0.25">
      <c r="H1942" s="84"/>
    </row>
    <row r="1943" spans="8:8" x14ac:dyDescent="0.25">
      <c r="H1943" s="84"/>
    </row>
    <row r="1944" spans="8:8" x14ac:dyDescent="0.25">
      <c r="H1944" s="84"/>
    </row>
    <row r="1945" spans="8:8" x14ac:dyDescent="0.25">
      <c r="H1945" s="84"/>
    </row>
    <row r="1946" spans="8:8" x14ac:dyDescent="0.25">
      <c r="H1946" s="84"/>
    </row>
    <row r="1947" spans="8:8" x14ac:dyDescent="0.25">
      <c r="H1947" s="84"/>
    </row>
    <row r="1948" spans="8:8" x14ac:dyDescent="0.25">
      <c r="H1948" s="84"/>
    </row>
    <row r="1949" spans="8:8" x14ac:dyDescent="0.25">
      <c r="H1949" s="84"/>
    </row>
    <row r="1950" spans="8:8" x14ac:dyDescent="0.25">
      <c r="H1950" s="84"/>
    </row>
    <row r="1951" spans="8:8" x14ac:dyDescent="0.25">
      <c r="H1951" s="84"/>
    </row>
    <row r="1952" spans="8:8" x14ac:dyDescent="0.25">
      <c r="H1952" s="84"/>
    </row>
    <row r="1953" spans="8:8" x14ac:dyDescent="0.25">
      <c r="H1953" s="84"/>
    </row>
    <row r="1954" spans="8:8" x14ac:dyDescent="0.25">
      <c r="H1954" s="84"/>
    </row>
    <row r="1955" spans="8:8" x14ac:dyDescent="0.25">
      <c r="H1955" s="84"/>
    </row>
    <row r="1956" spans="8:8" x14ac:dyDescent="0.25">
      <c r="H1956" s="84"/>
    </row>
    <row r="1957" spans="8:8" x14ac:dyDescent="0.25">
      <c r="H1957" s="84"/>
    </row>
    <row r="1958" spans="8:8" x14ac:dyDescent="0.25">
      <c r="H1958" s="84"/>
    </row>
    <row r="1959" spans="8:8" x14ac:dyDescent="0.25">
      <c r="H1959" s="84"/>
    </row>
    <row r="1960" spans="8:8" x14ac:dyDescent="0.25">
      <c r="H1960" s="84"/>
    </row>
    <row r="1961" spans="8:8" x14ac:dyDescent="0.25">
      <c r="H1961" s="84"/>
    </row>
    <row r="1962" spans="8:8" x14ac:dyDescent="0.25">
      <c r="H1962" s="84"/>
    </row>
    <row r="1963" spans="8:8" x14ac:dyDescent="0.25">
      <c r="H1963" s="84"/>
    </row>
    <row r="1964" spans="8:8" x14ac:dyDescent="0.25">
      <c r="H1964" s="84"/>
    </row>
    <row r="1965" spans="8:8" x14ac:dyDescent="0.25">
      <c r="H1965" s="84"/>
    </row>
    <row r="1966" spans="8:8" x14ac:dyDescent="0.25">
      <c r="H1966" s="84"/>
    </row>
    <row r="1967" spans="8:8" x14ac:dyDescent="0.25">
      <c r="H1967" s="84"/>
    </row>
    <row r="1968" spans="8:8" x14ac:dyDescent="0.25">
      <c r="H1968" s="84"/>
    </row>
    <row r="1969" spans="8:8" x14ac:dyDescent="0.25">
      <c r="H1969" s="84"/>
    </row>
    <row r="1970" spans="8:8" x14ac:dyDescent="0.25">
      <c r="H1970" s="84"/>
    </row>
    <row r="1971" spans="8:8" x14ac:dyDescent="0.25">
      <c r="H1971" s="84"/>
    </row>
    <row r="1972" spans="8:8" x14ac:dyDescent="0.25">
      <c r="H1972" s="84"/>
    </row>
    <row r="1973" spans="8:8" x14ac:dyDescent="0.25">
      <c r="H1973" s="84"/>
    </row>
    <row r="1974" spans="8:8" x14ac:dyDescent="0.25">
      <c r="H1974" s="84"/>
    </row>
    <row r="1975" spans="8:8" x14ac:dyDescent="0.25">
      <c r="H1975" s="84"/>
    </row>
    <row r="1976" spans="8:8" x14ac:dyDescent="0.25">
      <c r="H1976" s="84"/>
    </row>
    <row r="1977" spans="8:8" x14ac:dyDescent="0.25">
      <c r="H1977" s="84"/>
    </row>
    <row r="1978" spans="8:8" x14ac:dyDescent="0.25">
      <c r="H1978" s="84"/>
    </row>
    <row r="1979" spans="8:8" x14ac:dyDescent="0.25">
      <c r="H1979" s="84"/>
    </row>
    <row r="1980" spans="8:8" x14ac:dyDescent="0.25">
      <c r="H1980" s="84"/>
    </row>
    <row r="1981" spans="8:8" x14ac:dyDescent="0.25">
      <c r="H1981" s="84"/>
    </row>
    <row r="1982" spans="8:8" x14ac:dyDescent="0.25">
      <c r="H1982" s="84"/>
    </row>
    <row r="1983" spans="8:8" x14ac:dyDescent="0.25">
      <c r="H1983" s="84"/>
    </row>
    <row r="1984" spans="8:8" x14ac:dyDescent="0.25">
      <c r="H1984" s="84"/>
    </row>
    <row r="1985" spans="8:8" x14ac:dyDescent="0.25">
      <c r="H1985" s="84"/>
    </row>
    <row r="1986" spans="8:8" x14ac:dyDescent="0.25">
      <c r="H1986" s="84"/>
    </row>
    <row r="1987" spans="8:8" x14ac:dyDescent="0.25">
      <c r="H1987" s="84"/>
    </row>
    <row r="1988" spans="8:8" x14ac:dyDescent="0.25">
      <c r="H1988" s="84"/>
    </row>
    <row r="1989" spans="8:8" x14ac:dyDescent="0.25">
      <c r="H1989" s="84"/>
    </row>
    <row r="1990" spans="8:8" x14ac:dyDescent="0.25">
      <c r="H1990" s="84"/>
    </row>
    <row r="1991" spans="8:8" x14ac:dyDescent="0.25">
      <c r="H1991" s="84"/>
    </row>
    <row r="1992" spans="8:8" x14ac:dyDescent="0.25">
      <c r="H1992" s="84"/>
    </row>
    <row r="1993" spans="8:8" x14ac:dyDescent="0.25">
      <c r="H1993" s="84"/>
    </row>
    <row r="1994" spans="8:8" x14ac:dyDescent="0.25">
      <c r="H1994" s="84"/>
    </row>
    <row r="1995" spans="8:8" x14ac:dyDescent="0.25">
      <c r="H1995" s="84"/>
    </row>
    <row r="1996" spans="8:8" x14ac:dyDescent="0.25">
      <c r="H1996" s="84"/>
    </row>
    <row r="1997" spans="8:8" x14ac:dyDescent="0.25">
      <c r="H1997" s="84"/>
    </row>
    <row r="1998" spans="8:8" x14ac:dyDescent="0.25">
      <c r="H1998" s="84"/>
    </row>
    <row r="1999" spans="8:8" x14ac:dyDescent="0.25">
      <c r="H1999" s="84"/>
    </row>
    <row r="2000" spans="8:8" x14ac:dyDescent="0.25">
      <c r="H2000" s="84"/>
    </row>
    <row r="2001" spans="8:8" x14ac:dyDescent="0.25">
      <c r="H2001" s="84"/>
    </row>
    <row r="2002" spans="8:8" x14ac:dyDescent="0.25">
      <c r="H2002" s="84"/>
    </row>
    <row r="2003" spans="8:8" x14ac:dyDescent="0.25">
      <c r="H2003" s="84"/>
    </row>
    <row r="2004" spans="8:8" x14ac:dyDescent="0.25">
      <c r="H2004" s="84"/>
    </row>
    <row r="2005" spans="8:8" x14ac:dyDescent="0.25">
      <c r="H2005" s="84"/>
    </row>
    <row r="2006" spans="8:8" x14ac:dyDescent="0.25">
      <c r="H2006" s="84"/>
    </row>
    <row r="2007" spans="8:8" x14ac:dyDescent="0.25">
      <c r="H2007" s="84"/>
    </row>
    <row r="2008" spans="8:8" x14ac:dyDescent="0.25">
      <c r="H2008" s="84"/>
    </row>
    <row r="2009" spans="8:8" x14ac:dyDescent="0.25">
      <c r="H2009" s="84"/>
    </row>
    <row r="2010" spans="8:8" x14ac:dyDescent="0.25">
      <c r="H2010" s="84"/>
    </row>
    <row r="2011" spans="8:8" x14ac:dyDescent="0.25">
      <c r="H2011" s="84"/>
    </row>
    <row r="2012" spans="8:8" x14ac:dyDescent="0.25">
      <c r="H2012" s="84"/>
    </row>
    <row r="2013" spans="8:8" x14ac:dyDescent="0.25">
      <c r="H2013" s="84"/>
    </row>
    <row r="2014" spans="8:8" x14ac:dyDescent="0.25">
      <c r="H2014" s="84"/>
    </row>
    <row r="2015" spans="8:8" x14ac:dyDescent="0.25">
      <c r="H2015" s="84"/>
    </row>
    <row r="2016" spans="8:8" x14ac:dyDescent="0.25">
      <c r="H2016" s="84"/>
    </row>
    <row r="2017" spans="8:8" x14ac:dyDescent="0.25">
      <c r="H2017" s="84"/>
    </row>
    <row r="2018" spans="8:8" x14ac:dyDescent="0.25">
      <c r="H2018" s="84"/>
    </row>
    <row r="2019" spans="8:8" x14ac:dyDescent="0.25">
      <c r="H2019" s="84"/>
    </row>
    <row r="2020" spans="8:8" x14ac:dyDescent="0.25">
      <c r="H2020" s="84"/>
    </row>
    <row r="2021" spans="8:8" x14ac:dyDescent="0.25">
      <c r="H2021" s="84"/>
    </row>
    <row r="2022" spans="8:8" x14ac:dyDescent="0.25">
      <c r="H2022" s="84"/>
    </row>
    <row r="2023" spans="8:8" x14ac:dyDescent="0.25">
      <c r="H2023" s="84"/>
    </row>
    <row r="2024" spans="8:8" x14ac:dyDescent="0.25">
      <c r="H2024" s="84"/>
    </row>
    <row r="2025" spans="8:8" x14ac:dyDescent="0.25">
      <c r="H2025" s="84"/>
    </row>
    <row r="2026" spans="8:8" x14ac:dyDescent="0.25">
      <c r="H2026" s="84"/>
    </row>
    <row r="2027" spans="8:8" x14ac:dyDescent="0.25">
      <c r="H2027" s="84"/>
    </row>
    <row r="2028" spans="8:8" x14ac:dyDescent="0.25">
      <c r="H2028" s="84"/>
    </row>
    <row r="2029" spans="8:8" x14ac:dyDescent="0.25">
      <c r="H2029" s="84"/>
    </row>
    <row r="2030" spans="8:8" x14ac:dyDescent="0.25">
      <c r="H2030" s="84"/>
    </row>
    <row r="2031" spans="8:8" x14ac:dyDescent="0.25">
      <c r="H2031" s="84"/>
    </row>
    <row r="2032" spans="8:8" x14ac:dyDescent="0.25">
      <c r="H2032" s="84"/>
    </row>
    <row r="2033" spans="8:8" x14ac:dyDescent="0.25">
      <c r="H2033" s="84"/>
    </row>
    <row r="2034" spans="8:8" x14ac:dyDescent="0.25">
      <c r="H2034" s="84"/>
    </row>
    <row r="2035" spans="8:8" x14ac:dyDescent="0.25">
      <c r="H2035" s="84"/>
    </row>
    <row r="2036" spans="8:8" x14ac:dyDescent="0.25">
      <c r="H2036" s="84"/>
    </row>
    <row r="2037" spans="8:8" x14ac:dyDescent="0.25">
      <c r="H2037" s="84"/>
    </row>
    <row r="2038" spans="8:8" x14ac:dyDescent="0.25">
      <c r="H2038" s="84"/>
    </row>
    <row r="2039" spans="8:8" x14ac:dyDescent="0.25">
      <c r="H2039" s="84"/>
    </row>
    <row r="2040" spans="8:8" x14ac:dyDescent="0.25">
      <c r="H2040" s="84"/>
    </row>
    <row r="2041" spans="8:8" x14ac:dyDescent="0.25">
      <c r="H2041" s="84"/>
    </row>
    <row r="2042" spans="8:8" x14ac:dyDescent="0.25">
      <c r="H2042" s="84"/>
    </row>
    <row r="2043" spans="8:8" x14ac:dyDescent="0.25">
      <c r="H2043" s="84"/>
    </row>
    <row r="2044" spans="8:8" x14ac:dyDescent="0.25">
      <c r="H2044" s="84"/>
    </row>
    <row r="2045" spans="8:8" x14ac:dyDescent="0.25">
      <c r="H2045" s="84"/>
    </row>
    <row r="2046" spans="8:8" x14ac:dyDescent="0.25">
      <c r="H2046" s="84"/>
    </row>
    <row r="2047" spans="8:8" x14ac:dyDescent="0.25">
      <c r="H2047" s="84"/>
    </row>
    <row r="2048" spans="8:8" x14ac:dyDescent="0.25">
      <c r="H2048" s="84"/>
    </row>
    <row r="2049" spans="8:8" x14ac:dyDescent="0.25">
      <c r="H2049" s="84"/>
    </row>
    <row r="2050" spans="8:8" x14ac:dyDescent="0.25">
      <c r="H2050" s="84"/>
    </row>
    <row r="2051" spans="8:8" x14ac:dyDescent="0.25">
      <c r="H2051" s="84"/>
    </row>
    <row r="2052" spans="8:8" x14ac:dyDescent="0.25">
      <c r="H2052" s="84"/>
    </row>
    <row r="2053" spans="8:8" x14ac:dyDescent="0.25">
      <c r="H2053" s="84"/>
    </row>
    <row r="2054" spans="8:8" x14ac:dyDescent="0.25">
      <c r="H2054" s="84"/>
    </row>
    <row r="2055" spans="8:8" x14ac:dyDescent="0.25">
      <c r="H2055" s="84"/>
    </row>
    <row r="2056" spans="8:8" x14ac:dyDescent="0.25">
      <c r="H2056" s="84"/>
    </row>
    <row r="2057" spans="8:8" x14ac:dyDescent="0.25">
      <c r="H2057" s="84"/>
    </row>
    <row r="2058" spans="8:8" x14ac:dyDescent="0.25">
      <c r="H2058" s="84"/>
    </row>
    <row r="2059" spans="8:8" x14ac:dyDescent="0.25">
      <c r="H2059" s="84"/>
    </row>
    <row r="2060" spans="8:8" x14ac:dyDescent="0.25">
      <c r="H2060" s="84"/>
    </row>
    <row r="2061" spans="8:8" x14ac:dyDescent="0.25">
      <c r="H2061" s="84"/>
    </row>
    <row r="2062" spans="8:8" x14ac:dyDescent="0.25">
      <c r="H2062" s="84"/>
    </row>
    <row r="2063" spans="8:8" x14ac:dyDescent="0.25">
      <c r="H2063" s="84"/>
    </row>
    <row r="2064" spans="8:8" x14ac:dyDescent="0.25">
      <c r="H2064" s="84"/>
    </row>
    <row r="2065" spans="8:8" x14ac:dyDescent="0.25">
      <c r="H2065" s="84"/>
    </row>
    <row r="2066" spans="8:8" x14ac:dyDescent="0.25">
      <c r="H2066" s="84"/>
    </row>
    <row r="2067" spans="8:8" x14ac:dyDescent="0.25">
      <c r="H2067" s="84"/>
    </row>
    <row r="2068" spans="8:8" x14ac:dyDescent="0.25">
      <c r="H2068" s="84"/>
    </row>
    <row r="2069" spans="8:8" x14ac:dyDescent="0.25">
      <c r="H2069" s="84"/>
    </row>
    <row r="2070" spans="8:8" x14ac:dyDescent="0.25">
      <c r="H2070" s="84"/>
    </row>
    <row r="2071" spans="8:8" x14ac:dyDescent="0.25">
      <c r="H2071" s="84"/>
    </row>
    <row r="2072" spans="8:8" x14ac:dyDescent="0.25">
      <c r="H2072" s="84"/>
    </row>
    <row r="2073" spans="8:8" x14ac:dyDescent="0.25">
      <c r="H2073" s="84"/>
    </row>
  </sheetData>
  <mergeCells count="2">
    <mergeCell ref="D4:E4"/>
    <mergeCell ref="E3:K3"/>
  </mergeCells>
  <pageMargins left="0.25" right="0.25" top="0.5" bottom="0.5" header="0.25" footer="0.25"/>
  <pageSetup paperSize="5" scale="73" fitToHeight="3" orientation="landscape" horizontalDpi="360" verticalDpi="360" r:id="rId1"/>
  <headerFooter alignWithMargins="0">
    <oddFooter>&amp;L&amp;F Gas Deals&amp;C&amp;P&amp;R&amp;D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5"/>
  <sheetViews>
    <sheetView showGridLines="0" zoomScale="75" workbookViewId="0">
      <selection activeCell="D30" sqref="D30"/>
    </sheetView>
  </sheetViews>
  <sheetFormatPr defaultColWidth="9.109375" defaultRowHeight="13.2" x14ac:dyDescent="0.25"/>
  <cols>
    <col min="1" max="1" width="9.5546875" style="17" customWidth="1"/>
    <col min="2" max="2" width="11.44140625" style="17" customWidth="1"/>
    <col min="3" max="3" width="9.33203125" style="22" bestFit="1" customWidth="1"/>
    <col min="4" max="4" width="6.5546875" style="17" customWidth="1"/>
    <col min="5" max="5" width="24.33203125" style="17" customWidth="1"/>
    <col min="6" max="6" width="11" style="17" bestFit="1" customWidth="1"/>
    <col min="7" max="7" width="18.6640625" style="17" customWidth="1"/>
    <col min="8" max="8" width="8.5546875" style="17" bestFit="1" customWidth="1"/>
    <col min="9" max="9" width="8" style="17" bestFit="1" customWidth="1"/>
    <col min="10" max="10" width="8.109375" style="17" bestFit="1" customWidth="1"/>
    <col min="11" max="11" width="10.44140625" style="17" bestFit="1" customWidth="1"/>
    <col min="12" max="12" width="10" style="17" bestFit="1" customWidth="1"/>
    <col min="13" max="13" width="12.33203125" style="17" customWidth="1"/>
    <col min="14" max="14" width="13.109375" style="17" bestFit="1" customWidth="1"/>
    <col min="15" max="15" width="12.5546875" style="17" bestFit="1" customWidth="1"/>
    <col min="16" max="16" width="15.5546875" style="17" customWidth="1"/>
    <col min="17" max="17" width="10.33203125" style="17" customWidth="1"/>
    <col min="18" max="18" width="13.109375" style="17" bestFit="1" customWidth="1"/>
    <col min="19" max="19" width="38.88671875" style="20" bestFit="1" customWidth="1"/>
    <col min="20" max="20" width="20.5546875" style="20" bestFit="1" customWidth="1"/>
    <col min="21" max="21" width="14.109375" style="20" customWidth="1"/>
    <col min="22" max="22" width="14.6640625" style="20" customWidth="1"/>
    <col min="23" max="24" width="15.33203125" style="20" customWidth="1"/>
    <col min="25" max="25" width="88.109375" style="21" customWidth="1"/>
    <col min="26" max="16384" width="9.109375" style="17"/>
  </cols>
  <sheetData>
    <row r="1" spans="1:26" ht="15.6" x14ac:dyDescent="0.3">
      <c r="A1" s="18" t="s">
        <v>244</v>
      </c>
      <c r="B1" s="18"/>
      <c r="C1" s="19"/>
      <c r="D1" s="18"/>
      <c r="E1" s="18"/>
    </row>
    <row r="2" spans="1:26" ht="15.6" x14ac:dyDescent="0.3">
      <c r="A2" s="18" t="s">
        <v>8</v>
      </c>
      <c r="D2" s="23"/>
      <c r="E2" s="24"/>
    </row>
    <row r="3" spans="1:26" ht="16.2" thickBot="1" x14ac:dyDescent="0.35">
      <c r="D3" s="25" t="s">
        <v>9</v>
      </c>
      <c r="E3" s="17" t="s">
        <v>149</v>
      </c>
    </row>
    <row r="4" spans="1:26" s="31" customFormat="1" ht="27.6" thickTop="1" thickBot="1" x14ac:dyDescent="0.3">
      <c r="A4" s="26" t="s">
        <v>0</v>
      </c>
      <c r="B4" s="27" t="s">
        <v>10</v>
      </c>
      <c r="C4" s="28" t="s">
        <v>11</v>
      </c>
      <c r="D4" s="27"/>
      <c r="E4" s="27" t="s">
        <v>12</v>
      </c>
      <c r="F4" s="27" t="s">
        <v>13</v>
      </c>
      <c r="G4" s="27" t="s">
        <v>14</v>
      </c>
      <c r="H4" s="29" t="s">
        <v>15</v>
      </c>
      <c r="I4" s="29" t="s">
        <v>16</v>
      </c>
      <c r="J4" s="29" t="s">
        <v>17</v>
      </c>
      <c r="K4" s="29" t="s">
        <v>18</v>
      </c>
      <c r="L4" s="29" t="s">
        <v>19</v>
      </c>
      <c r="M4" s="27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29" t="s">
        <v>26</v>
      </c>
      <c r="T4" s="30" t="s">
        <v>27</v>
      </c>
      <c r="U4" s="30" t="s">
        <v>340</v>
      </c>
      <c r="V4" s="30" t="s">
        <v>341</v>
      </c>
      <c r="W4" s="30" t="s">
        <v>342</v>
      </c>
      <c r="X4" s="29" t="s">
        <v>351</v>
      </c>
      <c r="Y4" s="75" t="s">
        <v>109</v>
      </c>
      <c r="Z4" s="74"/>
    </row>
    <row r="5" spans="1:26" s="31" customFormat="1" ht="3" customHeight="1" thickTop="1" x14ac:dyDescent="0.25">
      <c r="A5" s="32"/>
      <c r="B5" s="33"/>
      <c r="C5" s="34"/>
      <c r="D5" s="33"/>
      <c r="E5" s="33"/>
      <c r="F5" s="33"/>
      <c r="G5" s="33"/>
      <c r="H5" s="32"/>
      <c r="I5" s="32"/>
      <c r="J5" s="32"/>
      <c r="K5" s="32"/>
      <c r="L5" s="32"/>
      <c r="M5" s="33"/>
      <c r="N5" s="33"/>
      <c r="O5" s="32"/>
      <c r="P5" s="32"/>
      <c r="Q5" s="32"/>
      <c r="R5" s="32"/>
      <c r="S5" s="35"/>
      <c r="T5" s="35"/>
      <c r="U5" s="35"/>
      <c r="V5" s="35"/>
      <c r="W5" s="35"/>
      <c r="X5" s="35"/>
      <c r="Y5" s="73"/>
    </row>
    <row r="6" spans="1:26" s="31" customFormat="1" ht="27" customHeight="1" x14ac:dyDescent="0.3">
      <c r="A6" s="36">
        <v>37071</v>
      </c>
      <c r="B6" s="37" t="s">
        <v>49</v>
      </c>
      <c r="C6" s="38" t="s">
        <v>36</v>
      </c>
      <c r="D6" s="56"/>
      <c r="E6" s="40" t="s">
        <v>152</v>
      </c>
      <c r="F6" s="37" t="s">
        <v>51</v>
      </c>
      <c r="G6" s="40" t="s">
        <v>153</v>
      </c>
      <c r="H6" s="37">
        <v>18</v>
      </c>
      <c r="I6" s="37">
        <v>18</v>
      </c>
      <c r="J6" s="36">
        <v>37104</v>
      </c>
      <c r="K6" s="37">
        <v>36</v>
      </c>
      <c r="L6" s="37">
        <v>-89469</v>
      </c>
      <c r="M6" s="41">
        <v>8663517</v>
      </c>
      <c r="N6" s="41">
        <v>1396543</v>
      </c>
      <c r="O6" s="41"/>
      <c r="P6" s="41"/>
      <c r="Q6" s="41">
        <v>-83600</v>
      </c>
      <c r="R6" s="41">
        <v>-32249</v>
      </c>
      <c r="S6" s="42" t="s">
        <v>40</v>
      </c>
      <c r="T6" s="42" t="s">
        <v>34</v>
      </c>
      <c r="U6" s="42">
        <v>1640813.26</v>
      </c>
      <c r="V6" s="42">
        <v>-128421</v>
      </c>
      <c r="W6" s="42"/>
      <c r="X6" s="42"/>
      <c r="Y6" s="65" t="s">
        <v>154</v>
      </c>
    </row>
    <row r="7" spans="1:26" s="31" customFormat="1" ht="27" customHeight="1" x14ac:dyDescent="0.3">
      <c r="A7" s="36">
        <v>37071</v>
      </c>
      <c r="B7" s="37" t="s">
        <v>47</v>
      </c>
      <c r="C7" s="38" t="s">
        <v>29</v>
      </c>
      <c r="D7" s="56"/>
      <c r="E7" s="40" t="s">
        <v>108</v>
      </c>
      <c r="F7" s="37" t="s">
        <v>43</v>
      </c>
      <c r="G7" s="40" t="s">
        <v>44</v>
      </c>
      <c r="H7" s="37">
        <v>1</v>
      </c>
      <c r="I7" s="37">
        <v>1</v>
      </c>
      <c r="J7" s="36">
        <v>37104</v>
      </c>
      <c r="K7" s="37">
        <v>60</v>
      </c>
      <c r="L7" s="37">
        <v>22944</v>
      </c>
      <c r="M7" s="41">
        <v>-1702039</v>
      </c>
      <c r="N7" s="41">
        <v>-431469</v>
      </c>
      <c r="O7" s="41">
        <v>11147</v>
      </c>
      <c r="P7" s="41">
        <v>35250</v>
      </c>
      <c r="Q7" s="41">
        <v>17213</v>
      </c>
      <c r="R7" s="41">
        <v>5770</v>
      </c>
      <c r="S7" s="42" t="s">
        <v>40</v>
      </c>
      <c r="T7" s="42"/>
      <c r="U7" s="42">
        <v>-469288</v>
      </c>
      <c r="V7" s="42">
        <v>8836</v>
      </c>
      <c r="W7" s="42"/>
      <c r="X7" s="42"/>
      <c r="Y7" s="65" t="s">
        <v>245</v>
      </c>
    </row>
    <row r="8" spans="1:26" s="31" customFormat="1" ht="27" customHeight="1" x14ac:dyDescent="0.35">
      <c r="A8" s="36">
        <v>37071</v>
      </c>
      <c r="B8" s="37" t="s">
        <v>28</v>
      </c>
      <c r="C8" s="38" t="s">
        <v>29</v>
      </c>
      <c r="D8" s="39"/>
      <c r="E8" s="37" t="s">
        <v>30</v>
      </c>
      <c r="F8" s="37" t="s">
        <v>31</v>
      </c>
      <c r="G8" s="40" t="s">
        <v>32</v>
      </c>
      <c r="H8" s="37">
        <v>2</v>
      </c>
      <c r="I8" s="37">
        <v>1</v>
      </c>
      <c r="J8" s="36">
        <v>37257</v>
      </c>
      <c r="K8" s="37">
        <v>96</v>
      </c>
      <c r="L8" s="37">
        <v>-18861</v>
      </c>
      <c r="M8" s="41">
        <v>1509684</v>
      </c>
      <c r="N8" s="41">
        <v>126794</v>
      </c>
      <c r="O8" s="41">
        <v>6939</v>
      </c>
      <c r="P8" s="41">
        <v>21943</v>
      </c>
      <c r="Q8" s="41">
        <v>-42605</v>
      </c>
      <c r="R8" s="41">
        <v>-6647</v>
      </c>
      <c r="S8" s="42" t="s">
        <v>33</v>
      </c>
      <c r="T8" s="42" t="s">
        <v>34</v>
      </c>
      <c r="U8" s="42">
        <v>277072</v>
      </c>
      <c r="V8" s="42">
        <v>-6721</v>
      </c>
      <c r="W8" s="42">
        <v>-94305</v>
      </c>
      <c r="X8" s="42"/>
      <c r="Y8" s="58"/>
    </row>
    <row r="9" spans="1:26" s="31" customFormat="1" ht="27" customHeight="1" x14ac:dyDescent="0.35">
      <c r="A9" s="36">
        <v>37071</v>
      </c>
      <c r="B9" s="37" t="s">
        <v>35</v>
      </c>
      <c r="C9" s="38" t="s">
        <v>36</v>
      </c>
      <c r="D9" s="39"/>
      <c r="E9" s="37" t="s">
        <v>37</v>
      </c>
      <c r="F9" s="37" t="s">
        <v>38</v>
      </c>
      <c r="G9" s="40" t="s">
        <v>39</v>
      </c>
      <c r="H9" s="37">
        <v>18</v>
      </c>
      <c r="I9" s="37">
        <v>7</v>
      </c>
      <c r="J9" s="36">
        <v>37104</v>
      </c>
      <c r="K9" s="37">
        <v>35</v>
      </c>
      <c r="L9" s="37">
        <v>-121718</v>
      </c>
      <c r="M9" s="41">
        <v>12432298</v>
      </c>
      <c r="N9" s="41">
        <v>2006372</v>
      </c>
      <c r="O9" s="41">
        <v>87438</v>
      </c>
      <c r="P9" s="41">
        <v>276503</v>
      </c>
      <c r="Q9" s="41">
        <v>0</v>
      </c>
      <c r="R9" s="41">
        <v>-13734</v>
      </c>
      <c r="S9" s="42" t="s">
        <v>40</v>
      </c>
      <c r="T9" s="42"/>
      <c r="U9" s="42">
        <v>2417815</v>
      </c>
      <c r="V9" s="42">
        <v>-229395</v>
      </c>
      <c r="W9" s="42"/>
      <c r="X9" s="42">
        <v>-168313</v>
      </c>
      <c r="Y9" s="76" t="s">
        <v>352</v>
      </c>
    </row>
    <row r="10" spans="1:26" s="31" customFormat="1" ht="27" customHeight="1" x14ac:dyDescent="0.35">
      <c r="A10" s="36">
        <v>37070</v>
      </c>
      <c r="B10" s="37" t="s">
        <v>41</v>
      </c>
      <c r="C10" s="38" t="s">
        <v>29</v>
      </c>
      <c r="D10" s="39"/>
      <c r="E10" s="37" t="s">
        <v>42</v>
      </c>
      <c r="F10" s="37" t="s">
        <v>43</v>
      </c>
      <c r="G10" s="40" t="s">
        <v>44</v>
      </c>
      <c r="H10" s="37">
        <v>1</v>
      </c>
      <c r="I10" s="37">
        <v>1</v>
      </c>
      <c r="J10" s="36">
        <v>37073</v>
      </c>
      <c r="K10" s="37">
        <v>18</v>
      </c>
      <c r="L10" s="37">
        <v>-44349</v>
      </c>
      <c r="M10" s="41">
        <v>2510327</v>
      </c>
      <c r="N10" s="41">
        <v>236702</v>
      </c>
      <c r="O10" s="41">
        <v>69000</v>
      </c>
      <c r="P10" s="41">
        <v>218000</v>
      </c>
      <c r="Q10" s="41">
        <v>-13400</v>
      </c>
      <c r="R10" s="41">
        <v>-5259</v>
      </c>
      <c r="S10" s="42" t="s">
        <v>40</v>
      </c>
      <c r="T10" s="42"/>
      <c r="U10" s="42">
        <v>273752</v>
      </c>
      <c r="V10" s="42">
        <v>-18391</v>
      </c>
      <c r="W10" s="42"/>
      <c r="X10" s="42"/>
      <c r="Y10" s="59"/>
    </row>
    <row r="11" spans="1:26" s="31" customFormat="1" ht="27" customHeight="1" x14ac:dyDescent="0.35">
      <c r="A11" s="36">
        <v>37070</v>
      </c>
      <c r="B11" s="37" t="s">
        <v>28</v>
      </c>
      <c r="C11" s="38" t="s">
        <v>29</v>
      </c>
      <c r="D11" s="39"/>
      <c r="E11" s="37" t="s">
        <v>45</v>
      </c>
      <c r="F11" s="37" t="s">
        <v>31</v>
      </c>
      <c r="G11" s="40" t="s">
        <v>32</v>
      </c>
      <c r="H11" s="37">
        <v>4</v>
      </c>
      <c r="I11" s="37">
        <v>4</v>
      </c>
      <c r="J11" s="36">
        <v>37135</v>
      </c>
      <c r="K11" s="37">
        <v>96</v>
      </c>
      <c r="L11" s="37">
        <v>-104457</v>
      </c>
      <c r="M11" s="41">
        <v>8550283</v>
      </c>
      <c r="N11" s="41">
        <v>799462</v>
      </c>
      <c r="O11" s="41">
        <v>51043</v>
      </c>
      <c r="P11" s="41">
        <v>161412</v>
      </c>
      <c r="Q11" s="41">
        <v>-256899</v>
      </c>
      <c r="R11" s="41">
        <v>-9449</v>
      </c>
      <c r="S11" s="42" t="s">
        <v>46</v>
      </c>
      <c r="T11" s="42" t="s">
        <v>34</v>
      </c>
      <c r="U11" s="42">
        <v>1625797</v>
      </c>
      <c r="V11" s="42">
        <v>-37703</v>
      </c>
      <c r="W11" s="42">
        <v>-522284</v>
      </c>
      <c r="X11" s="42"/>
      <c r="Y11" s="59"/>
    </row>
    <row r="12" spans="1:26" s="31" customFormat="1" ht="27" customHeight="1" x14ac:dyDescent="0.35">
      <c r="A12" s="36">
        <v>37069</v>
      </c>
      <c r="B12" s="37" t="s">
        <v>47</v>
      </c>
      <c r="C12" s="38" t="s">
        <v>29</v>
      </c>
      <c r="D12" s="39"/>
      <c r="E12" s="37" t="s">
        <v>48</v>
      </c>
      <c r="F12" s="37" t="s">
        <v>43</v>
      </c>
      <c r="G12" s="40" t="s">
        <v>44</v>
      </c>
      <c r="H12" s="37">
        <v>1</v>
      </c>
      <c r="I12" s="37">
        <v>1</v>
      </c>
      <c r="J12" s="36">
        <v>37104</v>
      </c>
      <c r="K12" s="37">
        <v>46</v>
      </c>
      <c r="L12" s="37">
        <v>-12547</v>
      </c>
      <c r="M12" s="41">
        <v>854133</v>
      </c>
      <c r="N12" s="41">
        <v>126229</v>
      </c>
      <c r="O12" s="41">
        <v>6210</v>
      </c>
      <c r="P12" s="41">
        <v>19638</v>
      </c>
      <c r="Q12" s="41">
        <v>-5270</v>
      </c>
      <c r="R12" s="41">
        <v>-5606</v>
      </c>
      <c r="S12" s="42" t="s">
        <v>40</v>
      </c>
      <c r="T12" s="42"/>
      <c r="U12" s="42">
        <v>158003</v>
      </c>
      <c r="V12" s="42">
        <v>-5274</v>
      </c>
      <c r="W12" s="42"/>
      <c r="X12" s="42">
        <v>-15623</v>
      </c>
      <c r="Y12" s="59" t="s">
        <v>353</v>
      </c>
    </row>
    <row r="13" spans="1:26" s="31" customFormat="1" ht="27" customHeight="1" x14ac:dyDescent="0.3">
      <c r="A13" s="36">
        <v>37069</v>
      </c>
      <c r="B13" s="43" t="s">
        <v>49</v>
      </c>
      <c r="C13" s="38" t="s">
        <v>36</v>
      </c>
      <c r="D13" s="25"/>
      <c r="E13" s="37" t="s">
        <v>50</v>
      </c>
      <c r="F13" s="37" t="s">
        <v>51</v>
      </c>
      <c r="G13" s="40" t="s">
        <v>52</v>
      </c>
      <c r="H13" s="37">
        <v>15</v>
      </c>
      <c r="I13" s="37">
        <v>15</v>
      </c>
      <c r="J13" s="36">
        <v>37104</v>
      </c>
      <c r="K13" s="37">
        <v>36</v>
      </c>
      <c r="L13" s="37">
        <v>-77155</v>
      </c>
      <c r="M13" s="41">
        <v>7079127</v>
      </c>
      <c r="N13" s="41">
        <v>938434</v>
      </c>
      <c r="O13" s="41">
        <v>170808</v>
      </c>
      <c r="P13" s="41">
        <v>540142</v>
      </c>
      <c r="Q13" s="41">
        <v>-43000</v>
      </c>
      <c r="R13" s="41">
        <v>-27603</v>
      </c>
      <c r="S13" s="42" t="s">
        <v>40</v>
      </c>
      <c r="T13" s="42" t="s">
        <v>34</v>
      </c>
      <c r="U13" s="42">
        <v>1118752</v>
      </c>
      <c r="V13" s="42">
        <v>-109715</v>
      </c>
      <c r="W13" s="42"/>
      <c r="X13" s="42"/>
      <c r="Y13" s="59" t="s">
        <v>155</v>
      </c>
    </row>
    <row r="14" spans="1:26" s="31" customFormat="1" ht="38.85" customHeight="1" x14ac:dyDescent="0.35">
      <c r="A14" s="36">
        <v>37068</v>
      </c>
      <c r="B14" s="37" t="s">
        <v>53</v>
      </c>
      <c r="C14" s="38" t="s">
        <v>29</v>
      </c>
      <c r="D14" s="39"/>
      <c r="E14" s="37" t="s">
        <v>54</v>
      </c>
      <c r="F14" s="37" t="s">
        <v>43</v>
      </c>
      <c r="G14" s="40" t="s">
        <v>55</v>
      </c>
      <c r="H14" s="37">
        <v>18</v>
      </c>
      <c r="I14" s="37">
        <v>18</v>
      </c>
      <c r="J14" s="36">
        <v>37104</v>
      </c>
      <c r="K14" s="37">
        <v>58</v>
      </c>
      <c r="L14" s="37">
        <v>-163947</v>
      </c>
      <c r="M14" s="41">
        <v>10759822</v>
      </c>
      <c r="N14" s="41">
        <v>1561868</v>
      </c>
      <c r="O14" s="41">
        <v>78521</v>
      </c>
      <c r="P14" s="41">
        <v>248305</v>
      </c>
      <c r="Q14" s="41">
        <v>-150000</v>
      </c>
      <c r="R14" s="41">
        <v>-18801</v>
      </c>
      <c r="S14" s="42" t="s">
        <v>40</v>
      </c>
      <c r="T14" s="44" t="s">
        <v>56</v>
      </c>
      <c r="U14" s="44">
        <v>1884245</v>
      </c>
      <c r="V14" s="44">
        <v>-153576</v>
      </c>
      <c r="W14" s="44"/>
      <c r="X14" s="44"/>
      <c r="Y14" s="59"/>
    </row>
    <row r="15" spans="1:26" s="31" customFormat="1" ht="27" customHeight="1" x14ac:dyDescent="0.35">
      <c r="A15" s="36">
        <v>37067</v>
      </c>
      <c r="B15" s="37" t="s">
        <v>57</v>
      </c>
      <c r="C15" s="38" t="s">
        <v>29</v>
      </c>
      <c r="D15" s="39"/>
      <c r="E15" s="37" t="s">
        <v>58</v>
      </c>
      <c r="F15" s="37" t="s">
        <v>43</v>
      </c>
      <c r="G15" s="40" t="s">
        <v>59</v>
      </c>
      <c r="H15" s="37">
        <v>1</v>
      </c>
      <c r="I15" s="37">
        <v>1</v>
      </c>
      <c r="J15" s="36">
        <v>37073</v>
      </c>
      <c r="K15" s="37">
        <v>36</v>
      </c>
      <c r="L15" s="37">
        <v>-30397</v>
      </c>
      <c r="M15" s="41">
        <v>1885370</v>
      </c>
      <c r="N15" s="41">
        <v>171541</v>
      </c>
      <c r="O15" s="41">
        <v>14729</v>
      </c>
      <c r="P15" s="41">
        <v>46577</v>
      </c>
      <c r="Q15" s="41">
        <v>-5471</v>
      </c>
      <c r="R15" s="41">
        <v>-5498</v>
      </c>
      <c r="S15" s="42" t="s">
        <v>40</v>
      </c>
      <c r="T15" s="42" t="s">
        <v>60</v>
      </c>
      <c r="U15" s="42">
        <v>195882</v>
      </c>
      <c r="V15" s="42">
        <v>-13371</v>
      </c>
      <c r="W15" s="42"/>
      <c r="X15" s="42"/>
      <c r="Y15" s="59"/>
    </row>
    <row r="16" spans="1:26" s="31" customFormat="1" ht="27" customHeight="1" x14ac:dyDescent="0.35">
      <c r="A16" s="36">
        <v>37067</v>
      </c>
      <c r="B16" s="37" t="s">
        <v>61</v>
      </c>
      <c r="C16" s="38" t="s">
        <v>29</v>
      </c>
      <c r="D16" s="39"/>
      <c r="E16" s="37" t="s">
        <v>62</v>
      </c>
      <c r="F16" s="37" t="s">
        <v>63</v>
      </c>
      <c r="G16" s="40" t="s">
        <v>64</v>
      </c>
      <c r="H16" s="37">
        <v>1</v>
      </c>
      <c r="I16" s="37">
        <v>1</v>
      </c>
      <c r="J16" s="36">
        <v>37135</v>
      </c>
      <c r="K16" s="37">
        <v>81</v>
      </c>
      <c r="L16" s="37">
        <v>-16491</v>
      </c>
      <c r="M16" s="41">
        <v>1287199</v>
      </c>
      <c r="N16" s="41">
        <v>162789</v>
      </c>
      <c r="O16" s="41">
        <v>7346</v>
      </c>
      <c r="P16" s="41">
        <v>23230</v>
      </c>
      <c r="Q16" s="41">
        <v>-46500</v>
      </c>
      <c r="R16" s="41">
        <v>-5964</v>
      </c>
      <c r="S16" s="42" t="s">
        <v>65</v>
      </c>
      <c r="T16" s="42"/>
      <c r="U16" s="42">
        <v>225887</v>
      </c>
      <c r="V16" s="42">
        <v>-10634</v>
      </c>
      <c r="W16" s="42"/>
      <c r="X16" s="42"/>
      <c r="Y16" s="59"/>
    </row>
    <row r="17" spans="1:25" s="31" customFormat="1" ht="27.9" customHeight="1" x14ac:dyDescent="0.3">
      <c r="A17" s="36">
        <v>37063</v>
      </c>
      <c r="B17" s="37" t="s">
        <v>66</v>
      </c>
      <c r="C17" s="38" t="s">
        <v>36</v>
      </c>
      <c r="D17" s="25"/>
      <c r="E17" s="37" t="s">
        <v>67</v>
      </c>
      <c r="F17" s="37" t="s">
        <v>43</v>
      </c>
      <c r="G17" s="40" t="s">
        <v>68</v>
      </c>
      <c r="H17" s="37">
        <v>22</v>
      </c>
      <c r="I17" s="37">
        <v>22</v>
      </c>
      <c r="J17" s="36">
        <v>37104</v>
      </c>
      <c r="K17" s="37">
        <v>58</v>
      </c>
      <c r="L17" s="37">
        <v>95163</v>
      </c>
      <c r="M17" s="41">
        <v>7815186</v>
      </c>
      <c r="N17" s="41">
        <v>1266237</v>
      </c>
      <c r="O17" s="41">
        <v>57126</v>
      </c>
      <c r="P17" s="41">
        <v>108648</v>
      </c>
      <c r="Q17" s="41">
        <v>-98500</v>
      </c>
      <c r="R17" s="41">
        <v>-21853</v>
      </c>
      <c r="S17" s="42" t="s">
        <v>69</v>
      </c>
      <c r="T17" s="42" t="s">
        <v>60</v>
      </c>
      <c r="U17" s="42">
        <v>1431644</v>
      </c>
      <c r="V17" s="42">
        <v>-45054</v>
      </c>
      <c r="W17" s="42"/>
      <c r="X17" s="42"/>
      <c r="Y17" s="59" t="s">
        <v>150</v>
      </c>
    </row>
    <row r="18" spans="1:25" s="31" customFormat="1" ht="27" customHeight="1" x14ac:dyDescent="0.35">
      <c r="A18" s="36">
        <v>37063</v>
      </c>
      <c r="B18" s="37" t="s">
        <v>47</v>
      </c>
      <c r="C18" s="38" t="s">
        <v>29</v>
      </c>
      <c r="D18" s="39"/>
      <c r="E18" s="37" t="s">
        <v>70</v>
      </c>
      <c r="F18" s="37" t="s">
        <v>43</v>
      </c>
      <c r="G18" s="40" t="s">
        <v>44</v>
      </c>
      <c r="H18" s="37">
        <v>1</v>
      </c>
      <c r="I18" s="37">
        <v>1</v>
      </c>
      <c r="J18" s="36">
        <v>37104</v>
      </c>
      <c r="K18" s="37">
        <v>60</v>
      </c>
      <c r="L18" s="37">
        <v>-22951</v>
      </c>
      <c r="M18" s="41">
        <v>1702039</v>
      </c>
      <c r="N18" s="41">
        <v>278893</v>
      </c>
      <c r="O18" s="41">
        <v>11147</v>
      </c>
      <c r="P18" s="41">
        <v>35250</v>
      </c>
      <c r="Q18" s="41">
        <v>-17213</v>
      </c>
      <c r="R18" s="41">
        <v>-5767</v>
      </c>
      <c r="S18" s="42" t="s">
        <v>40</v>
      </c>
      <c r="T18" s="42"/>
      <c r="U18" s="42">
        <v>311998</v>
      </c>
      <c r="V18" s="42">
        <v>-10126</v>
      </c>
      <c r="W18" s="42"/>
      <c r="X18" s="42"/>
      <c r="Y18" s="59"/>
    </row>
    <row r="19" spans="1:25" s="31" customFormat="1" ht="27" customHeight="1" x14ac:dyDescent="0.35">
      <c r="A19" s="36">
        <v>37063</v>
      </c>
      <c r="B19" s="37" t="s">
        <v>28</v>
      </c>
      <c r="C19" s="38" t="s">
        <v>29</v>
      </c>
      <c r="D19" s="39"/>
      <c r="E19" s="40" t="s">
        <v>71</v>
      </c>
      <c r="F19" s="37" t="s">
        <v>31</v>
      </c>
      <c r="G19" s="40" t="s">
        <v>32</v>
      </c>
      <c r="H19" s="37">
        <v>1</v>
      </c>
      <c r="I19" s="37">
        <v>1</v>
      </c>
      <c r="J19" s="36">
        <v>37073</v>
      </c>
      <c r="K19" s="37">
        <v>94</v>
      </c>
      <c r="L19" s="37">
        <v>15447</v>
      </c>
      <c r="M19" s="41">
        <v>-1210733</v>
      </c>
      <c r="N19" s="41">
        <v>-172591</v>
      </c>
      <c r="O19" s="41">
        <v>2500</v>
      </c>
      <c r="P19" s="41">
        <v>7900</v>
      </c>
      <c r="Q19" s="41">
        <v>19976</v>
      </c>
      <c r="R19" s="41">
        <v>5906</v>
      </c>
      <c r="S19" s="42" t="s">
        <v>72</v>
      </c>
      <c r="T19" s="42" t="s">
        <v>34</v>
      </c>
      <c r="U19" s="42">
        <v>-204494</v>
      </c>
      <c r="V19" s="42">
        <v>6021</v>
      </c>
      <c r="W19" s="42"/>
      <c r="X19" s="42"/>
      <c r="Y19" s="59" t="s">
        <v>73</v>
      </c>
    </row>
    <row r="20" spans="1:25" s="31" customFormat="1" ht="27" customHeight="1" x14ac:dyDescent="0.35">
      <c r="A20" s="36">
        <v>37061</v>
      </c>
      <c r="B20" s="37" t="s">
        <v>28</v>
      </c>
      <c r="C20" s="38" t="s">
        <v>29</v>
      </c>
      <c r="D20" s="39"/>
      <c r="E20" s="45" t="s">
        <v>74</v>
      </c>
      <c r="F20" s="37" t="s">
        <v>31</v>
      </c>
      <c r="G20" s="40" t="s">
        <v>32</v>
      </c>
      <c r="H20" s="37">
        <v>6</v>
      </c>
      <c r="I20" s="37">
        <v>1</v>
      </c>
      <c r="J20" s="36">
        <v>37073</v>
      </c>
      <c r="K20" s="37">
        <v>96</v>
      </c>
      <c r="L20" s="37">
        <v>84098</v>
      </c>
      <c r="M20" s="41">
        <v>-5667231</v>
      </c>
      <c r="N20" s="41">
        <v>-1113324</v>
      </c>
      <c r="O20" s="41">
        <v>30756</v>
      </c>
      <c r="P20" s="41">
        <v>119117</v>
      </c>
      <c r="Q20" s="41">
        <v>211340</v>
      </c>
      <c r="R20" s="41">
        <v>23160</v>
      </c>
      <c r="S20" s="42" t="s">
        <v>72</v>
      </c>
      <c r="T20" s="42" t="s">
        <v>34</v>
      </c>
      <c r="U20" s="42">
        <v>-1374804</v>
      </c>
      <c r="V20" s="42">
        <v>26980</v>
      </c>
      <c r="W20" s="42"/>
      <c r="X20" s="42"/>
      <c r="Y20" s="59" t="s">
        <v>73</v>
      </c>
    </row>
    <row r="21" spans="1:25" s="31" customFormat="1" ht="27" customHeight="1" x14ac:dyDescent="0.35">
      <c r="A21" s="36">
        <v>37061</v>
      </c>
      <c r="B21" s="37" t="s">
        <v>47</v>
      </c>
      <c r="C21" s="38" t="s">
        <v>29</v>
      </c>
      <c r="D21" s="39"/>
      <c r="E21" s="37" t="s">
        <v>75</v>
      </c>
      <c r="F21" s="37" t="s">
        <v>43</v>
      </c>
      <c r="G21" s="40" t="s">
        <v>44</v>
      </c>
      <c r="H21" s="37">
        <v>1</v>
      </c>
      <c r="I21" s="37">
        <v>1</v>
      </c>
      <c r="J21" s="36">
        <v>37104</v>
      </c>
      <c r="K21" s="37">
        <v>60</v>
      </c>
      <c r="L21" s="37">
        <v>2050</v>
      </c>
      <c r="M21" s="41">
        <v>162906</v>
      </c>
      <c r="N21" s="41">
        <v>1975</v>
      </c>
      <c r="O21" s="41">
        <v>1208</v>
      </c>
      <c r="P21" s="41">
        <v>2327</v>
      </c>
      <c r="Q21" s="41">
        <v>-1537</v>
      </c>
      <c r="R21" s="41">
        <v>-5762</v>
      </c>
      <c r="S21" s="42" t="s">
        <v>40</v>
      </c>
      <c r="T21" s="42"/>
      <c r="U21" s="42">
        <v>12438</v>
      </c>
      <c r="V21" s="42">
        <v>-1114</v>
      </c>
      <c r="W21" s="42">
        <v>-2050</v>
      </c>
      <c r="X21" s="42"/>
      <c r="Y21" s="59"/>
    </row>
    <row r="22" spans="1:25" s="31" customFormat="1" ht="27" customHeight="1" x14ac:dyDescent="0.35">
      <c r="A22" s="36">
        <v>37057</v>
      </c>
      <c r="B22" s="37" t="s">
        <v>76</v>
      </c>
      <c r="C22" s="38" t="s">
        <v>29</v>
      </c>
      <c r="D22" s="39"/>
      <c r="E22" s="37" t="s">
        <v>77</v>
      </c>
      <c r="F22" s="37" t="s">
        <v>78</v>
      </c>
      <c r="G22" s="40" t="s">
        <v>79</v>
      </c>
      <c r="H22" s="37">
        <v>15</v>
      </c>
      <c r="I22" s="37">
        <v>15</v>
      </c>
      <c r="J22" s="36">
        <v>37257</v>
      </c>
      <c r="K22" s="37">
        <v>24</v>
      </c>
      <c r="L22" s="37">
        <v>11714</v>
      </c>
      <c r="M22" s="41">
        <v>610605</v>
      </c>
      <c r="N22" s="41">
        <v>75578</v>
      </c>
      <c r="O22" s="41">
        <v>12508</v>
      </c>
      <c r="P22" s="41"/>
      <c r="Q22" s="41">
        <v>-11900</v>
      </c>
      <c r="R22" s="41">
        <v>-9917</v>
      </c>
      <c r="S22" s="42" t="s">
        <v>40</v>
      </c>
      <c r="T22" s="42" t="s">
        <v>80</v>
      </c>
      <c r="U22" s="42">
        <v>101394</v>
      </c>
      <c r="V22" s="42">
        <v>-3999</v>
      </c>
      <c r="W22" s="42"/>
      <c r="X22" s="42"/>
      <c r="Y22" s="59"/>
    </row>
    <row r="23" spans="1:25" s="31" customFormat="1" ht="27" customHeight="1" x14ac:dyDescent="0.35">
      <c r="A23" s="36">
        <v>37057</v>
      </c>
      <c r="B23" s="37" t="s">
        <v>28</v>
      </c>
      <c r="C23" s="38" t="s">
        <v>29</v>
      </c>
      <c r="D23" s="39"/>
      <c r="E23" s="37" t="s">
        <v>81</v>
      </c>
      <c r="F23" s="37" t="s">
        <v>31</v>
      </c>
      <c r="G23" s="40" t="s">
        <v>32</v>
      </c>
      <c r="H23" s="37">
        <v>5</v>
      </c>
      <c r="I23" s="37">
        <v>2</v>
      </c>
      <c r="J23" s="36">
        <v>37104</v>
      </c>
      <c r="K23" s="37">
        <v>96</v>
      </c>
      <c r="L23" s="37">
        <v>15384</v>
      </c>
      <c r="M23" s="41">
        <v>1289103</v>
      </c>
      <c r="N23" s="41">
        <v>123087</v>
      </c>
      <c r="O23" s="41">
        <v>8460</v>
      </c>
      <c r="P23" s="41">
        <v>26753</v>
      </c>
      <c r="Q23" s="41">
        <v>-38226</v>
      </c>
      <c r="R23" s="41">
        <v>-9011</v>
      </c>
      <c r="S23" s="42" t="s">
        <v>82</v>
      </c>
      <c r="T23" s="42" t="s">
        <v>34</v>
      </c>
      <c r="U23" s="42">
        <v>252957</v>
      </c>
      <c r="V23" s="42">
        <v>-5710</v>
      </c>
      <c r="W23" s="42">
        <v>-76922</v>
      </c>
      <c r="X23" s="42"/>
      <c r="Y23" s="59"/>
    </row>
    <row r="24" spans="1:25" s="31" customFormat="1" ht="27" customHeight="1" x14ac:dyDescent="0.35">
      <c r="A24" s="36">
        <v>37049</v>
      </c>
      <c r="B24" s="37" t="s">
        <v>28</v>
      </c>
      <c r="C24" s="38" t="s">
        <v>29</v>
      </c>
      <c r="D24" s="39"/>
      <c r="E24" s="37" t="s">
        <v>83</v>
      </c>
      <c r="F24" s="37" t="s">
        <v>31</v>
      </c>
      <c r="G24" s="40" t="s">
        <v>32</v>
      </c>
      <c r="H24" s="37">
        <v>1</v>
      </c>
      <c r="I24" s="37">
        <v>1</v>
      </c>
      <c r="J24" s="36">
        <v>37104</v>
      </c>
      <c r="K24" s="37">
        <v>96</v>
      </c>
      <c r="L24" s="37">
        <v>13468</v>
      </c>
      <c r="M24" s="41">
        <v>1076022</v>
      </c>
      <c r="N24" s="41">
        <v>113346</v>
      </c>
      <c r="O24" s="41">
        <v>6000</v>
      </c>
      <c r="P24" s="41">
        <v>19000</v>
      </c>
      <c r="Q24" s="41">
        <v>-33721</v>
      </c>
      <c r="R24" s="41">
        <v>-6098</v>
      </c>
      <c r="S24" s="42" t="s">
        <v>82</v>
      </c>
      <c r="T24" s="42" t="s">
        <v>34</v>
      </c>
      <c r="U24" s="42">
        <v>225138</v>
      </c>
      <c r="V24" s="42">
        <v>-4631</v>
      </c>
      <c r="W24" s="42">
        <v>-67341</v>
      </c>
      <c r="X24" s="42"/>
      <c r="Y24" s="59"/>
    </row>
    <row r="25" spans="1:25" s="31" customFormat="1" ht="27" customHeight="1" x14ac:dyDescent="0.35">
      <c r="A25" s="36">
        <v>37048</v>
      </c>
      <c r="B25" s="37" t="s">
        <v>28</v>
      </c>
      <c r="C25" s="38" t="s">
        <v>29</v>
      </c>
      <c r="D25" s="39"/>
      <c r="E25" s="37" t="s">
        <v>84</v>
      </c>
      <c r="F25" s="37" t="s">
        <v>31</v>
      </c>
      <c r="G25" s="40" t="s">
        <v>32</v>
      </c>
      <c r="H25" s="37">
        <v>7</v>
      </c>
      <c r="I25" s="37">
        <v>1</v>
      </c>
      <c r="J25" s="36">
        <v>37104</v>
      </c>
      <c r="K25" s="37">
        <v>96</v>
      </c>
      <c r="L25" s="37">
        <v>28326</v>
      </c>
      <c r="M25" s="41">
        <v>2418979</v>
      </c>
      <c r="N25" s="41">
        <v>341513</v>
      </c>
      <c r="O25" s="41">
        <v>39608</v>
      </c>
      <c r="P25" s="41">
        <v>158433</v>
      </c>
      <c r="Q25" s="41">
        <v>-71296</v>
      </c>
      <c r="R25" s="41">
        <v>-9608</v>
      </c>
      <c r="S25" s="42" t="s">
        <v>82</v>
      </c>
      <c r="T25" s="42" t="s">
        <v>34</v>
      </c>
      <c r="U25" s="42">
        <v>573773</v>
      </c>
      <c r="V25" s="42">
        <v>-9725</v>
      </c>
      <c r="W25" s="42">
        <v>-141630</v>
      </c>
      <c r="X25" s="42"/>
      <c r="Y25" s="59"/>
    </row>
    <row r="26" spans="1:25" s="31" customFormat="1" ht="27" customHeight="1" x14ac:dyDescent="0.35">
      <c r="A26" s="36">
        <v>37047</v>
      </c>
      <c r="B26" s="37" t="s">
        <v>85</v>
      </c>
      <c r="C26" s="38" t="s">
        <v>29</v>
      </c>
      <c r="D26" s="39"/>
      <c r="E26" s="37" t="s">
        <v>86</v>
      </c>
      <c r="F26" s="37" t="s">
        <v>63</v>
      </c>
      <c r="G26" s="40" t="s">
        <v>87</v>
      </c>
      <c r="H26" s="37">
        <v>18</v>
      </c>
      <c r="I26" s="37">
        <v>18</v>
      </c>
      <c r="J26" s="36">
        <v>37073</v>
      </c>
      <c r="K26" s="37">
        <v>84</v>
      </c>
      <c r="L26" s="37">
        <v>138722</v>
      </c>
      <c r="M26" s="41">
        <v>16441910</v>
      </c>
      <c r="N26" s="41">
        <v>609894</v>
      </c>
      <c r="O26" s="41">
        <v>51000</v>
      </c>
      <c r="P26" s="41">
        <v>161000</v>
      </c>
      <c r="Q26" s="41">
        <v>-75900</v>
      </c>
      <c r="R26" s="41">
        <v>-23468</v>
      </c>
      <c r="S26" s="42" t="s">
        <v>88</v>
      </c>
      <c r="T26" s="42"/>
      <c r="U26" s="42">
        <v>804410</v>
      </c>
      <c r="V26" s="42">
        <v>-95148</v>
      </c>
      <c r="W26" s="42"/>
      <c r="X26" s="42"/>
      <c r="Y26" s="59"/>
    </row>
    <row r="27" spans="1:25" s="31" customFormat="1" ht="27" customHeight="1" x14ac:dyDescent="0.35">
      <c r="A27" s="36">
        <v>37047</v>
      </c>
      <c r="B27" s="37" t="s">
        <v>89</v>
      </c>
      <c r="C27" s="38" t="s">
        <v>29</v>
      </c>
      <c r="D27" s="39"/>
      <c r="E27" s="37" t="s">
        <v>90</v>
      </c>
      <c r="F27" s="37" t="s">
        <v>78</v>
      </c>
      <c r="G27" s="40" t="s">
        <v>91</v>
      </c>
      <c r="H27" s="37">
        <v>1</v>
      </c>
      <c r="I27" s="37">
        <v>1</v>
      </c>
      <c r="J27" s="36">
        <v>37073</v>
      </c>
      <c r="K27" s="37">
        <v>42</v>
      </c>
      <c r="L27" s="37">
        <v>9998</v>
      </c>
      <c r="M27" s="41">
        <v>579203</v>
      </c>
      <c r="N27" s="41">
        <v>69544</v>
      </c>
      <c r="O27" s="41">
        <v>11036</v>
      </c>
      <c r="P27" s="41">
        <v>44144.3</v>
      </c>
      <c r="Q27" s="41">
        <v>-8525</v>
      </c>
      <c r="R27" s="41">
        <v>-5563</v>
      </c>
      <c r="S27" s="42" t="s">
        <v>92</v>
      </c>
      <c r="T27" s="42" t="s">
        <v>80</v>
      </c>
      <c r="U27" s="42">
        <v>87985</v>
      </c>
      <c r="V27" s="42">
        <v>-4353</v>
      </c>
      <c r="W27" s="42"/>
      <c r="X27" s="42"/>
      <c r="Y27" s="59"/>
    </row>
    <row r="28" spans="1:25" s="24" customFormat="1" ht="27" customHeight="1" x14ac:dyDescent="0.25">
      <c r="A28" s="36">
        <v>37043</v>
      </c>
      <c r="B28" s="37" t="s">
        <v>93</v>
      </c>
      <c r="C28" s="38" t="s">
        <v>29</v>
      </c>
      <c r="E28" s="37" t="s">
        <v>94</v>
      </c>
      <c r="F28" s="37" t="s">
        <v>78</v>
      </c>
      <c r="G28" s="40" t="s">
        <v>91</v>
      </c>
      <c r="H28" s="37">
        <v>5</v>
      </c>
      <c r="I28" s="37">
        <v>5</v>
      </c>
      <c r="J28" s="36">
        <v>37073</v>
      </c>
      <c r="K28" s="37">
        <v>42</v>
      </c>
      <c r="L28" s="37">
        <v>40239</v>
      </c>
      <c r="M28" s="41">
        <v>2166809</v>
      </c>
      <c r="N28" s="41">
        <v>228158</v>
      </c>
      <c r="O28" s="41">
        <v>44443</v>
      </c>
      <c r="P28" s="41">
        <v>177770.71</v>
      </c>
      <c r="Q28" s="41">
        <v>-31789</v>
      </c>
      <c r="R28" s="41">
        <v>-7883</v>
      </c>
      <c r="S28" s="42" t="s">
        <v>92</v>
      </c>
      <c r="T28" s="42" t="s">
        <v>80</v>
      </c>
      <c r="U28" s="42">
        <v>284555</v>
      </c>
      <c r="V28" s="42">
        <v>-16725</v>
      </c>
      <c r="W28" s="42"/>
      <c r="X28" s="42"/>
      <c r="Y28" s="59"/>
    </row>
    <row r="29" spans="1:25" s="24" customFormat="1" ht="27" customHeight="1" x14ac:dyDescent="0.35">
      <c r="A29" s="36">
        <v>37042</v>
      </c>
      <c r="B29" s="37" t="s">
        <v>28</v>
      </c>
      <c r="C29" s="38" t="s">
        <v>29</v>
      </c>
      <c r="D29" s="39"/>
      <c r="E29" s="37" t="s">
        <v>95</v>
      </c>
      <c r="F29" s="37" t="s">
        <v>31</v>
      </c>
      <c r="G29" s="40" t="s">
        <v>32</v>
      </c>
      <c r="H29" s="37">
        <v>2</v>
      </c>
      <c r="I29" s="37">
        <v>1</v>
      </c>
      <c r="J29" s="36">
        <v>37104</v>
      </c>
      <c r="K29" s="37">
        <v>96</v>
      </c>
      <c r="L29" s="37">
        <v>19430</v>
      </c>
      <c r="M29" s="41">
        <v>1643419</v>
      </c>
      <c r="N29" s="41">
        <v>204155</v>
      </c>
      <c r="O29" s="41">
        <v>27358</v>
      </c>
      <c r="P29" s="41">
        <v>109433</v>
      </c>
      <c r="Q29" s="41">
        <v>-48597</v>
      </c>
      <c r="R29" s="41">
        <v>-6665</v>
      </c>
      <c r="S29" s="42" t="s">
        <v>96</v>
      </c>
      <c r="T29" s="42" t="s">
        <v>34</v>
      </c>
      <c r="U29" s="42">
        <v>363327</v>
      </c>
      <c r="V29" s="42">
        <v>-6762</v>
      </c>
      <c r="W29" s="42">
        <v>-97148</v>
      </c>
      <c r="X29" s="42"/>
      <c r="Y29" s="59"/>
    </row>
    <row r="30" spans="1:25" s="24" customFormat="1" ht="27" customHeight="1" x14ac:dyDescent="0.25">
      <c r="A30" s="36">
        <v>37036</v>
      </c>
      <c r="B30" s="37" t="s">
        <v>53</v>
      </c>
      <c r="C30" s="38" t="s">
        <v>29</v>
      </c>
      <c r="D30" s="37"/>
      <c r="E30" s="37" t="s">
        <v>97</v>
      </c>
      <c r="F30" s="37" t="s">
        <v>43</v>
      </c>
      <c r="G30" s="40" t="s">
        <v>98</v>
      </c>
      <c r="H30" s="37">
        <v>3</v>
      </c>
      <c r="I30" s="37">
        <v>3</v>
      </c>
      <c r="J30" s="36">
        <v>37135</v>
      </c>
      <c r="K30" s="37">
        <v>36</v>
      </c>
      <c r="L30" s="37">
        <v>13033</v>
      </c>
      <c r="M30" s="41">
        <v>1033029</v>
      </c>
      <c r="N30" s="41">
        <v>48286</v>
      </c>
      <c r="O30" s="41">
        <v>11000</v>
      </c>
      <c r="P30" s="41">
        <v>34785</v>
      </c>
      <c r="Q30" s="41">
        <v>-11900</v>
      </c>
      <c r="R30" s="41">
        <v>-999</v>
      </c>
      <c r="S30" s="42" t="s">
        <v>99</v>
      </c>
      <c r="T30" s="42"/>
      <c r="U30" s="42">
        <v>83011</v>
      </c>
      <c r="V30" s="42">
        <v>-21826</v>
      </c>
      <c r="W30" s="42"/>
      <c r="X30" s="42"/>
      <c r="Y30" s="59"/>
    </row>
    <row r="31" spans="1:25" s="24" customFormat="1" ht="27" customHeight="1" x14ac:dyDescent="0.25">
      <c r="A31" s="36">
        <v>37036</v>
      </c>
      <c r="B31" s="37" t="s">
        <v>53</v>
      </c>
      <c r="C31" s="38" t="s">
        <v>29</v>
      </c>
      <c r="D31" s="37"/>
      <c r="E31" s="37" t="s">
        <v>97</v>
      </c>
      <c r="F31" s="37" t="s">
        <v>43</v>
      </c>
      <c r="G31" s="40" t="s">
        <v>98</v>
      </c>
      <c r="H31" s="37">
        <v>5</v>
      </c>
      <c r="I31" s="37">
        <v>5</v>
      </c>
      <c r="J31" s="36">
        <v>37073</v>
      </c>
      <c r="K31" s="37">
        <v>36</v>
      </c>
      <c r="L31" s="37">
        <v>32934</v>
      </c>
      <c r="M31" s="41">
        <v>2554026</v>
      </c>
      <c r="N31" s="41">
        <v>146932</v>
      </c>
      <c r="O31" s="41">
        <v>32000</v>
      </c>
      <c r="P31" s="41">
        <v>101193</v>
      </c>
      <c r="Q31" s="41">
        <v>-31250</v>
      </c>
      <c r="R31" s="41">
        <v>-1832</v>
      </c>
      <c r="S31" s="42" t="s">
        <v>100</v>
      </c>
      <c r="T31" s="42"/>
      <c r="U31" s="42">
        <v>233783</v>
      </c>
      <c r="V31" s="42">
        <v>-53769</v>
      </c>
      <c r="W31" s="42"/>
      <c r="X31" s="42"/>
      <c r="Y31" s="59"/>
    </row>
    <row r="32" spans="1:25" s="24" customFormat="1" ht="27" customHeight="1" x14ac:dyDescent="0.25">
      <c r="A32" s="46">
        <v>37036</v>
      </c>
      <c r="B32" s="47" t="s">
        <v>28</v>
      </c>
      <c r="C32" s="38" t="s">
        <v>29</v>
      </c>
      <c r="D32" s="47"/>
      <c r="E32" s="47" t="s">
        <v>101</v>
      </c>
      <c r="F32" s="47" t="s">
        <v>31</v>
      </c>
      <c r="G32" s="48" t="s">
        <v>32</v>
      </c>
      <c r="H32" s="47">
        <v>9</v>
      </c>
      <c r="I32" s="47">
        <v>1</v>
      </c>
      <c r="J32" s="46">
        <v>37073</v>
      </c>
      <c r="K32" s="47">
        <v>96</v>
      </c>
      <c r="L32" s="47">
        <v>11537</v>
      </c>
      <c r="M32" s="49">
        <v>934295</v>
      </c>
      <c r="N32" s="49">
        <v>35923</v>
      </c>
      <c r="O32" s="49">
        <v>3900</v>
      </c>
      <c r="P32" s="49">
        <v>12300</v>
      </c>
      <c r="Q32" s="49">
        <v>-29606</v>
      </c>
      <c r="R32" s="49">
        <v>-31616</v>
      </c>
      <c r="S32" s="42" t="s">
        <v>102</v>
      </c>
      <c r="T32" s="42" t="s">
        <v>34</v>
      </c>
      <c r="U32" s="42">
        <v>159866</v>
      </c>
      <c r="V32" s="42">
        <v>-5033</v>
      </c>
      <c r="W32" s="42">
        <v>-57687</v>
      </c>
      <c r="X32" s="42"/>
      <c r="Y32" s="59"/>
    </row>
    <row r="33" spans="1:25" s="24" customFormat="1" ht="27" customHeight="1" x14ac:dyDescent="0.25">
      <c r="A33" s="46">
        <v>37033</v>
      </c>
      <c r="B33" s="47" t="s">
        <v>103</v>
      </c>
      <c r="C33" s="38" t="s">
        <v>29</v>
      </c>
      <c r="D33" s="47"/>
      <c r="E33" s="47" t="s">
        <v>104</v>
      </c>
      <c r="F33" s="47" t="s">
        <v>78</v>
      </c>
      <c r="G33" s="48" t="s">
        <v>79</v>
      </c>
      <c r="H33" s="47">
        <v>1</v>
      </c>
      <c r="I33" s="47">
        <v>1</v>
      </c>
      <c r="J33" s="46">
        <v>37257</v>
      </c>
      <c r="K33" s="47">
        <v>48</v>
      </c>
      <c r="L33" s="47">
        <v>1324</v>
      </c>
      <c r="M33" s="49">
        <v>113278</v>
      </c>
      <c r="N33" s="49">
        <v>24657</v>
      </c>
      <c r="O33" s="49">
        <v>1324</v>
      </c>
      <c r="P33" s="49">
        <v>5294.82</v>
      </c>
      <c r="Q33" s="49">
        <v>-1205</v>
      </c>
      <c r="R33" s="49">
        <v>-3157</v>
      </c>
      <c r="S33" s="42" t="s">
        <v>33</v>
      </c>
      <c r="T33" s="42" t="s">
        <v>60</v>
      </c>
      <c r="U33" s="42">
        <v>29715</v>
      </c>
      <c r="V33" s="42">
        <v>-696</v>
      </c>
      <c r="W33" s="42"/>
      <c r="X33" s="42"/>
      <c r="Y33" s="59"/>
    </row>
    <row r="34" spans="1:25" s="24" customFormat="1" x14ac:dyDescent="0.25">
      <c r="A34" s="50"/>
      <c r="C34" s="51"/>
      <c r="G34" s="52"/>
      <c r="J34" s="50"/>
      <c r="M34" s="53"/>
      <c r="N34" s="53"/>
      <c r="O34" s="53"/>
      <c r="P34" s="53"/>
      <c r="Q34" s="53"/>
      <c r="R34" s="53"/>
      <c r="S34" s="52"/>
      <c r="T34" s="52"/>
      <c r="U34" s="52"/>
      <c r="V34" s="52"/>
      <c r="W34" s="52"/>
      <c r="X34" s="52"/>
      <c r="Y34" s="54"/>
    </row>
    <row r="35" spans="1:25" s="24" customFormat="1" ht="15.6" x14ac:dyDescent="0.3">
      <c r="A35" s="50"/>
      <c r="C35" s="51"/>
      <c r="D35" s="23"/>
      <c r="G35" s="52"/>
      <c r="J35" s="50"/>
      <c r="M35" s="53"/>
      <c r="N35" s="53"/>
      <c r="O35" s="53"/>
      <c r="P35" s="53"/>
      <c r="Q35" s="53"/>
      <c r="R35" s="53"/>
      <c r="S35" s="52"/>
      <c r="T35" s="52"/>
      <c r="U35" s="52"/>
      <c r="V35" s="52"/>
      <c r="W35" s="52"/>
      <c r="X35" s="52"/>
      <c r="Y35" s="54"/>
    </row>
    <row r="36" spans="1:25" s="24" customFormat="1" x14ac:dyDescent="0.25">
      <c r="A36" s="50"/>
      <c r="C36" s="51"/>
      <c r="G36" s="52"/>
      <c r="J36" s="50"/>
      <c r="M36" s="53"/>
      <c r="N36" s="53"/>
      <c r="O36" s="53"/>
      <c r="P36" s="53"/>
      <c r="Q36" s="53"/>
      <c r="R36" s="53"/>
      <c r="S36" s="52"/>
      <c r="T36" s="52"/>
      <c r="U36" s="52"/>
      <c r="V36" s="52"/>
      <c r="W36" s="52"/>
      <c r="X36" s="52"/>
      <c r="Y36" s="54"/>
    </row>
    <row r="37" spans="1:25" s="24" customFormat="1" x14ac:dyDescent="0.25">
      <c r="A37" s="50"/>
      <c r="C37" s="51"/>
      <c r="G37" s="52"/>
      <c r="J37" s="50"/>
      <c r="M37" s="53"/>
      <c r="N37" s="53"/>
      <c r="O37" s="53"/>
      <c r="P37" s="53"/>
      <c r="Q37" s="53"/>
      <c r="R37" s="53"/>
      <c r="S37" s="52"/>
      <c r="T37" s="52"/>
      <c r="U37" s="52"/>
      <c r="V37" s="52"/>
      <c r="W37" s="52"/>
      <c r="X37" s="52"/>
      <c r="Y37" s="54"/>
    </row>
    <row r="38" spans="1:25" s="24" customFormat="1" x14ac:dyDescent="0.25">
      <c r="A38" s="50"/>
      <c r="C38" s="51"/>
      <c r="G38" s="52"/>
      <c r="J38" s="50"/>
      <c r="M38" s="53"/>
      <c r="N38" s="53"/>
      <c r="O38" s="53"/>
      <c r="P38" s="53"/>
      <c r="Q38" s="53"/>
      <c r="R38" s="53"/>
      <c r="S38" s="52"/>
      <c r="T38" s="52"/>
      <c r="U38" s="52"/>
      <c r="V38" s="52"/>
      <c r="W38" s="52"/>
      <c r="X38" s="52"/>
      <c r="Y38" s="54"/>
    </row>
    <row r="39" spans="1:25" s="24" customFormat="1" x14ac:dyDescent="0.25">
      <c r="A39" s="50"/>
      <c r="C39" s="51"/>
      <c r="G39" s="52"/>
      <c r="J39" s="50"/>
      <c r="M39" s="53"/>
      <c r="N39" s="53"/>
      <c r="O39" s="53"/>
      <c r="P39" s="53"/>
      <c r="Q39" s="53"/>
      <c r="R39" s="53"/>
      <c r="S39" s="52"/>
      <c r="T39" s="52"/>
      <c r="U39" s="52"/>
      <c r="V39" s="52"/>
      <c r="W39" s="52"/>
      <c r="X39" s="52"/>
      <c r="Y39" s="54"/>
    </row>
    <row r="40" spans="1:25" s="24" customFormat="1" x14ac:dyDescent="0.25">
      <c r="A40" s="50"/>
      <c r="C40" s="51"/>
      <c r="G40" s="52"/>
      <c r="J40" s="50"/>
      <c r="M40" s="53"/>
      <c r="N40" s="53"/>
      <c r="O40" s="53"/>
      <c r="P40" s="53"/>
      <c r="Q40" s="53"/>
      <c r="R40" s="53"/>
      <c r="S40" s="52"/>
      <c r="T40" s="52"/>
      <c r="U40" s="52"/>
      <c r="V40" s="52"/>
      <c r="W40" s="52"/>
      <c r="X40" s="52"/>
      <c r="Y40" s="54"/>
    </row>
    <row r="41" spans="1:25" s="24" customFormat="1" x14ac:dyDescent="0.25">
      <c r="A41" s="50"/>
      <c r="C41" s="51"/>
      <c r="G41" s="52"/>
      <c r="J41" s="50"/>
      <c r="M41" s="53"/>
      <c r="N41" s="53"/>
      <c r="O41" s="53"/>
      <c r="P41" s="53"/>
      <c r="Q41" s="53"/>
      <c r="R41" s="53"/>
      <c r="S41" s="52"/>
      <c r="T41" s="52"/>
      <c r="U41" s="52"/>
      <c r="V41" s="52"/>
      <c r="W41" s="52"/>
      <c r="X41" s="52"/>
      <c r="Y41" s="54"/>
    </row>
    <row r="42" spans="1:25" s="24" customFormat="1" x14ac:dyDescent="0.25">
      <c r="A42" s="50"/>
      <c r="C42" s="51"/>
      <c r="G42" s="52"/>
      <c r="J42" s="50"/>
      <c r="M42" s="53"/>
      <c r="N42" s="53"/>
      <c r="O42" s="53"/>
      <c r="P42" s="53"/>
      <c r="Q42" s="53"/>
      <c r="R42" s="53"/>
      <c r="S42" s="52"/>
      <c r="T42" s="52"/>
      <c r="U42" s="52"/>
      <c r="V42" s="52"/>
      <c r="W42" s="52"/>
      <c r="X42" s="52"/>
      <c r="Y42" s="54"/>
    </row>
    <row r="43" spans="1:25" s="24" customFormat="1" x14ac:dyDescent="0.25">
      <c r="A43" s="50"/>
      <c r="C43" s="51"/>
      <c r="G43" s="52"/>
      <c r="J43" s="50"/>
      <c r="M43" s="53"/>
      <c r="N43" s="53"/>
      <c r="O43" s="53"/>
      <c r="P43" s="53"/>
      <c r="Q43" s="53"/>
      <c r="R43" s="53"/>
      <c r="S43" s="52"/>
      <c r="T43" s="52"/>
      <c r="U43" s="52"/>
      <c r="V43" s="52"/>
      <c r="W43" s="52"/>
      <c r="X43" s="52"/>
      <c r="Y43" s="54"/>
    </row>
    <row r="44" spans="1:25" s="24" customFormat="1" x14ac:dyDescent="0.25">
      <c r="A44" s="50"/>
      <c r="C44" s="51"/>
      <c r="G44" s="52"/>
      <c r="J44" s="50"/>
      <c r="M44" s="53"/>
      <c r="N44" s="53"/>
      <c r="O44" s="53"/>
      <c r="P44" s="53"/>
      <c r="Q44" s="53"/>
      <c r="R44" s="53"/>
      <c r="S44" s="52"/>
      <c r="T44" s="52"/>
      <c r="U44" s="52"/>
      <c r="V44" s="52"/>
      <c r="W44" s="52"/>
      <c r="X44" s="52"/>
      <c r="Y44" s="54"/>
    </row>
    <row r="45" spans="1:25" s="24" customFormat="1" x14ac:dyDescent="0.25">
      <c r="A45" s="50"/>
      <c r="C45" s="51"/>
      <c r="G45" s="52"/>
      <c r="J45" s="50"/>
      <c r="M45" s="53"/>
      <c r="N45" s="53"/>
      <c r="O45" s="53"/>
      <c r="P45" s="53"/>
      <c r="Q45" s="53"/>
      <c r="R45" s="53"/>
      <c r="S45" s="52"/>
      <c r="T45" s="52"/>
      <c r="U45" s="52"/>
      <c r="V45" s="52"/>
      <c r="W45" s="52"/>
      <c r="X45" s="52"/>
      <c r="Y45" s="54"/>
    </row>
    <row r="55" spans="8:18" x14ac:dyDescent="0.25">
      <c r="H55" s="55"/>
      <c r="I55" s="55"/>
      <c r="R55" s="55"/>
    </row>
  </sheetData>
  <pageMargins left="0" right="0" top="0.5" bottom="0" header="0" footer="0"/>
  <pageSetup paperSize="5" scale="42" fitToHeight="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Q3 RAC DASH Deals</vt:lpstr>
      <vt:lpstr>Q3 Pwr Deal Tickets</vt:lpstr>
      <vt:lpstr>Gas Wkly Summary</vt:lpstr>
      <vt:lpstr>Gas Deals MTD</vt:lpstr>
      <vt:lpstr>Q2 Pwr Deal Tickets</vt:lpstr>
      <vt:lpstr>'Gas Deals MTD'!Print_Area</vt:lpstr>
      <vt:lpstr>'Gas Wkly Summary'!Print_Area</vt:lpstr>
      <vt:lpstr>'Gas Deals MTD'!Print_Titles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Cutler Family</dc:creator>
  <cp:lastModifiedBy>Havlíček Jan</cp:lastModifiedBy>
  <cp:lastPrinted>2001-08-29T21:19:31Z</cp:lastPrinted>
  <dcterms:created xsi:type="dcterms:W3CDTF">2001-07-01T20:37:28Z</dcterms:created>
  <dcterms:modified xsi:type="dcterms:W3CDTF">2023-09-10T15:02:36Z</dcterms:modified>
</cp:coreProperties>
</file>