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2120" windowHeight="9120" activeTab="1"/>
  </bookViews>
  <sheets>
    <sheet name="People" sheetId="1" r:id="rId1"/>
    <sheet name="Outside Srvcs" sheetId="2" r:id="rId2"/>
  </sheets>
  <calcPr calcId="92512"/>
</workbook>
</file>

<file path=xl/calcChain.xml><?xml version="1.0" encoding="utf-8"?>
<calcChain xmlns="http://schemas.openxmlformats.org/spreadsheetml/2006/main">
  <c r="C3" i="2" l="1"/>
  <c r="D4" i="2"/>
  <c r="E4" i="2"/>
  <c r="D5" i="2"/>
  <c r="E5" i="2"/>
  <c r="C7" i="2"/>
  <c r="D8" i="2"/>
  <c r="C10" i="2"/>
  <c r="D11" i="2"/>
  <c r="C13" i="2"/>
  <c r="D14" i="2"/>
  <c r="E15" i="2"/>
  <c r="C17" i="2"/>
  <c r="D18" i="2"/>
  <c r="E19" i="2"/>
  <c r="D20" i="2"/>
  <c r="C22" i="2"/>
  <c r="D23" i="2"/>
  <c r="E23" i="2"/>
  <c r="D24" i="2"/>
  <c r="E24" i="2"/>
  <c r="C26" i="2"/>
  <c r="D27" i="2"/>
  <c r="E27" i="2"/>
  <c r="D28" i="2"/>
  <c r="E28" i="2"/>
  <c r="C30" i="2"/>
  <c r="D30" i="2"/>
  <c r="E30" i="2"/>
  <c r="D29" i="1"/>
  <c r="E29" i="1"/>
  <c r="F29" i="1"/>
  <c r="G29" i="1"/>
  <c r="H29" i="1"/>
  <c r="D36" i="1"/>
  <c r="E36" i="1"/>
  <c r="F36" i="1"/>
  <c r="G36" i="1"/>
  <c r="H36" i="1"/>
  <c r="D46" i="1"/>
  <c r="E46" i="1"/>
  <c r="F46" i="1"/>
  <c r="G46" i="1"/>
  <c r="H46" i="1"/>
  <c r="D49" i="1"/>
  <c r="E49" i="1"/>
  <c r="F49" i="1"/>
  <c r="G49" i="1"/>
  <c r="H49" i="1"/>
</calcChain>
</file>

<file path=xl/sharedStrings.xml><?xml version="1.0" encoding="utf-8"?>
<sst xmlns="http://schemas.openxmlformats.org/spreadsheetml/2006/main" count="130" uniqueCount="101">
  <si>
    <t>#</t>
  </si>
  <si>
    <t>PERSON</t>
  </si>
  <si>
    <t>KEY RESPONSIBILITIES</t>
  </si>
  <si>
    <t>Allegretti, Dan</t>
  </si>
  <si>
    <t>Alvarez, Ray</t>
  </si>
  <si>
    <t>Bestard, Jose</t>
  </si>
  <si>
    <t>Boston, Roy</t>
  </si>
  <si>
    <t>Comnes, Alan</t>
  </si>
  <si>
    <t>West Power Desk Support</t>
  </si>
  <si>
    <t>Connor, Joe</t>
  </si>
  <si>
    <t>Dasovich, Jeff</t>
  </si>
  <si>
    <t>Frank, Bob</t>
  </si>
  <si>
    <t>Gottfredson, Brian</t>
  </si>
  <si>
    <t>Hemstock, Rob</t>
  </si>
  <si>
    <t>Hetrick, Nancy</t>
  </si>
  <si>
    <t>Huson, Maggie</t>
  </si>
  <si>
    <t>Ibrahim, Amr</t>
  </si>
  <si>
    <t>Kaufman, Paul</t>
  </si>
  <si>
    <t>Keene, Pat</t>
  </si>
  <si>
    <t>Kingerski, Harry</t>
  </si>
  <si>
    <t>Lawner, Leslie</t>
  </si>
  <si>
    <t>Lindberg, Susan Scott</t>
  </si>
  <si>
    <t>East Power Desk Support</t>
  </si>
  <si>
    <t>Nicolay, Christi</t>
  </si>
  <si>
    <t>Nord, Sue</t>
  </si>
  <si>
    <t>Novosel, Sarah</t>
  </si>
  <si>
    <t>Ogenyi, Gloria</t>
  </si>
  <si>
    <t>Robertson, Linda</t>
  </si>
  <si>
    <t>Robinson, Marchris</t>
  </si>
  <si>
    <t>Rodriquez, Andrew</t>
  </si>
  <si>
    <t>Shelk, John</t>
  </si>
  <si>
    <t>Tiberi, Fino</t>
  </si>
  <si>
    <t>Walton, Steve</t>
  </si>
  <si>
    <t>Yeung, Charles</t>
  </si>
  <si>
    <t>Full Time Equivalents</t>
  </si>
  <si>
    <t>EWS %</t>
  </si>
  <si>
    <t>EES %</t>
  </si>
  <si>
    <t>EGM %</t>
  </si>
  <si>
    <t>M&amp;A</t>
  </si>
  <si>
    <t>M&amp;A %</t>
  </si>
  <si>
    <t>EGA %</t>
  </si>
  <si>
    <t>Stubbings, Randy</t>
  </si>
  <si>
    <t>Nersesian, Carin</t>
  </si>
  <si>
    <t>Hamilton, Allison</t>
  </si>
  <si>
    <t>Maurer, Luiz</t>
  </si>
  <si>
    <t>Wholesale/Northeast</t>
  </si>
  <si>
    <t>Retail/Midwest</t>
  </si>
  <si>
    <t>Wholesale/Southeast</t>
  </si>
  <si>
    <t>California</t>
  </si>
  <si>
    <t>Congress/Administration</t>
  </si>
  <si>
    <t>Wholesale/Midwest</t>
  </si>
  <si>
    <t>Wholesale/National</t>
  </si>
  <si>
    <t>Wholesale&amp;Retail/National/M&amp;A</t>
  </si>
  <si>
    <t>Canada</t>
  </si>
  <si>
    <t>Wholesale/West</t>
  </si>
  <si>
    <t>Wholesale/ERCOT</t>
  </si>
  <si>
    <t>Canada Team Lead</t>
  </si>
  <si>
    <t>US ENERGY</t>
  </si>
  <si>
    <t>CANADA</t>
  </si>
  <si>
    <t>FEDERAL</t>
  </si>
  <si>
    <t>FERC - Wholesale East</t>
  </si>
  <si>
    <t>FERC - Wholesale West</t>
  </si>
  <si>
    <t>FERC/Congress</t>
  </si>
  <si>
    <t>Analyst</t>
  </si>
  <si>
    <t>Steffes, Jim</t>
  </si>
  <si>
    <t>Wholesale/Retail</t>
  </si>
  <si>
    <t>Market Opening Logistics</t>
  </si>
  <si>
    <t>Wholesale Systems/Logistics Support</t>
  </si>
  <si>
    <t>Retail/Wholesale</t>
  </si>
  <si>
    <t>EIM/EBS/EGM</t>
  </si>
  <si>
    <t>Wholesale/NERC + M&amp;A</t>
  </si>
  <si>
    <t>Retail/Texas</t>
  </si>
  <si>
    <t>Retail/East</t>
  </si>
  <si>
    <t>Natural Gas - Retail</t>
  </si>
  <si>
    <t>Natural Gas - Wholesale</t>
  </si>
  <si>
    <t>Northeastern States</t>
  </si>
  <si>
    <t>Midwestern States</t>
  </si>
  <si>
    <t>Texas</t>
  </si>
  <si>
    <t>Western States</t>
  </si>
  <si>
    <t>Total</t>
  </si>
  <si>
    <t>Wholesale Markets</t>
  </si>
  <si>
    <t>Federal</t>
  </si>
  <si>
    <t>EES</t>
  </si>
  <si>
    <t>ENA</t>
  </si>
  <si>
    <t>Quinn Gillespie</t>
  </si>
  <si>
    <t>Ontario Mkt Open</t>
  </si>
  <si>
    <t>Alberta Mkt Support</t>
  </si>
  <si>
    <t>Political Contributions</t>
  </si>
  <si>
    <t>Calif Mkt Support</t>
  </si>
  <si>
    <t>NV / OR / AZ Mkt Support</t>
  </si>
  <si>
    <t>Texas Mkt Support</t>
  </si>
  <si>
    <t>ERCOT Mkt Support</t>
  </si>
  <si>
    <t>Neg CTC / ISO+PX Refunds</t>
  </si>
  <si>
    <t>NY/MA/NJ/PA/MD Mkt Support</t>
  </si>
  <si>
    <t>IL/MI/OH Mkt Support</t>
  </si>
  <si>
    <t>RTO Activity</t>
  </si>
  <si>
    <t>Other FERC</t>
  </si>
  <si>
    <t>Ryall, Jean</t>
  </si>
  <si>
    <t>Total Full Time Equivalents</t>
  </si>
  <si>
    <t>Regulatory Counsel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</si>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</sst>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7" formatCode="&quot;$&quot;#,##0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9" fontId="5" fillId="0" borderId="3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3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165" fontId="2" fillId="2" borderId="4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/>
    <xf numFmtId="167" fontId="4" fillId="0" borderId="1" xfId="0" applyNumberFormat="1" applyFont="1" applyBorder="1"/>
    <xf numFmtId="167" fontId="5" fillId="0" borderId="0" xfId="0" applyNumberFormat="1" applyFont="1"/>
    <xf numFmtId="167" fontId="5" fillId="0" borderId="0" xfId="2" applyNumberFormat="1" applyFont="1"/>
    <xf numFmtId="167" fontId="4" fillId="3" borderId="1" xfId="0" applyNumberFormat="1" applyFont="1" applyFill="1" applyBorder="1"/>
    <xf numFmtId="167" fontId="4" fillId="3" borderId="1" xfId="2" applyNumberFormat="1" applyFont="1" applyFill="1" applyBorder="1"/>
    <xf numFmtId="167" fontId="4" fillId="3" borderId="5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D16" sqref="D16"/>
    </sheetView>
  </sheetViews>
  <sheetFormatPr defaultColWidth="9.109375" defaultRowHeight="13.2" x14ac:dyDescent="0.25"/>
  <cols>
    <col min="1" max="1" width="3" style="4" bestFit="1" customWidth="1"/>
    <col min="2" max="2" width="19.6640625" style="4" bestFit="1" customWidth="1"/>
    <col min="3" max="3" width="41.44140625" style="4" bestFit="1" customWidth="1"/>
    <col min="4" max="4" width="7.33203125" style="4" bestFit="1" customWidth="1"/>
    <col min="5" max="5" width="6.5546875" style="4" bestFit="1" customWidth="1"/>
    <col min="6" max="7" width="7.109375" style="4" bestFit="1" customWidth="1"/>
    <col min="8" max="8" width="6.88671875" style="4" bestFit="1" customWidth="1"/>
    <col min="9" max="16384" width="9.109375" style="4"/>
  </cols>
  <sheetData>
    <row r="1" spans="1:8" ht="20.100000000000001" customHeight="1" x14ac:dyDescent="0.25">
      <c r="A1" s="3" t="s">
        <v>57</v>
      </c>
    </row>
    <row r="2" spans="1:8" s="8" customFormat="1" ht="26.4" x14ac:dyDescent="0.25">
      <c r="A2" s="5" t="s">
        <v>0</v>
      </c>
      <c r="B2" s="6" t="s">
        <v>1</v>
      </c>
      <c r="C2" s="6" t="s">
        <v>2</v>
      </c>
      <c r="D2" s="7" t="s">
        <v>35</v>
      </c>
      <c r="E2" s="5" t="s">
        <v>36</v>
      </c>
      <c r="F2" s="5" t="s">
        <v>37</v>
      </c>
      <c r="G2" s="5" t="s">
        <v>39</v>
      </c>
      <c r="H2" s="5" t="s">
        <v>40</v>
      </c>
    </row>
    <row r="3" spans="1:8" ht="20.100000000000001" customHeight="1" x14ac:dyDescent="0.25">
      <c r="A3" s="9">
        <v>1</v>
      </c>
      <c r="B3" s="10" t="s">
        <v>3</v>
      </c>
      <c r="C3" s="11" t="s">
        <v>45</v>
      </c>
      <c r="D3" s="12">
        <v>0.8</v>
      </c>
      <c r="E3" s="12">
        <v>0.2</v>
      </c>
      <c r="F3" s="12">
        <v>0</v>
      </c>
      <c r="G3" s="12">
        <v>0</v>
      </c>
      <c r="H3" s="12">
        <v>0</v>
      </c>
    </row>
    <row r="4" spans="1:8" ht="20.100000000000001" customHeight="1" x14ac:dyDescent="0.25">
      <c r="A4" s="13">
        <v>2</v>
      </c>
      <c r="B4" s="10" t="s">
        <v>5</v>
      </c>
      <c r="C4" s="11" t="s">
        <v>70</v>
      </c>
      <c r="D4" s="12">
        <v>0.4</v>
      </c>
      <c r="E4" s="12">
        <v>0</v>
      </c>
      <c r="F4" s="12">
        <v>0</v>
      </c>
      <c r="G4" s="12">
        <v>0.4</v>
      </c>
      <c r="H4" s="12">
        <v>0.2</v>
      </c>
    </row>
    <row r="5" spans="1:8" ht="20.100000000000001" customHeight="1" x14ac:dyDescent="0.25">
      <c r="A5" s="9">
        <v>3</v>
      </c>
      <c r="B5" s="10" t="s">
        <v>6</v>
      </c>
      <c r="C5" s="11" t="s">
        <v>46</v>
      </c>
      <c r="D5" s="12">
        <v>0.3</v>
      </c>
      <c r="E5" s="12">
        <v>0.7</v>
      </c>
      <c r="F5" s="12">
        <v>0</v>
      </c>
      <c r="G5" s="12">
        <v>0</v>
      </c>
      <c r="H5" s="12">
        <v>0</v>
      </c>
    </row>
    <row r="6" spans="1:8" ht="20.100000000000001" customHeight="1" x14ac:dyDescent="0.25">
      <c r="A6" s="9">
        <v>4</v>
      </c>
      <c r="B6" s="10" t="s">
        <v>7</v>
      </c>
      <c r="C6" s="11" t="s">
        <v>8</v>
      </c>
      <c r="D6" s="12">
        <v>0.9</v>
      </c>
      <c r="E6" s="12">
        <v>0.1</v>
      </c>
      <c r="F6" s="12">
        <v>0</v>
      </c>
      <c r="G6" s="12">
        <v>0</v>
      </c>
      <c r="H6" s="12">
        <v>0</v>
      </c>
    </row>
    <row r="7" spans="1:8" ht="20.100000000000001" customHeight="1" x14ac:dyDescent="0.25">
      <c r="A7" s="13">
        <v>5</v>
      </c>
      <c r="B7" s="10" t="s">
        <v>9</v>
      </c>
      <c r="C7" s="11" t="s">
        <v>47</v>
      </c>
      <c r="D7" s="12">
        <v>0.9</v>
      </c>
      <c r="E7" s="12">
        <v>0.1</v>
      </c>
      <c r="F7" s="12">
        <v>0</v>
      </c>
      <c r="G7" s="12">
        <v>0</v>
      </c>
      <c r="H7" s="12">
        <v>0</v>
      </c>
    </row>
    <row r="8" spans="1:8" ht="20.100000000000001" customHeight="1" x14ac:dyDescent="0.25">
      <c r="A8" s="9">
        <v>6</v>
      </c>
      <c r="B8" s="10" t="s">
        <v>10</v>
      </c>
      <c r="C8" s="11" t="s">
        <v>48</v>
      </c>
      <c r="D8" s="12">
        <v>0.5</v>
      </c>
      <c r="E8" s="12">
        <v>0.5</v>
      </c>
      <c r="F8" s="12">
        <v>0</v>
      </c>
      <c r="G8" s="12">
        <v>0</v>
      </c>
      <c r="H8" s="12">
        <v>0</v>
      </c>
    </row>
    <row r="9" spans="1:8" ht="20.100000000000001" customHeight="1" x14ac:dyDescent="0.25">
      <c r="A9" s="9">
        <v>7</v>
      </c>
      <c r="B9" s="10" t="s">
        <v>11</v>
      </c>
      <c r="C9" s="11" t="s">
        <v>99</v>
      </c>
      <c r="D9" s="12">
        <v>0.4</v>
      </c>
      <c r="E9" s="12">
        <v>0.5</v>
      </c>
      <c r="F9" s="12">
        <v>0</v>
      </c>
      <c r="G9" s="12">
        <v>0.1</v>
      </c>
      <c r="H9" s="12">
        <v>0</v>
      </c>
    </row>
    <row r="10" spans="1:8" ht="20.100000000000001" customHeight="1" x14ac:dyDescent="0.25">
      <c r="A10" s="13">
        <v>8</v>
      </c>
      <c r="B10" s="10" t="s">
        <v>12</v>
      </c>
      <c r="C10" s="11" t="s">
        <v>63</v>
      </c>
      <c r="D10" s="12">
        <v>0.5</v>
      </c>
      <c r="E10" s="12">
        <v>0.5</v>
      </c>
      <c r="F10" s="12">
        <v>0</v>
      </c>
      <c r="G10" s="12">
        <v>0</v>
      </c>
      <c r="H10" s="12">
        <v>0</v>
      </c>
    </row>
    <row r="11" spans="1:8" ht="20.100000000000001" customHeight="1" x14ac:dyDescent="0.25">
      <c r="A11" s="9">
        <v>9</v>
      </c>
      <c r="B11" s="10" t="s">
        <v>14</v>
      </c>
      <c r="C11" s="11" t="s">
        <v>66</v>
      </c>
      <c r="D11" s="12">
        <v>0.1</v>
      </c>
      <c r="E11" s="12">
        <v>0.9</v>
      </c>
      <c r="F11" s="12">
        <v>0</v>
      </c>
      <c r="G11" s="12">
        <v>0</v>
      </c>
      <c r="H11" s="12">
        <v>0</v>
      </c>
    </row>
    <row r="12" spans="1:8" ht="20.100000000000001" customHeight="1" x14ac:dyDescent="0.25">
      <c r="A12" s="9">
        <v>10</v>
      </c>
      <c r="B12" s="10" t="s">
        <v>15</v>
      </c>
      <c r="C12" s="11" t="s">
        <v>69</v>
      </c>
      <c r="D12" s="12">
        <v>0</v>
      </c>
      <c r="E12" s="12">
        <v>0</v>
      </c>
      <c r="F12" s="12">
        <v>1</v>
      </c>
      <c r="G12" s="12">
        <v>0</v>
      </c>
      <c r="H12" s="12">
        <v>0</v>
      </c>
    </row>
    <row r="13" spans="1:8" ht="20.100000000000001" customHeight="1" x14ac:dyDescent="0.25">
      <c r="A13" s="13">
        <v>11</v>
      </c>
      <c r="B13" s="10" t="s">
        <v>16</v>
      </c>
      <c r="C13" s="11" t="s">
        <v>72</v>
      </c>
      <c r="D13" s="12">
        <v>0.1</v>
      </c>
      <c r="E13" s="12">
        <v>0.8</v>
      </c>
      <c r="F13" s="12">
        <v>0</v>
      </c>
      <c r="G13" s="12">
        <v>0</v>
      </c>
      <c r="H13" s="12">
        <v>0.1</v>
      </c>
    </row>
    <row r="14" spans="1:8" ht="20.100000000000001" customHeight="1" x14ac:dyDescent="0.25">
      <c r="A14" s="9">
        <v>12</v>
      </c>
      <c r="B14" s="10" t="s">
        <v>17</v>
      </c>
      <c r="C14" s="11" t="s">
        <v>38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</row>
    <row r="15" spans="1:8" ht="20.100000000000001" customHeight="1" x14ac:dyDescent="0.25">
      <c r="A15" s="9">
        <v>13</v>
      </c>
      <c r="B15" s="10" t="s">
        <v>18</v>
      </c>
      <c r="C15" s="11" t="s">
        <v>73</v>
      </c>
      <c r="D15" s="12">
        <v>0.2</v>
      </c>
      <c r="E15" s="12">
        <v>0.8</v>
      </c>
      <c r="F15" s="12">
        <v>0</v>
      </c>
      <c r="G15" s="12">
        <v>0</v>
      </c>
      <c r="H15" s="12">
        <v>0</v>
      </c>
    </row>
    <row r="16" spans="1:8" ht="20.100000000000001" customHeight="1" x14ac:dyDescent="0.25">
      <c r="A16" s="13">
        <v>14</v>
      </c>
      <c r="B16" s="10" t="s">
        <v>19</v>
      </c>
      <c r="C16" s="11" t="s">
        <v>68</v>
      </c>
      <c r="D16" s="12">
        <v>0.2</v>
      </c>
      <c r="E16" s="12">
        <v>0.8</v>
      </c>
      <c r="F16" s="12">
        <v>0</v>
      </c>
      <c r="G16" s="12">
        <v>0</v>
      </c>
      <c r="H16" s="12">
        <v>0</v>
      </c>
    </row>
    <row r="17" spans="1:8" ht="20.100000000000001" customHeight="1" x14ac:dyDescent="0.25">
      <c r="A17" s="9">
        <v>15</v>
      </c>
      <c r="B17" s="10" t="s">
        <v>20</v>
      </c>
      <c r="C17" s="11" t="s">
        <v>74</v>
      </c>
      <c r="D17" s="12">
        <v>0.8</v>
      </c>
      <c r="E17" s="12">
        <v>0.2</v>
      </c>
      <c r="F17" s="12">
        <v>0</v>
      </c>
      <c r="G17" s="12">
        <v>0</v>
      </c>
      <c r="H17" s="12">
        <v>0</v>
      </c>
    </row>
    <row r="18" spans="1:8" ht="20.100000000000001" customHeight="1" x14ac:dyDescent="0.25">
      <c r="A18" s="9">
        <v>16</v>
      </c>
      <c r="B18" s="10" t="s">
        <v>21</v>
      </c>
      <c r="C18" s="11" t="s">
        <v>22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</row>
    <row r="19" spans="1:8" ht="20.100000000000001" customHeight="1" x14ac:dyDescent="0.25">
      <c r="A19" s="13">
        <v>17</v>
      </c>
      <c r="B19" s="10" t="s">
        <v>44</v>
      </c>
      <c r="C19" s="11" t="s">
        <v>50</v>
      </c>
      <c r="D19" s="12">
        <v>0.8</v>
      </c>
      <c r="E19" s="12">
        <v>0.2</v>
      </c>
      <c r="F19" s="12">
        <v>0</v>
      </c>
      <c r="G19" s="12">
        <v>0</v>
      </c>
      <c r="H19" s="12">
        <v>0</v>
      </c>
    </row>
    <row r="20" spans="1:8" ht="20.100000000000001" customHeight="1" x14ac:dyDescent="0.25">
      <c r="A20" s="9">
        <v>18</v>
      </c>
      <c r="B20" s="10" t="s">
        <v>23</v>
      </c>
      <c r="C20" s="11" t="s">
        <v>51</v>
      </c>
      <c r="D20" s="12">
        <v>0.9</v>
      </c>
      <c r="E20" s="12">
        <v>0.1</v>
      </c>
      <c r="F20" s="12">
        <v>0</v>
      </c>
      <c r="G20" s="12">
        <v>0</v>
      </c>
      <c r="H20" s="12">
        <v>0</v>
      </c>
    </row>
    <row r="21" spans="1:8" ht="20.100000000000001" customHeight="1" x14ac:dyDescent="0.25">
      <c r="A21" s="9">
        <v>19</v>
      </c>
      <c r="B21" s="10" t="s">
        <v>24</v>
      </c>
      <c r="C21" s="11" t="s">
        <v>52</v>
      </c>
      <c r="D21" s="12">
        <v>0.25</v>
      </c>
      <c r="E21" s="12">
        <v>0.25</v>
      </c>
      <c r="F21" s="12">
        <v>0</v>
      </c>
      <c r="G21" s="12">
        <v>0.5</v>
      </c>
      <c r="H21" s="12">
        <v>0</v>
      </c>
    </row>
    <row r="22" spans="1:8" ht="20.100000000000001" customHeight="1" x14ac:dyDescent="0.25">
      <c r="A22" s="13">
        <v>20</v>
      </c>
      <c r="B22" s="10" t="s">
        <v>26</v>
      </c>
      <c r="C22" s="11" t="s">
        <v>66</v>
      </c>
      <c r="D22" s="12">
        <v>0.2</v>
      </c>
      <c r="E22" s="12">
        <v>0.8</v>
      </c>
      <c r="F22" s="12">
        <v>0</v>
      </c>
      <c r="G22" s="12">
        <v>0</v>
      </c>
      <c r="H22" s="12">
        <v>0</v>
      </c>
    </row>
    <row r="23" spans="1:8" ht="20.100000000000001" customHeight="1" x14ac:dyDescent="0.25">
      <c r="A23" s="9">
        <v>21</v>
      </c>
      <c r="B23" s="10" t="s">
        <v>28</v>
      </c>
      <c r="C23" s="11" t="s">
        <v>68</v>
      </c>
      <c r="D23" s="12">
        <v>0.5</v>
      </c>
      <c r="E23" s="12">
        <v>0.5</v>
      </c>
      <c r="F23" s="12">
        <v>0</v>
      </c>
      <c r="G23" s="12">
        <v>0</v>
      </c>
      <c r="H23" s="12">
        <v>0</v>
      </c>
    </row>
    <row r="24" spans="1:8" ht="20.100000000000001" customHeight="1" x14ac:dyDescent="0.25">
      <c r="A24" s="9">
        <v>22</v>
      </c>
      <c r="B24" s="10" t="s">
        <v>29</v>
      </c>
      <c r="C24" s="11" t="s">
        <v>67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</row>
    <row r="25" spans="1:8" ht="20.100000000000001" customHeight="1" x14ac:dyDescent="0.25">
      <c r="A25" s="9">
        <v>23</v>
      </c>
      <c r="B25" s="10" t="s">
        <v>97</v>
      </c>
      <c r="C25" s="11" t="s">
        <v>71</v>
      </c>
      <c r="D25" s="12">
        <v>0.25</v>
      </c>
      <c r="E25" s="12">
        <v>0.75</v>
      </c>
      <c r="F25" s="12">
        <v>0</v>
      </c>
      <c r="G25" s="12">
        <v>0</v>
      </c>
      <c r="H25" s="12">
        <v>0</v>
      </c>
    </row>
    <row r="26" spans="1:8" ht="20.100000000000001" customHeight="1" x14ac:dyDescent="0.25">
      <c r="A26" s="9">
        <v>24</v>
      </c>
      <c r="B26" s="10" t="s">
        <v>64</v>
      </c>
      <c r="C26" s="11" t="s">
        <v>65</v>
      </c>
      <c r="D26" s="12">
        <v>0.5</v>
      </c>
      <c r="E26" s="12">
        <v>0.5</v>
      </c>
      <c r="F26" s="12">
        <v>0</v>
      </c>
      <c r="G26" s="12">
        <v>0</v>
      </c>
      <c r="H26" s="12">
        <v>0</v>
      </c>
    </row>
    <row r="27" spans="1:8" ht="20.100000000000001" customHeight="1" x14ac:dyDescent="0.25">
      <c r="A27" s="13">
        <v>25</v>
      </c>
      <c r="B27" s="10" t="s">
        <v>32</v>
      </c>
      <c r="C27" s="11" t="s">
        <v>54</v>
      </c>
      <c r="D27" s="12">
        <v>0.9</v>
      </c>
      <c r="E27" s="12">
        <v>0.1</v>
      </c>
      <c r="F27" s="12">
        <v>0</v>
      </c>
      <c r="G27" s="12">
        <v>0</v>
      </c>
      <c r="H27" s="12">
        <v>0</v>
      </c>
    </row>
    <row r="28" spans="1:8" ht="20.100000000000001" customHeight="1" thickBot="1" x14ac:dyDescent="0.3">
      <c r="A28" s="9">
        <v>26</v>
      </c>
      <c r="B28" s="10" t="s">
        <v>33</v>
      </c>
      <c r="C28" s="11" t="s">
        <v>55</v>
      </c>
      <c r="D28" s="14">
        <v>0.9</v>
      </c>
      <c r="E28" s="12">
        <v>0.1</v>
      </c>
      <c r="F28" s="12">
        <v>0</v>
      </c>
      <c r="G28" s="12">
        <v>0</v>
      </c>
      <c r="H28" s="12">
        <v>0</v>
      </c>
    </row>
    <row r="29" spans="1:8" ht="20.100000000000001" customHeight="1" thickBot="1" x14ac:dyDescent="0.3">
      <c r="A29" s="8"/>
      <c r="C29" s="15" t="s">
        <v>34</v>
      </c>
      <c r="D29" s="16">
        <f>SUM(D3:D28)</f>
        <v>13.299999999999999</v>
      </c>
      <c r="E29" s="16">
        <f>SUM(E3:E28)</f>
        <v>9.3999999999999986</v>
      </c>
      <c r="F29" s="16">
        <f>SUM(F3:F28)</f>
        <v>1</v>
      </c>
      <c r="G29" s="16">
        <f>SUM(G3:G28)</f>
        <v>2</v>
      </c>
      <c r="H29" s="16">
        <f>SUM(H3:H28)</f>
        <v>0.30000000000000004</v>
      </c>
    </row>
    <row r="30" spans="1:8" ht="20.100000000000001" customHeight="1" x14ac:dyDescent="0.25">
      <c r="A30" s="8"/>
      <c r="C30" s="15"/>
      <c r="D30" s="17"/>
      <c r="E30" s="17"/>
      <c r="F30" s="17"/>
      <c r="G30" s="17"/>
      <c r="H30" s="17"/>
    </row>
    <row r="31" spans="1:8" ht="20.100000000000001" customHeight="1" x14ac:dyDescent="0.25">
      <c r="A31" s="3" t="s">
        <v>58</v>
      </c>
      <c r="C31" s="15"/>
      <c r="D31" s="18"/>
      <c r="E31" s="18"/>
      <c r="F31" s="18"/>
      <c r="G31" s="18"/>
      <c r="H31" s="18"/>
    </row>
    <row r="32" spans="1:8" ht="14.25" customHeight="1" x14ac:dyDescent="0.25">
      <c r="A32" s="5" t="s">
        <v>0</v>
      </c>
      <c r="B32" s="6" t="s">
        <v>1</v>
      </c>
      <c r="C32" s="6" t="s">
        <v>2</v>
      </c>
      <c r="D32" s="7" t="s">
        <v>35</v>
      </c>
      <c r="E32" s="5" t="s">
        <v>36</v>
      </c>
      <c r="F32" s="5" t="s">
        <v>37</v>
      </c>
      <c r="G32" s="5" t="s">
        <v>39</v>
      </c>
      <c r="H32" s="5" t="s">
        <v>40</v>
      </c>
    </row>
    <row r="33" spans="1:8" ht="20.100000000000001" customHeight="1" x14ac:dyDescent="0.25">
      <c r="A33" s="13">
        <v>1</v>
      </c>
      <c r="B33" s="19" t="s">
        <v>13</v>
      </c>
      <c r="C33" s="19" t="s">
        <v>56</v>
      </c>
      <c r="D33" s="14">
        <v>0.5</v>
      </c>
      <c r="E33" s="14">
        <v>0.5</v>
      </c>
      <c r="F33" s="14">
        <v>0</v>
      </c>
      <c r="G33" s="14">
        <v>0</v>
      </c>
      <c r="H33" s="14">
        <v>0</v>
      </c>
    </row>
    <row r="34" spans="1:8" ht="20.100000000000001" customHeight="1" x14ac:dyDescent="0.25">
      <c r="A34" s="13">
        <v>2</v>
      </c>
      <c r="B34" s="19" t="s">
        <v>41</v>
      </c>
      <c r="C34" s="19" t="s">
        <v>53</v>
      </c>
      <c r="D34" s="14">
        <v>0.5</v>
      </c>
      <c r="E34" s="14">
        <v>0.5</v>
      </c>
      <c r="F34" s="14">
        <v>0</v>
      </c>
      <c r="G34" s="14">
        <v>0</v>
      </c>
      <c r="H34" s="14">
        <v>0</v>
      </c>
    </row>
    <row r="35" spans="1:8" ht="20.100000000000001" customHeight="1" thickBot="1" x14ac:dyDescent="0.3">
      <c r="A35" s="13">
        <v>3</v>
      </c>
      <c r="B35" s="19" t="s">
        <v>31</v>
      </c>
      <c r="C35" s="19" t="s">
        <v>53</v>
      </c>
      <c r="D35" s="14">
        <v>0.5</v>
      </c>
      <c r="E35" s="14">
        <v>0.5</v>
      </c>
      <c r="F35" s="14">
        <v>0</v>
      </c>
      <c r="G35" s="14">
        <v>0</v>
      </c>
      <c r="H35" s="14">
        <v>0</v>
      </c>
    </row>
    <row r="36" spans="1:8" ht="20.100000000000001" customHeight="1" thickBot="1" x14ac:dyDescent="0.3">
      <c r="C36" s="15" t="s">
        <v>34</v>
      </c>
      <c r="D36" s="16">
        <f>SUM(D33:D35)</f>
        <v>1.5</v>
      </c>
      <c r="E36" s="16">
        <f>SUM(E33:E35)</f>
        <v>1.5</v>
      </c>
      <c r="F36" s="16">
        <f>SUM(F33:F35)</f>
        <v>0</v>
      </c>
      <c r="G36" s="16">
        <f>SUM(G33:G35)</f>
        <v>0</v>
      </c>
      <c r="H36" s="16">
        <f>SUM(H33:H35)</f>
        <v>0</v>
      </c>
    </row>
    <row r="37" spans="1:8" ht="20.100000000000001" customHeight="1" x14ac:dyDescent="0.25">
      <c r="C37" s="15"/>
      <c r="D37" s="17"/>
      <c r="E37" s="17"/>
      <c r="F37" s="17"/>
      <c r="G37" s="17"/>
      <c r="H37" s="17"/>
    </row>
    <row r="38" spans="1:8" ht="20.100000000000001" customHeight="1" x14ac:dyDescent="0.25">
      <c r="A38" s="3" t="s">
        <v>59</v>
      </c>
      <c r="C38" s="15"/>
      <c r="D38" s="18"/>
      <c r="E38" s="18"/>
      <c r="F38" s="18"/>
      <c r="G38" s="18"/>
      <c r="H38" s="18"/>
    </row>
    <row r="39" spans="1:8" ht="12" customHeight="1" x14ac:dyDescent="0.25">
      <c r="A39" s="5" t="s">
        <v>0</v>
      </c>
      <c r="B39" s="6" t="s">
        <v>1</v>
      </c>
      <c r="C39" s="6" t="s">
        <v>2</v>
      </c>
      <c r="D39" s="7" t="s">
        <v>35</v>
      </c>
      <c r="E39" s="5" t="s">
        <v>36</v>
      </c>
      <c r="F39" s="5" t="s">
        <v>37</v>
      </c>
      <c r="G39" s="5" t="s">
        <v>39</v>
      </c>
      <c r="H39" s="5" t="s">
        <v>40</v>
      </c>
    </row>
    <row r="40" spans="1:8" ht="20.100000000000001" customHeight="1" x14ac:dyDescent="0.25">
      <c r="A40" s="13">
        <v>1</v>
      </c>
      <c r="B40" s="19" t="s">
        <v>4</v>
      </c>
      <c r="C40" s="19" t="s">
        <v>61</v>
      </c>
      <c r="D40" s="14">
        <v>0.9</v>
      </c>
      <c r="E40" s="14">
        <v>0.1</v>
      </c>
      <c r="F40" s="14">
        <v>0</v>
      </c>
      <c r="G40" s="14">
        <v>0</v>
      </c>
      <c r="H40" s="14">
        <v>0</v>
      </c>
    </row>
    <row r="41" spans="1:8" ht="20.100000000000001" customHeight="1" x14ac:dyDescent="0.25">
      <c r="A41" s="13">
        <v>2</v>
      </c>
      <c r="B41" s="19" t="s">
        <v>43</v>
      </c>
      <c r="C41" s="19" t="s">
        <v>49</v>
      </c>
      <c r="D41" s="14">
        <v>0.5</v>
      </c>
      <c r="E41" s="14">
        <v>0.5</v>
      </c>
      <c r="F41" s="14">
        <v>0</v>
      </c>
      <c r="G41" s="14">
        <v>0</v>
      </c>
      <c r="H41" s="14">
        <v>0</v>
      </c>
    </row>
    <row r="42" spans="1:8" ht="20.100000000000001" customHeight="1" x14ac:dyDescent="0.25">
      <c r="A42" s="13">
        <v>3</v>
      </c>
      <c r="B42" s="19" t="s">
        <v>42</v>
      </c>
      <c r="C42" s="19" t="s">
        <v>49</v>
      </c>
      <c r="D42" s="14">
        <v>0.5</v>
      </c>
      <c r="E42" s="14">
        <v>0.5</v>
      </c>
      <c r="F42" s="14">
        <v>0</v>
      </c>
      <c r="G42" s="14">
        <v>0</v>
      </c>
      <c r="H42" s="14">
        <v>0</v>
      </c>
    </row>
    <row r="43" spans="1:8" ht="20.100000000000001" customHeight="1" x14ac:dyDescent="0.25">
      <c r="A43" s="13">
        <v>4</v>
      </c>
      <c r="B43" s="19" t="s">
        <v>25</v>
      </c>
      <c r="C43" s="19" t="s">
        <v>60</v>
      </c>
      <c r="D43" s="14">
        <v>0.5</v>
      </c>
      <c r="E43" s="14">
        <v>0.25</v>
      </c>
      <c r="F43" s="14">
        <v>0</v>
      </c>
      <c r="G43" s="14">
        <v>0.25</v>
      </c>
      <c r="H43" s="14">
        <v>0</v>
      </c>
    </row>
    <row r="44" spans="1:8" ht="20.100000000000001" customHeight="1" x14ac:dyDescent="0.25">
      <c r="A44" s="13">
        <v>5</v>
      </c>
      <c r="B44" s="19" t="s">
        <v>27</v>
      </c>
      <c r="C44" s="19" t="s">
        <v>62</v>
      </c>
      <c r="D44" s="14">
        <v>0.5</v>
      </c>
      <c r="E44" s="14">
        <v>0.5</v>
      </c>
      <c r="F44" s="14">
        <v>0</v>
      </c>
      <c r="G44" s="14">
        <v>0</v>
      </c>
      <c r="H44" s="14">
        <v>0</v>
      </c>
    </row>
    <row r="45" spans="1:8" ht="20.100000000000001" customHeight="1" thickBot="1" x14ac:dyDescent="0.3">
      <c r="A45" s="13">
        <v>6</v>
      </c>
      <c r="B45" s="10" t="s">
        <v>30</v>
      </c>
      <c r="C45" s="11" t="s">
        <v>49</v>
      </c>
      <c r="D45" s="12">
        <v>0.5</v>
      </c>
      <c r="E45" s="12">
        <v>0.5</v>
      </c>
      <c r="F45" s="12">
        <v>0</v>
      </c>
      <c r="G45" s="12">
        <v>0</v>
      </c>
      <c r="H45" s="12">
        <v>0</v>
      </c>
    </row>
    <row r="46" spans="1:8" ht="20.100000000000001" customHeight="1" thickBot="1" x14ac:dyDescent="0.3">
      <c r="C46" s="15" t="s">
        <v>34</v>
      </c>
      <c r="D46" s="16">
        <f>SUM(D40:D45)</f>
        <v>3.4</v>
      </c>
      <c r="E46" s="16">
        <f>SUM(E40:E45)</f>
        <v>2.35</v>
      </c>
      <c r="F46" s="16">
        <f>SUM(F40:F45)</f>
        <v>0</v>
      </c>
      <c r="G46" s="16">
        <f>SUM(G40:G45)</f>
        <v>0.25</v>
      </c>
      <c r="H46" s="16">
        <f>SUM(H40:H45)</f>
        <v>0</v>
      </c>
    </row>
    <row r="47" spans="1:8" ht="20.100000000000001" customHeight="1" x14ac:dyDescent="0.25"/>
    <row r="48" spans="1:8" ht="12" customHeight="1" x14ac:dyDescent="0.25">
      <c r="D48" s="7" t="s">
        <v>35</v>
      </c>
      <c r="E48" s="5" t="s">
        <v>36</v>
      </c>
      <c r="F48" s="5" t="s">
        <v>37</v>
      </c>
      <c r="G48" s="5" t="s">
        <v>39</v>
      </c>
      <c r="H48" s="5" t="s">
        <v>40</v>
      </c>
    </row>
    <row r="49" spans="3:8" ht="20.100000000000001" customHeight="1" x14ac:dyDescent="0.25">
      <c r="C49" s="15" t="s">
        <v>98</v>
      </c>
      <c r="D49" s="20">
        <f>D29+D36+D46</f>
        <v>18.2</v>
      </c>
      <c r="E49" s="20">
        <f>E29+E36+E46</f>
        <v>13.249999999999998</v>
      </c>
      <c r="F49" s="20">
        <f>F29+F36+F46</f>
        <v>1</v>
      </c>
      <c r="G49" s="20">
        <f>G29+G36+G46</f>
        <v>2.25</v>
      </c>
      <c r="H49" s="20">
        <f>H29+H36+H46</f>
        <v>0.30000000000000004</v>
      </c>
    </row>
    <row r="50" spans="3:8" ht="20.100000000000001" customHeight="1" x14ac:dyDescent="0.25"/>
  </sheetData>
  <phoneticPr fontId="0" type="noConversion"/>
  <pageMargins left="0.75" right="0.75" top="1" bottom="1" header="0.5" footer="0.5"/>
  <pageSetup scale="69" orientation="portrait" r:id="rId1"/>
  <headerFooter alignWithMargins="0">
    <oddHeader>&amp;C&amp;"Arial,Bold"&amp;12Government Affairs Team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" sqref="C1"/>
    </sheetView>
  </sheetViews>
  <sheetFormatPr defaultColWidth="9.109375" defaultRowHeight="15" x14ac:dyDescent="0.25"/>
  <cols>
    <col min="1" max="1" width="22" style="2" customWidth="1"/>
    <col min="2" max="2" width="30.5546875" style="2" customWidth="1"/>
    <col min="3" max="5" width="15.6640625" style="22" customWidth="1"/>
    <col min="6" max="16384" width="9.109375" style="2"/>
  </cols>
  <sheetData>
    <row r="1" spans="1:5" ht="15.6" x14ac:dyDescent="0.3">
      <c r="C1" s="21" t="s">
        <v>100</v>
      </c>
      <c r="D1" s="21" t="s">
        <v>82</v>
      </c>
      <c r="E1" s="21" t="s">
        <v>83</v>
      </c>
    </row>
    <row r="2" spans="1:5" ht="15.6" x14ac:dyDescent="0.3">
      <c r="D2" s="21"/>
      <c r="E2" s="21"/>
    </row>
    <row r="3" spans="1:5" x14ac:dyDescent="0.25">
      <c r="A3" s="2" t="s">
        <v>80</v>
      </c>
      <c r="C3" s="23">
        <f>SUM(C4:C5)</f>
        <v>550000</v>
      </c>
    </row>
    <row r="4" spans="1:5" s="1" customFormat="1" ht="13.2" x14ac:dyDescent="0.25">
      <c r="B4" s="1" t="s">
        <v>95</v>
      </c>
      <c r="C4" s="24">
        <v>300000</v>
      </c>
      <c r="D4" s="24">
        <f>0.1*C4</f>
        <v>30000</v>
      </c>
      <c r="E4" s="24">
        <f>0.9*C4</f>
        <v>270000</v>
      </c>
    </row>
    <row r="5" spans="1:5" s="1" customFormat="1" ht="13.2" x14ac:dyDescent="0.25">
      <c r="B5" s="1" t="s">
        <v>96</v>
      </c>
      <c r="C5" s="24">
        <v>250000</v>
      </c>
      <c r="D5" s="24">
        <f>0.1*C5</f>
        <v>25000</v>
      </c>
      <c r="E5" s="24">
        <f>0.9*C5</f>
        <v>225000</v>
      </c>
    </row>
    <row r="7" spans="1:5" x14ac:dyDescent="0.25">
      <c r="A7" s="2" t="s">
        <v>75</v>
      </c>
      <c r="C7" s="23">
        <f>SUM(C8:C8)</f>
        <v>210000</v>
      </c>
    </row>
    <row r="8" spans="1:5" s="1" customFormat="1" ht="13.2" x14ac:dyDescent="0.25">
      <c r="B8" s="1" t="s">
        <v>93</v>
      </c>
      <c r="C8" s="24">
        <v>210000</v>
      </c>
      <c r="D8" s="24">
        <f>C8</f>
        <v>210000</v>
      </c>
      <c r="E8" s="24">
        <v>0</v>
      </c>
    </row>
    <row r="10" spans="1:5" x14ac:dyDescent="0.25">
      <c r="A10" s="2" t="s">
        <v>76</v>
      </c>
      <c r="C10" s="23">
        <f>SUM(C11:C11)</f>
        <v>210000</v>
      </c>
    </row>
    <row r="11" spans="1:5" s="1" customFormat="1" ht="13.2" x14ac:dyDescent="0.25">
      <c r="B11" s="1" t="s">
        <v>94</v>
      </c>
      <c r="C11" s="24">
        <v>210000</v>
      </c>
      <c r="D11" s="24">
        <f>C11</f>
        <v>210000</v>
      </c>
      <c r="E11" s="24">
        <v>0</v>
      </c>
    </row>
    <row r="13" spans="1:5" x14ac:dyDescent="0.25">
      <c r="A13" s="2" t="s">
        <v>77</v>
      </c>
      <c r="C13" s="23">
        <f>SUM(C14:C15)</f>
        <v>140000</v>
      </c>
    </row>
    <row r="14" spans="1:5" s="1" customFormat="1" ht="13.2" x14ac:dyDescent="0.25">
      <c r="B14" s="1" t="s">
        <v>90</v>
      </c>
      <c r="C14" s="24">
        <v>70000</v>
      </c>
      <c r="D14" s="24">
        <f>C14</f>
        <v>70000</v>
      </c>
      <c r="E14" s="24">
        <v>0</v>
      </c>
    </row>
    <row r="15" spans="1:5" s="1" customFormat="1" ht="13.2" x14ac:dyDescent="0.25">
      <c r="B15" s="1" t="s">
        <v>91</v>
      </c>
      <c r="C15" s="24">
        <v>70000</v>
      </c>
      <c r="D15" s="24">
        <v>0</v>
      </c>
      <c r="E15" s="24">
        <f>C15</f>
        <v>70000</v>
      </c>
    </row>
    <row r="17" spans="1:5" x14ac:dyDescent="0.25">
      <c r="A17" s="2" t="s">
        <v>78</v>
      </c>
      <c r="C17" s="23">
        <f>SUM(C18:C20)</f>
        <v>250000</v>
      </c>
    </row>
    <row r="18" spans="1:5" s="1" customFormat="1" ht="13.2" x14ac:dyDescent="0.25">
      <c r="B18" s="1" t="s">
        <v>88</v>
      </c>
      <c r="C18" s="25">
        <v>100000</v>
      </c>
      <c r="D18" s="24">
        <f>C18</f>
        <v>100000</v>
      </c>
      <c r="E18" s="24">
        <v>0</v>
      </c>
    </row>
    <row r="19" spans="1:5" s="1" customFormat="1" ht="13.2" x14ac:dyDescent="0.25">
      <c r="B19" s="1" t="s">
        <v>92</v>
      </c>
      <c r="C19" s="25">
        <v>100000</v>
      </c>
      <c r="D19" s="24">
        <v>0</v>
      </c>
      <c r="E19" s="24">
        <f>C19</f>
        <v>100000</v>
      </c>
    </row>
    <row r="20" spans="1:5" s="1" customFormat="1" ht="13.2" x14ac:dyDescent="0.25">
      <c r="B20" s="1" t="s">
        <v>89</v>
      </c>
      <c r="C20" s="25">
        <v>50000</v>
      </c>
      <c r="D20" s="24">
        <f>C20</f>
        <v>50000</v>
      </c>
      <c r="E20" s="24">
        <v>0</v>
      </c>
    </row>
    <row r="22" spans="1:5" x14ac:dyDescent="0.25">
      <c r="A22" s="2" t="s">
        <v>81</v>
      </c>
      <c r="C22" s="23">
        <f>SUM(C23:C24)</f>
        <v>1300000</v>
      </c>
    </row>
    <row r="23" spans="1:5" s="1" customFormat="1" ht="13.2" x14ac:dyDescent="0.25">
      <c r="B23" s="1" t="s">
        <v>84</v>
      </c>
      <c r="C23" s="24">
        <v>1020000</v>
      </c>
      <c r="D23" s="24">
        <f>0.5*C23</f>
        <v>510000</v>
      </c>
      <c r="E23" s="24">
        <f>0.5*C23</f>
        <v>510000</v>
      </c>
    </row>
    <row r="24" spans="1:5" s="1" customFormat="1" ht="13.2" x14ac:dyDescent="0.25">
      <c r="B24" s="1" t="s">
        <v>87</v>
      </c>
      <c r="C24" s="24">
        <v>280000</v>
      </c>
      <c r="D24" s="24">
        <f>0.5*C24</f>
        <v>140000</v>
      </c>
      <c r="E24" s="24">
        <f>0.5*C24</f>
        <v>140000</v>
      </c>
    </row>
    <row r="26" spans="1:5" x14ac:dyDescent="0.25">
      <c r="A26" s="2" t="s">
        <v>53</v>
      </c>
      <c r="C26" s="23">
        <f>SUM(C27:C28)</f>
        <v>430000</v>
      </c>
    </row>
    <row r="27" spans="1:5" s="1" customFormat="1" ht="13.2" x14ac:dyDescent="0.25">
      <c r="B27" s="1" t="s">
        <v>85</v>
      </c>
      <c r="C27" s="24">
        <v>270000</v>
      </c>
      <c r="D27" s="24">
        <f>0.5*C27</f>
        <v>135000</v>
      </c>
      <c r="E27" s="24">
        <f>0.5*C27</f>
        <v>135000</v>
      </c>
    </row>
    <row r="28" spans="1:5" s="1" customFormat="1" ht="13.2" x14ac:dyDescent="0.25">
      <c r="B28" s="1" t="s">
        <v>86</v>
      </c>
      <c r="C28" s="24">
        <v>160000</v>
      </c>
      <c r="D28" s="24">
        <f>0.5*C28</f>
        <v>80000</v>
      </c>
      <c r="E28" s="24">
        <f>0.5*C28</f>
        <v>80000</v>
      </c>
    </row>
    <row r="30" spans="1:5" x14ac:dyDescent="0.25">
      <c r="A30" s="2" t="s">
        <v>79</v>
      </c>
      <c r="C30" s="26">
        <f>C3+C7+C10+C13+C17+C22+C26</f>
        <v>3090000</v>
      </c>
      <c r="D30" s="27">
        <f>SUM(D4:D28)</f>
        <v>1560000</v>
      </c>
      <c r="E30" s="28">
        <f>SUM(E4:E28)</f>
        <v>1530000</v>
      </c>
    </row>
  </sheetData>
  <phoneticPr fontId="0" type="noConversion"/>
  <pageMargins left="0.75" right="0.75" top="1" bottom="1" header="0.5" footer="0.5"/>
  <pageSetup orientation="landscape" r:id="rId1"/>
  <headerFooter alignWithMargins="0">
    <oddHeader>&amp;C&amp;"Arial,Bold"&amp;12Government Affairs Outside Services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Outside Srvcs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Havlíček Jan</cp:lastModifiedBy>
  <cp:lastPrinted>2001-11-16T23:54:15Z</cp:lastPrinted>
  <dcterms:created xsi:type="dcterms:W3CDTF">2001-10-10T00:17:08Z</dcterms:created>
  <dcterms:modified xsi:type="dcterms:W3CDTF">2023-09-10T15:03:09Z</dcterms:modified>
</cp:coreProperties>
</file>