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88" yWindow="36" windowWidth="13236" windowHeight="8268"/>
  </bookViews>
  <sheets>
    <sheet name="Summary" sheetId="2" r:id="rId1"/>
    <sheet name="Detail" sheetId="1" r:id="rId2"/>
  </sheets>
  <definedNames>
    <definedName name="_xlnm.Print_Area" localSheetId="1">Detail!#REF!</definedName>
  </definedNames>
  <calcPr calcId="92512"/>
</workbook>
</file>

<file path=xl/calcChain.xml><?xml version="1.0" encoding="utf-8"?>
<calcChain xmlns="http://schemas.openxmlformats.org/spreadsheetml/2006/main">
  <c r="D6" i="1" l="1"/>
  <c r="H6" i="1"/>
  <c r="L6" i="1"/>
  <c r="P6" i="1"/>
  <c r="T6" i="1"/>
  <c r="X6" i="1"/>
  <c r="AB6" i="1"/>
  <c r="D7" i="1"/>
  <c r="H7" i="1"/>
  <c r="L7" i="1"/>
  <c r="P7" i="1"/>
  <c r="T7" i="1"/>
  <c r="X7" i="1"/>
  <c r="AB7" i="1"/>
  <c r="D8" i="1"/>
  <c r="H8" i="1"/>
  <c r="L8" i="1"/>
  <c r="P8" i="1"/>
  <c r="T8" i="1"/>
  <c r="X8" i="1"/>
  <c r="AB8" i="1"/>
  <c r="D9" i="1"/>
  <c r="H9" i="1"/>
  <c r="L9" i="1"/>
  <c r="P9" i="1"/>
  <c r="T9" i="1"/>
  <c r="X9" i="1"/>
  <c r="AB9" i="1"/>
  <c r="D10" i="1"/>
  <c r="H10" i="1"/>
  <c r="L10" i="1"/>
  <c r="P10" i="1"/>
  <c r="T10" i="1"/>
  <c r="X10" i="1"/>
  <c r="AB10" i="1"/>
  <c r="D11" i="1"/>
  <c r="H11" i="1"/>
  <c r="L11" i="1"/>
  <c r="P11" i="1"/>
  <c r="T11" i="1"/>
  <c r="X11" i="1"/>
  <c r="AB11" i="1"/>
  <c r="D12" i="1"/>
  <c r="H12" i="1"/>
  <c r="L12" i="1"/>
  <c r="P12" i="1"/>
  <c r="T12" i="1"/>
  <c r="X12" i="1"/>
  <c r="AB12" i="1"/>
  <c r="D13" i="1"/>
  <c r="H13" i="1"/>
  <c r="L13" i="1"/>
  <c r="P13" i="1"/>
  <c r="T13" i="1"/>
  <c r="X13" i="1"/>
  <c r="AB13" i="1"/>
  <c r="D14" i="1"/>
  <c r="H14" i="1"/>
  <c r="L14" i="1"/>
  <c r="P14" i="1"/>
  <c r="T14" i="1"/>
  <c r="X14" i="1"/>
  <c r="AB14" i="1"/>
  <c r="D15" i="1"/>
  <c r="H15" i="1"/>
  <c r="L15" i="1"/>
  <c r="P15" i="1"/>
  <c r="T15" i="1"/>
  <c r="X15" i="1"/>
  <c r="AB15" i="1"/>
  <c r="D16" i="1"/>
  <c r="H16" i="1"/>
  <c r="L16" i="1"/>
  <c r="P16" i="1"/>
  <c r="R16" i="1"/>
  <c r="T16" i="1"/>
  <c r="X16" i="1"/>
  <c r="AB16" i="1"/>
  <c r="D17" i="1"/>
  <c r="H17" i="1"/>
  <c r="L17" i="1"/>
  <c r="P17" i="1"/>
  <c r="R17" i="1"/>
  <c r="T17" i="1"/>
  <c r="X17" i="1"/>
  <c r="AB17" i="1"/>
  <c r="D18" i="1"/>
  <c r="H18" i="1"/>
  <c r="L18" i="1"/>
  <c r="P18" i="1"/>
  <c r="R18" i="1"/>
  <c r="T18" i="1"/>
  <c r="X18" i="1"/>
  <c r="AB18" i="1"/>
  <c r="D19" i="1"/>
  <c r="H19" i="1"/>
  <c r="L19" i="1"/>
  <c r="P19" i="1"/>
  <c r="R19" i="1"/>
  <c r="T19" i="1"/>
  <c r="X19" i="1"/>
  <c r="AB19" i="1"/>
  <c r="D20" i="1"/>
  <c r="H20" i="1"/>
  <c r="L20" i="1"/>
  <c r="P20" i="1"/>
  <c r="R20" i="1"/>
  <c r="T20" i="1"/>
  <c r="X20" i="1"/>
  <c r="AB20" i="1"/>
  <c r="D21" i="1"/>
  <c r="H21" i="1"/>
  <c r="L21" i="1"/>
  <c r="P21" i="1"/>
  <c r="R21" i="1"/>
  <c r="T21" i="1"/>
  <c r="X21" i="1"/>
  <c r="AB21" i="1"/>
  <c r="D22" i="1"/>
  <c r="H22" i="1"/>
  <c r="L22" i="1"/>
  <c r="P22" i="1"/>
  <c r="R22" i="1"/>
  <c r="T22" i="1"/>
  <c r="X22" i="1"/>
  <c r="AB22" i="1"/>
  <c r="D23" i="1"/>
  <c r="H23" i="1"/>
  <c r="L23" i="1"/>
  <c r="P23" i="1"/>
  <c r="R23" i="1"/>
  <c r="T23" i="1"/>
  <c r="X23" i="1"/>
  <c r="AB23" i="1"/>
  <c r="D24" i="1"/>
  <c r="H24" i="1"/>
  <c r="L24" i="1"/>
  <c r="P24" i="1"/>
  <c r="R24" i="1"/>
  <c r="T24" i="1"/>
  <c r="X24" i="1"/>
  <c r="AB24" i="1"/>
  <c r="D25" i="1"/>
  <c r="H25" i="1"/>
  <c r="L25" i="1"/>
  <c r="P25" i="1"/>
  <c r="T25" i="1"/>
  <c r="X25" i="1"/>
  <c r="AB25" i="1"/>
  <c r="D26" i="1"/>
  <c r="H26" i="1"/>
  <c r="L26" i="1"/>
  <c r="P26" i="1"/>
  <c r="T26" i="1"/>
  <c r="X26" i="1"/>
  <c r="AB26" i="1"/>
  <c r="D27" i="1"/>
  <c r="H27" i="1"/>
  <c r="L27" i="1"/>
  <c r="P27" i="1"/>
  <c r="T27" i="1"/>
  <c r="X27" i="1"/>
  <c r="AB27" i="1"/>
  <c r="D28" i="1"/>
  <c r="H28" i="1"/>
  <c r="L28" i="1"/>
  <c r="P28" i="1"/>
  <c r="T28" i="1"/>
  <c r="X28" i="1"/>
  <c r="AB28" i="1"/>
  <c r="D29" i="1"/>
  <c r="H29" i="1"/>
  <c r="L29" i="1"/>
  <c r="P29" i="1"/>
  <c r="T29" i="1"/>
  <c r="X29" i="1"/>
  <c r="AB29" i="1"/>
  <c r="B30" i="1"/>
  <c r="D30" i="1"/>
  <c r="F30" i="1"/>
  <c r="H30" i="1"/>
  <c r="J30" i="1"/>
  <c r="L30" i="1"/>
  <c r="N30" i="1"/>
  <c r="P30" i="1"/>
  <c r="R30" i="1"/>
  <c r="T30" i="1"/>
  <c r="V30" i="1"/>
  <c r="X30" i="1"/>
  <c r="Z30" i="1"/>
  <c r="AB30" i="1"/>
  <c r="C3" i="2"/>
  <c r="D3" i="2"/>
  <c r="C4" i="2"/>
  <c r="D4" i="2"/>
  <c r="C5" i="2"/>
  <c r="D5" i="2"/>
  <c r="C6" i="2"/>
  <c r="D6" i="2"/>
  <c r="C7" i="2"/>
  <c r="D7" i="2"/>
  <c r="C8" i="2"/>
  <c r="D8" i="2"/>
  <c r="D9" i="2"/>
</calcChain>
</file>

<file path=xl/sharedStrings.xml><?xml version="1.0" encoding="utf-8"?>
<sst xmlns="http://schemas.openxmlformats.org/spreadsheetml/2006/main" count="40" uniqueCount="12">
  <si>
    <t>MW</t>
  </si>
  <si>
    <t>RATE</t>
  </si>
  <si>
    <t>COST</t>
  </si>
  <si>
    <t>SALE TO CISO</t>
  </si>
  <si>
    <t>Date</t>
  </si>
  <si>
    <t>Point of
Delivery</t>
  </si>
  <si>
    <t>MWH</t>
  </si>
  <si>
    <t>Dollars</t>
  </si>
  <si>
    <t>CJ</t>
  </si>
  <si>
    <t>JAN TOTALS</t>
  </si>
  <si>
    <t>WESTLEY</t>
  </si>
  <si>
    <t>Turlock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</si>
</sst>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  <numFmt numFmtId="166" formatCode="_(* #,##0.0_);_(* \(#,##0.0\);_(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3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20" fontId="2" fillId="0" borderId="0" xfId="0" quotePrefix="1" applyNumberFormat="1" applyFont="1"/>
    <xf numFmtId="46" fontId="2" fillId="0" borderId="0" xfId="0" quotePrefix="1" applyNumberFormat="1" applyFont="1"/>
    <xf numFmtId="166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0" xfId="0" applyNumberFormat="1"/>
    <xf numFmtId="43" fontId="0" fillId="0" borderId="0" xfId="1" applyFont="1"/>
    <xf numFmtId="43" fontId="0" fillId="0" borderId="1" xfId="1" applyFont="1" applyBorder="1"/>
    <xf numFmtId="44" fontId="0" fillId="0" borderId="0" xfId="2" applyFont="1"/>
    <xf numFmtId="166" fontId="0" fillId="0" borderId="0" xfId="1" applyNumberFormat="1" applyFont="1" applyBorder="1"/>
    <xf numFmtId="43" fontId="0" fillId="0" borderId="0" xfId="1" applyFont="1" applyBorder="1"/>
    <xf numFmtId="44" fontId="3" fillId="0" borderId="0" xfId="2" applyFont="1"/>
    <xf numFmtId="0" fontId="0" fillId="0" borderId="0" xfId="0" applyBorder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9"/>
  <sheetViews>
    <sheetView tabSelected="1" workbookViewId="0">
      <selection activeCell="D10" sqref="D10"/>
    </sheetView>
  </sheetViews>
  <sheetFormatPr defaultRowHeight="13.2" x14ac:dyDescent="0.25"/>
  <cols>
    <col min="1" max="1" width="8.109375" bestFit="1" customWidth="1"/>
    <col min="2" max="2" width="12.33203125" bestFit="1" customWidth="1"/>
    <col min="3" max="3" width="9.44140625" bestFit="1" customWidth="1"/>
    <col min="4" max="4" width="14.109375" bestFit="1" customWidth="1"/>
    <col min="5" max="5" width="3" customWidth="1"/>
  </cols>
  <sheetData>
    <row r="1" spans="1:5" x14ac:dyDescent="0.25">
      <c r="A1" s="18" t="s">
        <v>11</v>
      </c>
      <c r="B1" s="18"/>
      <c r="C1" s="18"/>
      <c r="D1" s="18"/>
    </row>
    <row r="2" spans="1:5" ht="26.4" x14ac:dyDescent="0.25">
      <c r="A2" s="8" t="s">
        <v>4</v>
      </c>
      <c r="B2" s="9" t="s">
        <v>5</v>
      </c>
      <c r="C2" s="8" t="s">
        <v>6</v>
      </c>
      <c r="D2" s="8" t="s">
        <v>7</v>
      </c>
      <c r="E2" s="17"/>
    </row>
    <row r="3" spans="1:5" x14ac:dyDescent="0.25">
      <c r="A3" s="10">
        <v>36894</v>
      </c>
      <c r="B3" t="s">
        <v>8</v>
      </c>
      <c r="C3" s="7">
        <f>Detail!B30+Detail!F30</f>
        <v>175</v>
      </c>
      <c r="D3" s="13">
        <f>Detail!D30+Detail!H30</f>
        <v>43750</v>
      </c>
      <c r="E3" s="13"/>
    </row>
    <row r="4" spans="1:5" x14ac:dyDescent="0.25">
      <c r="A4" s="10">
        <v>36895</v>
      </c>
      <c r="B4" t="s">
        <v>8</v>
      </c>
      <c r="C4" s="7">
        <f>Detail!J30</f>
        <v>115</v>
      </c>
      <c r="D4" s="11">
        <f>Detail!L30</f>
        <v>27600</v>
      </c>
      <c r="E4" s="11"/>
    </row>
    <row r="5" spans="1:5" x14ac:dyDescent="0.25">
      <c r="A5" s="10">
        <v>36897</v>
      </c>
      <c r="B5" t="s">
        <v>8</v>
      </c>
      <c r="C5" s="14">
        <f>Detail!N30</f>
        <v>400</v>
      </c>
      <c r="D5" s="15">
        <f>Detail!P30</f>
        <v>64000</v>
      </c>
      <c r="E5" s="15"/>
    </row>
    <row r="6" spans="1:5" x14ac:dyDescent="0.25">
      <c r="A6" s="10">
        <v>36902</v>
      </c>
      <c r="B6" t="s">
        <v>10</v>
      </c>
      <c r="C6" s="14">
        <f>Detail!R30</f>
        <v>366.40000000000003</v>
      </c>
      <c r="D6" s="15">
        <f>Detail!T30</f>
        <v>70715.199999999983</v>
      </c>
      <c r="E6" s="15"/>
    </row>
    <row r="7" spans="1:5" x14ac:dyDescent="0.25">
      <c r="A7" s="10">
        <v>36908</v>
      </c>
      <c r="B7" t="s">
        <v>10</v>
      </c>
      <c r="C7" s="14">
        <f>Detail!V30</f>
        <v>100</v>
      </c>
      <c r="D7" s="15">
        <f>Detail!X30</f>
        <v>19000</v>
      </c>
      <c r="E7" s="15"/>
    </row>
    <row r="8" spans="1:5" x14ac:dyDescent="0.25">
      <c r="A8" s="10">
        <v>36912</v>
      </c>
      <c r="B8" t="s">
        <v>10</v>
      </c>
      <c r="C8" s="14">
        <f>Detail!Z30</f>
        <v>414</v>
      </c>
      <c r="D8" s="12">
        <f>Detail!AB30</f>
        <v>103500</v>
      </c>
      <c r="E8" s="15"/>
    </row>
    <row r="9" spans="1:5" x14ac:dyDescent="0.25">
      <c r="B9" t="s">
        <v>9</v>
      </c>
      <c r="C9" s="7"/>
      <c r="D9" s="16">
        <f>SUM(D3:D8)</f>
        <v>328565.19999999995</v>
      </c>
      <c r="E9" s="16"/>
    </row>
  </sheetData>
  <mergeCells count="1">
    <mergeCell ref="A1:D1"/>
  </mergeCells>
  <phoneticPr fontId="0" type="noConversion"/>
  <pageMargins left="0.75" right="0.75" top="1" bottom="1" header="0.5" footer="0.5"/>
  <pageSetup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AB30"/>
  <sheetViews>
    <sheetView workbookViewId="0"/>
  </sheetViews>
  <sheetFormatPr defaultRowHeight="13.2" x14ac:dyDescent="0.25"/>
  <cols>
    <col min="8" max="8" width="10.109375" bestFit="1" customWidth="1"/>
    <col min="12" max="12" width="10.109375" bestFit="1" customWidth="1"/>
    <col min="16" max="16" width="10.109375" bestFit="1" customWidth="1"/>
    <col min="20" max="20" width="10.109375" customWidth="1"/>
    <col min="24" max="24" width="10.109375" bestFit="1" customWidth="1"/>
    <col min="28" max="28" width="11.109375" bestFit="1" customWidth="1"/>
  </cols>
  <sheetData>
    <row r="3" spans="1:28" x14ac:dyDescent="0.25">
      <c r="B3" s="4" t="s">
        <v>3</v>
      </c>
      <c r="F3" s="4" t="s">
        <v>3</v>
      </c>
      <c r="J3" s="4" t="s">
        <v>3</v>
      </c>
      <c r="N3" s="4" t="s">
        <v>3</v>
      </c>
      <c r="R3" s="4" t="s">
        <v>3</v>
      </c>
      <c r="V3" s="4" t="s">
        <v>3</v>
      </c>
      <c r="Z3" s="4" t="s">
        <v>3</v>
      </c>
    </row>
    <row r="4" spans="1:28" x14ac:dyDescent="0.25">
      <c r="A4" s="1">
        <v>36894</v>
      </c>
      <c r="E4" s="1">
        <v>36894</v>
      </c>
      <c r="I4" s="1">
        <v>36895</v>
      </c>
      <c r="M4" s="1">
        <v>36897</v>
      </c>
      <c r="Q4" s="1">
        <v>36902</v>
      </c>
      <c r="U4" s="1">
        <v>36908</v>
      </c>
      <c r="Y4" s="1">
        <v>36912</v>
      </c>
    </row>
    <row r="5" spans="1:28" x14ac:dyDescent="0.25">
      <c r="B5" t="s">
        <v>0</v>
      </c>
      <c r="C5" t="s">
        <v>1</v>
      </c>
      <c r="D5" t="s">
        <v>2</v>
      </c>
      <c r="F5" t="s">
        <v>0</v>
      </c>
      <c r="G5" t="s">
        <v>1</v>
      </c>
      <c r="H5" t="s">
        <v>2</v>
      </c>
      <c r="J5" t="s">
        <v>0</v>
      </c>
      <c r="K5" t="s">
        <v>1</v>
      </c>
      <c r="L5" t="s">
        <v>2</v>
      </c>
      <c r="N5" t="s">
        <v>0</v>
      </c>
      <c r="O5" t="s">
        <v>1</v>
      </c>
      <c r="P5" t="s">
        <v>2</v>
      </c>
      <c r="R5" t="s">
        <v>0</v>
      </c>
      <c r="S5" t="s">
        <v>1</v>
      </c>
      <c r="T5" t="s">
        <v>2</v>
      </c>
      <c r="V5" t="s">
        <v>0</v>
      </c>
      <c r="W5" t="s">
        <v>1</v>
      </c>
      <c r="X5" t="s">
        <v>2</v>
      </c>
      <c r="Z5" t="s">
        <v>0</v>
      </c>
      <c r="AA5" t="s">
        <v>1</v>
      </c>
      <c r="AB5" t="s">
        <v>2</v>
      </c>
    </row>
    <row r="6" spans="1:28" x14ac:dyDescent="0.25">
      <c r="A6" s="5">
        <v>4.1666666666666664E-2</v>
      </c>
      <c r="B6" s="2"/>
      <c r="C6" s="3"/>
      <c r="D6" s="3">
        <f>B6*C6</f>
        <v>0</v>
      </c>
      <c r="E6" s="5">
        <v>4.1666666666666664E-2</v>
      </c>
      <c r="F6" s="2"/>
      <c r="G6" s="3"/>
      <c r="H6" s="3">
        <f>F6*G6</f>
        <v>0</v>
      </c>
      <c r="I6" s="5">
        <v>4.1666666666666664E-2</v>
      </c>
      <c r="J6" s="2"/>
      <c r="K6" s="3"/>
      <c r="L6" s="3">
        <f>J6*K6</f>
        <v>0</v>
      </c>
      <c r="M6" s="5">
        <v>4.1666666666666664E-2</v>
      </c>
      <c r="N6" s="2"/>
      <c r="O6" s="3"/>
      <c r="P6" s="3">
        <f>N6*O6</f>
        <v>0</v>
      </c>
      <c r="Q6" s="5">
        <v>4.1666666666666664E-2</v>
      </c>
      <c r="R6" s="2"/>
      <c r="S6" s="3"/>
      <c r="T6" s="3">
        <f>R6*S6</f>
        <v>0</v>
      </c>
      <c r="U6" s="5">
        <v>4.1666666666666664E-2</v>
      </c>
      <c r="V6" s="2"/>
      <c r="W6" s="3"/>
      <c r="X6" s="3">
        <f>V6*W6</f>
        <v>0</v>
      </c>
      <c r="Y6" s="5">
        <v>4.1666666666666664E-2</v>
      </c>
      <c r="Z6" s="2"/>
      <c r="AA6" s="3"/>
      <c r="AB6" s="3">
        <f>Z6*AA6</f>
        <v>0</v>
      </c>
    </row>
    <row r="7" spans="1:28" x14ac:dyDescent="0.25">
      <c r="A7" s="5">
        <v>8.3333333333333329E-2</v>
      </c>
      <c r="B7" s="2"/>
      <c r="C7" s="3"/>
      <c r="D7" s="3">
        <f t="shared" ref="D7:D29" si="0">B7*C7</f>
        <v>0</v>
      </c>
      <c r="E7" s="5">
        <v>8.3333333333333329E-2</v>
      </c>
      <c r="F7" s="2"/>
      <c r="G7" s="3"/>
      <c r="H7" s="3">
        <f t="shared" ref="H7:H29" si="1">F7*G7</f>
        <v>0</v>
      </c>
      <c r="I7" s="5">
        <v>8.3333333333333329E-2</v>
      </c>
      <c r="J7" s="2"/>
      <c r="K7" s="3"/>
      <c r="L7" s="3">
        <f t="shared" ref="L7:L29" si="2">J7*K7</f>
        <v>0</v>
      </c>
      <c r="M7" s="5">
        <v>8.3333333333333329E-2</v>
      </c>
      <c r="N7" s="2"/>
      <c r="O7" s="3"/>
      <c r="P7" s="3">
        <f t="shared" ref="P7:P29" si="3">N7*O7</f>
        <v>0</v>
      </c>
      <c r="Q7" s="5">
        <v>8.3333333333333329E-2</v>
      </c>
      <c r="R7" s="2"/>
      <c r="S7" s="3"/>
      <c r="T7" s="3">
        <f t="shared" ref="T7:T29" si="4">R7*S7</f>
        <v>0</v>
      </c>
      <c r="U7" s="5">
        <v>8.3333333333333329E-2</v>
      </c>
      <c r="V7" s="2"/>
      <c r="W7" s="3"/>
      <c r="X7" s="3">
        <f t="shared" ref="X7:X29" si="5">V7*W7</f>
        <v>0</v>
      </c>
      <c r="Y7" s="5">
        <v>8.3333333333333329E-2</v>
      </c>
      <c r="Z7" s="2"/>
      <c r="AA7" s="3"/>
      <c r="AB7" s="3">
        <f t="shared" ref="AB7:AB29" si="6">Z7*AA7</f>
        <v>0</v>
      </c>
    </row>
    <row r="8" spans="1:28" x14ac:dyDescent="0.25">
      <c r="A8" s="5">
        <v>0.125</v>
      </c>
      <c r="B8" s="2"/>
      <c r="C8" s="3"/>
      <c r="D8" s="3">
        <f t="shared" si="0"/>
        <v>0</v>
      </c>
      <c r="E8" s="5">
        <v>0.125</v>
      </c>
      <c r="F8" s="2"/>
      <c r="G8" s="3"/>
      <c r="H8" s="3">
        <f t="shared" si="1"/>
        <v>0</v>
      </c>
      <c r="I8" s="5">
        <v>0.125</v>
      </c>
      <c r="J8" s="2"/>
      <c r="K8" s="3"/>
      <c r="L8" s="3">
        <f t="shared" si="2"/>
        <v>0</v>
      </c>
      <c r="M8" s="5">
        <v>0.125</v>
      </c>
      <c r="N8" s="2"/>
      <c r="O8" s="3"/>
      <c r="P8" s="3">
        <f t="shared" si="3"/>
        <v>0</v>
      </c>
      <c r="Q8" s="5">
        <v>0.125</v>
      </c>
      <c r="R8" s="2"/>
      <c r="S8" s="3"/>
      <c r="T8" s="3">
        <f t="shared" si="4"/>
        <v>0</v>
      </c>
      <c r="U8" s="5">
        <v>0.125</v>
      </c>
      <c r="V8" s="2"/>
      <c r="W8" s="3"/>
      <c r="X8" s="3">
        <f t="shared" si="5"/>
        <v>0</v>
      </c>
      <c r="Y8" s="5">
        <v>0.125</v>
      </c>
      <c r="Z8" s="2"/>
      <c r="AA8" s="3"/>
      <c r="AB8" s="3">
        <f t="shared" si="6"/>
        <v>0</v>
      </c>
    </row>
    <row r="9" spans="1:28" x14ac:dyDescent="0.25">
      <c r="A9" s="5">
        <v>0.16666666666666699</v>
      </c>
      <c r="B9" s="2"/>
      <c r="C9" s="3"/>
      <c r="D9" s="3">
        <f t="shared" si="0"/>
        <v>0</v>
      </c>
      <c r="E9" s="5">
        <v>0.16666666666666699</v>
      </c>
      <c r="F9" s="2"/>
      <c r="G9" s="3"/>
      <c r="H9" s="3">
        <f t="shared" si="1"/>
        <v>0</v>
      </c>
      <c r="I9" s="5">
        <v>0.16666666666666699</v>
      </c>
      <c r="J9" s="2"/>
      <c r="K9" s="3"/>
      <c r="L9" s="3">
        <f t="shared" si="2"/>
        <v>0</v>
      </c>
      <c r="M9" s="5">
        <v>0.16666666666666699</v>
      </c>
      <c r="N9" s="2"/>
      <c r="O9" s="3"/>
      <c r="P9" s="3">
        <f t="shared" si="3"/>
        <v>0</v>
      </c>
      <c r="Q9" s="5">
        <v>0.16666666666666699</v>
      </c>
      <c r="R9" s="2"/>
      <c r="S9" s="3"/>
      <c r="T9" s="3">
        <f t="shared" si="4"/>
        <v>0</v>
      </c>
      <c r="U9" s="5">
        <v>0.16666666666666699</v>
      </c>
      <c r="V9" s="2"/>
      <c r="W9" s="3"/>
      <c r="X9" s="3">
        <f t="shared" si="5"/>
        <v>0</v>
      </c>
      <c r="Y9" s="5">
        <v>0.16666666666666699</v>
      </c>
      <c r="Z9" s="2"/>
      <c r="AA9" s="3"/>
      <c r="AB9" s="3">
        <f t="shared" si="6"/>
        <v>0</v>
      </c>
    </row>
    <row r="10" spans="1:28" x14ac:dyDescent="0.25">
      <c r="A10" s="5">
        <v>0.20833333333333401</v>
      </c>
      <c r="B10" s="2"/>
      <c r="C10" s="3"/>
      <c r="D10" s="3">
        <f t="shared" si="0"/>
        <v>0</v>
      </c>
      <c r="E10" s="5">
        <v>0.20833333333333401</v>
      </c>
      <c r="F10" s="2"/>
      <c r="G10" s="3"/>
      <c r="H10" s="3">
        <f t="shared" si="1"/>
        <v>0</v>
      </c>
      <c r="I10" s="5">
        <v>0.20833333333333401</v>
      </c>
      <c r="J10" s="2"/>
      <c r="K10" s="3"/>
      <c r="L10" s="3">
        <f t="shared" si="2"/>
        <v>0</v>
      </c>
      <c r="M10" s="5">
        <v>0.20833333333333401</v>
      </c>
      <c r="N10" s="2"/>
      <c r="O10" s="3"/>
      <c r="P10" s="3">
        <f t="shared" si="3"/>
        <v>0</v>
      </c>
      <c r="Q10" s="5">
        <v>0.20833333333333401</v>
      </c>
      <c r="R10" s="2"/>
      <c r="S10" s="3"/>
      <c r="T10" s="3">
        <f t="shared" si="4"/>
        <v>0</v>
      </c>
      <c r="U10" s="5">
        <v>0.20833333333333401</v>
      </c>
      <c r="V10" s="2"/>
      <c r="W10" s="3"/>
      <c r="X10" s="3">
        <f t="shared" si="5"/>
        <v>0</v>
      </c>
      <c r="Y10" s="5">
        <v>0.20833333333333401</v>
      </c>
      <c r="Z10" s="2"/>
      <c r="AA10" s="3"/>
      <c r="AB10" s="3">
        <f t="shared" si="6"/>
        <v>0</v>
      </c>
    </row>
    <row r="11" spans="1:28" x14ac:dyDescent="0.25">
      <c r="A11" s="5">
        <v>0.25</v>
      </c>
      <c r="B11" s="2"/>
      <c r="C11" s="3"/>
      <c r="D11" s="3">
        <f t="shared" si="0"/>
        <v>0</v>
      </c>
      <c r="E11" s="5">
        <v>0.25</v>
      </c>
      <c r="F11" s="2"/>
      <c r="G11" s="3"/>
      <c r="H11" s="3">
        <f t="shared" si="1"/>
        <v>0</v>
      </c>
      <c r="I11" s="5">
        <v>0.25</v>
      </c>
      <c r="J11" s="2"/>
      <c r="K11" s="3"/>
      <c r="L11" s="3">
        <f t="shared" si="2"/>
        <v>0</v>
      </c>
      <c r="M11" s="5">
        <v>0.25</v>
      </c>
      <c r="N11" s="2"/>
      <c r="O11" s="3"/>
      <c r="P11" s="3">
        <f t="shared" si="3"/>
        <v>0</v>
      </c>
      <c r="Q11" s="5">
        <v>0.25</v>
      </c>
      <c r="R11" s="2"/>
      <c r="S11" s="3"/>
      <c r="T11" s="3">
        <f t="shared" si="4"/>
        <v>0</v>
      </c>
      <c r="U11" s="5">
        <v>0.25</v>
      </c>
      <c r="V11" s="2"/>
      <c r="W11" s="3"/>
      <c r="X11" s="3">
        <f t="shared" si="5"/>
        <v>0</v>
      </c>
      <c r="Y11" s="5">
        <v>0.25</v>
      </c>
      <c r="Z11" s="2"/>
      <c r="AA11" s="3"/>
      <c r="AB11" s="3">
        <f t="shared" si="6"/>
        <v>0</v>
      </c>
    </row>
    <row r="12" spans="1:28" x14ac:dyDescent="0.25">
      <c r="A12" s="5">
        <v>0.29166666666666702</v>
      </c>
      <c r="B12" s="2"/>
      <c r="C12" s="3"/>
      <c r="D12" s="3">
        <f t="shared" si="0"/>
        <v>0</v>
      </c>
      <c r="E12" s="5">
        <v>0.29166666666666702</v>
      </c>
      <c r="F12" s="2"/>
      <c r="G12" s="3"/>
      <c r="H12" s="3">
        <f t="shared" si="1"/>
        <v>0</v>
      </c>
      <c r="I12" s="5">
        <v>0.29166666666666702</v>
      </c>
      <c r="J12" s="2"/>
      <c r="K12" s="3"/>
      <c r="L12" s="3">
        <f t="shared" si="2"/>
        <v>0</v>
      </c>
      <c r="M12" s="5">
        <v>0.29166666666666702</v>
      </c>
      <c r="N12" s="2"/>
      <c r="O12" s="3"/>
      <c r="P12" s="3">
        <f t="shared" si="3"/>
        <v>0</v>
      </c>
      <c r="Q12" s="5">
        <v>0.29166666666666702</v>
      </c>
      <c r="R12" s="2"/>
      <c r="S12" s="3"/>
      <c r="T12" s="3">
        <f t="shared" si="4"/>
        <v>0</v>
      </c>
      <c r="U12" s="5">
        <v>0.29166666666666702</v>
      </c>
      <c r="V12" s="2"/>
      <c r="W12" s="3"/>
      <c r="X12" s="3">
        <f t="shared" si="5"/>
        <v>0</v>
      </c>
      <c r="Y12" s="5">
        <v>0.29166666666666702</v>
      </c>
      <c r="Z12" s="2"/>
      <c r="AA12" s="3"/>
      <c r="AB12" s="3">
        <f t="shared" si="6"/>
        <v>0</v>
      </c>
    </row>
    <row r="13" spans="1:28" x14ac:dyDescent="0.25">
      <c r="A13" s="5">
        <v>0.33333333333333398</v>
      </c>
      <c r="B13" s="2"/>
      <c r="C13" s="3"/>
      <c r="D13" s="3">
        <f t="shared" si="0"/>
        <v>0</v>
      </c>
      <c r="E13" s="5">
        <v>0.33333333333333398</v>
      </c>
      <c r="F13" s="2"/>
      <c r="G13" s="3"/>
      <c r="H13" s="3">
        <f t="shared" si="1"/>
        <v>0</v>
      </c>
      <c r="I13" s="5">
        <v>0.33333333333333398</v>
      </c>
      <c r="J13" s="2"/>
      <c r="K13" s="3"/>
      <c r="L13" s="3">
        <f t="shared" si="2"/>
        <v>0</v>
      </c>
      <c r="M13" s="5">
        <v>0.33333333333333398</v>
      </c>
      <c r="N13" s="2"/>
      <c r="O13" s="3"/>
      <c r="P13" s="3">
        <f t="shared" si="3"/>
        <v>0</v>
      </c>
      <c r="Q13" s="5">
        <v>0.33333333333333398</v>
      </c>
      <c r="R13" s="2"/>
      <c r="S13" s="3"/>
      <c r="T13" s="3">
        <f t="shared" si="4"/>
        <v>0</v>
      </c>
      <c r="U13" s="5">
        <v>0.33333333333333398</v>
      </c>
      <c r="V13" s="2"/>
      <c r="W13" s="3"/>
      <c r="X13" s="3">
        <f t="shared" si="5"/>
        <v>0</v>
      </c>
      <c r="Y13" s="5">
        <v>0.33333333333333398</v>
      </c>
      <c r="Z13" s="2"/>
      <c r="AA13" s="3"/>
      <c r="AB13" s="3">
        <f t="shared" si="6"/>
        <v>0</v>
      </c>
    </row>
    <row r="14" spans="1:28" x14ac:dyDescent="0.25">
      <c r="A14" s="5">
        <v>0.375</v>
      </c>
      <c r="B14" s="2"/>
      <c r="C14" s="3"/>
      <c r="D14" s="3">
        <f t="shared" si="0"/>
        <v>0</v>
      </c>
      <c r="E14" s="5">
        <v>0.375</v>
      </c>
      <c r="F14" s="2"/>
      <c r="G14" s="3"/>
      <c r="H14" s="3">
        <f t="shared" si="1"/>
        <v>0</v>
      </c>
      <c r="I14" s="5">
        <v>0.375</v>
      </c>
      <c r="J14" s="2"/>
      <c r="K14" s="3"/>
      <c r="L14" s="3">
        <f t="shared" si="2"/>
        <v>0</v>
      </c>
      <c r="M14" s="5">
        <v>0.375</v>
      </c>
      <c r="N14" s="2">
        <v>25</v>
      </c>
      <c r="O14" s="3">
        <v>160</v>
      </c>
      <c r="P14" s="3">
        <f t="shared" si="3"/>
        <v>4000</v>
      </c>
      <c r="Q14" s="5">
        <v>0.375</v>
      </c>
      <c r="R14" s="2"/>
      <c r="S14" s="3"/>
      <c r="T14" s="3">
        <f t="shared" si="4"/>
        <v>0</v>
      </c>
      <c r="U14" s="5">
        <v>0.375</v>
      </c>
      <c r="V14" s="2"/>
      <c r="W14" s="3"/>
      <c r="X14" s="3">
        <f t="shared" si="5"/>
        <v>0</v>
      </c>
      <c r="Y14" s="5">
        <v>0.375</v>
      </c>
      <c r="Z14" s="2"/>
      <c r="AA14" s="3"/>
      <c r="AB14" s="3">
        <f t="shared" si="6"/>
        <v>0</v>
      </c>
    </row>
    <row r="15" spans="1:28" x14ac:dyDescent="0.25">
      <c r="A15" s="5">
        <v>0.41666666666666702</v>
      </c>
      <c r="B15" s="2"/>
      <c r="C15" s="3"/>
      <c r="D15" s="3">
        <f t="shared" si="0"/>
        <v>0</v>
      </c>
      <c r="E15" s="5">
        <v>0.41666666666666702</v>
      </c>
      <c r="F15" s="2"/>
      <c r="G15" s="3"/>
      <c r="H15" s="3">
        <f t="shared" si="1"/>
        <v>0</v>
      </c>
      <c r="I15" s="5">
        <v>0.41666666666666702</v>
      </c>
      <c r="J15" s="2"/>
      <c r="K15" s="3"/>
      <c r="L15" s="3">
        <f t="shared" si="2"/>
        <v>0</v>
      </c>
      <c r="M15" s="5">
        <v>0.41666666666666702</v>
      </c>
      <c r="N15" s="2">
        <v>25</v>
      </c>
      <c r="O15" s="3">
        <v>160</v>
      </c>
      <c r="P15" s="3">
        <f t="shared" si="3"/>
        <v>4000</v>
      </c>
      <c r="Q15" s="5">
        <v>0.41666666666666702</v>
      </c>
      <c r="R15" s="2"/>
      <c r="S15" s="3"/>
      <c r="T15" s="3">
        <f t="shared" si="4"/>
        <v>0</v>
      </c>
      <c r="U15" s="5">
        <v>0.41666666666666702</v>
      </c>
      <c r="V15" s="2"/>
      <c r="W15" s="3"/>
      <c r="X15" s="3">
        <f t="shared" si="5"/>
        <v>0</v>
      </c>
      <c r="Y15" s="5">
        <v>0.41666666666666702</v>
      </c>
      <c r="Z15" s="2"/>
      <c r="AA15" s="3"/>
      <c r="AB15" s="3">
        <f t="shared" si="6"/>
        <v>0</v>
      </c>
    </row>
    <row r="16" spans="1:28" x14ac:dyDescent="0.25">
      <c r="A16" s="5">
        <v>0.45833333333333398</v>
      </c>
      <c r="B16" s="2"/>
      <c r="C16" s="3"/>
      <c r="D16" s="3">
        <f t="shared" si="0"/>
        <v>0</v>
      </c>
      <c r="E16" s="5">
        <v>0.45833333333333398</v>
      </c>
      <c r="F16" s="2"/>
      <c r="G16" s="3"/>
      <c r="H16" s="3">
        <f t="shared" si="1"/>
        <v>0</v>
      </c>
      <c r="I16" s="5">
        <v>0.45833333333333398</v>
      </c>
      <c r="J16" s="2">
        <v>20</v>
      </c>
      <c r="K16" s="3">
        <v>240</v>
      </c>
      <c r="L16" s="3">
        <f t="shared" si="2"/>
        <v>4800</v>
      </c>
      <c r="M16" s="5">
        <v>0.45833333333333398</v>
      </c>
      <c r="N16" s="2">
        <v>25</v>
      </c>
      <c r="O16" s="3">
        <v>160</v>
      </c>
      <c r="P16" s="3">
        <f t="shared" si="3"/>
        <v>4000</v>
      </c>
      <c r="Q16" s="5">
        <v>0.45833333333333398</v>
      </c>
      <c r="R16" s="2">
        <f>44.7/2</f>
        <v>22.35</v>
      </c>
      <c r="S16" s="3">
        <v>193</v>
      </c>
      <c r="T16" s="3">
        <f t="shared" si="4"/>
        <v>4313.55</v>
      </c>
      <c r="U16" s="5">
        <v>0.45833333333333398</v>
      </c>
      <c r="V16" s="2"/>
      <c r="W16" s="3"/>
      <c r="X16" s="3">
        <f t="shared" si="5"/>
        <v>0</v>
      </c>
      <c r="Y16" s="5">
        <v>0.45833333333333398</v>
      </c>
      <c r="Z16" s="2"/>
      <c r="AA16" s="3"/>
      <c r="AB16" s="3">
        <f t="shared" si="6"/>
        <v>0</v>
      </c>
    </row>
    <row r="17" spans="1:28" x14ac:dyDescent="0.25">
      <c r="A17" s="5">
        <v>0.5</v>
      </c>
      <c r="B17" s="2"/>
      <c r="C17" s="3"/>
      <c r="D17" s="3">
        <f t="shared" si="0"/>
        <v>0</v>
      </c>
      <c r="E17" s="5">
        <v>0.5</v>
      </c>
      <c r="F17" s="2"/>
      <c r="G17" s="3"/>
      <c r="H17" s="3">
        <f t="shared" si="1"/>
        <v>0</v>
      </c>
      <c r="I17" s="5">
        <v>0.5</v>
      </c>
      <c r="J17" s="2">
        <v>20</v>
      </c>
      <c r="K17" s="3">
        <v>240</v>
      </c>
      <c r="L17" s="3">
        <f t="shared" si="2"/>
        <v>4800</v>
      </c>
      <c r="M17" s="5">
        <v>0.5</v>
      </c>
      <c r="N17" s="2">
        <v>25</v>
      </c>
      <c r="O17" s="3">
        <v>160</v>
      </c>
      <c r="P17" s="3">
        <f t="shared" si="3"/>
        <v>4000</v>
      </c>
      <c r="Q17" s="5">
        <v>0.5</v>
      </c>
      <c r="R17" s="2">
        <f>(43.7+42.2)/2</f>
        <v>42.95</v>
      </c>
      <c r="S17" s="3">
        <v>193</v>
      </c>
      <c r="T17" s="3">
        <f t="shared" si="4"/>
        <v>8289.35</v>
      </c>
      <c r="U17" s="5">
        <v>0.5</v>
      </c>
      <c r="V17" s="2"/>
      <c r="W17" s="3"/>
      <c r="X17" s="3">
        <f t="shared" si="5"/>
        <v>0</v>
      </c>
      <c r="Y17" s="5">
        <v>0.5</v>
      </c>
      <c r="Z17" s="2"/>
      <c r="AA17" s="3"/>
      <c r="AB17" s="3">
        <f t="shared" si="6"/>
        <v>0</v>
      </c>
    </row>
    <row r="18" spans="1:28" x14ac:dyDescent="0.25">
      <c r="A18" s="5">
        <v>0.54166666666666696</v>
      </c>
      <c r="B18" s="2">
        <v>5</v>
      </c>
      <c r="C18" s="3">
        <v>250</v>
      </c>
      <c r="D18" s="3">
        <f t="shared" si="0"/>
        <v>1250</v>
      </c>
      <c r="E18" s="5">
        <v>0.54166666666666696</v>
      </c>
      <c r="F18" s="2">
        <v>10</v>
      </c>
      <c r="G18" s="3">
        <v>250</v>
      </c>
      <c r="H18" s="3">
        <f t="shared" si="1"/>
        <v>2500</v>
      </c>
      <c r="I18" s="5">
        <v>0.54166666666666696</v>
      </c>
      <c r="J18" s="2">
        <v>25</v>
      </c>
      <c r="K18" s="3">
        <v>240</v>
      </c>
      <c r="L18" s="3">
        <f t="shared" si="2"/>
        <v>6000</v>
      </c>
      <c r="M18" s="5">
        <v>0.54166666666666696</v>
      </c>
      <c r="N18" s="2">
        <v>25</v>
      </c>
      <c r="O18" s="3">
        <v>160</v>
      </c>
      <c r="P18" s="3">
        <f t="shared" si="3"/>
        <v>4000</v>
      </c>
      <c r="Q18" s="5">
        <v>0.54166666666666696</v>
      </c>
      <c r="R18" s="2">
        <f>(47.8+46.9)/2</f>
        <v>47.349999999999994</v>
      </c>
      <c r="S18" s="3">
        <v>193</v>
      </c>
      <c r="T18" s="3">
        <f t="shared" si="4"/>
        <v>9138.5499999999993</v>
      </c>
      <c r="U18" s="5">
        <v>0.54166666666666696</v>
      </c>
      <c r="V18" s="2">
        <v>50</v>
      </c>
      <c r="W18" s="3">
        <v>190</v>
      </c>
      <c r="X18" s="3">
        <f t="shared" si="5"/>
        <v>9500</v>
      </c>
      <c r="Y18" s="5">
        <v>0.54166666666666696</v>
      </c>
      <c r="Z18" s="2"/>
      <c r="AA18" s="3"/>
      <c r="AB18" s="3">
        <f t="shared" si="6"/>
        <v>0</v>
      </c>
    </row>
    <row r="19" spans="1:28" x14ac:dyDescent="0.25">
      <c r="A19" s="5">
        <v>0.58333333333333404</v>
      </c>
      <c r="B19" s="2">
        <v>5</v>
      </c>
      <c r="C19" s="3">
        <v>250</v>
      </c>
      <c r="D19" s="3">
        <f t="shared" si="0"/>
        <v>1250</v>
      </c>
      <c r="E19" s="5">
        <v>0.58333333333333404</v>
      </c>
      <c r="F19" s="2">
        <v>10</v>
      </c>
      <c r="G19" s="3">
        <v>250</v>
      </c>
      <c r="H19" s="3">
        <f t="shared" si="1"/>
        <v>2500</v>
      </c>
      <c r="I19" s="5">
        <v>0.58333333333333404</v>
      </c>
      <c r="J19" s="2">
        <v>25</v>
      </c>
      <c r="K19" s="3">
        <v>240</v>
      </c>
      <c r="L19" s="3">
        <f t="shared" si="2"/>
        <v>6000</v>
      </c>
      <c r="M19" s="5">
        <v>0.58333333333333404</v>
      </c>
      <c r="N19" s="2">
        <v>25</v>
      </c>
      <c r="O19" s="3">
        <v>160</v>
      </c>
      <c r="P19" s="3">
        <f t="shared" si="3"/>
        <v>4000</v>
      </c>
      <c r="Q19" s="5">
        <v>0.58333333333333404</v>
      </c>
      <c r="R19" s="2">
        <f>(46.5+46.3)/2</f>
        <v>46.4</v>
      </c>
      <c r="S19" s="3">
        <v>193</v>
      </c>
      <c r="T19" s="3">
        <f t="shared" si="4"/>
        <v>8955.1999999999989</v>
      </c>
      <c r="U19" s="5">
        <v>0.58333333333333404</v>
      </c>
      <c r="V19" s="2">
        <v>50</v>
      </c>
      <c r="W19" s="3">
        <v>190</v>
      </c>
      <c r="X19" s="3">
        <f t="shared" si="5"/>
        <v>9500</v>
      </c>
      <c r="Y19" s="5">
        <v>0.58333333333333404</v>
      </c>
      <c r="Z19" s="2"/>
      <c r="AA19" s="3"/>
      <c r="AB19" s="3">
        <f t="shared" si="6"/>
        <v>0</v>
      </c>
    </row>
    <row r="20" spans="1:28" x14ac:dyDescent="0.25">
      <c r="A20" s="5">
        <v>0.625</v>
      </c>
      <c r="B20" s="2">
        <v>5</v>
      </c>
      <c r="C20" s="3">
        <v>250</v>
      </c>
      <c r="D20" s="3">
        <f t="shared" si="0"/>
        <v>1250</v>
      </c>
      <c r="E20" s="5">
        <v>0.625</v>
      </c>
      <c r="F20" s="2">
        <v>10</v>
      </c>
      <c r="G20" s="3">
        <v>250</v>
      </c>
      <c r="H20" s="3">
        <f t="shared" si="1"/>
        <v>2500</v>
      </c>
      <c r="I20" s="5">
        <v>0.625</v>
      </c>
      <c r="J20" s="2">
        <v>25</v>
      </c>
      <c r="K20" s="3">
        <v>240</v>
      </c>
      <c r="L20" s="3">
        <f t="shared" si="2"/>
        <v>6000</v>
      </c>
      <c r="M20" s="5">
        <v>0.625</v>
      </c>
      <c r="N20" s="2">
        <v>25</v>
      </c>
      <c r="O20" s="3">
        <v>160</v>
      </c>
      <c r="P20" s="3">
        <f t="shared" si="3"/>
        <v>4000</v>
      </c>
      <c r="Q20" s="5">
        <v>0.625</v>
      </c>
      <c r="R20" s="2">
        <f>(46.5+46.8)/2</f>
        <v>46.65</v>
      </c>
      <c r="S20" s="3">
        <v>193</v>
      </c>
      <c r="T20" s="3">
        <f t="shared" si="4"/>
        <v>9003.4499999999989</v>
      </c>
      <c r="U20" s="5">
        <v>0.625</v>
      </c>
      <c r="V20" s="2"/>
      <c r="W20" s="3"/>
      <c r="X20" s="3">
        <f t="shared" si="5"/>
        <v>0</v>
      </c>
      <c r="Y20" s="5">
        <v>0.625</v>
      </c>
      <c r="Z20" s="2"/>
      <c r="AA20" s="3"/>
      <c r="AB20" s="3">
        <f t="shared" si="6"/>
        <v>0</v>
      </c>
    </row>
    <row r="21" spans="1:28" x14ac:dyDescent="0.25">
      <c r="A21" s="5">
        <v>0.66666666666666696</v>
      </c>
      <c r="B21" s="2">
        <v>5</v>
      </c>
      <c r="C21" s="3">
        <v>250</v>
      </c>
      <c r="D21" s="3">
        <f t="shared" si="0"/>
        <v>1250</v>
      </c>
      <c r="E21" s="5">
        <v>0.66666666666666696</v>
      </c>
      <c r="F21" s="2">
        <v>10</v>
      </c>
      <c r="G21" s="3">
        <v>250</v>
      </c>
      <c r="H21" s="3">
        <f t="shared" si="1"/>
        <v>2500</v>
      </c>
      <c r="I21" s="5">
        <v>0.66666666666666696</v>
      </c>
      <c r="J21" s="2"/>
      <c r="K21" s="3"/>
      <c r="L21" s="3">
        <f t="shared" si="2"/>
        <v>0</v>
      </c>
      <c r="M21" s="5">
        <v>0.66666666666666696</v>
      </c>
      <c r="N21" s="2">
        <v>25</v>
      </c>
      <c r="O21" s="3">
        <v>160</v>
      </c>
      <c r="P21" s="3">
        <f t="shared" si="3"/>
        <v>4000</v>
      </c>
      <c r="Q21" s="5">
        <v>0.66666666666666696</v>
      </c>
      <c r="R21" s="2">
        <f>(46.1+46.4)/2</f>
        <v>46.25</v>
      </c>
      <c r="S21" s="3">
        <v>193</v>
      </c>
      <c r="T21" s="3">
        <f t="shared" si="4"/>
        <v>8926.25</v>
      </c>
      <c r="U21" s="5">
        <v>0.66666666666666696</v>
      </c>
      <c r="V21" s="2"/>
      <c r="W21" s="3"/>
      <c r="X21" s="3">
        <f t="shared" si="5"/>
        <v>0</v>
      </c>
      <c r="Y21" s="5">
        <v>0.66666666666666696</v>
      </c>
      <c r="Z21" s="2">
        <v>46</v>
      </c>
      <c r="AA21" s="3">
        <v>250</v>
      </c>
      <c r="AB21" s="3">
        <f t="shared" si="6"/>
        <v>11500</v>
      </c>
    </row>
    <row r="22" spans="1:28" x14ac:dyDescent="0.25">
      <c r="A22" s="5">
        <v>0.70833333333333404</v>
      </c>
      <c r="B22" s="2">
        <v>5</v>
      </c>
      <c r="C22" s="3">
        <v>250</v>
      </c>
      <c r="D22" s="3">
        <f t="shared" si="0"/>
        <v>1250</v>
      </c>
      <c r="E22" s="5">
        <v>0.70833333333333404</v>
      </c>
      <c r="F22" s="2">
        <v>10</v>
      </c>
      <c r="G22" s="3">
        <v>250</v>
      </c>
      <c r="H22" s="3">
        <f t="shared" si="1"/>
        <v>2500</v>
      </c>
      <c r="I22" s="5">
        <v>0.70833333333333404</v>
      </c>
      <c r="J22" s="2"/>
      <c r="K22" s="3"/>
      <c r="L22" s="3">
        <f t="shared" si="2"/>
        <v>0</v>
      </c>
      <c r="M22" s="5">
        <v>0.70833333333333404</v>
      </c>
      <c r="N22" s="2">
        <v>25</v>
      </c>
      <c r="O22" s="3">
        <v>160</v>
      </c>
      <c r="P22" s="3">
        <f t="shared" si="3"/>
        <v>4000</v>
      </c>
      <c r="Q22" s="5">
        <v>0.70833333333333404</v>
      </c>
      <c r="R22" s="2">
        <f>(46.5+46.8)/2</f>
        <v>46.65</v>
      </c>
      <c r="S22" s="3">
        <v>193</v>
      </c>
      <c r="T22" s="3">
        <f t="shared" si="4"/>
        <v>9003.4499999999989</v>
      </c>
      <c r="U22" s="5">
        <v>0.70833333333333404</v>
      </c>
      <c r="V22" s="2"/>
      <c r="W22" s="3"/>
      <c r="X22" s="3">
        <f t="shared" si="5"/>
        <v>0</v>
      </c>
      <c r="Y22" s="5">
        <v>0.70833333333333404</v>
      </c>
      <c r="Z22" s="2">
        <v>46</v>
      </c>
      <c r="AA22" s="3">
        <v>250</v>
      </c>
      <c r="AB22" s="3">
        <f t="shared" si="6"/>
        <v>11500</v>
      </c>
    </row>
    <row r="23" spans="1:28" x14ac:dyDescent="0.25">
      <c r="A23" s="5">
        <v>0.75</v>
      </c>
      <c r="B23" s="2"/>
      <c r="C23" s="3"/>
      <c r="D23" s="3">
        <f t="shared" si="0"/>
        <v>0</v>
      </c>
      <c r="E23" s="5">
        <v>0.75</v>
      </c>
      <c r="F23" s="2">
        <v>25</v>
      </c>
      <c r="G23" s="3">
        <v>250</v>
      </c>
      <c r="H23" s="3">
        <f t="shared" si="1"/>
        <v>6250</v>
      </c>
      <c r="I23" s="5">
        <v>0.75</v>
      </c>
      <c r="J23" s="2"/>
      <c r="K23" s="3"/>
      <c r="L23" s="3">
        <f t="shared" si="2"/>
        <v>0</v>
      </c>
      <c r="M23" s="5">
        <v>0.75</v>
      </c>
      <c r="N23" s="2">
        <v>25</v>
      </c>
      <c r="O23" s="3">
        <v>160</v>
      </c>
      <c r="P23" s="3">
        <f t="shared" si="3"/>
        <v>4000</v>
      </c>
      <c r="Q23" s="5">
        <v>0.75</v>
      </c>
      <c r="R23" s="2">
        <f>(46.6+46.9)/2</f>
        <v>46.75</v>
      </c>
      <c r="S23" s="3">
        <v>193</v>
      </c>
      <c r="T23" s="3">
        <f t="shared" si="4"/>
        <v>9022.75</v>
      </c>
      <c r="U23" s="5">
        <v>0.75</v>
      </c>
      <c r="V23" s="2"/>
      <c r="W23" s="3"/>
      <c r="X23" s="3">
        <f t="shared" si="5"/>
        <v>0</v>
      </c>
      <c r="Y23" s="5">
        <v>0.75</v>
      </c>
      <c r="Z23" s="2">
        <v>46</v>
      </c>
      <c r="AA23" s="3">
        <v>250</v>
      </c>
      <c r="AB23" s="3">
        <f t="shared" si="6"/>
        <v>11500</v>
      </c>
    </row>
    <row r="24" spans="1:28" x14ac:dyDescent="0.25">
      <c r="A24" s="5">
        <v>0.79166666666666696</v>
      </c>
      <c r="B24" s="2"/>
      <c r="C24" s="3"/>
      <c r="D24" s="3">
        <f t="shared" si="0"/>
        <v>0</v>
      </c>
      <c r="E24" s="5">
        <v>0.79166666666666696</v>
      </c>
      <c r="F24" s="2">
        <v>25</v>
      </c>
      <c r="G24" s="3">
        <v>250</v>
      </c>
      <c r="H24" s="3">
        <f t="shared" si="1"/>
        <v>6250</v>
      </c>
      <c r="I24" s="5">
        <v>0.79166666666666696</v>
      </c>
      <c r="J24" s="2"/>
      <c r="K24" s="3"/>
      <c r="L24" s="3">
        <f t="shared" si="2"/>
        <v>0</v>
      </c>
      <c r="M24" s="5">
        <v>0.79166666666666696</v>
      </c>
      <c r="N24" s="2">
        <v>25</v>
      </c>
      <c r="O24" s="3">
        <v>160</v>
      </c>
      <c r="P24" s="3">
        <f t="shared" si="3"/>
        <v>4000</v>
      </c>
      <c r="Q24" s="5">
        <v>0.79166666666666696</v>
      </c>
      <c r="R24" s="2">
        <f>42.1/2</f>
        <v>21.05</v>
      </c>
      <c r="S24" s="3">
        <v>193</v>
      </c>
      <c r="T24" s="3">
        <f t="shared" si="4"/>
        <v>4062.65</v>
      </c>
      <c r="U24" s="5">
        <v>0.79166666666666696</v>
      </c>
      <c r="V24" s="2"/>
      <c r="W24" s="3"/>
      <c r="X24" s="3">
        <f t="shared" si="5"/>
        <v>0</v>
      </c>
      <c r="Y24" s="5">
        <v>0.79166666666666696</v>
      </c>
      <c r="Z24" s="2">
        <v>46</v>
      </c>
      <c r="AA24" s="3">
        <v>250</v>
      </c>
      <c r="AB24" s="3">
        <f t="shared" si="6"/>
        <v>11500</v>
      </c>
    </row>
    <row r="25" spans="1:28" x14ac:dyDescent="0.25">
      <c r="A25" s="5">
        <v>0.83333333333333404</v>
      </c>
      <c r="B25" s="2"/>
      <c r="C25" s="3"/>
      <c r="D25" s="3">
        <f t="shared" si="0"/>
        <v>0</v>
      </c>
      <c r="E25" s="5">
        <v>0.83333333333333404</v>
      </c>
      <c r="F25" s="2">
        <v>25</v>
      </c>
      <c r="G25" s="3">
        <v>250</v>
      </c>
      <c r="H25" s="3">
        <f t="shared" si="1"/>
        <v>6250</v>
      </c>
      <c r="I25" s="5">
        <v>0.83333333333333404</v>
      </c>
      <c r="J25" s="2"/>
      <c r="K25" s="3"/>
      <c r="L25" s="3">
        <f t="shared" si="2"/>
        <v>0</v>
      </c>
      <c r="M25" s="5">
        <v>0.83333333333333404</v>
      </c>
      <c r="N25" s="2">
        <v>25</v>
      </c>
      <c r="O25" s="3">
        <v>160</v>
      </c>
      <c r="P25" s="3">
        <f t="shared" si="3"/>
        <v>4000</v>
      </c>
      <c r="Q25" s="5">
        <v>0.83333333333333404</v>
      </c>
      <c r="R25" s="2"/>
      <c r="S25" s="3"/>
      <c r="T25" s="3">
        <f t="shared" si="4"/>
        <v>0</v>
      </c>
      <c r="U25" s="5">
        <v>0.83333333333333404</v>
      </c>
      <c r="V25" s="2"/>
      <c r="W25" s="3"/>
      <c r="X25" s="3">
        <f t="shared" si="5"/>
        <v>0</v>
      </c>
      <c r="Y25" s="5">
        <v>0.83333333333333404</v>
      </c>
      <c r="Z25" s="2">
        <v>46</v>
      </c>
      <c r="AA25" s="3">
        <v>250</v>
      </c>
      <c r="AB25" s="3">
        <f t="shared" si="6"/>
        <v>11500</v>
      </c>
    </row>
    <row r="26" spans="1:28" x14ac:dyDescent="0.25">
      <c r="A26" s="5">
        <v>0.875</v>
      </c>
      <c r="B26" s="2"/>
      <c r="C26" s="3"/>
      <c r="D26" s="3">
        <f t="shared" si="0"/>
        <v>0</v>
      </c>
      <c r="E26" s="5">
        <v>0.875</v>
      </c>
      <c r="F26" s="2">
        <v>25</v>
      </c>
      <c r="G26" s="3">
        <v>250</v>
      </c>
      <c r="H26" s="3">
        <f t="shared" si="1"/>
        <v>6250</v>
      </c>
      <c r="I26" s="5">
        <v>0.875</v>
      </c>
      <c r="J26" s="2"/>
      <c r="K26" s="3"/>
      <c r="L26" s="3">
        <f t="shared" si="2"/>
        <v>0</v>
      </c>
      <c r="M26" s="5">
        <v>0.875</v>
      </c>
      <c r="N26" s="2">
        <v>25</v>
      </c>
      <c r="O26" s="3">
        <v>160</v>
      </c>
      <c r="P26" s="3">
        <f t="shared" si="3"/>
        <v>4000</v>
      </c>
      <c r="Q26" s="5">
        <v>0.875</v>
      </c>
      <c r="R26" s="2"/>
      <c r="S26" s="3"/>
      <c r="T26" s="3">
        <f t="shared" si="4"/>
        <v>0</v>
      </c>
      <c r="U26" s="5">
        <v>0.875</v>
      </c>
      <c r="V26" s="2"/>
      <c r="W26" s="3"/>
      <c r="X26" s="3">
        <f t="shared" si="5"/>
        <v>0</v>
      </c>
      <c r="Y26" s="5">
        <v>0.875</v>
      </c>
      <c r="Z26" s="2">
        <v>46</v>
      </c>
      <c r="AA26" s="3">
        <v>250</v>
      </c>
      <c r="AB26" s="3">
        <f t="shared" si="6"/>
        <v>11500</v>
      </c>
    </row>
    <row r="27" spans="1:28" x14ac:dyDescent="0.25">
      <c r="A27" s="5">
        <v>0.91666666666666696</v>
      </c>
      <c r="B27" s="2"/>
      <c r="C27" s="3"/>
      <c r="D27" s="3">
        <f t="shared" si="0"/>
        <v>0</v>
      </c>
      <c r="E27" s="5">
        <v>0.91666666666666696</v>
      </c>
      <c r="F27" s="2"/>
      <c r="G27" s="3"/>
      <c r="H27" s="3">
        <f t="shared" si="1"/>
        <v>0</v>
      </c>
      <c r="I27" s="5">
        <v>0.91666666666666696</v>
      </c>
      <c r="J27" s="2"/>
      <c r="K27" s="3"/>
      <c r="L27" s="3">
        <f t="shared" si="2"/>
        <v>0</v>
      </c>
      <c r="M27" s="5">
        <v>0.91666666666666696</v>
      </c>
      <c r="N27" s="2">
        <v>25</v>
      </c>
      <c r="O27" s="3">
        <v>160</v>
      </c>
      <c r="P27" s="3">
        <f t="shared" si="3"/>
        <v>4000</v>
      </c>
      <c r="Q27" s="5">
        <v>0.91666666666666696</v>
      </c>
      <c r="R27" s="2"/>
      <c r="S27" s="3"/>
      <c r="T27" s="3">
        <f t="shared" si="4"/>
        <v>0</v>
      </c>
      <c r="U27" s="5">
        <v>0.91666666666666696</v>
      </c>
      <c r="V27" s="2"/>
      <c r="W27" s="3"/>
      <c r="X27" s="3">
        <f t="shared" si="5"/>
        <v>0</v>
      </c>
      <c r="Y27" s="5">
        <v>0.91666666666666696</v>
      </c>
      <c r="Z27" s="2">
        <v>46</v>
      </c>
      <c r="AA27" s="3">
        <v>250</v>
      </c>
      <c r="AB27" s="3">
        <f t="shared" si="6"/>
        <v>11500</v>
      </c>
    </row>
    <row r="28" spans="1:28" x14ac:dyDescent="0.25">
      <c r="A28" s="5">
        <v>0.95833333333333404</v>
      </c>
      <c r="B28" s="2"/>
      <c r="C28" s="3"/>
      <c r="D28" s="3">
        <f t="shared" si="0"/>
        <v>0</v>
      </c>
      <c r="E28" s="5">
        <v>0.95833333333333404</v>
      </c>
      <c r="F28" s="2"/>
      <c r="G28" s="3"/>
      <c r="H28" s="3">
        <f t="shared" si="1"/>
        <v>0</v>
      </c>
      <c r="I28" s="5">
        <v>0.95833333333333404</v>
      </c>
      <c r="J28" s="2"/>
      <c r="K28" s="3"/>
      <c r="L28" s="3">
        <f t="shared" si="2"/>
        <v>0</v>
      </c>
      <c r="M28" s="5">
        <v>0.95833333333333404</v>
      </c>
      <c r="N28" s="2">
        <v>25</v>
      </c>
      <c r="O28" s="3">
        <v>160</v>
      </c>
      <c r="P28" s="3">
        <f t="shared" si="3"/>
        <v>4000</v>
      </c>
      <c r="Q28" s="5">
        <v>0.95833333333333404</v>
      </c>
      <c r="R28" s="2"/>
      <c r="S28" s="3"/>
      <c r="T28" s="3">
        <f t="shared" si="4"/>
        <v>0</v>
      </c>
      <c r="U28" s="5">
        <v>0.95833333333333404</v>
      </c>
      <c r="V28" s="2"/>
      <c r="W28" s="3"/>
      <c r="X28" s="3">
        <f t="shared" si="5"/>
        <v>0</v>
      </c>
      <c r="Y28" s="5">
        <v>0.95833333333333404</v>
      </c>
      <c r="Z28" s="2">
        <v>46</v>
      </c>
      <c r="AA28" s="3">
        <v>250</v>
      </c>
      <c r="AB28" s="3">
        <f t="shared" si="6"/>
        <v>11500</v>
      </c>
    </row>
    <row r="29" spans="1:28" x14ac:dyDescent="0.25">
      <c r="A29" s="6">
        <v>1</v>
      </c>
      <c r="B29" s="2"/>
      <c r="C29" s="3"/>
      <c r="D29" s="3">
        <f t="shared" si="0"/>
        <v>0</v>
      </c>
      <c r="E29" s="6">
        <v>1</v>
      </c>
      <c r="F29" s="2"/>
      <c r="G29" s="3"/>
      <c r="H29" s="3">
        <f t="shared" si="1"/>
        <v>0</v>
      </c>
      <c r="I29" s="6">
        <v>1</v>
      </c>
      <c r="J29" s="2"/>
      <c r="K29" s="3"/>
      <c r="L29" s="3">
        <f t="shared" si="2"/>
        <v>0</v>
      </c>
      <c r="M29" s="6">
        <v>1</v>
      </c>
      <c r="N29" s="2">
        <v>25</v>
      </c>
      <c r="O29" s="3">
        <v>160</v>
      </c>
      <c r="P29" s="3">
        <f t="shared" si="3"/>
        <v>4000</v>
      </c>
      <c r="Q29" s="6">
        <v>1</v>
      </c>
      <c r="R29" s="2"/>
      <c r="S29" s="3"/>
      <c r="T29" s="3">
        <f t="shared" si="4"/>
        <v>0</v>
      </c>
      <c r="U29" s="6">
        <v>1</v>
      </c>
      <c r="V29" s="2"/>
      <c r="W29" s="3"/>
      <c r="X29" s="3">
        <f t="shared" si="5"/>
        <v>0</v>
      </c>
      <c r="Y29" s="6">
        <v>1</v>
      </c>
      <c r="Z29" s="2">
        <v>46</v>
      </c>
      <c r="AA29" s="3">
        <v>250</v>
      </c>
      <c r="AB29" s="3">
        <f t="shared" si="6"/>
        <v>11500</v>
      </c>
    </row>
    <row r="30" spans="1:28" x14ac:dyDescent="0.25">
      <c r="B30" s="7">
        <f>SUM(B6:B29)</f>
        <v>25</v>
      </c>
      <c r="C30" s="3"/>
      <c r="D30" s="3">
        <f>SUM(D6:D29)</f>
        <v>6250</v>
      </c>
      <c r="F30" s="7">
        <f>SUM(F6:F29)</f>
        <v>150</v>
      </c>
      <c r="G30" s="3"/>
      <c r="H30" s="3">
        <f>SUM(H6:H29)</f>
        <v>37500</v>
      </c>
      <c r="J30" s="7">
        <f>SUM(J6:J29)</f>
        <v>115</v>
      </c>
      <c r="K30" s="3"/>
      <c r="L30" s="3">
        <f>SUM(L6:L29)</f>
        <v>27600</v>
      </c>
      <c r="N30" s="7">
        <f>SUM(N6:N29)</f>
        <v>400</v>
      </c>
      <c r="O30" s="3"/>
      <c r="P30" s="3">
        <f>SUM(P6:P29)</f>
        <v>64000</v>
      </c>
      <c r="R30" s="7">
        <f>SUM(R6:R29)</f>
        <v>366.40000000000003</v>
      </c>
      <c r="S30" s="3"/>
      <c r="T30" s="3">
        <f>SUM(T6:T29)</f>
        <v>70715.199999999983</v>
      </c>
      <c r="V30" s="7">
        <f>SUM(V6:V29)</f>
        <v>100</v>
      </c>
      <c r="W30" s="3"/>
      <c r="X30" s="3">
        <f>SUM(X6:X29)</f>
        <v>19000</v>
      </c>
      <c r="Z30" s="7">
        <f>SUM(Z6:Z29)</f>
        <v>414</v>
      </c>
      <c r="AA30" s="3"/>
      <c r="AB30" s="3">
        <f>SUM(AB6:AB29)</f>
        <v>103500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Company>TID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Havlíček Jan</cp:lastModifiedBy>
  <cp:lastPrinted>2001-03-26T17:45:56Z</cp:lastPrinted>
  <dcterms:created xsi:type="dcterms:W3CDTF">2000-06-26T20:35:09Z</dcterms:created>
  <dcterms:modified xsi:type="dcterms:W3CDTF">2023-09-10T15:03:17Z</dcterms:modified>
</cp:coreProperties>
</file>