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8" windowWidth="15036" windowHeight="9168" tabRatio="269"/>
  </bookViews>
  <sheets>
    <sheet name="ENTR" sheetId="2" r:id="rId1"/>
    <sheet name="ENTR Hist" sheetId="3" r:id="rId2"/>
  </sheets>
  <definedNames>
    <definedName name="_xlnm._FilterDatabase" localSheetId="1" hidden="1">'ENTR Hist'!$A$1:$G$1858</definedName>
  </definedNames>
  <calcPr calcId="92512"/>
  <pivotCaches>
    <pivotCache cacheId="0" r:id="rId3"/>
  </pivotCaches>
</workbook>
</file>

<file path=xl/calcChain.xml><?xml version="1.0" encoding="utf-8"?>
<calcChain xmlns="http://schemas.openxmlformats.org/spreadsheetml/2006/main">
  <c r="C17" i="2" l="1"/>
  <c r="D17" i="2"/>
  <c r="E17" i="2"/>
  <c r="F34" i="2"/>
  <c r="G34" i="2"/>
  <c r="I34" i="2"/>
  <c r="J34" i="2"/>
  <c r="K34" i="2"/>
  <c r="M34" i="2"/>
  <c r="N34" i="2"/>
  <c r="O34" i="2"/>
  <c r="P34" i="2"/>
  <c r="F35" i="2"/>
  <c r="G35" i="2"/>
  <c r="I35" i="2"/>
  <c r="J35" i="2"/>
  <c r="K35" i="2"/>
  <c r="M35" i="2"/>
  <c r="N35" i="2"/>
  <c r="O35" i="2"/>
  <c r="P35" i="2"/>
  <c r="F36" i="2"/>
  <c r="G36" i="2"/>
  <c r="I36" i="2"/>
  <c r="J36" i="2"/>
  <c r="K36" i="2"/>
  <c r="L36" i="2"/>
  <c r="M36" i="2"/>
  <c r="N36" i="2"/>
  <c r="O36" i="2"/>
  <c r="P36" i="2"/>
  <c r="F37" i="2"/>
  <c r="G37" i="2"/>
  <c r="I37" i="2"/>
  <c r="J37" i="2"/>
  <c r="K37" i="2"/>
  <c r="M37" i="2"/>
  <c r="N37" i="2"/>
  <c r="O37" i="2"/>
  <c r="P37" i="2"/>
  <c r="F38" i="2"/>
  <c r="G38" i="2"/>
  <c r="I38" i="2"/>
  <c r="J38" i="2"/>
  <c r="K38" i="2"/>
  <c r="M38" i="2"/>
  <c r="N38" i="2"/>
  <c r="O38" i="2"/>
  <c r="P38" i="2"/>
  <c r="F39" i="2"/>
  <c r="G39" i="2"/>
  <c r="I39" i="2"/>
  <c r="J39" i="2"/>
  <c r="K39" i="2"/>
  <c r="M39" i="2"/>
  <c r="N39" i="2"/>
  <c r="O39" i="2"/>
  <c r="P39" i="2"/>
  <c r="F40" i="2"/>
  <c r="G40" i="2"/>
  <c r="I40" i="2"/>
  <c r="J40" i="2"/>
  <c r="K40" i="2"/>
  <c r="M40" i="2"/>
  <c r="N40" i="2"/>
  <c r="O40" i="2"/>
  <c r="P40" i="2"/>
  <c r="D41" i="2"/>
  <c r="E41" i="2"/>
  <c r="F41" i="2"/>
  <c r="G41" i="2"/>
  <c r="H41" i="2"/>
  <c r="I41" i="2"/>
  <c r="J41" i="2"/>
  <c r="K41" i="2"/>
  <c r="O44" i="2"/>
  <c r="P44" i="2"/>
  <c r="Q44" i="2"/>
  <c r="R44" i="2"/>
  <c r="G46" i="2"/>
  <c r="D47" i="2"/>
  <c r="E47" i="2"/>
  <c r="F47" i="2"/>
  <c r="G47" i="2"/>
  <c r="O47" i="2"/>
  <c r="P47" i="2"/>
  <c r="Q47" i="2"/>
  <c r="R47" i="2"/>
  <c r="S47" i="2"/>
  <c r="Y47" i="2"/>
  <c r="D48" i="2"/>
  <c r="F48" i="2"/>
  <c r="G48" i="2"/>
  <c r="O48" i="2"/>
  <c r="P48" i="2"/>
  <c r="Q48" i="2"/>
  <c r="R48" i="2"/>
  <c r="S48" i="2"/>
  <c r="Y48" i="2"/>
  <c r="F49" i="2"/>
  <c r="G49" i="2"/>
  <c r="O49" i="2"/>
  <c r="P49" i="2"/>
  <c r="Q49" i="2"/>
  <c r="R49" i="2"/>
  <c r="S49" i="2"/>
  <c r="Y49" i="2"/>
  <c r="D50" i="2"/>
  <c r="E50" i="2"/>
  <c r="F50" i="2"/>
  <c r="G50" i="2"/>
  <c r="O50" i="2"/>
  <c r="P50" i="2"/>
  <c r="Q50" i="2"/>
  <c r="R50" i="2"/>
  <c r="S50" i="2"/>
  <c r="Y50" i="2"/>
  <c r="D51" i="2"/>
  <c r="G51" i="2"/>
  <c r="O51" i="2"/>
  <c r="P51" i="2"/>
  <c r="Q51" i="2"/>
  <c r="R51" i="2"/>
  <c r="S51" i="2"/>
  <c r="Y51" i="2"/>
  <c r="D52" i="2"/>
  <c r="F52" i="2"/>
  <c r="G52" i="2"/>
  <c r="O52" i="2"/>
  <c r="P52" i="2"/>
  <c r="Q52" i="2"/>
  <c r="R52" i="2"/>
  <c r="S52" i="2"/>
  <c r="Y52" i="2"/>
  <c r="D53" i="2"/>
  <c r="G53" i="2"/>
  <c r="O53" i="2"/>
  <c r="P53" i="2"/>
  <c r="Q53" i="2"/>
  <c r="R53" i="2"/>
  <c r="S53" i="2"/>
  <c r="Y53" i="2"/>
  <c r="G54" i="2"/>
  <c r="O54" i="2"/>
  <c r="P54" i="2"/>
  <c r="Q54" i="2"/>
  <c r="R54" i="2"/>
  <c r="S54" i="2"/>
  <c r="Y54" i="2"/>
  <c r="D55" i="2"/>
  <c r="E55" i="2"/>
  <c r="F55" i="2"/>
  <c r="G55" i="2"/>
  <c r="O55" i="2"/>
  <c r="P55" i="2"/>
  <c r="Q55" i="2"/>
  <c r="R55" i="2"/>
  <c r="S55" i="2"/>
  <c r="Y55" i="2"/>
  <c r="D56" i="2"/>
  <c r="G56" i="2"/>
  <c r="O56" i="2"/>
  <c r="P56" i="2"/>
  <c r="Q56" i="2"/>
  <c r="R56" i="2"/>
  <c r="S56" i="2"/>
  <c r="Y56" i="2"/>
  <c r="D57" i="2"/>
  <c r="E57" i="2"/>
  <c r="G57" i="2"/>
  <c r="O57" i="2"/>
  <c r="P57" i="2"/>
  <c r="Q57" i="2"/>
  <c r="R57" i="2"/>
  <c r="S57" i="2"/>
  <c r="Y57" i="2"/>
  <c r="G58" i="2"/>
  <c r="O58" i="2"/>
  <c r="P58" i="2"/>
  <c r="Q58" i="2"/>
  <c r="R58" i="2"/>
  <c r="S58" i="2"/>
  <c r="Y58" i="2"/>
  <c r="D60" i="2"/>
  <c r="E60" i="2"/>
  <c r="F60" i="2"/>
  <c r="G60" i="2"/>
  <c r="D61" i="2"/>
  <c r="E61" i="2"/>
  <c r="F61" i="2"/>
  <c r="G61" i="2"/>
  <c r="Z62" i="2"/>
  <c r="Z63" i="2"/>
  <c r="Z64" i="2"/>
  <c r="Z65" i="2"/>
  <c r="Z66" i="2"/>
  <c r="Z67" i="2"/>
  <c r="Z68" i="2"/>
  <c r="Y69" i="2"/>
  <c r="Y70" i="2"/>
  <c r="AA71" i="2"/>
  <c r="AA72" i="2"/>
  <c r="AA73" i="2"/>
  <c r="J77" i="2"/>
  <c r="P77" i="2"/>
  <c r="J78" i="2"/>
  <c r="P78" i="2"/>
  <c r="J79" i="2"/>
  <c r="P79" i="2"/>
  <c r="J80" i="2"/>
  <c r="P80" i="2"/>
  <c r="J81" i="2"/>
  <c r="P81" i="2"/>
  <c r="G85" i="2"/>
  <c r="G86" i="2"/>
  <c r="G87" i="2"/>
  <c r="G88" i="2"/>
  <c r="G89" i="2"/>
  <c r="C5" i="3"/>
  <c r="C6" i="3"/>
  <c r="C12" i="3"/>
  <c r="C13" i="3"/>
  <c r="C19" i="3"/>
  <c r="C20" i="3"/>
  <c r="C26" i="3"/>
  <c r="C27" i="3"/>
  <c r="C33" i="3"/>
  <c r="C34" i="3"/>
  <c r="C40" i="3"/>
  <c r="C41" i="3"/>
  <c r="C47" i="3"/>
  <c r="C48" i="3"/>
  <c r="C54" i="3"/>
  <c r="C55" i="3"/>
  <c r="C61" i="3"/>
  <c r="C62" i="3"/>
  <c r="C68" i="3"/>
  <c r="C69" i="3"/>
  <c r="C75" i="3"/>
  <c r="C76" i="3"/>
  <c r="C82" i="3"/>
  <c r="C83" i="3"/>
  <c r="C89" i="3"/>
  <c r="C90" i="3"/>
  <c r="C96" i="3"/>
  <c r="C97" i="3"/>
  <c r="C103" i="3"/>
  <c r="C104" i="3"/>
  <c r="C110" i="3"/>
  <c r="C111" i="3"/>
  <c r="C117" i="3"/>
  <c r="C118" i="3"/>
  <c r="C124" i="3"/>
  <c r="C125" i="3"/>
  <c r="C131" i="3"/>
  <c r="C132" i="3"/>
  <c r="C138" i="3"/>
  <c r="C139" i="3"/>
  <c r="C145" i="3"/>
  <c r="C146" i="3"/>
  <c r="C152" i="3"/>
  <c r="C153" i="3"/>
  <c r="C159" i="3"/>
  <c r="C160" i="3"/>
  <c r="C166" i="3"/>
  <c r="C167" i="3"/>
  <c r="C173" i="3"/>
  <c r="C174" i="3"/>
  <c r="C180" i="3"/>
  <c r="C181" i="3"/>
  <c r="C187" i="3"/>
  <c r="C188" i="3"/>
  <c r="C194" i="3"/>
  <c r="C195" i="3"/>
  <c r="C201" i="3"/>
  <c r="C202" i="3"/>
  <c r="C208" i="3"/>
  <c r="C209" i="3"/>
  <c r="C215" i="3"/>
  <c r="C216" i="3"/>
  <c r="C222" i="3"/>
  <c r="C223" i="3"/>
  <c r="C229" i="3"/>
  <c r="C230" i="3"/>
  <c r="C236" i="3"/>
  <c r="C237" i="3"/>
  <c r="C243" i="3"/>
  <c r="C244" i="3"/>
  <c r="C250" i="3"/>
  <c r="C251" i="3"/>
  <c r="C257" i="3"/>
  <c r="C258" i="3"/>
  <c r="C264" i="3"/>
  <c r="C265" i="3"/>
  <c r="C271" i="3"/>
  <c r="C272" i="3"/>
  <c r="C278" i="3"/>
  <c r="C279" i="3"/>
  <c r="C285" i="3"/>
  <c r="C286" i="3"/>
  <c r="C292" i="3"/>
  <c r="C293" i="3"/>
  <c r="C299" i="3"/>
  <c r="C300" i="3"/>
  <c r="C306" i="3"/>
  <c r="C307" i="3"/>
  <c r="C313" i="3"/>
  <c r="C314" i="3"/>
  <c r="C320" i="3"/>
  <c r="C321" i="3"/>
  <c r="C327" i="3"/>
  <c r="C328" i="3"/>
  <c r="C334" i="3"/>
  <c r="C335" i="3"/>
  <c r="C341" i="3"/>
  <c r="C342" i="3"/>
  <c r="C348" i="3"/>
  <c r="C349" i="3"/>
  <c r="C355" i="3"/>
  <c r="C356" i="3"/>
  <c r="C362" i="3"/>
  <c r="C363" i="3"/>
  <c r="C369" i="3"/>
  <c r="C370" i="3"/>
  <c r="C376" i="3"/>
  <c r="C377" i="3"/>
  <c r="C383" i="3"/>
  <c r="C384" i="3"/>
  <c r="C390" i="3"/>
  <c r="C391" i="3"/>
  <c r="C397" i="3"/>
  <c r="C398" i="3"/>
  <c r="C404" i="3"/>
  <c r="C405" i="3"/>
  <c r="C411" i="3"/>
  <c r="C412" i="3"/>
  <c r="C418" i="3"/>
  <c r="C419" i="3"/>
  <c r="C425" i="3"/>
  <c r="C426" i="3"/>
  <c r="C432" i="3"/>
  <c r="C433" i="3"/>
  <c r="C439" i="3"/>
  <c r="C440" i="3"/>
  <c r="C446" i="3"/>
  <c r="C447" i="3"/>
  <c r="C453" i="3"/>
  <c r="C454" i="3"/>
  <c r="C460" i="3"/>
  <c r="C461" i="3"/>
  <c r="C467" i="3"/>
  <c r="C468" i="3"/>
  <c r="C474" i="3"/>
  <c r="C475" i="3"/>
  <c r="C481" i="3"/>
  <c r="C482" i="3"/>
  <c r="C488" i="3"/>
  <c r="C489" i="3"/>
  <c r="C495" i="3"/>
  <c r="C496" i="3"/>
  <c r="C502" i="3"/>
  <c r="C503" i="3"/>
  <c r="C509" i="3"/>
  <c r="C510" i="3"/>
  <c r="C516" i="3"/>
  <c r="C517" i="3"/>
  <c r="C523" i="3"/>
  <c r="C524" i="3"/>
  <c r="C530" i="3"/>
  <c r="C531" i="3"/>
  <c r="C537" i="3"/>
  <c r="C538" i="3"/>
  <c r="C544" i="3"/>
  <c r="C545" i="3"/>
  <c r="C551" i="3"/>
  <c r="C552" i="3"/>
  <c r="C558" i="3"/>
  <c r="C559" i="3"/>
  <c r="C565" i="3"/>
  <c r="C566" i="3"/>
  <c r="C572" i="3"/>
  <c r="C573" i="3"/>
  <c r="C579" i="3"/>
  <c r="C580" i="3"/>
  <c r="C586" i="3"/>
  <c r="C587" i="3"/>
  <c r="C593" i="3"/>
  <c r="C594" i="3"/>
  <c r="C600" i="3"/>
  <c r="C601" i="3"/>
  <c r="C607" i="3"/>
  <c r="C608" i="3"/>
  <c r="C614" i="3"/>
  <c r="C615" i="3"/>
  <c r="C621" i="3"/>
  <c r="C622" i="3"/>
  <c r="C628" i="3"/>
  <c r="C629" i="3"/>
  <c r="C635" i="3"/>
  <c r="C636" i="3"/>
  <c r="C642" i="3"/>
  <c r="C643" i="3"/>
  <c r="C649" i="3"/>
  <c r="C650" i="3"/>
  <c r="C656" i="3"/>
  <c r="C657" i="3"/>
  <c r="C663" i="3"/>
  <c r="C664" i="3"/>
  <c r="C670" i="3"/>
  <c r="C671" i="3"/>
  <c r="C677" i="3"/>
  <c r="C678" i="3"/>
  <c r="C684" i="3"/>
  <c r="C685" i="3"/>
  <c r="C691" i="3"/>
  <c r="C692" i="3"/>
  <c r="C698" i="3"/>
  <c r="C699" i="3"/>
  <c r="C705" i="3"/>
  <c r="C706" i="3"/>
  <c r="C712" i="3"/>
  <c r="C713" i="3"/>
  <c r="C719" i="3"/>
  <c r="C720" i="3"/>
  <c r="C726" i="3"/>
  <c r="C727" i="3"/>
  <c r="C733" i="3"/>
  <c r="C734" i="3"/>
  <c r="C740" i="3"/>
  <c r="C741" i="3"/>
  <c r="C747" i="3"/>
  <c r="C748" i="3"/>
  <c r="C754" i="3"/>
  <c r="C755" i="3"/>
  <c r="C761" i="3"/>
  <c r="C762" i="3"/>
  <c r="C768" i="3"/>
  <c r="C769" i="3"/>
  <c r="C775" i="3"/>
  <c r="C776" i="3"/>
  <c r="C782" i="3"/>
  <c r="C783" i="3"/>
  <c r="C789" i="3"/>
  <c r="C790" i="3"/>
  <c r="C796" i="3"/>
  <c r="C797" i="3"/>
  <c r="C803" i="3"/>
  <c r="C804" i="3"/>
  <c r="C810" i="3"/>
  <c r="C811" i="3"/>
  <c r="C817" i="3"/>
  <c r="C818" i="3"/>
  <c r="C824" i="3"/>
  <c r="C825" i="3"/>
  <c r="C831" i="3"/>
  <c r="C832" i="3"/>
  <c r="C838" i="3"/>
  <c r="C839" i="3"/>
  <c r="C845" i="3"/>
  <c r="C846" i="3"/>
  <c r="C852" i="3"/>
  <c r="C853" i="3"/>
  <c r="C859" i="3"/>
  <c r="C860" i="3"/>
  <c r="C866" i="3"/>
  <c r="C867" i="3"/>
  <c r="C873" i="3"/>
  <c r="C874" i="3"/>
  <c r="C880" i="3"/>
  <c r="C881" i="3"/>
  <c r="C887" i="3"/>
  <c r="C888" i="3"/>
  <c r="C894" i="3"/>
  <c r="C895" i="3"/>
  <c r="C901" i="3"/>
  <c r="C902" i="3"/>
  <c r="C908" i="3"/>
  <c r="C909" i="3"/>
  <c r="C915" i="3"/>
  <c r="C916" i="3"/>
  <c r="C922" i="3"/>
  <c r="C923" i="3"/>
  <c r="C929" i="3"/>
  <c r="C930" i="3"/>
  <c r="C936" i="3"/>
  <c r="C937" i="3"/>
  <c r="C943" i="3"/>
  <c r="C944" i="3"/>
  <c r="C950" i="3"/>
  <c r="C951" i="3"/>
  <c r="C957" i="3"/>
  <c r="C958" i="3"/>
  <c r="C964" i="3"/>
  <c r="C965" i="3"/>
  <c r="C971" i="3"/>
  <c r="C972" i="3"/>
  <c r="C978" i="3"/>
  <c r="C979" i="3"/>
  <c r="C985" i="3"/>
  <c r="C986" i="3"/>
  <c r="C992" i="3"/>
  <c r="C993" i="3"/>
  <c r="C999" i="3"/>
  <c r="C1000" i="3"/>
  <c r="C1006" i="3"/>
  <c r="C1007" i="3"/>
  <c r="C1013" i="3"/>
  <c r="C1014" i="3"/>
  <c r="C1020" i="3"/>
  <c r="C1021" i="3"/>
  <c r="C1027" i="3"/>
  <c r="C1028" i="3"/>
  <c r="C1034" i="3"/>
  <c r="C1035" i="3"/>
  <c r="C1041" i="3"/>
  <c r="C1042" i="3"/>
  <c r="C1048" i="3"/>
  <c r="C1049" i="3"/>
  <c r="C1055" i="3"/>
  <c r="C1056" i="3"/>
  <c r="C1062" i="3"/>
  <c r="C1063" i="3"/>
  <c r="C1069" i="3"/>
  <c r="C1070" i="3"/>
  <c r="C1076" i="3"/>
  <c r="C1077" i="3"/>
  <c r="C1083" i="3"/>
  <c r="C1084" i="3"/>
  <c r="C1090" i="3"/>
  <c r="C1091" i="3"/>
  <c r="C1097" i="3"/>
  <c r="C1098" i="3"/>
  <c r="C1104" i="3"/>
  <c r="C1105" i="3"/>
  <c r="C1111" i="3"/>
  <c r="C1112" i="3"/>
  <c r="C1118" i="3"/>
  <c r="C1119" i="3"/>
  <c r="C1125" i="3"/>
  <c r="C1126" i="3"/>
  <c r="C1132" i="3"/>
  <c r="C1133" i="3"/>
  <c r="C1139" i="3"/>
  <c r="C1140" i="3"/>
  <c r="C1146" i="3"/>
  <c r="C1147" i="3"/>
  <c r="C1153" i="3"/>
  <c r="C1154" i="3"/>
  <c r="C1160" i="3"/>
  <c r="C1161" i="3"/>
  <c r="C1167" i="3"/>
  <c r="C1168" i="3"/>
  <c r="C1174" i="3"/>
  <c r="C1175" i="3"/>
  <c r="C1181" i="3"/>
  <c r="C1182" i="3"/>
  <c r="C1188" i="3"/>
  <c r="C1189" i="3"/>
  <c r="C1195" i="3"/>
  <c r="C1196" i="3"/>
  <c r="C1202" i="3"/>
  <c r="C1203" i="3"/>
  <c r="C1209" i="3"/>
  <c r="C1210" i="3"/>
  <c r="C1216" i="3"/>
  <c r="C1217" i="3"/>
  <c r="C1223" i="3"/>
  <c r="C1224" i="3"/>
  <c r="C1230" i="3"/>
  <c r="C1231" i="3"/>
  <c r="C1237" i="3"/>
  <c r="C1238" i="3"/>
  <c r="C1244" i="3"/>
  <c r="C1245" i="3"/>
  <c r="C1251" i="3"/>
  <c r="C1252" i="3"/>
  <c r="C1258" i="3"/>
  <c r="C1259" i="3"/>
  <c r="C1265" i="3"/>
  <c r="C1266" i="3"/>
  <c r="C1272" i="3"/>
  <c r="C1273" i="3"/>
  <c r="C1279" i="3"/>
  <c r="C1280" i="3"/>
  <c r="C1286" i="3"/>
  <c r="C1287" i="3"/>
  <c r="C1293" i="3"/>
  <c r="C1294" i="3"/>
  <c r="C1300" i="3"/>
  <c r="C1301" i="3"/>
  <c r="C1307" i="3"/>
  <c r="C1308" i="3"/>
  <c r="C1314" i="3"/>
  <c r="C1315" i="3"/>
  <c r="C1321" i="3"/>
  <c r="C1322" i="3"/>
  <c r="C1328" i="3"/>
  <c r="C1329" i="3"/>
  <c r="C1335" i="3"/>
  <c r="C1336" i="3"/>
  <c r="C1342" i="3"/>
  <c r="C1343" i="3"/>
  <c r="C1349" i="3"/>
  <c r="C1350" i="3"/>
  <c r="C1356" i="3"/>
  <c r="C1357" i="3"/>
  <c r="C1363" i="3"/>
  <c r="C1364" i="3"/>
  <c r="C1370" i="3"/>
  <c r="C1371" i="3"/>
  <c r="C1377" i="3"/>
  <c r="C1378" i="3"/>
  <c r="C1384" i="3"/>
  <c r="C1385" i="3"/>
  <c r="C1391" i="3"/>
  <c r="C1392" i="3"/>
  <c r="C1398" i="3"/>
  <c r="C1399" i="3"/>
  <c r="C1405" i="3"/>
  <c r="C1406" i="3"/>
  <c r="C1412" i="3"/>
  <c r="C1413" i="3"/>
  <c r="C1419" i="3"/>
  <c r="C1420" i="3"/>
  <c r="C1426" i="3"/>
  <c r="C1427" i="3"/>
  <c r="C1433" i="3"/>
  <c r="C1434" i="3"/>
  <c r="C1440" i="3"/>
  <c r="C1441" i="3"/>
  <c r="C1447" i="3"/>
  <c r="C1448" i="3"/>
  <c r="C1454" i="3"/>
  <c r="C1455" i="3"/>
  <c r="C1461" i="3"/>
  <c r="C1462" i="3"/>
  <c r="C1468" i="3"/>
  <c r="C1469" i="3"/>
  <c r="C1475" i="3"/>
  <c r="C1476" i="3"/>
  <c r="C1482" i="3"/>
  <c r="C1483" i="3"/>
  <c r="C1489" i="3"/>
  <c r="C1490" i="3"/>
  <c r="C1496" i="3"/>
  <c r="C1497" i="3"/>
  <c r="C1503" i="3"/>
  <c r="C1504" i="3"/>
  <c r="C1510" i="3"/>
  <c r="C1511" i="3"/>
  <c r="C1517" i="3"/>
  <c r="C1518" i="3"/>
  <c r="C1524" i="3"/>
  <c r="C1525" i="3"/>
  <c r="C1531" i="3"/>
  <c r="C1532" i="3"/>
  <c r="C1538" i="3"/>
  <c r="C1539" i="3"/>
  <c r="C1545" i="3"/>
  <c r="C1546" i="3"/>
  <c r="C1552" i="3"/>
  <c r="C1553" i="3"/>
  <c r="C1559" i="3"/>
  <c r="C1560" i="3"/>
  <c r="C1566" i="3"/>
  <c r="C1567" i="3"/>
  <c r="C1573" i="3"/>
  <c r="C1574" i="3"/>
  <c r="C1580" i="3"/>
  <c r="C1581" i="3"/>
  <c r="C1587" i="3"/>
  <c r="C1588" i="3"/>
  <c r="C1594" i="3"/>
  <c r="C1595" i="3"/>
  <c r="C1601" i="3"/>
  <c r="C1602" i="3"/>
  <c r="C1608" i="3"/>
  <c r="C1609" i="3"/>
  <c r="C1615" i="3"/>
  <c r="C1616" i="3"/>
  <c r="C1622" i="3"/>
  <c r="C1623" i="3"/>
  <c r="C1629" i="3"/>
  <c r="C1630" i="3"/>
  <c r="C1636" i="3"/>
  <c r="C1637" i="3"/>
  <c r="C1643" i="3"/>
  <c r="C1644" i="3"/>
  <c r="C1650" i="3"/>
  <c r="C1651" i="3"/>
  <c r="C1657" i="3"/>
  <c r="C1658" i="3"/>
  <c r="C1664" i="3"/>
  <c r="C1665" i="3"/>
  <c r="C1671" i="3"/>
  <c r="C1672" i="3"/>
  <c r="C1678" i="3"/>
  <c r="C1679" i="3"/>
  <c r="C1685" i="3"/>
  <c r="C1686" i="3"/>
  <c r="C1692" i="3"/>
  <c r="C1693" i="3"/>
  <c r="C1699" i="3"/>
  <c r="C1700" i="3"/>
  <c r="C1706" i="3"/>
  <c r="C1707" i="3"/>
  <c r="C1713" i="3"/>
  <c r="C1714" i="3"/>
  <c r="C1720" i="3"/>
  <c r="C1721" i="3"/>
  <c r="C1727" i="3"/>
  <c r="C1728" i="3"/>
  <c r="C1734" i="3"/>
  <c r="C1735" i="3"/>
  <c r="C1741" i="3"/>
  <c r="C1742" i="3"/>
  <c r="C1748" i="3"/>
  <c r="C1749" i="3"/>
  <c r="C1755" i="3"/>
  <c r="C1756" i="3"/>
  <c r="C1762" i="3"/>
  <c r="C1763" i="3"/>
  <c r="C1769" i="3"/>
  <c r="C1770" i="3"/>
  <c r="C1776" i="3"/>
  <c r="C1777" i="3"/>
  <c r="C1783" i="3"/>
  <c r="C1784" i="3"/>
  <c r="C1790" i="3"/>
  <c r="C1791" i="3"/>
  <c r="C1797" i="3"/>
  <c r="C1798" i="3"/>
  <c r="C1804" i="3"/>
  <c r="C1805" i="3"/>
  <c r="C1811" i="3"/>
  <c r="C1812" i="3"/>
  <c r="C1818" i="3"/>
  <c r="C1819" i="3"/>
  <c r="C1825" i="3"/>
  <c r="C1826" i="3"/>
  <c r="C1832" i="3"/>
  <c r="C1833" i="3"/>
  <c r="C1839" i="3"/>
  <c r="C1840" i="3"/>
  <c r="C1846" i="3"/>
  <c r="C1847" i="3"/>
  <c r="C1853" i="3"/>
  <c r="C1854" i="3"/>
</calcChain>
</file>

<file path=xl/comments1.xml><?xml version="1.0" encoding="utf-8"?>
<comments xmlns="http://schemas.openxmlformats.org/spreadsheetml/2006/main">
  <authors>
    <author>mcarson2</author>
  </authors>
  <commentList>
    <comment ref="L36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$/ton
12,000 btu content big sandy NYMEX Coal + T&amp;H
Conversion factor:
$ coal/24= $mmbtu</t>
        </r>
      </text>
    </comment>
    <comment ref="L37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8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9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Gulf Coast Resid
Quoted in $/Bl.  Conversion is
$FO6*6.306=$/mmbtu
</t>
        </r>
      </text>
    </comment>
    <comment ref="L40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quoted in Cents/Gal, 42 Gal per Bl.  Coversion is $FO2*7.17 = $/mmbtu</t>
        </r>
      </text>
    </comment>
  </commentList>
</comments>
</file>

<file path=xl/sharedStrings.xml><?xml version="1.0" encoding="utf-8"?>
<sst xmlns="http://schemas.openxmlformats.org/spreadsheetml/2006/main" count="1596" uniqueCount="182">
  <si>
    <t>Fuel Type</t>
  </si>
  <si>
    <t>Hydro</t>
  </si>
  <si>
    <t>Nuke</t>
  </si>
  <si>
    <t>Coal</t>
  </si>
  <si>
    <t>NG-CC</t>
  </si>
  <si>
    <t>NG-CT</t>
  </si>
  <si>
    <t>HeatRate</t>
  </si>
  <si>
    <t>Winter</t>
  </si>
  <si>
    <t>Cap</t>
  </si>
  <si>
    <t>Summer</t>
  </si>
  <si>
    <t>New</t>
  </si>
  <si>
    <t>Total</t>
  </si>
  <si>
    <t>%</t>
  </si>
  <si>
    <t>Fuel</t>
  </si>
  <si>
    <t>Cost</t>
  </si>
  <si>
    <t>MW(h)</t>
  </si>
  <si>
    <t>MW</t>
  </si>
  <si>
    <t>Increm</t>
  </si>
  <si>
    <t>FO2-HO</t>
  </si>
  <si>
    <t>FO6-Resid</t>
  </si>
  <si>
    <t>$</t>
  </si>
  <si>
    <t>mmbtu</t>
  </si>
  <si>
    <t>Capacity Additions</t>
  </si>
  <si>
    <t>Gas-CC</t>
  </si>
  <si>
    <t>Gas-CT</t>
  </si>
  <si>
    <t>Totals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</si>
  <si>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</si>
  <si>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</si>
  <si>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</si>
  <si>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</si>
  <si>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</si>
  <si>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</si>
  <si>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</si>
  <si>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</si>
  <si>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</si>
  <si>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</si>
  <si>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</si>
  <si>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</si>
  <si>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</si>
  <si>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</si>
  <si>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</si>
  <si>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</si>
  <si>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</si>
  <si>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</si>
  <si>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</si>
  <si>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</si>
  <si>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</si>
  <si>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</si>
  <si>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</si>
  <si>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</si>
  <si>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</si>
  <si>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</si>
  <si>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Cogen</t>
  </si>
  <si>
    <t>16 hr Peak</t>
  </si>
  <si>
    <t>Avg.</t>
  </si>
  <si>
    <t>Peak Range</t>
  </si>
  <si>
    <t>Max</t>
  </si>
  <si>
    <t>Min</t>
  </si>
  <si>
    <t>Geograhic Boundary:</t>
  </si>
  <si>
    <t>Fuel Sources:</t>
  </si>
  <si>
    <t>Appalachia</t>
  </si>
  <si>
    <t>Ill Basin</t>
  </si>
  <si>
    <t>Other</t>
  </si>
  <si>
    <t>Imports</t>
  </si>
  <si>
    <t>MS T&amp;H</t>
  </si>
  <si>
    <t>COAL</t>
  </si>
  <si>
    <t>BTU Content</t>
  </si>
  <si>
    <t>Conversion</t>
  </si>
  <si>
    <t>Natural Gas</t>
  </si>
  <si>
    <t>FO2/FO6</t>
  </si>
  <si>
    <t>FO2(HO) is quoted in Cents/Gallon, conversion is 7.17</t>
  </si>
  <si>
    <t>S. PRB</t>
  </si>
  <si>
    <t>Marginal</t>
  </si>
  <si>
    <t>Stack/Outages:</t>
  </si>
  <si>
    <t>FO6</t>
  </si>
  <si>
    <t>FO2</t>
  </si>
  <si>
    <t>Top 5 Merchant(EOY '02):</t>
  </si>
  <si>
    <t>Duke</t>
  </si>
  <si>
    <t>FO6(resid) is qouted in $/Bl, conversion is .1586</t>
  </si>
  <si>
    <t>Seasonal Demand/Outages</t>
  </si>
  <si>
    <t>Use Gulf Coast Resid and Heating Oil prices, with minimal variable costs</t>
  </si>
  <si>
    <t>% Delivered</t>
  </si>
  <si>
    <t>TOTAL</t>
  </si>
  <si>
    <t>ENTERGY</t>
  </si>
  <si>
    <t>SE Texas, Louisiana, Western Mississippi, Eastern Arkansas, Central Missouri</t>
  </si>
  <si>
    <t>MO T&amp;H</t>
  </si>
  <si>
    <t>*Est based on MS and LA cost.</t>
  </si>
  <si>
    <t>LA/TX T&amp;H</t>
  </si>
  <si>
    <t>AR T&amp;H*</t>
  </si>
  <si>
    <t>Henry Hub</t>
  </si>
  <si>
    <t>1989-2000</t>
  </si>
  <si>
    <t>Residential</t>
  </si>
  <si>
    <t>Commercial</t>
  </si>
  <si>
    <t>Industrial</t>
  </si>
  <si>
    <t>Normal Outages</t>
  </si>
  <si>
    <t>NG</t>
  </si>
  <si>
    <t>Normal Outages*</t>
  </si>
  <si>
    <t>*Avg of 2000/2001 Outages and remaining 5% of Capacity</t>
  </si>
  <si>
    <t>Entergy Gulf States</t>
  </si>
  <si>
    <t>Entergy Louisiana</t>
  </si>
  <si>
    <t>Entergy Operations</t>
  </si>
  <si>
    <t>Associated Electric Coop</t>
  </si>
  <si>
    <t>Entergy Wholesale Operations</t>
  </si>
  <si>
    <t>Entergy Arkansas</t>
  </si>
  <si>
    <t>Entergy Mississippi</t>
  </si>
  <si>
    <t>Entergy New Orleans</t>
  </si>
  <si>
    <t>Top 5 Utes:  Capacity</t>
  </si>
  <si>
    <t>Top 5 Utes:  Load Mix 1989-2000</t>
  </si>
  <si>
    <t>Entergy Load Mix:</t>
  </si>
  <si>
    <t>NRG</t>
  </si>
  <si>
    <t>TECO</t>
  </si>
  <si>
    <t>Calpine</t>
  </si>
  <si>
    <t>Cogentrix</t>
  </si>
  <si>
    <t>NRG*</t>
  </si>
  <si>
    <t>*Approx 2000 MW of NRG Result of LA Gen acquisition</t>
  </si>
  <si>
    <t>Plant Name</t>
  </si>
  <si>
    <t>Type</t>
  </si>
  <si>
    <t>Location</t>
  </si>
  <si>
    <t>Batesville</t>
  </si>
  <si>
    <t>CC</t>
  </si>
  <si>
    <t>Batesville, MS</t>
  </si>
  <si>
    <t>Big Cajun 1</t>
  </si>
  <si>
    <t>Big Cajun 2</t>
  </si>
  <si>
    <t>GT</t>
  </si>
  <si>
    <t>New Roads, LA</t>
  </si>
  <si>
    <t>Sterlington</t>
  </si>
  <si>
    <t>Sterlington, LA</t>
  </si>
  <si>
    <t>Dell</t>
  </si>
  <si>
    <t>Dell, AR</t>
  </si>
  <si>
    <t>McAdams</t>
  </si>
  <si>
    <t>Sallis, MS</t>
  </si>
  <si>
    <t>Union Power Partners</t>
  </si>
  <si>
    <t>El Dorado, AR</t>
  </si>
  <si>
    <t>Pine Bluff</t>
  </si>
  <si>
    <t>Pine Bluff, AR</t>
  </si>
  <si>
    <t>Carville</t>
  </si>
  <si>
    <t>Carville, LA</t>
  </si>
  <si>
    <t>Acadia</t>
  </si>
  <si>
    <t>Washington Parish</t>
  </si>
  <si>
    <t>Eunice, LA</t>
  </si>
  <si>
    <t>Bogalusa, LA</t>
  </si>
  <si>
    <t>Hinds</t>
  </si>
  <si>
    <t>Jackson, MS</t>
  </si>
  <si>
    <t>Hot Spring</t>
  </si>
  <si>
    <t>Malvern, AR</t>
  </si>
  <si>
    <t>Saint Francis</t>
  </si>
  <si>
    <t>Malden, MO</t>
  </si>
  <si>
    <t>ENT MWD</t>
  </si>
  <si>
    <t>Max Load</t>
  </si>
  <si>
    <t>16 Hr Avg</t>
  </si>
  <si>
    <t>8 Hr Avg</t>
  </si>
  <si>
    <t>Seasonal Interchange</t>
  </si>
  <si>
    <t>From Entergy to:</t>
  </si>
  <si>
    <t>SPP</t>
  </si>
  <si>
    <t>MAPP</t>
  </si>
  <si>
    <t>MAIN</t>
  </si>
  <si>
    <t>TVA</t>
  </si>
  <si>
    <t>SOCO</t>
  </si>
  <si>
    <t>Max Export</t>
  </si>
  <si>
    <t>Max Import</t>
  </si>
  <si>
    <t>Norm Smr</t>
  </si>
  <si>
    <t>Norm Wntr</t>
  </si>
  <si>
    <t>+251</t>
  </si>
  <si>
    <t>+20</t>
  </si>
  <si>
    <t>-144</t>
  </si>
  <si>
    <t>+62</t>
  </si>
  <si>
    <t>-539</t>
  </si>
  <si>
    <t>-214</t>
  </si>
  <si>
    <t>-294</t>
  </si>
  <si>
    <t>+674</t>
  </si>
  <si>
    <t>-411</t>
  </si>
  <si>
    <t>Source:  NERC Summer and Winter Assessments</t>
  </si>
  <si>
    <t>Day</t>
  </si>
  <si>
    <t>DayofWeek</t>
  </si>
  <si>
    <t>Data</t>
  </si>
  <si>
    <t>Average of ENT MWD</t>
  </si>
  <si>
    <t>Average of Max Load</t>
  </si>
  <si>
    <t>Average of 16 Hr Avg</t>
  </si>
  <si>
    <t>Average of 8 Hr Avg</t>
  </si>
  <si>
    <t>Grand Total</t>
  </si>
  <si>
    <t>WD</t>
  </si>
  <si>
    <t>ON PEAK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</si>
</sst>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70" formatCode="0.0000"/>
    <numFmt numFmtId="176" formatCode="0.00000"/>
    <numFmt numFmtId="178" formatCode="0.0%"/>
    <numFmt numFmtId="183" formatCode="ddd"/>
  </numFmts>
  <fonts count="10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/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9" fontId="4" fillId="0" borderId="0" xfId="2" applyFont="1" applyBorder="1"/>
    <xf numFmtId="170" fontId="5" fillId="0" borderId="0" xfId="0" applyNumberFormat="1" applyFont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" fontId="5" fillId="0" borderId="9" xfId="0" applyNumberFormat="1" applyFont="1" applyBorder="1"/>
    <xf numFmtId="1" fontId="5" fillId="0" borderId="10" xfId="0" applyNumberFormat="1" applyFont="1" applyBorder="1"/>
    <xf numFmtId="1" fontId="5" fillId="0" borderId="12" xfId="0" applyNumberFormat="1" applyFont="1" applyBorder="1"/>
    <xf numFmtId="9" fontId="4" fillId="0" borderId="0" xfId="2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Continuous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76" fontId="5" fillId="0" borderId="7" xfId="0" applyNumberFormat="1" applyFont="1" applyBorder="1"/>
    <xf numFmtId="9" fontId="5" fillId="0" borderId="4" xfId="2" applyFont="1" applyBorder="1"/>
    <xf numFmtId="9" fontId="5" fillId="0" borderId="5" xfId="2" applyFont="1" applyBorder="1"/>
    <xf numFmtId="9" fontId="5" fillId="0" borderId="15" xfId="2" applyFont="1" applyBorder="1"/>
    <xf numFmtId="0" fontId="4" fillId="0" borderId="11" xfId="0" applyFont="1" applyFill="1" applyBorder="1"/>
    <xf numFmtId="176" fontId="5" fillId="0" borderId="6" xfId="0" applyNumberFormat="1" applyFont="1" applyBorder="1"/>
    <xf numFmtId="0" fontId="4" fillId="0" borderId="0" xfId="0" applyFont="1" applyBorder="1" applyAlignment="1">
      <alignment horizontal="right"/>
    </xf>
    <xf numFmtId="0" fontId="5" fillId="0" borderId="1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5" fillId="0" borderId="2" xfId="0" applyNumberFormat="1" applyFont="1" applyBorder="1" applyAlignment="1">
      <alignment horizontal="right"/>
    </xf>
    <xf numFmtId="0" fontId="5" fillId="0" borderId="13" xfId="0" applyNumberFormat="1" applyFont="1" applyBorder="1" applyAlignment="1">
      <alignment horizontal="right"/>
    </xf>
    <xf numFmtId="0" fontId="5" fillId="0" borderId="3" xfId="1" applyNumberFormat="1" applyFont="1" applyBorder="1" applyAlignment="1">
      <alignment horizontal="right"/>
    </xf>
    <xf numFmtId="0" fontId="5" fillId="0" borderId="0" xfId="1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14" xfId="0" applyNumberFormat="1" applyFont="1" applyBorder="1" applyAlignment="1">
      <alignment horizontal="right"/>
    </xf>
    <xf numFmtId="170" fontId="4" fillId="0" borderId="0" xfId="0" applyNumberFormat="1" applyFont="1"/>
    <xf numFmtId="9" fontId="5" fillId="0" borderId="0" xfId="2" applyFont="1" applyBorder="1"/>
    <xf numFmtId="9" fontId="4" fillId="0" borderId="0" xfId="2" applyFont="1" applyFill="1" applyBorder="1"/>
    <xf numFmtId="1" fontId="5" fillId="0" borderId="0" xfId="0" applyNumberFormat="1" applyFont="1" applyFill="1" applyBorder="1"/>
    <xf numFmtId="0" fontId="8" fillId="0" borderId="2" xfId="0" applyFont="1" applyBorder="1"/>
    <xf numFmtId="9" fontId="5" fillId="0" borderId="13" xfId="2" applyFont="1" applyBorder="1"/>
    <xf numFmtId="166" fontId="8" fillId="0" borderId="1" xfId="1" applyNumberFormat="1" applyFont="1" applyBorder="1"/>
    <xf numFmtId="166" fontId="5" fillId="0" borderId="2" xfId="1" applyNumberFormat="1" applyFont="1" applyBorder="1"/>
    <xf numFmtId="44" fontId="5" fillId="0" borderId="13" xfId="1" applyNumberFormat="1" applyFont="1" applyBorder="1"/>
    <xf numFmtId="0" fontId="8" fillId="0" borderId="0" xfId="0" applyFont="1" applyBorder="1"/>
    <xf numFmtId="9" fontId="5" fillId="0" borderId="14" xfId="2" applyFont="1" applyBorder="1"/>
    <xf numFmtId="0" fontId="4" fillId="0" borderId="0" xfId="0" applyFont="1" applyBorder="1"/>
    <xf numFmtId="166" fontId="8" fillId="0" borderId="3" xfId="1" applyNumberFormat="1" applyFont="1" applyBorder="1"/>
    <xf numFmtId="166" fontId="5" fillId="0" borderId="0" xfId="1" applyNumberFormat="1" applyFont="1" applyBorder="1"/>
    <xf numFmtId="44" fontId="5" fillId="0" borderId="14" xfId="1" applyFont="1" applyBorder="1"/>
    <xf numFmtId="0" fontId="5" fillId="0" borderId="3" xfId="0" applyFont="1" applyBorder="1" applyAlignment="1">
      <alignment horizontal="right"/>
    </xf>
    <xf numFmtId="0" fontId="8" fillId="0" borderId="5" xfId="0" applyFont="1" applyBorder="1"/>
    <xf numFmtId="166" fontId="8" fillId="0" borderId="4" xfId="1" applyNumberFormat="1" applyFont="1" applyBorder="1"/>
    <xf numFmtId="166" fontId="5" fillId="0" borderId="5" xfId="1" applyNumberFormat="1" applyFont="1" applyBorder="1"/>
    <xf numFmtId="44" fontId="5" fillId="0" borderId="15" xfId="1" applyFont="1" applyBorder="1"/>
    <xf numFmtId="9" fontId="5" fillId="0" borderId="0" xfId="0" applyNumberFormat="1" applyFont="1"/>
    <xf numFmtId="178" fontId="5" fillId="0" borderId="0" xfId="2" applyNumberFormat="1" applyFont="1"/>
    <xf numFmtId="178" fontId="5" fillId="0" borderId="0" xfId="0" applyNumberFormat="1" applyFont="1"/>
    <xf numFmtId="0" fontId="5" fillId="0" borderId="9" xfId="0" applyFont="1" applyFill="1" applyBorder="1"/>
    <xf numFmtId="0" fontId="5" fillId="0" borderId="1" xfId="0" applyFont="1" applyFill="1" applyBorder="1"/>
    <xf numFmtId="0" fontId="5" fillId="0" borderId="10" xfId="0" applyFont="1" applyFill="1" applyBorder="1"/>
    <xf numFmtId="0" fontId="5" fillId="0" borderId="3" xfId="0" applyFont="1" applyFill="1" applyBorder="1"/>
    <xf numFmtId="0" fontId="5" fillId="0" borderId="12" xfId="0" applyFont="1" applyFill="1" applyBorder="1"/>
    <xf numFmtId="0" fontId="5" fillId="0" borderId="4" xfId="0" applyFont="1" applyFill="1" applyBorder="1"/>
    <xf numFmtId="0" fontId="9" fillId="0" borderId="0" xfId="0" applyFont="1" applyFill="1"/>
    <xf numFmtId="0" fontId="6" fillId="0" borderId="0" xfId="0" applyFont="1" applyFill="1"/>
    <xf numFmtId="3" fontId="9" fillId="0" borderId="0" xfId="0" applyNumberFormat="1" applyFont="1" applyFill="1"/>
    <xf numFmtId="8" fontId="9" fillId="0" borderId="0" xfId="0" applyNumberFormat="1" applyFont="1" applyFill="1"/>
    <xf numFmtId="0" fontId="5" fillId="0" borderId="0" xfId="0" applyFont="1" applyFill="1" applyBorder="1"/>
    <xf numFmtId="0" fontId="4" fillId="0" borderId="0" xfId="0" applyFont="1" applyFill="1" applyBorder="1"/>
    <xf numFmtId="0" fontId="5" fillId="0" borderId="0" xfId="0" quotePrefix="1" applyFont="1" applyBorder="1" applyAlignment="1">
      <alignment horizontal="right"/>
    </xf>
    <xf numFmtId="0" fontId="5" fillId="0" borderId="0" xfId="0" quotePrefix="1" applyFont="1" applyFill="1" applyBorder="1" applyAlignment="1">
      <alignment horizontal="right"/>
    </xf>
    <xf numFmtId="17" fontId="9" fillId="0" borderId="0" xfId="0" applyNumberFormat="1" applyFont="1" applyFill="1"/>
    <xf numFmtId="17" fontId="6" fillId="0" borderId="0" xfId="0" applyNumberFormat="1" applyFont="1" applyFill="1"/>
    <xf numFmtId="14" fontId="9" fillId="0" borderId="0" xfId="0" applyNumberFormat="1" applyFont="1" applyFill="1"/>
    <xf numFmtId="183" fontId="9" fillId="0" borderId="0" xfId="0" applyNumberFormat="1" applyFont="1" applyFill="1"/>
    <xf numFmtId="0" fontId="0" fillId="0" borderId="16" xfId="0" pivotButton="1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pivotButton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23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3" fontId="0" fillId="0" borderId="0" xfId="0" applyNumberFormat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4" fontId="0" fillId="0" borderId="16" xfId="0" applyNumberFormat="1" applyBorder="1"/>
    <xf numFmtId="4" fontId="0" fillId="0" borderId="23" xfId="0" applyNumberFormat="1" applyBorder="1"/>
    <xf numFmtId="4" fontId="0" fillId="0" borderId="18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2">
    <dxf>
      <numFmt numFmtId="4" formatCode="#,##0.00"/>
    </dxf>
    <dxf>
      <numFmt numFmtId="3" formatCode="#,##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aibi" refreshedDate="37291.638091203706" createdVersion="1" recordCount="65535">
  <cacheSource type="worksheet">
    <worksheetSource ref="A1:G65536" sheet="ENTR Hist"/>
  </cacheSource>
  <cacheFields count="7">
    <cacheField name="Day" numFmtId="0">
      <sharedItems containsDate="1" containsString="0" containsBlank="1" minDate="1997-01-01T00:00:00" maxDate="2002-02-01T00:00:00"/>
    </cacheField>
    <cacheField name="Month" numFmtId="0">
      <sharedItems containsDate="1" containsString="0" containsBlank="1" minDate="1997-01-01T00:00:00" maxDate="2002-02-01T00:00:00" count="1858"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m/>
        <d v="1997-01-02T00:00:00" u="1"/>
        <d v="1997-01-03T00:00:00" u="1"/>
        <d v="1997-01-04T00:00:00" u="1"/>
        <d v="1997-01-05T00:00:00" u="1"/>
        <d v="1997-01-06T00:00:00" u="1"/>
        <d v="1997-01-07T00:00:00" u="1"/>
        <d v="1997-01-08T00:00:00" u="1"/>
        <d v="1997-01-09T00:00:00" u="1"/>
        <d v="1997-01-10T00:00:00" u="1"/>
        <d v="1997-01-11T00:00:00" u="1"/>
        <d v="1997-01-12T00:00:00" u="1"/>
        <d v="1997-01-13T00:00:00" u="1"/>
        <d v="1997-01-14T00:00:00" u="1"/>
        <d v="1997-01-15T00:00:00" u="1"/>
        <d v="1997-01-16T00:00:00" u="1"/>
        <d v="1997-01-17T00:00:00" u="1"/>
        <d v="1997-01-18T00:00:00" u="1"/>
        <d v="1997-01-19T00:00:00" u="1"/>
        <d v="1997-01-20T00:00:00" u="1"/>
        <d v="1997-01-21T00:00:00" u="1"/>
        <d v="1997-01-22T00:00:00" u="1"/>
        <d v="1997-01-23T00:00:00" u="1"/>
        <d v="1997-01-24T00:00:00" u="1"/>
        <d v="1997-01-25T00:00:00" u="1"/>
        <d v="1997-01-26T00:00:00" u="1"/>
        <d v="1997-01-27T00:00:00" u="1"/>
        <d v="1997-01-28T00:00:00" u="1"/>
        <d v="1997-01-29T00:00:00" u="1"/>
        <d v="1997-01-30T00:00:00" u="1"/>
        <d v="1997-01-31T00:00:00" u="1"/>
        <d v="1997-02-02T00:00:00" u="1"/>
        <d v="1997-02-03T00:00:00" u="1"/>
        <d v="1997-02-04T00:00:00" u="1"/>
        <d v="1997-02-05T00:00:00" u="1"/>
        <d v="1997-02-06T00:00:00" u="1"/>
        <d v="1997-02-07T00:00:00" u="1"/>
        <d v="1997-02-08T00:00:00" u="1"/>
        <d v="1997-02-09T00:00:00" u="1"/>
        <d v="1997-02-10T00:00:00" u="1"/>
        <d v="1997-02-11T00:00:00" u="1"/>
        <d v="1997-02-12T00:00:00" u="1"/>
        <d v="1997-02-13T00:00:00" u="1"/>
        <d v="1997-02-14T00:00:00" u="1"/>
        <d v="1997-02-15T00:00:00" u="1"/>
        <d v="1997-02-16T00:00:00" u="1"/>
        <d v="1997-02-17T00:00:00" u="1"/>
        <d v="1997-02-18T00:00:00" u="1"/>
        <d v="1997-02-19T00:00:00" u="1"/>
        <d v="1997-02-20T00:00:00" u="1"/>
        <d v="1997-02-21T00:00:00" u="1"/>
        <d v="1997-02-22T00:00:00" u="1"/>
        <d v="1997-02-23T00:00:00" u="1"/>
        <d v="1997-02-24T00:00:00" u="1"/>
        <d v="1997-02-25T00:00:00" u="1"/>
        <d v="1997-02-26T00:00:00" u="1"/>
        <d v="1997-02-27T00:00:00" u="1"/>
        <d v="1997-02-28T00:00:00" u="1"/>
        <d v="1997-03-02T00:00:00" u="1"/>
        <d v="1997-03-03T00:00:00" u="1"/>
        <d v="1997-03-04T00:00:00" u="1"/>
        <d v="1997-03-05T00:00:00" u="1"/>
        <d v="1997-03-06T00:00:00" u="1"/>
        <d v="1997-03-07T00:00:00" u="1"/>
        <d v="1997-03-08T00:00:00" u="1"/>
        <d v="1997-03-09T00:00:00" u="1"/>
        <d v="1997-03-10T00:00:00" u="1"/>
        <d v="1997-03-11T00:00:00" u="1"/>
        <d v="1997-03-12T00:00:00" u="1"/>
        <d v="1997-03-13T00:00:00" u="1"/>
        <d v="1997-03-14T00:00:00" u="1"/>
        <d v="1997-03-15T00:00:00" u="1"/>
        <d v="1997-03-16T00:00:00" u="1"/>
        <d v="1997-03-17T00:00:00" u="1"/>
        <d v="1997-03-18T00:00:00" u="1"/>
        <d v="1997-03-19T00:00:00" u="1"/>
        <d v="1997-03-20T00:00:00" u="1"/>
        <d v="1997-03-21T00:00:00" u="1"/>
        <d v="1997-03-22T00:00:00" u="1"/>
        <d v="1997-03-23T00:00:00" u="1"/>
        <d v="1997-03-24T00:00:00" u="1"/>
        <d v="1997-03-25T00:00:00" u="1"/>
        <d v="1997-03-26T00:00:00" u="1"/>
        <d v="1997-03-27T00:00:00" u="1"/>
        <d v="1997-03-28T00:00:00" u="1"/>
        <d v="1997-03-29T00:00:00" u="1"/>
        <d v="1997-03-30T00:00:00" u="1"/>
        <d v="1997-03-31T00:00:00" u="1"/>
        <d v="1997-04-02T00:00:00" u="1"/>
        <d v="1997-04-03T00:00:00" u="1"/>
        <d v="1997-04-04T00:00:00" u="1"/>
        <d v="1997-04-05T00:00:00" u="1"/>
        <d v="1997-04-06T00:00:00" u="1"/>
        <d v="1997-04-07T00:00:00" u="1"/>
        <d v="1997-04-08T00:00:00" u="1"/>
        <d v="1997-04-09T00:00:00" u="1"/>
        <d v="1997-04-10T00:00:00" u="1"/>
        <d v="1997-04-11T00:00:00" u="1"/>
        <d v="1997-04-12T00:00:00" u="1"/>
        <d v="1997-04-13T00:00:00" u="1"/>
        <d v="1997-04-14T00:00:00" u="1"/>
        <d v="1997-04-15T00:00:00" u="1"/>
        <d v="1997-04-16T00:00:00" u="1"/>
        <d v="1997-04-17T00:00:00" u="1"/>
        <d v="1997-04-18T00:00:00" u="1"/>
        <d v="1997-04-19T00:00:00" u="1"/>
        <d v="1997-04-20T00:00:00" u="1"/>
        <d v="1997-04-21T00:00:00" u="1"/>
        <d v="1997-04-22T00:00:00" u="1"/>
        <d v="1997-04-23T00:00:00" u="1"/>
        <d v="1997-04-24T00:00:00" u="1"/>
        <d v="1997-04-25T00:00:00" u="1"/>
        <d v="1997-04-26T00:00:00" u="1"/>
        <d v="1997-04-27T00:00:00" u="1"/>
        <d v="1997-04-28T00:00:00" u="1"/>
        <d v="1997-04-29T00:00:00" u="1"/>
        <d v="1997-04-30T00:00:00" u="1"/>
        <d v="1997-05-02T00:00:00" u="1"/>
        <d v="1997-05-03T00:00:00" u="1"/>
        <d v="1997-05-04T00:00:00" u="1"/>
        <d v="1997-05-05T00:00:00" u="1"/>
        <d v="1997-05-06T00:00:00" u="1"/>
        <d v="1997-05-07T00:00:00" u="1"/>
        <d v="1997-05-08T00:00:00" u="1"/>
        <d v="1997-05-09T00:00:00" u="1"/>
        <d v="1997-05-10T00:00:00" u="1"/>
        <d v="1997-05-11T00:00:00" u="1"/>
        <d v="1997-05-12T00:00:00" u="1"/>
        <d v="1997-05-13T00:00:00" u="1"/>
        <d v="1997-05-14T00:00:00" u="1"/>
        <d v="1997-05-15T00:00:00" u="1"/>
        <d v="1997-05-16T00:00:00" u="1"/>
        <d v="1997-05-17T00:00:00" u="1"/>
        <d v="1997-05-18T00:00:00" u="1"/>
        <d v="1997-05-19T00:00:00" u="1"/>
        <d v="1997-05-20T00:00:00" u="1"/>
        <d v="1997-05-21T00:00:00" u="1"/>
        <d v="1997-05-22T00:00:00" u="1"/>
        <d v="1997-05-23T00:00:00" u="1"/>
        <d v="1997-05-24T00:00:00" u="1"/>
        <d v="1997-05-25T00:00:00" u="1"/>
        <d v="1997-05-26T00:00:00" u="1"/>
        <d v="1997-05-27T00:00:00" u="1"/>
        <d v="1997-05-28T00:00:00" u="1"/>
        <d v="1997-05-29T00:00:00" u="1"/>
        <d v="1997-05-30T00:00:00" u="1"/>
        <d v="1997-05-31T00:00:00" u="1"/>
        <d v="1997-06-02T00:00:00" u="1"/>
        <d v="1997-06-03T00:00:00" u="1"/>
        <d v="1997-06-04T00:00:00" u="1"/>
        <d v="1997-06-05T00:00:00" u="1"/>
        <d v="1997-06-06T00:00:00" u="1"/>
        <d v="1997-06-07T00:00:00" u="1"/>
        <d v="1997-06-08T00:00:00" u="1"/>
        <d v="1997-06-09T00:00:00" u="1"/>
        <d v="1997-06-10T00:00:00" u="1"/>
        <d v="1997-06-11T00:00:00" u="1"/>
        <d v="1997-06-12T00:00:00" u="1"/>
        <d v="1997-06-13T00:00:00" u="1"/>
        <d v="1997-06-14T00:00:00" u="1"/>
        <d v="1997-06-15T00:00:00" u="1"/>
        <d v="1997-06-16T00:00:00" u="1"/>
        <d v="1997-06-17T00:00:00" u="1"/>
        <d v="1997-06-18T00:00:00" u="1"/>
        <d v="1997-06-19T00:00:00" u="1"/>
        <d v="1997-06-20T00:00:00" u="1"/>
        <d v="1997-06-21T00:00:00" u="1"/>
        <d v="1997-06-22T00:00:00" u="1"/>
        <d v="1997-06-23T00:00:00" u="1"/>
        <d v="1997-06-24T00:00:00" u="1"/>
        <d v="1997-06-25T00:00:00" u="1"/>
        <d v="1997-06-26T00:00:00" u="1"/>
        <d v="1997-06-27T00:00:00" u="1"/>
        <d v="1997-06-28T00:00:00" u="1"/>
        <d v="1997-06-29T00:00:00" u="1"/>
        <d v="1997-06-30T00:00:00" u="1"/>
        <d v="1997-07-02T00:00:00" u="1"/>
        <d v="1997-07-03T00:00:00" u="1"/>
        <d v="1997-07-04T00:00:00" u="1"/>
        <d v="1997-07-05T00:00:00" u="1"/>
        <d v="1997-07-06T00:00:00" u="1"/>
        <d v="1997-07-07T00:00:00" u="1"/>
        <d v="1997-07-08T00:00:00" u="1"/>
        <d v="1997-07-09T00:00:00" u="1"/>
        <d v="1997-07-10T00:00:00" u="1"/>
        <d v="1997-07-11T00:00:00" u="1"/>
        <d v="1997-07-12T00:00:00" u="1"/>
        <d v="1997-07-13T00:00:00" u="1"/>
        <d v="1997-07-14T00:00:00" u="1"/>
        <d v="1997-07-15T00:00:00" u="1"/>
        <d v="1997-07-16T00:00:00" u="1"/>
        <d v="1997-07-17T00:00:00" u="1"/>
        <d v="1997-07-18T00:00:00" u="1"/>
        <d v="1997-07-19T00:00:00" u="1"/>
        <d v="1997-07-20T00:00:00" u="1"/>
        <d v="1997-07-21T00:00:00" u="1"/>
        <d v="1997-07-22T00:00:00" u="1"/>
        <d v="1997-07-23T00:00:00" u="1"/>
        <d v="1997-07-24T00:00:00" u="1"/>
        <d v="1997-07-25T00:00:00" u="1"/>
        <d v="1997-07-26T00:00:00" u="1"/>
        <d v="1997-07-27T00:00:00" u="1"/>
        <d v="1997-07-28T00:00:00" u="1"/>
        <d v="1997-07-29T00:00:00" u="1"/>
        <d v="1997-07-30T00:00:00" u="1"/>
        <d v="1997-07-31T00:00:00" u="1"/>
        <d v="1997-08-02T00:00:00" u="1"/>
        <d v="1997-08-03T00:00:00" u="1"/>
        <d v="1997-08-04T00:00:00" u="1"/>
        <d v="1997-08-05T00:00:00" u="1"/>
        <d v="1997-08-06T00:00:00" u="1"/>
        <d v="1997-08-07T00:00:00" u="1"/>
        <d v="1997-08-08T00:00:00" u="1"/>
        <d v="1997-08-09T00:00:00" u="1"/>
        <d v="1997-08-10T00:00:00" u="1"/>
        <d v="1997-08-11T00:00:00" u="1"/>
        <d v="1997-08-12T00:00:00" u="1"/>
        <d v="1997-08-13T00:00:00" u="1"/>
        <d v="1997-08-14T00:00:00" u="1"/>
        <d v="1997-08-15T00:00:00" u="1"/>
        <d v="1997-08-16T00:00:00" u="1"/>
        <d v="1997-08-17T00:00:00" u="1"/>
        <d v="1997-08-18T00:00:00" u="1"/>
        <d v="1997-08-19T00:00:00" u="1"/>
        <d v="1997-08-20T00:00:00" u="1"/>
        <d v="1997-08-21T00:00:00" u="1"/>
        <d v="1997-08-22T00:00:00" u="1"/>
        <d v="1997-08-23T00:00:00" u="1"/>
        <d v="1997-08-24T00:00:00" u="1"/>
        <d v="1997-08-25T00:00:00" u="1"/>
        <d v="1997-08-26T00:00:00" u="1"/>
        <d v="1997-08-27T00:00:00" u="1"/>
        <d v="1997-08-28T00:00:00" u="1"/>
        <d v="1997-08-29T00:00:00" u="1"/>
        <d v="1997-08-30T00:00:00" u="1"/>
        <d v="1997-08-31T00:00:00" u="1"/>
        <d v="1997-09-02T00:00:00" u="1"/>
        <d v="1997-09-03T00:00:00" u="1"/>
        <d v="1997-09-04T00:00:00" u="1"/>
        <d v="1997-09-05T00:00:00" u="1"/>
        <d v="1997-09-06T00:00:00" u="1"/>
        <d v="1997-09-07T00:00:00" u="1"/>
        <d v="1997-09-08T00:00:00" u="1"/>
        <d v="1997-09-09T00:00:00" u="1"/>
        <d v="1997-09-10T00:00:00" u="1"/>
        <d v="1997-09-11T00:00:00" u="1"/>
        <d v="1997-09-12T00:00:00" u="1"/>
        <d v="1997-09-13T00:00:00" u="1"/>
        <d v="1997-09-14T00:00:00" u="1"/>
        <d v="1997-09-15T00:00:00" u="1"/>
        <d v="1997-09-16T00:00:00" u="1"/>
        <d v="1997-09-17T00:00:00" u="1"/>
        <d v="1997-09-18T00:00:00" u="1"/>
        <d v="1997-09-19T00:00:00" u="1"/>
        <d v="1997-09-20T00:00:00" u="1"/>
        <d v="1997-09-21T00:00:00" u="1"/>
        <d v="1997-09-22T00:00:00" u="1"/>
        <d v="1997-09-23T00:00:00" u="1"/>
        <d v="1997-09-24T00:00:00" u="1"/>
        <d v="1997-09-25T00:00:00" u="1"/>
        <d v="1997-09-26T00:00:00" u="1"/>
        <d v="1997-09-27T00:00:00" u="1"/>
        <d v="1997-09-28T00:00:00" u="1"/>
        <d v="1997-09-29T00:00:00" u="1"/>
        <d v="1997-09-30T00:00:00" u="1"/>
        <d v="1997-10-02T00:00:00" u="1"/>
        <d v="1997-10-03T00:00:00" u="1"/>
        <d v="1997-10-04T00:00:00" u="1"/>
        <d v="1997-10-05T00:00:00" u="1"/>
        <d v="1997-10-06T00:00:00" u="1"/>
        <d v="1997-10-07T00:00:00" u="1"/>
        <d v="1997-10-08T00:00:00" u="1"/>
        <d v="1997-10-09T00:00:00" u="1"/>
        <d v="1997-10-10T00:00:00" u="1"/>
        <d v="1997-10-11T00:00:00" u="1"/>
        <d v="1997-10-12T00:00:00" u="1"/>
        <d v="1997-10-13T00:00:00" u="1"/>
        <d v="1997-10-14T00:00:00" u="1"/>
        <d v="1997-10-15T00:00:00" u="1"/>
        <d v="1997-10-16T00:00:00" u="1"/>
        <d v="1997-10-17T00:00:00" u="1"/>
        <d v="1997-10-18T00:00:00" u="1"/>
        <d v="1997-10-19T00:00:00" u="1"/>
        <d v="1997-10-20T00:00:00" u="1"/>
        <d v="1997-10-21T00:00:00" u="1"/>
        <d v="1997-10-22T00:00:00" u="1"/>
        <d v="1997-10-23T00:00:00" u="1"/>
        <d v="1997-10-24T00:00:00" u="1"/>
        <d v="1997-10-25T00:00:00" u="1"/>
        <d v="1997-10-26T00:00:00" u="1"/>
        <d v="1997-10-27T00:00:00" u="1"/>
        <d v="1997-10-28T00:00:00" u="1"/>
        <d v="1997-10-29T00:00:00" u="1"/>
        <d v="1997-10-30T00:00:00" u="1"/>
        <d v="1997-10-31T00:00:00" u="1"/>
        <d v="1997-11-02T00:00:00" u="1"/>
        <d v="1997-11-03T00:00:00" u="1"/>
        <d v="1997-11-04T00:00:00" u="1"/>
        <d v="1997-11-05T00:00:00" u="1"/>
        <d v="1997-11-06T00:00:00" u="1"/>
        <d v="1997-11-07T00:00:00" u="1"/>
        <d v="1997-11-08T00:00:00" u="1"/>
        <d v="1997-11-09T00:00:00" u="1"/>
        <d v="1997-11-10T00:00:00" u="1"/>
        <d v="1997-11-11T00:00:00" u="1"/>
        <d v="1997-11-12T00:00:00" u="1"/>
        <d v="1997-11-13T00:00:00" u="1"/>
        <d v="1997-11-14T00:00:00" u="1"/>
        <d v="1997-11-15T00:00:00" u="1"/>
        <d v="1997-11-16T00:00:00" u="1"/>
        <d v="1997-11-17T00:00:00" u="1"/>
        <d v="1997-11-18T00:00:00" u="1"/>
        <d v="1997-11-19T00:00:00" u="1"/>
        <d v="1997-11-20T00:00:00" u="1"/>
        <d v="1997-11-21T00:00:00" u="1"/>
        <d v="1997-11-22T00:00:00" u="1"/>
        <d v="1997-11-23T00:00:00" u="1"/>
        <d v="1997-11-24T00:00:00" u="1"/>
        <d v="1997-11-25T00:00:00" u="1"/>
        <d v="1997-11-26T00:00:00" u="1"/>
        <d v="1997-11-27T00:00:00" u="1"/>
        <d v="1997-11-28T00:00:00" u="1"/>
        <d v="1997-11-29T00:00:00" u="1"/>
        <d v="1997-11-30T00:00:00" u="1"/>
        <d v="1997-12-02T00:00:00" u="1"/>
        <d v="1997-12-03T00:00:00" u="1"/>
        <d v="1997-12-04T00:00:00" u="1"/>
        <d v="1997-12-05T00:00:00" u="1"/>
        <d v="1997-12-06T00:00:00" u="1"/>
        <d v="1997-12-07T00:00:00" u="1"/>
        <d v="1997-12-08T00:00:00" u="1"/>
        <d v="1997-12-09T00:00:00" u="1"/>
        <d v="1997-12-10T00:00:00" u="1"/>
        <d v="1997-12-11T00:00:00" u="1"/>
        <d v="1997-12-12T00:00:00" u="1"/>
        <d v="1997-12-13T00:00:00" u="1"/>
        <d v="1997-12-14T00:00:00" u="1"/>
        <d v="1997-12-15T00:00:00" u="1"/>
        <d v="1997-12-16T00:00:00" u="1"/>
        <d v="1997-12-17T00:00:00" u="1"/>
        <d v="1997-12-18T00:00:00" u="1"/>
        <d v="1997-12-19T00:00:00" u="1"/>
        <d v="1997-12-20T00:00:00" u="1"/>
        <d v="1997-12-21T00:00:00" u="1"/>
        <d v="1997-12-22T00:00:00" u="1"/>
        <d v="1997-12-23T00:00:00" u="1"/>
        <d v="1997-12-24T00:00:00" u="1"/>
        <d v="1997-12-25T00:00:00" u="1"/>
        <d v="1997-12-26T00:00:00" u="1"/>
        <d v="1997-12-27T00:00:00" u="1"/>
        <d v="1997-12-28T00:00:00" u="1"/>
        <d v="1997-12-29T00:00:00" u="1"/>
        <d v="1997-12-30T00:00:00" u="1"/>
        <d v="1997-12-31T00:00:00" u="1"/>
        <d v="1998-01-02T00:00:00" u="1"/>
        <d v="1998-01-03T00:00:00" u="1"/>
        <d v="1998-01-04T00:00:00" u="1"/>
        <d v="1998-01-05T00:00:00" u="1"/>
        <d v="1998-01-06T00:00:00" u="1"/>
        <d v="1998-01-07T00:00:00" u="1"/>
        <d v="1998-01-08T00:00:00" u="1"/>
        <d v="1998-01-09T00:00:00" u="1"/>
        <d v="1998-01-10T00:00:00" u="1"/>
        <d v="1998-01-11T00:00:00" u="1"/>
        <d v="1998-01-12T00:00:00" u="1"/>
        <d v="1998-01-13T00:00:00" u="1"/>
        <d v="1998-01-14T00:00:00" u="1"/>
        <d v="1998-01-15T00:00:00" u="1"/>
        <d v="1998-01-16T00:00:00" u="1"/>
        <d v="1998-01-17T00:00:00" u="1"/>
        <d v="1998-01-18T00:00:00" u="1"/>
        <d v="1998-01-19T00:00:00" u="1"/>
        <d v="1998-01-20T00:00:00" u="1"/>
        <d v="1998-01-21T00:00:00" u="1"/>
        <d v="1998-01-22T00:00:00" u="1"/>
        <d v="1998-01-23T00:00:00" u="1"/>
        <d v="1998-01-24T00:00:00" u="1"/>
        <d v="1998-01-25T00:00:00" u="1"/>
        <d v="1998-01-26T00:00:00" u="1"/>
        <d v="1998-01-27T00:00:00" u="1"/>
        <d v="1998-01-28T00:00:00" u="1"/>
        <d v="1998-01-29T00:00:00" u="1"/>
        <d v="1998-01-30T00:00:00" u="1"/>
        <d v="1998-01-31T00:00:00" u="1"/>
        <d v="1998-02-02T00:00:00" u="1"/>
        <d v="1998-02-03T00:00:00" u="1"/>
        <d v="1998-02-04T00:00:00" u="1"/>
        <d v="1998-02-05T00:00:00" u="1"/>
        <d v="1998-02-06T00:00:00" u="1"/>
        <d v="1998-02-07T00:00:00" u="1"/>
        <d v="1998-02-08T00:00:00" u="1"/>
        <d v="1998-02-09T00:00:00" u="1"/>
        <d v="1998-02-10T00:00:00" u="1"/>
        <d v="1998-02-11T00:00:00" u="1"/>
        <d v="1998-02-12T00:00:00" u="1"/>
        <d v="1998-02-13T00:00:00" u="1"/>
        <d v="1998-02-14T00:00:00" u="1"/>
        <d v="1998-02-15T00:00:00" u="1"/>
        <d v="1998-02-16T00:00:00" u="1"/>
        <d v="1998-02-17T00:00:00" u="1"/>
        <d v="1998-02-18T00:00:00" u="1"/>
        <d v="1998-02-19T00:00:00" u="1"/>
        <d v="1998-02-20T00:00:00" u="1"/>
        <d v="1998-02-21T00:00:00" u="1"/>
        <d v="1998-02-22T00:00:00" u="1"/>
        <d v="1998-02-23T00:00:00" u="1"/>
        <d v="1998-02-24T00:00:00" u="1"/>
        <d v="1998-02-25T00:00:00" u="1"/>
        <d v="1998-02-26T00:00:00" u="1"/>
        <d v="1998-02-27T00:00:00" u="1"/>
        <d v="1998-02-28T00:00:00" u="1"/>
        <d v="1998-03-02T00:00:00" u="1"/>
        <d v="1998-03-03T00:00:00" u="1"/>
        <d v="1998-03-04T00:00:00" u="1"/>
        <d v="1998-03-05T00:00:00" u="1"/>
        <d v="1998-03-06T00:00:00" u="1"/>
        <d v="1998-03-07T00:00:00" u="1"/>
        <d v="1998-03-08T00:00:00" u="1"/>
        <d v="1998-03-09T00:00:00" u="1"/>
        <d v="1998-03-10T00:00:00" u="1"/>
        <d v="1998-03-11T00:00:00" u="1"/>
        <d v="1998-03-12T00:00:00" u="1"/>
        <d v="1998-03-13T00:00:00" u="1"/>
        <d v="1998-03-14T00:00:00" u="1"/>
        <d v="1998-03-15T00:00:00" u="1"/>
        <d v="1998-03-16T00:00:00" u="1"/>
        <d v="1998-03-17T00:00:00" u="1"/>
        <d v="1998-03-18T00:00:00" u="1"/>
        <d v="1998-03-19T00:00:00" u="1"/>
        <d v="1998-03-20T00:00:00" u="1"/>
        <d v="1998-03-21T00:00:00" u="1"/>
        <d v="1998-03-22T00:00:00" u="1"/>
        <d v="1998-03-23T00:00:00" u="1"/>
        <d v="1998-03-24T00:00:00" u="1"/>
        <d v="1998-03-25T00:00:00" u="1"/>
        <d v="1998-03-26T00:00:00" u="1"/>
        <d v="1998-03-27T00:00:00" u="1"/>
        <d v="1998-03-28T00:00:00" u="1"/>
        <d v="1998-03-29T00:00:00" u="1"/>
        <d v="1998-03-30T00:00:00" u="1"/>
        <d v="1998-03-31T00:00:00" u="1"/>
        <d v="1998-04-02T00:00:00" u="1"/>
        <d v="1998-04-03T00:00:00" u="1"/>
        <d v="1998-04-04T00:00:00" u="1"/>
        <d v="1998-04-05T00:00:00" u="1"/>
        <d v="1998-04-06T00:00:00" u="1"/>
        <d v="1998-04-07T00:00:00" u="1"/>
        <d v="1998-04-08T00:00:00" u="1"/>
        <d v="1998-04-09T00:00:00" u="1"/>
        <d v="1998-04-10T00:00:00" u="1"/>
        <d v="1998-04-11T00:00:00" u="1"/>
        <d v="1998-04-12T00:00:00" u="1"/>
        <d v="1998-04-13T00:00:00" u="1"/>
        <d v="1998-04-14T00:00:00" u="1"/>
        <d v="1998-04-15T00:00:00" u="1"/>
        <d v="1998-04-16T00:00:00" u="1"/>
        <d v="1998-04-17T00:00:00" u="1"/>
        <d v="1998-04-18T00:00:00" u="1"/>
        <d v="1998-04-19T00:00:00" u="1"/>
        <d v="1998-04-20T00:00:00" u="1"/>
        <d v="1998-04-21T00:00:00" u="1"/>
        <d v="1998-04-22T00:00:00" u="1"/>
        <d v="1998-04-23T00:00:00" u="1"/>
        <d v="1998-04-24T00:00:00" u="1"/>
        <d v="1998-04-25T00:00:00" u="1"/>
        <d v="1998-04-26T00:00:00" u="1"/>
        <d v="1998-04-27T00:00:00" u="1"/>
        <d v="1998-04-28T00:00:00" u="1"/>
        <d v="1998-04-29T00:00:00" u="1"/>
        <d v="1998-04-30T00:00:00" u="1"/>
        <d v="1998-05-02T00:00:00" u="1"/>
        <d v="1998-05-03T00:00:00" u="1"/>
        <d v="1998-05-04T00:00:00" u="1"/>
        <d v="1998-05-05T00:00:00" u="1"/>
        <d v="1998-05-06T00:00:00" u="1"/>
        <d v="1998-05-07T00:00:00" u="1"/>
        <d v="1998-05-08T00:00:00" u="1"/>
        <d v="1998-05-09T00:00:00" u="1"/>
        <d v="1998-05-10T00:00:00" u="1"/>
        <d v="1998-05-11T00:00:00" u="1"/>
        <d v="1998-05-12T00:00:00" u="1"/>
        <d v="1998-05-13T00:00:00" u="1"/>
        <d v="1998-05-14T00:00:00" u="1"/>
        <d v="1998-05-15T00:00:00" u="1"/>
        <d v="1998-05-16T00:00:00" u="1"/>
        <d v="1998-05-17T00:00:00" u="1"/>
        <d v="1998-05-18T00:00:00" u="1"/>
        <d v="1998-05-19T00:00:00" u="1"/>
        <d v="1998-05-20T00:00:00" u="1"/>
        <d v="1998-05-21T00:00:00" u="1"/>
        <d v="1998-05-22T00:00:00" u="1"/>
        <d v="1998-05-23T00:00:00" u="1"/>
        <d v="1998-05-24T00:00:00" u="1"/>
        <d v="1998-05-25T00:00:00" u="1"/>
        <d v="1998-05-26T00:00:00" u="1"/>
        <d v="1998-05-27T00:00:00" u="1"/>
        <d v="1998-05-28T00:00:00" u="1"/>
        <d v="1998-05-29T00:00:00" u="1"/>
        <d v="1998-05-30T00:00:00" u="1"/>
        <d v="1998-05-31T00:00:00" u="1"/>
        <d v="1998-06-02T00:00:00" u="1"/>
        <d v="1998-06-03T00:00:00" u="1"/>
        <d v="1998-06-04T00:00:00" u="1"/>
        <d v="1998-06-05T00:00:00" u="1"/>
        <d v="1998-06-06T00:00:00" u="1"/>
        <d v="1998-06-07T00:00:00" u="1"/>
        <d v="1998-06-08T00:00:00" u="1"/>
        <d v="1998-06-09T00:00:00" u="1"/>
        <d v="1998-06-10T00:00:00" u="1"/>
        <d v="1998-06-11T00:00:00" u="1"/>
        <d v="1998-06-12T00:00:00" u="1"/>
        <d v="1998-06-13T00:00:00" u="1"/>
        <d v="1998-06-14T00:00:00" u="1"/>
        <d v="1998-06-15T00:00:00" u="1"/>
        <d v="1998-06-16T00:00:00" u="1"/>
        <d v="1998-06-17T00:00:00" u="1"/>
        <d v="1998-06-18T00:00:00" u="1"/>
        <d v="1998-06-19T00:00:00" u="1"/>
        <d v="1998-06-20T00:00:00" u="1"/>
        <d v="1998-06-21T00:00:00" u="1"/>
        <d v="1998-06-22T00:00:00" u="1"/>
        <d v="1998-06-23T00:00:00" u="1"/>
        <d v="1998-06-24T00:00:00" u="1"/>
        <d v="1998-06-25T00:00:00" u="1"/>
        <d v="1998-06-26T00:00:00" u="1"/>
        <d v="1998-06-27T00:00:00" u="1"/>
        <d v="1998-06-28T00:00:00" u="1"/>
        <d v="1998-06-29T00:00:00" u="1"/>
        <d v="1998-06-30T00:00:00" u="1"/>
        <d v="1998-07-02T00:00:00" u="1"/>
        <d v="1998-07-03T00:00:00" u="1"/>
        <d v="1998-07-04T00:00:00" u="1"/>
        <d v="1998-07-05T00:00:00" u="1"/>
        <d v="1998-07-06T00:00:00" u="1"/>
        <d v="1998-07-07T00:00:00" u="1"/>
        <d v="1998-07-08T00:00:00" u="1"/>
        <d v="1998-07-09T00:00:00" u="1"/>
        <d v="1998-07-10T00:00:00" u="1"/>
        <d v="1998-07-11T00:00:00" u="1"/>
        <d v="1998-07-12T00:00:00" u="1"/>
        <d v="1998-07-13T00:00:00" u="1"/>
        <d v="1998-07-14T00:00:00" u="1"/>
        <d v="1998-07-15T00:00:00" u="1"/>
        <d v="1998-07-16T00:00:00" u="1"/>
        <d v="1998-07-17T00:00:00" u="1"/>
        <d v="1998-07-18T00:00:00" u="1"/>
        <d v="1998-07-19T00:00:00" u="1"/>
        <d v="1998-07-20T00:00:00" u="1"/>
        <d v="1998-07-21T00:00:00" u="1"/>
        <d v="1998-07-22T00:00:00" u="1"/>
        <d v="1998-07-23T00:00:00" u="1"/>
        <d v="1998-07-24T00:00:00" u="1"/>
        <d v="1998-07-25T00:00:00" u="1"/>
        <d v="1998-07-26T00:00:00" u="1"/>
        <d v="1998-07-27T00:00:00" u="1"/>
        <d v="1998-07-28T00:00:00" u="1"/>
        <d v="1998-07-29T00:00:00" u="1"/>
        <d v="1998-07-30T00:00:00" u="1"/>
        <d v="1998-07-31T00:00:00" u="1"/>
        <d v="1998-08-02T00:00:00" u="1"/>
        <d v="1998-08-03T00:00:00" u="1"/>
        <d v="1998-08-04T00:00:00" u="1"/>
        <d v="1998-08-05T00:00:00" u="1"/>
        <d v="1998-08-06T00:00:00" u="1"/>
        <d v="1998-08-07T00:00:00" u="1"/>
        <d v="1998-08-08T00:00:00" u="1"/>
        <d v="1998-08-09T00:00:00" u="1"/>
        <d v="1998-08-10T00:00:00" u="1"/>
        <d v="1998-08-11T00:00:00" u="1"/>
        <d v="1998-08-12T00:00:00" u="1"/>
        <d v="1998-08-13T00:00:00" u="1"/>
        <d v="1998-08-14T00:00:00" u="1"/>
        <d v="1998-08-15T00:00:00" u="1"/>
        <d v="1998-08-16T00:00:00" u="1"/>
        <d v="1998-08-17T00:00:00" u="1"/>
        <d v="1998-08-18T00:00:00" u="1"/>
        <d v="1998-08-19T00:00:00" u="1"/>
        <d v="1998-08-20T00:00:00" u="1"/>
        <d v="1998-08-21T00:00:00" u="1"/>
        <d v="1998-08-22T00:00:00" u="1"/>
        <d v="1998-08-23T00:00:00" u="1"/>
        <d v="1998-08-24T00:00:00" u="1"/>
        <d v="1998-08-25T00:00:00" u="1"/>
        <d v="1998-08-26T00:00:00" u="1"/>
        <d v="1998-08-27T00:00:00" u="1"/>
        <d v="1998-08-28T00:00:00" u="1"/>
        <d v="1998-08-29T00:00:00" u="1"/>
        <d v="1998-08-30T00:00:00" u="1"/>
        <d v="1998-08-31T00:00:00" u="1"/>
        <d v="1998-09-02T00:00:00" u="1"/>
        <d v="1998-09-03T00:00:00" u="1"/>
        <d v="1998-09-04T00:00:00" u="1"/>
        <d v="1998-09-05T00:00:00" u="1"/>
        <d v="1998-09-06T00:00:00" u="1"/>
        <d v="1998-09-07T00:00:00" u="1"/>
        <d v="1998-09-08T00:00:00" u="1"/>
        <d v="1998-09-09T00:00:00" u="1"/>
        <d v="1998-09-10T00:00:00" u="1"/>
        <d v="1998-09-11T00:00:00" u="1"/>
        <d v="1998-09-12T00:00:00" u="1"/>
        <d v="1998-09-13T00:00:00" u="1"/>
        <d v="1998-09-14T00:00:00" u="1"/>
        <d v="1998-09-15T00:00:00" u="1"/>
        <d v="1998-09-16T00:00:00" u="1"/>
        <d v="1998-09-17T00:00:00" u="1"/>
        <d v="1998-09-18T00:00:00" u="1"/>
        <d v="1998-09-19T00:00:00" u="1"/>
        <d v="1998-09-20T00:00:00" u="1"/>
        <d v="1998-09-21T00:00:00" u="1"/>
        <d v="1998-09-22T00:00:00" u="1"/>
        <d v="1998-09-23T00:00:00" u="1"/>
        <d v="1998-09-24T00:00:00" u="1"/>
        <d v="1998-09-25T00:00:00" u="1"/>
        <d v="1998-09-26T00:00:00" u="1"/>
        <d v="1998-09-27T00:00:00" u="1"/>
        <d v="1998-09-28T00:00:00" u="1"/>
        <d v="1998-09-29T00:00:00" u="1"/>
        <d v="1998-09-30T00:00:00" u="1"/>
        <d v="1998-10-02T00:00:00" u="1"/>
        <d v="1998-10-03T00:00:00" u="1"/>
        <d v="1998-10-04T00:00:00" u="1"/>
        <d v="1998-10-05T00:00:00" u="1"/>
        <d v="1998-10-06T00:00:00" u="1"/>
        <d v="1998-10-07T00:00:00" u="1"/>
        <d v="1998-10-08T00:00:00" u="1"/>
        <d v="1998-10-09T00:00:00" u="1"/>
        <d v="1998-10-10T00:00:00" u="1"/>
        <d v="1998-10-11T00:00:00" u="1"/>
        <d v="1998-10-12T00:00:00" u="1"/>
        <d v="1998-10-13T00:00:00" u="1"/>
        <d v="1998-10-14T00:00:00" u="1"/>
        <d v="1998-10-15T00:00:00" u="1"/>
        <d v="1998-10-16T00:00:00" u="1"/>
        <d v="1998-10-17T00:00:00" u="1"/>
        <d v="1998-10-18T00:00:00" u="1"/>
        <d v="1998-10-19T00:00:00" u="1"/>
        <d v="1998-10-20T00:00:00" u="1"/>
        <d v="1998-10-21T00:00:00" u="1"/>
        <d v="1998-10-22T00:00:00" u="1"/>
        <d v="1998-10-23T00:00:00" u="1"/>
        <d v="1998-10-24T00:00:00" u="1"/>
        <d v="1998-10-25T00:00:00" u="1"/>
        <d v="1998-10-26T00:00:00" u="1"/>
        <d v="1998-10-27T00:00:00" u="1"/>
        <d v="1998-10-28T00:00:00" u="1"/>
        <d v="1998-10-29T00:00:00" u="1"/>
        <d v="1998-10-30T00:00:00" u="1"/>
        <d v="1998-10-31T00:00:00" u="1"/>
        <d v="1998-11-02T00:00:00" u="1"/>
        <d v="1998-11-03T00:00:00" u="1"/>
        <d v="1998-11-04T00:00:00" u="1"/>
        <d v="1998-11-05T00:00:00" u="1"/>
        <d v="1998-11-06T00:00:00" u="1"/>
        <d v="1998-11-07T00:00:00" u="1"/>
        <d v="1998-11-08T00:00:00" u="1"/>
        <d v="1998-11-09T00:00:00" u="1"/>
        <d v="1998-11-10T00:00:00" u="1"/>
        <d v="1998-11-11T00:00:00" u="1"/>
        <d v="1998-11-12T00:00:00" u="1"/>
        <d v="1998-11-13T00:00:00" u="1"/>
        <d v="1998-11-14T00:00:00" u="1"/>
        <d v="1998-11-15T00:00:00" u="1"/>
        <d v="1998-11-16T00:00:00" u="1"/>
        <d v="1998-11-17T00:00:00" u="1"/>
        <d v="1998-11-18T00:00:00" u="1"/>
        <d v="1998-11-19T00:00:00" u="1"/>
        <d v="1998-11-20T00:00:00" u="1"/>
        <d v="1998-11-21T00:00:00" u="1"/>
        <d v="1998-11-22T00:00:00" u="1"/>
        <d v="1998-11-23T00:00:00" u="1"/>
        <d v="1998-11-24T00:00:00" u="1"/>
        <d v="1998-11-25T00:00:00" u="1"/>
        <d v="1998-11-26T00:00:00" u="1"/>
        <d v="1998-11-27T00:00:00" u="1"/>
        <d v="1998-11-28T00:00:00" u="1"/>
        <d v="1998-11-29T00:00:00" u="1"/>
        <d v="1998-11-30T00:00:00" u="1"/>
        <d v="1998-12-02T00:00:00" u="1"/>
        <d v="1998-12-03T00:00:00" u="1"/>
        <d v="1998-12-04T00:00:00" u="1"/>
        <d v="1998-12-05T00:00:00" u="1"/>
        <d v="1998-12-06T00:00:00" u="1"/>
        <d v="1998-12-07T00:00:00" u="1"/>
        <d v="1998-12-08T00:00:00" u="1"/>
        <d v="1998-12-09T00:00:00" u="1"/>
        <d v="1998-12-10T00:00:00" u="1"/>
        <d v="1998-12-11T00:00:00" u="1"/>
        <d v="1998-12-12T00:00:00" u="1"/>
        <d v="1998-12-13T00:00:00" u="1"/>
        <d v="1998-12-14T00:00:00" u="1"/>
        <d v="1998-12-15T00:00:00" u="1"/>
        <d v="1998-12-16T00:00:00" u="1"/>
        <d v="1998-12-17T00:00:00" u="1"/>
        <d v="1998-12-18T00:00:00" u="1"/>
        <d v="1998-12-19T00:00:00" u="1"/>
        <d v="1998-12-20T00:00:00" u="1"/>
        <d v="1998-12-21T00:00:00" u="1"/>
        <d v="1998-12-22T00:00:00" u="1"/>
        <d v="1998-12-23T00:00:00" u="1"/>
        <d v="1998-12-24T00:00:00" u="1"/>
        <d v="1998-12-25T00:00:00" u="1"/>
        <d v="1998-12-26T00:00:00" u="1"/>
        <d v="1998-12-27T00:00:00" u="1"/>
        <d v="1998-12-28T00:00:00" u="1"/>
        <d v="1998-12-29T00:00:00" u="1"/>
        <d v="1998-12-30T00:00:00" u="1"/>
        <d v="1998-12-31T00:00:00" u="1"/>
        <d v="1999-01-02T00:00:00" u="1"/>
        <d v="1999-01-03T00:00:00" u="1"/>
        <d v="1999-01-04T00:00:00" u="1"/>
        <d v="1999-01-05T00:00:00" u="1"/>
        <d v="1999-01-06T00:00:00" u="1"/>
        <d v="1999-01-07T00:00:00" u="1"/>
        <d v="1999-01-08T00:00:00" u="1"/>
        <d v="1999-01-09T00:00:00" u="1"/>
        <d v="1999-01-10T00:00:00" u="1"/>
        <d v="1999-01-11T00:00:00" u="1"/>
        <d v="1999-01-12T00:00:00" u="1"/>
        <d v="1999-01-13T00:00:00" u="1"/>
        <d v="1999-01-14T00:00:00" u="1"/>
        <d v="1999-01-15T00:00:00" u="1"/>
        <d v="1999-01-16T00:00:00" u="1"/>
        <d v="1999-01-17T00:00:00" u="1"/>
        <d v="1999-01-18T00:00:00" u="1"/>
        <d v="1999-01-19T00:00:00" u="1"/>
        <d v="1999-01-20T00:00:00" u="1"/>
        <d v="1999-01-21T00:00:00" u="1"/>
        <d v="1999-01-22T00:00:00" u="1"/>
        <d v="1999-01-23T00:00:00" u="1"/>
        <d v="1999-01-24T00:00:00" u="1"/>
        <d v="1999-01-25T00:00:00" u="1"/>
        <d v="1999-01-26T00:00:00" u="1"/>
        <d v="1999-01-27T00:00:00" u="1"/>
        <d v="1999-01-28T00:00:00" u="1"/>
        <d v="1999-01-29T00:00:00" u="1"/>
        <d v="1999-01-30T00:00:00" u="1"/>
        <d v="1999-01-31T00:00:00" u="1"/>
        <d v="1999-02-02T00:00:00" u="1"/>
        <d v="1999-02-03T00:00:00" u="1"/>
        <d v="1999-02-04T00:00:00" u="1"/>
        <d v="1999-02-05T00:00:00" u="1"/>
        <d v="1999-02-06T00:00:00" u="1"/>
        <d v="1999-02-07T00:00:00" u="1"/>
        <d v="1999-02-08T00:00:00" u="1"/>
        <d v="1999-02-09T00:00:00" u="1"/>
        <d v="1999-02-10T00:00:00" u="1"/>
        <d v="1999-02-11T00:00:00" u="1"/>
        <d v="1999-02-12T00:00:00" u="1"/>
        <d v="1999-02-13T00:00:00" u="1"/>
        <d v="1999-02-14T00:00:00" u="1"/>
        <d v="1999-02-15T00:00:00" u="1"/>
        <d v="1999-02-16T00:00:00" u="1"/>
        <d v="1999-02-17T00:00:00" u="1"/>
        <d v="1999-02-18T00:00:00" u="1"/>
        <d v="1999-02-19T00:00:00" u="1"/>
        <d v="1999-02-20T00:00:00" u="1"/>
        <d v="1999-02-21T00:00:00" u="1"/>
        <d v="1999-02-22T00:00:00" u="1"/>
        <d v="1999-02-23T00:00:00" u="1"/>
        <d v="1999-02-24T00:00:00" u="1"/>
        <d v="1999-02-25T00:00:00" u="1"/>
        <d v="1999-02-26T00:00:00" u="1"/>
        <d v="1999-02-27T00:00:00" u="1"/>
        <d v="1999-02-28T00:00:00" u="1"/>
        <d v="1999-03-02T00:00:00" u="1"/>
        <d v="1999-03-03T00:00:00" u="1"/>
        <d v="1999-03-04T00:00:00" u="1"/>
        <d v="1999-03-05T00:00:00" u="1"/>
        <d v="1999-03-06T00:00:00" u="1"/>
        <d v="1999-03-07T00:00:00" u="1"/>
        <d v="1999-03-08T00:00:00" u="1"/>
        <d v="1999-03-09T00:00:00" u="1"/>
        <d v="1999-03-10T00:00:00" u="1"/>
        <d v="1999-03-11T00:00:00" u="1"/>
        <d v="1999-03-12T00:00:00" u="1"/>
        <d v="1999-03-13T00:00:00" u="1"/>
        <d v="1999-03-14T00:00:00" u="1"/>
        <d v="1999-03-15T00:00:00" u="1"/>
        <d v="1999-03-16T00:00:00" u="1"/>
        <d v="1999-03-17T00:00:00" u="1"/>
        <d v="1999-03-18T00:00:00" u="1"/>
        <d v="1999-03-19T00:00:00" u="1"/>
        <d v="1999-03-20T00:00:00" u="1"/>
        <d v="1999-03-21T00:00:00" u="1"/>
        <d v="1999-03-22T00:00:00" u="1"/>
        <d v="1999-03-23T00:00:00" u="1"/>
        <d v="1999-03-24T00:00:00" u="1"/>
        <d v="1999-03-25T00:00:00" u="1"/>
        <d v="1999-03-26T00:00:00" u="1"/>
        <d v="1999-03-27T00:00:00" u="1"/>
        <d v="1999-03-28T00:00:00" u="1"/>
        <d v="1999-03-29T00:00:00" u="1"/>
        <d v="1999-03-30T00:00:00" u="1"/>
        <d v="1999-03-31T00:00:00" u="1"/>
        <d v="1999-04-02T00:00:00" u="1"/>
        <d v="1999-04-03T00:00:00" u="1"/>
        <d v="1999-04-04T00:00:00" u="1"/>
        <d v="1999-04-05T00:00:00" u="1"/>
        <d v="1999-04-06T00:00:00" u="1"/>
        <d v="1999-04-07T00:00:00" u="1"/>
        <d v="1999-04-08T00:00:00" u="1"/>
        <d v="1999-04-09T00:00:00" u="1"/>
        <d v="1999-04-10T00:00:00" u="1"/>
        <d v="1999-04-11T00:00:00" u="1"/>
        <d v="1999-04-12T00:00:00" u="1"/>
        <d v="1999-04-13T00:00:00" u="1"/>
        <d v="1999-04-14T00:00:00" u="1"/>
        <d v="1999-04-15T00:00:00" u="1"/>
        <d v="1999-04-16T00:00:00" u="1"/>
        <d v="1999-04-17T00:00:00" u="1"/>
        <d v="1999-04-18T00:00:00" u="1"/>
        <d v="1999-04-19T00:00:00" u="1"/>
        <d v="1999-04-20T00:00:00" u="1"/>
        <d v="1999-04-21T00:00:00" u="1"/>
        <d v="1999-04-22T00:00:00" u="1"/>
        <d v="1999-04-23T00:00:00" u="1"/>
        <d v="1999-04-24T00:00:00" u="1"/>
        <d v="1999-04-25T00:00:00" u="1"/>
        <d v="1999-04-26T00:00:00" u="1"/>
        <d v="1999-04-27T00:00:00" u="1"/>
        <d v="1999-04-28T00:00:00" u="1"/>
        <d v="1999-04-29T00:00:00" u="1"/>
        <d v="1999-04-30T00:00:00" u="1"/>
        <d v="1999-05-02T00:00:00" u="1"/>
        <d v="1999-05-03T00:00:00" u="1"/>
        <d v="1999-05-04T00:00:00" u="1"/>
        <d v="1999-05-05T00:00:00" u="1"/>
        <d v="1999-05-06T00:00:00" u="1"/>
        <d v="1999-05-07T00:00:00" u="1"/>
        <d v="1999-05-08T00:00:00" u="1"/>
        <d v="1999-05-09T00:00:00" u="1"/>
        <d v="1999-05-10T00:00:00" u="1"/>
        <d v="1999-05-11T00:00:00" u="1"/>
        <d v="1999-05-12T00:00:00" u="1"/>
        <d v="1999-05-13T00:00:00" u="1"/>
        <d v="1999-05-14T00:00:00" u="1"/>
        <d v="1999-05-15T00:00:00" u="1"/>
        <d v="1999-05-16T00:00:00" u="1"/>
        <d v="1999-05-17T00:00:00" u="1"/>
        <d v="1999-05-18T00:00:00" u="1"/>
        <d v="1999-05-19T00:00:00" u="1"/>
        <d v="1999-05-20T00:00:00" u="1"/>
        <d v="1999-05-21T00:00:00" u="1"/>
        <d v="1999-05-22T00:00:00" u="1"/>
        <d v="1999-05-23T00:00:00" u="1"/>
        <d v="1999-05-24T00:00:00" u="1"/>
        <d v="1999-05-25T00:00:00" u="1"/>
        <d v="1999-05-26T00:00:00" u="1"/>
        <d v="1999-05-27T00:00:00" u="1"/>
        <d v="1999-05-28T00:00:00" u="1"/>
        <d v="1999-05-29T00:00:00" u="1"/>
        <d v="1999-05-30T00:00:00" u="1"/>
        <d v="1999-05-31T00:00:00" u="1"/>
        <d v="1999-06-02T00:00:00" u="1"/>
        <d v="1999-06-03T00:00:00" u="1"/>
        <d v="1999-06-04T00:00:00" u="1"/>
        <d v="1999-06-05T00:00:00" u="1"/>
        <d v="1999-06-06T00:00:00" u="1"/>
        <d v="1999-06-07T00:00:00" u="1"/>
        <d v="1999-06-08T00:00:00" u="1"/>
        <d v="1999-06-09T00:00:00" u="1"/>
        <d v="1999-06-10T00:00:00" u="1"/>
        <d v="1999-06-11T00:00:00" u="1"/>
        <d v="1999-06-12T00:00:00" u="1"/>
        <d v="1999-06-13T00:00:00" u="1"/>
        <d v="1999-06-14T00:00:00" u="1"/>
        <d v="1999-06-15T00:00:00" u="1"/>
        <d v="1999-06-16T00:00:00" u="1"/>
        <d v="1999-06-17T00:00:00" u="1"/>
        <d v="1999-06-18T00:00:00" u="1"/>
        <d v="1999-06-19T00:00:00" u="1"/>
        <d v="1999-06-20T00:00:00" u="1"/>
        <d v="1999-06-21T00:00:00" u="1"/>
        <d v="1999-06-22T00:00:00" u="1"/>
        <d v="1999-06-23T00:00:00" u="1"/>
        <d v="1999-06-24T00:00:00" u="1"/>
        <d v="1999-06-25T00:00:00" u="1"/>
        <d v="1999-06-26T00:00:00" u="1"/>
        <d v="1999-06-27T00:00:00" u="1"/>
        <d v="1999-06-28T00:00:00" u="1"/>
        <d v="1999-06-29T00:00:00" u="1"/>
        <d v="1999-06-30T00:00:00" u="1"/>
        <d v="1999-07-02T00:00:00" u="1"/>
        <d v="1999-07-03T00:00:00" u="1"/>
        <d v="1999-07-04T00:00:00" u="1"/>
        <d v="1999-07-05T00:00:00" u="1"/>
        <d v="1999-07-06T00:00:00" u="1"/>
        <d v="1999-07-07T00:00:00" u="1"/>
        <d v="1999-07-08T00:00:00" u="1"/>
        <d v="1999-07-09T00:00:00" u="1"/>
        <d v="1999-07-10T00:00:00" u="1"/>
        <d v="1999-07-11T00:00:00" u="1"/>
        <d v="1999-07-12T00:00:00" u="1"/>
        <d v="1999-07-13T00:00:00" u="1"/>
        <d v="1999-07-14T00:00:00" u="1"/>
        <d v="1999-07-15T00:00:00" u="1"/>
        <d v="1999-07-16T00:00:00" u="1"/>
        <d v="1999-07-17T00:00:00" u="1"/>
        <d v="1999-07-18T00:00:00" u="1"/>
        <d v="1999-07-19T00:00:00" u="1"/>
        <d v="1999-07-20T00:00:00" u="1"/>
        <d v="1999-07-21T00:00:00" u="1"/>
        <d v="1999-07-22T00:00:00" u="1"/>
        <d v="1999-07-23T00:00:00" u="1"/>
        <d v="1999-07-24T00:00:00" u="1"/>
        <d v="1999-07-25T00:00:00" u="1"/>
        <d v="1999-07-26T00:00:00" u="1"/>
        <d v="1999-07-27T00:00:00" u="1"/>
        <d v="1999-07-28T00:00:00" u="1"/>
        <d v="1999-07-29T00:00:00" u="1"/>
        <d v="1999-07-30T00:00:00" u="1"/>
        <d v="1999-07-31T00:00:00" u="1"/>
        <d v="1999-08-02T00:00:00" u="1"/>
        <d v="1999-08-03T00:00:00" u="1"/>
        <d v="1999-08-04T00:00:00" u="1"/>
        <d v="1999-08-05T00:00:00" u="1"/>
        <d v="1999-08-06T00:00:00" u="1"/>
        <d v="1999-08-07T00:00:00" u="1"/>
        <d v="1999-08-08T00:00:00" u="1"/>
        <d v="1999-08-09T00:00:00" u="1"/>
        <d v="1999-08-10T00:00:00" u="1"/>
        <d v="1999-08-11T00:00:00" u="1"/>
        <d v="1999-08-12T00:00:00" u="1"/>
        <d v="1999-08-13T00:00:00" u="1"/>
        <d v="1999-08-14T00:00:00" u="1"/>
        <d v="1999-08-15T00:00:00" u="1"/>
        <d v="1999-08-16T00:00:00" u="1"/>
        <d v="1999-08-17T00:00:00" u="1"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0-01-02T00:00:00" u="1"/>
        <d v="2000-01-03T00:00:00" u="1"/>
        <d v="2000-01-04T00:00:00" u="1"/>
        <d v="2000-01-05T00:00:00" u="1"/>
        <d v="2000-01-06T00:00:00" u="1"/>
        <d v="2000-01-07T00:00:00" u="1"/>
        <d v="2000-01-08T00:00:00" u="1"/>
        <d v="2000-01-09T00:00:00" u="1"/>
        <d v="2000-01-10T00:00:00" u="1"/>
        <d v="2000-01-11T00:00:00" u="1"/>
        <d v="2000-01-12T00:00:00" u="1"/>
        <d v="2000-01-13T00:00:00" u="1"/>
        <d v="2000-01-14T00:00:00" u="1"/>
        <d v="2000-01-15T00:00:00" u="1"/>
        <d v="2000-01-16T00:00:00" u="1"/>
        <d v="2000-01-17T00:00:00" u="1"/>
        <d v="2000-01-18T00:00:00" u="1"/>
        <d v="2000-01-19T00:00:00" u="1"/>
        <d v="2000-01-20T00:00:00" u="1"/>
        <d v="2000-01-21T00:00:00" u="1"/>
        <d v="2000-01-22T00:00:00" u="1"/>
        <d v="2000-01-23T00:00:00" u="1"/>
        <d v="2000-01-24T00:00:00" u="1"/>
        <d v="2000-01-25T00:00:00" u="1"/>
        <d v="2000-01-26T00:00:00" u="1"/>
        <d v="2000-01-27T00:00:00" u="1"/>
        <d v="2000-01-28T00:00:00" u="1"/>
        <d v="2000-01-29T00:00:00" u="1"/>
        <d v="2000-01-30T00:00:00" u="1"/>
        <d v="2000-01-31T00:00:00" u="1"/>
        <d v="2000-02-02T00:00:00" u="1"/>
        <d v="2000-02-03T00:00:00" u="1"/>
        <d v="2000-02-04T00:00:00" u="1"/>
        <d v="2000-02-05T00:00:00" u="1"/>
        <d v="2000-02-06T00:00:00" u="1"/>
        <d v="2000-02-07T00:00:00" u="1"/>
        <d v="2000-02-08T00:00:00" u="1"/>
        <d v="2000-02-09T00:00:00" u="1"/>
        <d v="2000-02-10T00:00:00" u="1"/>
        <d v="2000-02-11T00:00:00" u="1"/>
        <d v="2000-02-12T00:00:00" u="1"/>
        <d v="2000-02-13T00:00:00" u="1"/>
        <d v="2000-02-14T00:00:00" u="1"/>
        <d v="2000-02-15T00:00:00" u="1"/>
        <d v="2000-02-16T00:00:00" u="1"/>
        <d v="2000-02-17T00:00:00" u="1"/>
        <d v="2000-02-18T00:00:00" u="1"/>
        <d v="2000-02-19T00:00:00" u="1"/>
        <d v="2000-02-20T00:00:00" u="1"/>
        <d v="2000-02-21T00:00:00" u="1"/>
        <d v="2000-02-22T00:00:00" u="1"/>
        <d v="2000-02-23T00:00:00" u="1"/>
        <d v="2000-02-24T00:00:00" u="1"/>
        <d v="2000-02-25T00:00:00" u="1"/>
        <d v="2000-02-26T00:00:00" u="1"/>
        <d v="2000-02-27T00:00:00" u="1"/>
        <d v="2000-02-28T00:00:00" u="1"/>
        <d v="2000-02-29T00:00:00" u="1"/>
        <d v="2000-03-02T00:00:00" u="1"/>
        <d v="2000-03-03T00:00:00" u="1"/>
        <d v="2000-03-04T00:00:00" u="1"/>
        <d v="2000-03-05T00:00:00" u="1"/>
        <d v="2000-03-06T00:00:00" u="1"/>
        <d v="2000-03-07T00:00:00" u="1"/>
        <d v="2000-03-08T00:00:00" u="1"/>
        <d v="2000-03-09T00:00:00" u="1"/>
        <d v="2000-03-10T00:00:00" u="1"/>
        <d v="2000-03-11T00:00:00" u="1"/>
        <d v="2000-03-12T00:00:00" u="1"/>
        <d v="2000-03-13T00:00:00" u="1"/>
        <d v="2000-03-14T00:00:00" u="1"/>
        <d v="2000-03-15T00:00:00" u="1"/>
        <d v="2000-03-16T00:00:00" u="1"/>
        <d v="2000-03-17T00:00:00" u="1"/>
        <d v="2000-03-18T00:00:00" u="1"/>
        <d v="2000-03-19T00:00:00" u="1"/>
        <d v="2000-03-20T00:00:00" u="1"/>
        <d v="2000-03-21T00:00:00" u="1"/>
        <d v="2000-03-22T00:00:00" u="1"/>
        <d v="2000-03-23T00:00:00" u="1"/>
        <d v="2000-03-24T00:00:00" u="1"/>
        <d v="2000-03-25T00:00:00" u="1"/>
        <d v="2000-03-26T00:00:00" u="1"/>
        <d v="2000-03-27T00:00:00" u="1"/>
        <d v="2000-03-28T00:00:00" u="1"/>
        <d v="2000-03-29T00:00:00" u="1"/>
        <d v="2000-03-30T00:00:00" u="1"/>
        <d v="2000-03-31T00:00:00" u="1"/>
        <d v="2000-04-02T00:00:00" u="1"/>
        <d v="2000-04-03T00:00:00" u="1"/>
        <d v="2000-04-04T00:00:00" u="1"/>
        <d v="2000-04-05T00:00:00" u="1"/>
        <d v="2000-04-06T00:00:00" u="1"/>
        <d v="2000-04-07T00:00:00" u="1"/>
        <d v="2000-04-08T00:00:00" u="1"/>
        <d v="2000-04-09T00:00:00" u="1"/>
        <d v="2000-04-10T00:00:00" u="1"/>
        <d v="2000-04-11T00:00:00" u="1"/>
        <d v="2000-04-12T00:00:00" u="1"/>
        <d v="2000-04-13T00:00:00" u="1"/>
        <d v="2000-04-14T00:00:00" u="1"/>
        <d v="2000-04-15T00:00:00" u="1"/>
        <d v="2000-04-16T00:00:00" u="1"/>
        <d v="2000-04-17T00:00:00" u="1"/>
        <d v="2000-04-18T00:00:00" u="1"/>
        <d v="2000-04-19T00:00:00" u="1"/>
        <d v="2000-04-20T00:00:00" u="1"/>
        <d v="2000-04-21T00:00:00" u="1"/>
        <d v="2000-04-22T00:00:00" u="1"/>
        <d v="2000-04-23T00:00:00" u="1"/>
        <d v="2000-04-24T00:00:00" u="1"/>
        <d v="2000-04-25T00:00:00" u="1"/>
        <d v="2000-04-26T00:00:00" u="1"/>
        <d v="2000-04-27T00:00:00" u="1"/>
        <d v="2000-04-28T00:00:00" u="1"/>
        <d v="2000-04-29T00:00:00" u="1"/>
        <d v="2000-04-30T00:00:00" u="1"/>
        <d v="2000-05-02T00:00:00" u="1"/>
        <d v="2000-05-03T00:00:00" u="1"/>
        <d v="2000-05-04T00:00:00" u="1"/>
        <d v="2000-05-05T00:00:00" u="1"/>
        <d v="2000-05-06T00:00:00" u="1"/>
        <d v="2000-05-07T00:00:00" u="1"/>
        <d v="2000-05-08T00:00:00" u="1"/>
        <d v="2000-05-09T00:00:00" u="1"/>
        <d v="2000-05-10T00:00:00" u="1"/>
        <d v="2000-05-11T00:00:00" u="1"/>
        <d v="2000-05-12T00:00:00" u="1"/>
        <d v="2000-05-13T00:00:00" u="1"/>
        <d v="2000-05-14T00:00:00" u="1"/>
        <d v="2000-05-15T00:00:00" u="1"/>
        <d v="2000-05-16T00:00:00" u="1"/>
        <d v="2000-05-17T00:00:00" u="1"/>
        <d v="2000-05-18T00:00:00" u="1"/>
        <d v="2000-05-19T00:00:00" u="1"/>
        <d v="2000-05-20T00:00:00" u="1"/>
        <d v="2000-05-21T00:00:00" u="1"/>
        <d v="2000-05-22T00:00:00" u="1"/>
        <d v="2000-05-23T00:00:00" u="1"/>
        <d v="2000-05-24T00:00:00" u="1"/>
        <d v="2000-05-25T00:00:00" u="1"/>
        <d v="2000-05-26T00:00:00" u="1"/>
        <d v="2000-05-27T00:00:00" u="1"/>
        <d v="2000-05-28T00:00:00" u="1"/>
        <d v="2000-05-29T00:00:00" u="1"/>
        <d v="2000-05-30T00:00:00" u="1"/>
        <d v="2000-05-31T00:00:00" u="1"/>
        <d v="2000-06-02T00:00:00" u="1"/>
        <d v="2000-06-03T00:00:00" u="1"/>
        <d v="2000-06-04T00:00:00" u="1"/>
        <d v="2000-06-05T00:00:00" u="1"/>
        <d v="2000-06-06T00:00:00" u="1"/>
        <d v="2000-06-07T00:00:00" u="1"/>
        <d v="2000-06-08T00:00:00" u="1"/>
        <d v="2000-06-09T00:00:00" u="1"/>
        <d v="2000-06-10T00:00:00" u="1"/>
        <d v="2000-06-11T00:00:00" u="1"/>
        <d v="2000-06-12T00:00:00" u="1"/>
        <d v="2000-06-13T00:00:00" u="1"/>
        <d v="2000-06-14T00:00:00" u="1"/>
        <d v="2000-06-15T00:00:00" u="1"/>
        <d v="2000-06-16T00:00:00" u="1"/>
        <d v="2000-06-17T00:00:00" u="1"/>
        <d v="2000-06-18T00:00:00" u="1"/>
        <d v="2000-06-19T00:00:00" u="1"/>
        <d v="2000-06-20T00:00:00" u="1"/>
        <d v="2000-06-21T00:00:00" u="1"/>
        <d v="2000-06-22T00:00:00" u="1"/>
        <d v="2000-06-23T00:00:00" u="1"/>
        <d v="2000-06-24T00:00:00" u="1"/>
        <d v="2000-06-25T00:00:00" u="1"/>
        <d v="2000-06-26T00:00:00" u="1"/>
        <d v="2000-06-27T00:00:00" u="1"/>
        <d v="2000-06-28T00:00:00" u="1"/>
        <d v="2000-06-29T00:00:00" u="1"/>
        <d v="2000-06-30T00:00:00" u="1"/>
        <d v="2000-07-02T00:00:00" u="1"/>
        <d v="2000-07-03T00:00:00" u="1"/>
        <d v="2000-07-04T00:00:00" u="1"/>
        <d v="2000-07-05T00:00:00" u="1"/>
        <d v="2000-07-06T00:00:00" u="1"/>
        <d v="2000-07-07T00:00:00" u="1"/>
        <d v="2000-07-08T00:00:00" u="1"/>
        <d v="2000-07-09T00:00:00" u="1"/>
        <d v="2000-07-10T00:00:00" u="1"/>
        <d v="2000-07-11T00:00:00" u="1"/>
        <d v="2000-07-12T00:00:00" u="1"/>
        <d v="2000-07-13T00:00:00" u="1"/>
        <d v="2000-07-14T00:00:00" u="1"/>
        <d v="2000-07-15T00:00:00" u="1"/>
        <d v="2000-07-16T00:00:00" u="1"/>
        <d v="2000-07-17T00:00:00" u="1"/>
        <d v="2000-07-18T00:00:00" u="1"/>
        <d v="2000-07-19T00:00:00" u="1"/>
        <d v="2000-07-20T00:00:00" u="1"/>
        <d v="2000-07-21T00:00:00" u="1"/>
        <d v="2000-07-22T00:00:00" u="1"/>
        <d v="2000-07-23T00:00:00" u="1"/>
        <d v="2000-07-24T00:00:00" u="1"/>
        <d v="2000-07-25T00:00:00" u="1"/>
        <d v="2000-07-26T00:00:00" u="1"/>
        <d v="2000-07-27T00:00:00" u="1"/>
        <d v="2000-07-28T00:00:00" u="1"/>
        <d v="2000-07-29T00:00:00" u="1"/>
        <d v="2000-07-30T00:00:00" u="1"/>
        <d v="2000-07-31T00:00:00" u="1"/>
        <d v="2000-08-02T00:00:00" u="1"/>
        <d v="2000-08-03T00:00:00" u="1"/>
        <d v="2000-08-04T00:00:00" u="1"/>
        <d v="2000-08-05T00:00:00" u="1"/>
        <d v="2000-08-06T00:00:00" u="1"/>
        <d v="2000-08-07T00:00:00" u="1"/>
        <d v="2000-08-08T00:00:00" u="1"/>
        <d v="2000-08-09T00:00:00" u="1"/>
        <d v="2000-08-10T00:00:00" u="1"/>
        <d v="2000-08-11T00:00:00" u="1"/>
        <d v="2000-08-12T00:00:00" u="1"/>
        <d v="2000-08-13T00:00:00" u="1"/>
        <d v="2000-08-14T00:00:00" u="1"/>
        <d v="2000-08-15T00:00:00" u="1"/>
        <d v="2000-08-16T00:00:00" u="1"/>
        <d v="2000-08-17T00:00:00" u="1"/>
        <d v="2000-08-18T00:00:00" u="1"/>
        <d v="2000-08-19T00:00:00" u="1"/>
        <d v="2000-08-20T00:00:00" u="1"/>
        <d v="2000-08-21T00:00:00" u="1"/>
        <d v="2000-08-22T00:00:00" u="1"/>
        <d v="2000-08-23T00:00:00" u="1"/>
        <d v="2000-08-24T00:00:00" u="1"/>
        <d v="2000-08-25T00:00:00" u="1"/>
        <d v="2000-08-26T00:00:00" u="1"/>
        <d v="2000-08-27T00:00:00" u="1"/>
        <d v="2000-08-28T00:00:00" u="1"/>
        <d v="2000-08-29T00:00:00" u="1"/>
        <d v="2000-08-30T00:00:00" u="1"/>
        <d v="2000-08-31T00:00:00" u="1"/>
        <d v="2000-09-02T00:00:00" u="1"/>
        <d v="2000-09-03T00:00:00" u="1"/>
        <d v="2000-09-04T00:00:00" u="1"/>
        <d v="2000-09-05T00:00:00" u="1"/>
        <d v="2000-09-06T00:00:00" u="1"/>
        <d v="2000-09-07T00:00:00" u="1"/>
        <d v="2000-09-08T00:00:00" u="1"/>
        <d v="2000-09-09T00:00:00" u="1"/>
        <d v="2000-09-10T00:00:00" u="1"/>
        <d v="2000-09-11T00:00:00" u="1"/>
        <d v="2000-09-12T00:00:00" u="1"/>
        <d v="2000-09-13T00:00:00" u="1"/>
        <d v="2000-09-14T00:00:00" u="1"/>
        <d v="2000-09-15T00:00:00" u="1"/>
        <d v="2000-09-16T00:00:00" u="1"/>
        <d v="2000-09-17T00:00:00" u="1"/>
        <d v="2000-09-18T00:00:00" u="1"/>
        <d v="2000-09-19T00:00:00" u="1"/>
        <d v="2000-09-20T00:00:00" u="1"/>
        <d v="2000-09-21T00:00:00" u="1"/>
        <d v="2000-09-22T00:00:00" u="1"/>
        <d v="2000-09-23T00:00:00" u="1"/>
        <d v="2000-09-24T00:00:00" u="1"/>
        <d v="2000-09-25T00:00:00" u="1"/>
        <d v="2000-09-26T00:00:00" u="1"/>
        <d v="2000-09-27T00:00:00" u="1"/>
        <d v="2000-09-28T00:00:00" u="1"/>
        <d v="2000-09-29T00:00:00" u="1"/>
        <d v="2000-09-30T00:00:00" u="1"/>
        <d v="2000-10-02T00:00:00" u="1"/>
        <d v="2000-10-03T00:00:00" u="1"/>
        <d v="2000-10-04T00:00:00" u="1"/>
        <d v="2000-10-05T00:00:00" u="1"/>
        <d v="2000-10-06T00:00:00" u="1"/>
        <d v="2000-10-07T00:00:00" u="1"/>
        <d v="2000-10-08T00:00:00" u="1"/>
        <d v="2000-10-09T00:00:00" u="1"/>
        <d v="2000-10-10T00:00:00" u="1"/>
        <d v="2000-10-11T00:00:00" u="1"/>
        <d v="2000-10-12T00:00:00" u="1"/>
        <d v="2000-10-13T00:00:00" u="1"/>
        <d v="2000-10-14T00:00:00" u="1"/>
        <d v="2000-10-15T00:00:00" u="1"/>
        <d v="2000-10-16T00:00:00" u="1"/>
        <d v="2000-10-17T00:00:00" u="1"/>
        <d v="2000-10-18T00:00:00" u="1"/>
        <d v="2000-10-19T00:00:00" u="1"/>
        <d v="2000-10-20T00:00:00" u="1"/>
        <d v="2000-10-21T00:00:00" u="1"/>
        <d v="2000-10-22T00:00:00" u="1"/>
        <d v="2000-10-23T00:00:00" u="1"/>
        <d v="2000-10-24T00:00:00" u="1"/>
        <d v="2000-10-25T00:00:00" u="1"/>
        <d v="2000-10-26T00:00:00" u="1"/>
        <d v="2000-10-27T00:00:00" u="1"/>
        <d v="2000-10-28T00:00:00" u="1"/>
        <d v="2000-10-29T00:00:00" u="1"/>
        <d v="2000-10-30T00:00:00" u="1"/>
        <d v="2000-10-31T00:00:00" u="1"/>
        <d v="2000-11-02T00:00:00" u="1"/>
        <d v="2000-11-03T00:00:00" u="1"/>
        <d v="2000-11-04T00:00:00" u="1"/>
        <d v="2000-11-05T00:00:00" u="1"/>
        <d v="2000-11-06T00:00:00" u="1"/>
        <d v="2000-11-07T00:00:00" u="1"/>
        <d v="2000-11-08T00:00:00" u="1"/>
        <d v="2000-11-09T00:00:00" u="1"/>
        <d v="2000-11-10T00:00:00" u="1"/>
        <d v="2000-11-11T00:00:00" u="1"/>
        <d v="2000-11-12T00:00:00" u="1"/>
        <d v="2000-11-13T00:00:00" u="1"/>
        <d v="2000-11-14T00:00:00" u="1"/>
        <d v="2000-11-15T00:00:00" u="1"/>
        <d v="2000-11-16T00:00:00" u="1"/>
        <d v="2000-11-17T00:00:00" u="1"/>
        <d v="2000-11-18T00:00:00" u="1"/>
        <d v="2000-11-19T00:00:00" u="1"/>
        <d v="2000-11-20T00:00:00" u="1"/>
        <d v="2000-11-21T00:00:00" u="1"/>
        <d v="2000-11-22T00:00:00" u="1"/>
        <d v="2000-11-23T00:00:00" u="1"/>
        <d v="2000-11-24T00:00:00" u="1"/>
        <d v="2000-11-25T00:00:00" u="1"/>
        <d v="2000-11-26T00:00:00" u="1"/>
        <d v="2000-11-27T00:00:00" u="1"/>
        <d v="2000-11-28T00:00:00" u="1"/>
        <d v="2000-11-29T00:00:00" u="1"/>
        <d v="2000-11-30T00:00:00" u="1"/>
        <d v="2000-12-02T00:00:00" u="1"/>
        <d v="2000-12-03T00:00:00" u="1"/>
        <d v="2000-12-04T00:00:00" u="1"/>
        <d v="2000-12-05T00:00:00" u="1"/>
        <d v="2000-12-06T00:00:00" u="1"/>
        <d v="2000-12-07T00:00:00" u="1"/>
        <d v="2000-12-08T00:00:00" u="1"/>
        <d v="2000-12-09T00:00:00" u="1"/>
        <d v="2000-12-10T00:00:00" u="1"/>
        <d v="2000-12-11T00:00:00" u="1"/>
        <d v="2000-12-12T00:00:00" u="1"/>
        <d v="2000-12-13T00:00:00" u="1"/>
        <d v="2000-12-14T00:00:00" u="1"/>
        <d v="2000-12-15T00:00:00" u="1"/>
        <d v="2000-12-16T00:00:00" u="1"/>
        <d v="2000-12-17T00:00:00" u="1"/>
        <d v="2000-12-18T00:00:00" u="1"/>
        <d v="2000-12-19T00:00:00" u="1"/>
        <d v="2000-12-20T00:00:00" u="1"/>
        <d v="2000-12-21T00:00:00" u="1"/>
        <d v="2000-12-22T00:00:00" u="1"/>
        <d v="2000-12-23T00:00:00" u="1"/>
        <d v="2000-12-24T00:00:00" u="1"/>
        <d v="2000-12-25T00:00:00" u="1"/>
        <d v="2000-12-26T00:00:00" u="1"/>
        <d v="2000-12-27T00:00:00" u="1"/>
        <d v="2000-12-28T00:00:00" u="1"/>
        <d v="2000-12-29T00:00:00" u="1"/>
        <d v="2000-12-30T00:00:00" u="1"/>
        <d v="2000-12-31T00:00:00" u="1"/>
        <d v="2001-01-02T00:00:00" u="1"/>
        <d v="2001-01-03T00:00:00" u="1"/>
        <d v="2001-01-04T00:00:00" u="1"/>
        <d v="2001-01-05T00:00:00" u="1"/>
        <d v="2001-01-06T00:00:00" u="1"/>
        <d v="2001-01-07T00:00:00" u="1"/>
        <d v="2001-01-08T00:00:00" u="1"/>
        <d v="2001-01-09T00:00:00" u="1"/>
        <d v="2001-01-10T00:00:00" u="1"/>
        <d v="2001-01-11T00:00:00" u="1"/>
        <d v="2001-01-12T00:00:00" u="1"/>
        <d v="2001-01-13T00:00:00" u="1"/>
        <d v="2001-01-14T00:00:00" u="1"/>
        <d v="2001-01-15T00:00:00" u="1"/>
        <d v="2001-01-16T00:00:00" u="1"/>
        <d v="2001-01-17T00:00:00" u="1"/>
        <d v="2001-01-18T00:00:00" u="1"/>
        <d v="2001-01-19T00:00:00" u="1"/>
        <d v="2001-01-20T00:00:00" u="1"/>
        <d v="2001-01-21T00:00:00" u="1"/>
        <d v="2001-01-22T00:00:00" u="1"/>
        <d v="2001-01-23T00:00:00" u="1"/>
        <d v="2001-01-24T00:00:00" u="1"/>
        <d v="2001-01-25T00:00:00" u="1"/>
        <d v="2001-01-26T00:00:00" u="1"/>
        <d v="2001-01-27T00:00:00" u="1"/>
        <d v="2001-01-28T00:00:00" u="1"/>
        <d v="2001-01-29T00:00:00" u="1"/>
        <d v="2001-01-30T00:00:00" u="1"/>
        <d v="2001-01-31T00:00:00" u="1"/>
        <d v="2001-02-02T00:00:00" u="1"/>
        <d v="2001-02-03T00:00:00" u="1"/>
        <d v="2001-02-04T00:00:00" u="1"/>
        <d v="2001-02-05T00:00:00" u="1"/>
        <d v="2001-02-06T00:00:00" u="1"/>
        <d v="2001-02-07T00:00:00" u="1"/>
        <d v="2001-02-08T00:00:00" u="1"/>
        <d v="2001-02-09T00:00:00" u="1"/>
        <d v="2001-02-10T00:00:00" u="1"/>
        <d v="2001-02-11T00:00:00" u="1"/>
        <d v="2001-02-12T00:00:00" u="1"/>
        <d v="2001-02-13T00:00:00" u="1"/>
        <d v="2001-02-14T00:00:00" u="1"/>
        <d v="2001-02-15T00:00:00" u="1"/>
        <d v="2001-02-16T00:00:00" u="1"/>
        <d v="2001-02-17T00:00:00" u="1"/>
        <d v="2001-02-18T00:00:00" u="1"/>
        <d v="2001-02-19T00:00:00" u="1"/>
        <d v="2001-02-20T00:00:00" u="1"/>
        <d v="2001-02-21T00:00:00" u="1"/>
        <d v="2001-02-22T00:00:00" u="1"/>
        <d v="2001-02-23T00:00:00" u="1"/>
        <d v="2001-02-24T00:00:00" u="1"/>
        <d v="2001-02-25T00:00:00" u="1"/>
        <d v="2001-02-26T00:00:00" u="1"/>
        <d v="2001-02-27T00:00:00" u="1"/>
        <d v="2001-02-28T00:00:00" u="1"/>
        <d v="2001-03-02T00:00:00" u="1"/>
        <d v="2001-03-03T00:00:00" u="1"/>
        <d v="2001-03-04T00:00:00" u="1"/>
        <d v="2001-03-05T00:00:00" u="1"/>
        <d v="2001-03-06T00:00:00" u="1"/>
        <d v="2001-03-07T00:00:00" u="1"/>
        <d v="2001-03-08T00:00:00" u="1"/>
        <d v="2001-03-09T00:00:00" u="1"/>
        <d v="2001-03-10T00:00:00" u="1"/>
        <d v="2001-03-11T00:00:00" u="1"/>
        <d v="2001-03-12T00:00:00" u="1"/>
        <d v="2001-03-13T00:00:00" u="1"/>
        <d v="2001-03-14T00:00:00" u="1"/>
        <d v="2001-03-15T00:00:00" u="1"/>
        <d v="2001-03-16T00:00:00" u="1"/>
        <d v="2001-03-17T00:00:00" u="1"/>
        <d v="2001-03-18T00:00:00" u="1"/>
        <d v="2001-03-19T00:00:00" u="1"/>
        <d v="2001-03-20T00:00:00" u="1"/>
        <d v="2001-03-21T00:00:00" u="1"/>
        <d v="2001-03-22T00:00:00" u="1"/>
        <d v="2001-03-23T00:00:00" u="1"/>
        <d v="2001-03-24T00:00:00" u="1"/>
        <d v="2001-03-25T00:00:00" u="1"/>
        <d v="2001-03-26T00:00:00" u="1"/>
        <d v="2001-03-27T00:00:00" u="1"/>
        <d v="2001-03-28T00:00:00" u="1"/>
        <d v="2001-03-29T00:00:00" u="1"/>
        <d v="2001-03-30T00:00:00" u="1"/>
        <d v="2001-03-31T00:00:00" u="1"/>
        <d v="2001-04-02T00:00:00" u="1"/>
        <d v="2001-04-03T00:00:00" u="1"/>
        <d v="2001-04-04T00:00:00" u="1"/>
        <d v="2001-04-05T00:00:00" u="1"/>
        <d v="2001-04-06T00:00:00" u="1"/>
        <d v="2001-04-07T00:00:00" u="1"/>
        <d v="2001-04-08T00:00:00" u="1"/>
        <d v="2001-04-09T00:00:00" u="1"/>
        <d v="2001-04-10T00:00:00" u="1"/>
        <d v="2001-04-11T00:00:00" u="1"/>
        <d v="2001-04-12T00:00:00" u="1"/>
        <d v="2001-04-13T00:00:00" u="1"/>
        <d v="2001-04-14T00:00:00" u="1"/>
        <d v="2001-04-15T00:00:00" u="1"/>
        <d v="2001-04-16T00:00:00" u="1"/>
        <d v="2001-04-17T00:00:00" u="1"/>
        <d v="2001-04-18T00:00:00" u="1"/>
        <d v="2001-04-19T00:00:00" u="1"/>
        <d v="2001-04-20T00:00:00" u="1"/>
        <d v="2001-04-21T00:00:00" u="1"/>
        <d v="2001-04-22T00:00:00" u="1"/>
        <d v="2001-04-23T00:00:00" u="1"/>
        <d v="2001-04-24T00:00:00" u="1"/>
        <d v="2001-04-25T00:00:00" u="1"/>
        <d v="2001-04-26T00:00:00" u="1"/>
        <d v="2001-04-27T00:00:00" u="1"/>
        <d v="2001-04-28T00:00:00" u="1"/>
        <d v="2001-04-29T00:00:00" u="1"/>
        <d v="2001-04-30T00:00:00" u="1"/>
        <d v="2001-05-02T00:00:00" u="1"/>
        <d v="2001-05-03T00:00:00" u="1"/>
        <d v="2001-05-04T00:00:00" u="1"/>
        <d v="2001-05-05T00:00:00" u="1"/>
        <d v="2001-05-06T00:00:00" u="1"/>
        <d v="2001-05-07T00:00:00" u="1"/>
        <d v="2001-05-08T00:00:00" u="1"/>
        <d v="2001-05-09T00:00:00" u="1"/>
        <d v="2001-05-10T00:00:00" u="1"/>
        <d v="2001-05-11T00:00:00" u="1"/>
        <d v="2001-05-12T00:00:00" u="1"/>
        <d v="2001-05-13T00:00:00" u="1"/>
        <d v="2001-05-14T00:00:00" u="1"/>
        <d v="2001-05-15T00:00:00" u="1"/>
        <d v="2001-05-16T00:00:00" u="1"/>
        <d v="2001-05-17T00:00:00" u="1"/>
        <d v="2001-05-18T00:00:00" u="1"/>
        <d v="2001-05-19T00:00:00" u="1"/>
        <d v="2001-05-20T00:00:00" u="1"/>
        <d v="2001-05-21T00:00:00" u="1"/>
        <d v="2001-05-22T00:00:00" u="1"/>
        <d v="2001-05-23T00:00:00" u="1"/>
        <d v="2001-05-24T00:00:00" u="1"/>
        <d v="2001-05-25T00:00:00" u="1"/>
        <d v="2001-05-26T00:00:00" u="1"/>
        <d v="2001-05-27T00:00:00" u="1"/>
        <d v="2001-05-28T00:00:00" u="1"/>
        <d v="2001-05-29T00:00:00" u="1"/>
        <d v="2001-05-30T00:00:00" u="1"/>
        <d v="2001-05-31T00:00:00" u="1"/>
        <d v="2001-06-02T00:00:00" u="1"/>
        <d v="2001-06-03T00:00:00" u="1"/>
        <d v="2001-06-04T00:00:00" u="1"/>
        <d v="2001-06-05T00:00:00" u="1"/>
        <d v="2001-06-06T00:00:00" u="1"/>
        <d v="2001-06-07T00:00:00" u="1"/>
        <d v="2001-06-08T00:00:00" u="1"/>
        <d v="2001-06-09T00:00:00" u="1"/>
        <d v="2001-06-10T00:00:00" u="1"/>
        <d v="2001-06-11T00:00:00" u="1"/>
        <d v="2001-06-12T00:00:00" u="1"/>
        <d v="2001-06-13T00:00:00" u="1"/>
        <d v="2001-06-14T00:00:00" u="1"/>
        <d v="2001-06-15T00:00:00" u="1"/>
        <d v="2001-06-16T00:00:00" u="1"/>
        <d v="2001-06-17T00:00:00" u="1"/>
        <d v="2001-06-18T00:00:00" u="1"/>
        <d v="2001-06-19T00:00:00" u="1"/>
        <d v="2001-06-20T00:00:00" u="1"/>
        <d v="2001-06-21T00:00:00" u="1"/>
        <d v="2001-06-22T00:00:00" u="1"/>
        <d v="2001-06-23T00:00:00" u="1"/>
        <d v="2001-06-24T00:00:00" u="1"/>
        <d v="2001-06-25T00:00:00" u="1"/>
        <d v="2001-06-26T00:00:00" u="1"/>
        <d v="2001-06-27T00:00:00" u="1"/>
        <d v="2001-06-28T00:00:00" u="1"/>
        <d v="2001-06-29T00:00:00" u="1"/>
        <d v="2001-06-30T00:00:00" u="1"/>
        <d v="2001-07-02T00:00:00" u="1"/>
        <d v="2001-07-03T00:00:00" u="1"/>
        <d v="2001-07-04T00:00:00" u="1"/>
        <d v="2001-07-05T00:00:00" u="1"/>
        <d v="2001-07-06T00:00:00" u="1"/>
        <d v="2001-07-07T00:00:00" u="1"/>
        <d v="2001-07-08T00:00:00" u="1"/>
        <d v="2001-07-09T00:00:00" u="1"/>
        <d v="2001-07-10T00:00:00" u="1"/>
        <d v="2001-07-11T00:00:00" u="1"/>
        <d v="2001-07-12T00:00:00" u="1"/>
        <d v="2001-07-13T00:00:00" u="1"/>
        <d v="2001-07-14T00:00:00" u="1"/>
        <d v="2001-07-15T00:00:00" u="1"/>
        <d v="2001-07-16T00:00:00" u="1"/>
        <d v="2001-07-17T00:00:00" u="1"/>
        <d v="2001-07-18T00:00:00" u="1"/>
        <d v="2001-07-19T00:00:00" u="1"/>
        <d v="2001-07-20T00:00:00" u="1"/>
        <d v="2001-07-21T00:00:00" u="1"/>
        <d v="2001-07-22T00:00:00" u="1"/>
        <d v="2001-07-23T00:00:00" u="1"/>
        <d v="2001-07-24T00:00:00" u="1"/>
        <d v="2001-07-25T00:00:00" u="1"/>
        <d v="2001-07-26T00:00:00" u="1"/>
        <d v="2001-07-27T00:00:00" u="1"/>
        <d v="2001-07-28T00:00:00" u="1"/>
        <d v="2001-07-29T00:00:00" u="1"/>
        <d v="2001-07-30T00:00:00" u="1"/>
        <d v="2001-07-31T00:00:00" u="1"/>
        <d v="2001-08-02T00:00:00" u="1"/>
        <d v="2001-08-03T00:00:00" u="1"/>
        <d v="2001-08-04T00:00:00" u="1"/>
        <d v="2001-08-05T00:00:00" u="1"/>
        <d v="2001-08-06T00:00:00" u="1"/>
        <d v="2001-08-07T00:00:00" u="1"/>
        <d v="2001-08-08T00:00:00" u="1"/>
        <d v="2001-08-09T00:00:00" u="1"/>
        <d v="2001-08-10T00:00:00" u="1"/>
        <d v="2001-08-11T00:00:00" u="1"/>
        <d v="2001-08-12T00:00:00" u="1"/>
        <d v="2001-08-13T00:00:00" u="1"/>
        <d v="2001-08-14T00:00:00" u="1"/>
        <d v="2001-08-15T00:00:00" u="1"/>
        <d v="2001-08-16T00:00:00" u="1"/>
        <d v="2001-08-17T00:00:00" u="1"/>
        <d v="2001-08-18T00:00:00" u="1"/>
        <d v="2001-08-19T00:00:00" u="1"/>
        <d v="2001-08-20T00:00:00" u="1"/>
        <d v="2001-08-21T00:00:00" u="1"/>
        <d v="2001-08-22T00:00:00" u="1"/>
        <d v="2001-08-23T00:00:00" u="1"/>
        <d v="2001-08-24T00:00:00" u="1"/>
        <d v="2001-08-25T00:00:00" u="1"/>
        <d v="2001-08-26T00:00:00" u="1"/>
        <d v="2001-08-27T00:00:00" u="1"/>
        <d v="2001-08-28T00:00:00" u="1"/>
        <d v="2001-08-29T00:00:00" u="1"/>
        <d v="2001-08-30T00:00:00" u="1"/>
        <d v="2001-08-31T00:00:00" u="1"/>
        <d v="2001-09-02T00:00:00" u="1"/>
        <d v="2001-09-03T00:00:00" u="1"/>
        <d v="2001-09-04T00:00:00" u="1"/>
        <d v="2001-09-05T00:00:00" u="1"/>
        <d v="2001-09-06T00:00:00" u="1"/>
        <d v="2001-09-07T00:00:00" u="1"/>
        <d v="2001-09-08T00:00:00" u="1"/>
        <d v="2001-09-09T00:00:00" u="1"/>
        <d v="2001-09-10T00:00:00" u="1"/>
        <d v="2001-09-11T00:00:00" u="1"/>
        <d v="2001-09-12T00:00:00" u="1"/>
        <d v="2001-09-13T00:00:00" u="1"/>
        <d v="2001-09-14T00:00:00" u="1"/>
        <d v="2001-09-15T00:00:00" u="1"/>
        <d v="2001-09-16T00:00:00" u="1"/>
        <d v="2001-09-17T00:00:00" u="1"/>
        <d v="2001-09-18T00:00:00" u="1"/>
        <d v="2001-09-19T00:00:00" u="1"/>
        <d v="2001-09-20T00:00:00" u="1"/>
        <d v="2001-09-21T00:00:00" u="1"/>
        <d v="2001-09-22T00:00:00" u="1"/>
        <d v="2001-09-23T00:00:00" u="1"/>
        <d v="2001-09-24T00:00:00" u="1"/>
        <d v="2001-09-25T00:00:00" u="1"/>
        <d v="2001-09-26T00:00:00" u="1"/>
        <d v="2001-09-27T00:00:00" u="1"/>
        <d v="2001-09-28T00:00:00" u="1"/>
        <d v="2001-09-29T00:00:00" u="1"/>
        <d v="2001-09-30T00:00:00" u="1"/>
        <d v="2001-10-02T00:00:00" u="1"/>
        <d v="2001-10-03T00:00:00" u="1"/>
        <d v="2001-10-04T00:00:00" u="1"/>
        <d v="2001-10-05T00:00:00" u="1"/>
        <d v="2001-10-06T00:00:00" u="1"/>
        <d v="2001-10-07T00:00:00" u="1"/>
        <d v="2001-10-08T00:00:00" u="1"/>
        <d v="2001-10-09T00:00:00" u="1"/>
        <d v="2001-10-10T00:00:00" u="1"/>
        <d v="2001-10-11T00:00:00" u="1"/>
        <d v="2001-10-12T00:00:00" u="1"/>
        <d v="2001-10-13T00:00:00" u="1"/>
        <d v="2001-10-14T00:00:00" u="1"/>
        <d v="2001-10-15T00:00:00" u="1"/>
        <d v="2001-10-16T00:00:00" u="1"/>
        <d v="2001-10-17T00:00:00" u="1"/>
        <d v="2001-10-18T00:00:00" u="1"/>
        <d v="2001-10-19T00:00:00" u="1"/>
        <d v="2001-10-20T00:00:00" u="1"/>
        <d v="2001-10-21T00:00:00" u="1"/>
        <d v="2001-10-22T00:00:00" u="1"/>
        <d v="2001-10-23T00:00:00" u="1"/>
        <d v="2001-10-24T00:00:00" u="1"/>
        <d v="2001-10-25T00:00:00" u="1"/>
        <d v="2001-10-26T00:00:00" u="1"/>
        <d v="2001-10-27T00:00:00" u="1"/>
        <d v="2001-10-28T00:00:00" u="1"/>
        <d v="2001-10-29T00:00:00" u="1"/>
        <d v="2001-10-30T00:00:00" u="1"/>
        <d v="2001-10-31T00:00:00" u="1"/>
        <d v="2001-11-02T00:00:00" u="1"/>
        <d v="2001-11-03T00:00:00" u="1"/>
        <d v="2001-11-04T00:00:00" u="1"/>
        <d v="2001-11-05T00:00:00" u="1"/>
        <d v="2001-11-06T00:00:00" u="1"/>
        <d v="2001-11-07T00:00:00" u="1"/>
        <d v="2001-11-08T00:00:00" u="1"/>
        <d v="2001-11-09T00:00:00" u="1"/>
        <d v="2001-11-10T00:00:00" u="1"/>
        <d v="2001-11-11T00:00:00" u="1"/>
        <d v="2001-11-12T00:00:00" u="1"/>
        <d v="2001-11-13T00:00:00" u="1"/>
        <d v="2001-11-14T00:00:00" u="1"/>
        <d v="2001-11-15T00:00:00" u="1"/>
        <d v="2001-11-16T00:00:00" u="1"/>
        <d v="2001-11-17T00:00:00" u="1"/>
        <d v="2001-11-18T00:00:00" u="1"/>
        <d v="2001-11-19T00:00:00" u="1"/>
        <d v="2001-11-20T00:00:00" u="1"/>
        <d v="2001-11-21T00:00:00" u="1"/>
        <d v="2001-11-22T00:00:00" u="1"/>
        <d v="2001-11-23T00:00:00" u="1"/>
        <d v="2001-11-24T00:00:00" u="1"/>
        <d v="2001-11-25T00:00:00" u="1"/>
        <d v="2001-11-26T00:00:00" u="1"/>
        <d v="2001-11-27T00:00:00" u="1"/>
        <d v="2001-11-28T00:00:00" u="1"/>
        <d v="2001-11-29T00:00:00" u="1"/>
        <d v="2001-11-30T00:00:00" u="1"/>
        <d v="2001-12-02T00:00:00" u="1"/>
        <d v="2001-12-03T00:00:00" u="1"/>
        <d v="2001-12-04T00:00:00" u="1"/>
        <d v="2001-12-05T00:00:00" u="1"/>
        <d v="2001-12-06T00:00:00" u="1"/>
        <d v="2001-12-07T00:00:00" u="1"/>
        <d v="2001-12-08T00:00:00" u="1"/>
        <d v="2001-12-09T00:00:00" u="1"/>
        <d v="2001-12-10T00:00:00" u="1"/>
        <d v="2001-12-11T00:00:00" u="1"/>
        <d v="2001-12-12T00:00:00" u="1"/>
        <d v="2001-12-13T00:00:00" u="1"/>
        <d v="2001-12-14T00:00:00" u="1"/>
        <d v="2001-12-15T00:00:00" u="1"/>
        <d v="2001-12-16T00:00:00" u="1"/>
        <d v="2001-12-17T00:00:00" u="1"/>
        <d v="2001-12-18T00:00:00" u="1"/>
        <d v="2001-12-19T00:00:00" u="1"/>
        <d v="2001-12-20T00:00:00" u="1"/>
        <d v="2001-12-21T00:00:00" u="1"/>
        <d v="2001-12-22T00:00:00" u="1"/>
        <d v="2001-12-23T00:00:00" u="1"/>
        <d v="2001-12-24T00:00:00" u="1"/>
        <d v="2001-12-25T00:00:00" u="1"/>
        <d v="2001-12-26T00:00:00" u="1"/>
        <d v="2001-12-27T00:00:00" u="1"/>
        <d v="2001-12-28T00:00:00" u="1"/>
        <d v="2001-12-29T00:00:00" u="1"/>
        <d v="2001-12-30T00:00:00" u="1"/>
        <d v="2001-12-31T00:00:00" u="1"/>
        <d v="2002-01-02T00:00:00" u="1"/>
        <d v="2002-01-03T00:00:00" u="1"/>
        <d v="2002-01-04T00:00:00" u="1"/>
        <d v="2002-01-05T00:00:00" u="1"/>
        <d v="2002-01-06T00:00:00" u="1"/>
        <d v="2002-01-07T00:00:00" u="1"/>
        <d v="2002-01-08T00:00:00" u="1"/>
        <d v="2002-01-09T00:00:00" u="1"/>
        <d v="2002-01-10T00:00:00" u="1"/>
        <d v="2002-01-11T00:00:00" u="1"/>
        <d v="2002-01-12T00:00:00" u="1"/>
        <d v="2002-01-13T00:00:00" u="1"/>
        <d v="2002-01-14T00:00:00" u="1"/>
        <d v="2002-01-15T00:00:00" u="1"/>
        <d v="2002-01-16T00:00:00" u="1"/>
        <d v="2002-01-17T00:00:00" u="1"/>
        <d v="2002-01-18T00:00:00" u="1"/>
        <d v="2002-01-19T00:00:00" u="1"/>
        <d v="2002-01-20T00:00:00" u="1"/>
        <d v="2002-01-21T00:00:00" u="1"/>
        <d v="2002-01-22T00:00:00" u="1"/>
        <d v="2002-01-23T00:00:00" u="1"/>
        <d v="2002-01-24T00:00:00" u="1"/>
        <d v="2002-01-25T00:00:00" u="1"/>
        <d v="2002-01-26T00:00:00" u="1"/>
        <d v="2002-01-27T00:00:00" u="1"/>
        <d v="2002-01-28T00:00:00" u="1"/>
        <d v="2002-01-29T00:00:00" u="1"/>
        <d v="2002-01-30T00:00:00" u="1"/>
        <d v="2002-01-31T00:00:00" u="1"/>
      </sharedItems>
    </cacheField>
    <cacheField name="DayofWeek" numFmtId="0">
      <sharedItems containsDate="1" containsBlank="1" containsMixedTypes="1" minDate="1899-12-31T00:00:00" maxDate="1900-01-07T00:00:00" count="9">
        <s v="WD"/>
        <d v="1900-01-06T00:00:00"/>
        <d v="1899-12-31T00:00:00"/>
        <m/>
        <d v="1900-01-01T00:00:00" u="1"/>
        <d v="1900-01-02T00:00:00" u="1"/>
        <d v="1900-01-03T00:00:00" u="1"/>
        <d v="1900-01-04T00:00:00" u="1"/>
        <d v="1900-01-05T00:00:00" u="1"/>
      </sharedItems>
    </cacheField>
    <cacheField name="ENT MWD" numFmtId="0">
      <sharedItems containsString="0" containsBlank="1" containsNumber="1" minValue="11" maxValue="1643.1801"/>
    </cacheField>
    <cacheField name="Max Load" numFmtId="0">
      <sharedItems containsString="0" containsBlank="1" containsNumber="1" containsInteger="1" minValue="10833" maxValue="23384"/>
    </cacheField>
    <cacheField name="16 Hr Avg" numFmtId="0">
      <sharedItems containsString="0" containsBlank="1" containsNumber="1" minValue="10100.8125" maxValue="20376.1875"/>
    </cacheField>
    <cacheField name="8 Hr Avg" numFmtId="0">
      <sharedItems containsString="0" containsBlank="1" containsNumber="1" minValue="9153" maxValue="1604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d v="1997-01-01T00:00:00"/>
    <x v="0"/>
    <x v="0"/>
    <m/>
    <n v="11217"/>
    <n v="10324.4375"/>
    <n v="9413.25"/>
  </r>
  <r>
    <d v="1997-01-02T00:00:00"/>
    <x v="0"/>
    <x v="0"/>
    <m/>
    <n v="12255"/>
    <n v="11514.125"/>
    <n v="9529.375"/>
  </r>
  <r>
    <d v="1997-01-03T00:00:00"/>
    <x v="0"/>
    <x v="0"/>
    <m/>
    <n v="12280"/>
    <n v="11699.8125"/>
    <n v="9922.875"/>
  </r>
  <r>
    <d v="1997-01-04T00:00:00"/>
    <x v="0"/>
    <x v="1"/>
    <m/>
    <n v="11995"/>
    <n v="11155.625"/>
    <n v="9818.75"/>
  </r>
  <r>
    <d v="1997-01-05T00:00:00"/>
    <x v="0"/>
    <x v="2"/>
    <m/>
    <n v="11627"/>
    <n v="10618.0625"/>
    <n v="9596.25"/>
  </r>
  <r>
    <d v="1997-01-06T00:00:00"/>
    <x v="0"/>
    <x v="0"/>
    <m/>
    <n v="13314"/>
    <n v="12305.75"/>
    <n v="9967"/>
  </r>
  <r>
    <d v="1997-01-07T00:00:00"/>
    <x v="0"/>
    <x v="0"/>
    <m/>
    <n v="14121"/>
    <n v="13342.125"/>
    <n v="11110"/>
  </r>
  <r>
    <d v="1997-01-08T00:00:00"/>
    <x v="0"/>
    <x v="0"/>
    <m/>
    <n v="14160"/>
    <n v="13458.0625"/>
    <n v="11419.5"/>
  </r>
  <r>
    <d v="1997-01-09T00:00:00"/>
    <x v="0"/>
    <x v="0"/>
    <m/>
    <n v="14110"/>
    <n v="13393.9375"/>
    <n v="11711.75"/>
  </r>
  <r>
    <d v="1997-01-10T00:00:00"/>
    <x v="0"/>
    <x v="0"/>
    <m/>
    <n v="14283"/>
    <n v="13106.3125"/>
    <n v="12197.625"/>
  </r>
  <r>
    <d v="1997-01-11T00:00:00"/>
    <x v="0"/>
    <x v="1"/>
    <m/>
    <n v="14208"/>
    <n v="13438.6875"/>
    <n v="12610.875"/>
  </r>
  <r>
    <d v="1997-01-12T00:00:00"/>
    <x v="0"/>
    <x v="2"/>
    <m/>
    <n v="14388"/>
    <n v="13727.3125"/>
    <n v="12553.125"/>
  </r>
  <r>
    <d v="1997-01-13T00:00:00"/>
    <x v="0"/>
    <x v="0"/>
    <m/>
    <n v="14536"/>
    <n v="14143.5"/>
    <n v="12656.25"/>
  </r>
  <r>
    <d v="1997-01-14T00:00:00"/>
    <x v="0"/>
    <x v="0"/>
    <m/>
    <n v="14276"/>
    <n v="13520.875"/>
    <n v="12284"/>
  </r>
  <r>
    <d v="1997-01-15T00:00:00"/>
    <x v="0"/>
    <x v="0"/>
    <m/>
    <n v="13265"/>
    <n v="12722.5625"/>
    <n v="11491.75"/>
  </r>
  <r>
    <d v="1997-01-16T00:00:00"/>
    <x v="0"/>
    <x v="0"/>
    <m/>
    <n v="14723"/>
    <n v="13649.25"/>
    <n v="11769.625"/>
  </r>
  <r>
    <d v="1997-01-17T00:00:00"/>
    <x v="0"/>
    <x v="0"/>
    <m/>
    <n v="15628"/>
    <n v="14225.375"/>
    <n v="13200"/>
  </r>
  <r>
    <d v="1997-01-18T00:00:00"/>
    <x v="0"/>
    <x v="1"/>
    <m/>
    <n v="14354"/>
    <n v="13144.3125"/>
    <n v="12697.75"/>
  </r>
  <r>
    <d v="1997-01-19T00:00:00"/>
    <x v="0"/>
    <x v="2"/>
    <m/>
    <n v="12857"/>
    <n v="11654.1875"/>
    <n v="11671"/>
  </r>
  <r>
    <d v="1997-01-20T00:00:00"/>
    <x v="0"/>
    <x v="0"/>
    <m/>
    <n v="12817"/>
    <n v="12016.3125"/>
    <n v="10763.125"/>
  </r>
  <r>
    <d v="1997-01-21T00:00:00"/>
    <x v="0"/>
    <x v="0"/>
    <m/>
    <n v="12479"/>
    <n v="12002.8125"/>
    <n v="10182.25"/>
  </r>
  <r>
    <d v="1997-01-22T00:00:00"/>
    <x v="0"/>
    <x v="0"/>
    <m/>
    <n v="12287"/>
    <n v="11675.5625"/>
    <n v="9957.75"/>
  </r>
  <r>
    <d v="1997-01-23T00:00:00"/>
    <x v="0"/>
    <x v="0"/>
    <m/>
    <n v="12619"/>
    <n v="11914.8125"/>
    <n v="9906.625"/>
  </r>
  <r>
    <d v="1997-01-24T00:00:00"/>
    <x v="0"/>
    <x v="0"/>
    <m/>
    <n v="12129"/>
    <n v="11759.25"/>
    <n v="9998.625"/>
  </r>
  <r>
    <d v="1997-01-25T00:00:00"/>
    <x v="0"/>
    <x v="1"/>
    <m/>
    <n v="11681"/>
    <n v="11089.875"/>
    <n v="9934.125"/>
  </r>
  <r>
    <d v="1997-01-26T00:00:00"/>
    <x v="0"/>
    <x v="2"/>
    <m/>
    <n v="11565"/>
    <n v="10936.125"/>
    <n v="10160.125"/>
  </r>
  <r>
    <d v="1997-01-27T00:00:00"/>
    <x v="0"/>
    <x v="0"/>
    <m/>
    <n v="12593"/>
    <n v="11815.75"/>
    <n v="9823.25"/>
  </r>
  <r>
    <d v="1997-01-28T00:00:00"/>
    <x v="0"/>
    <x v="0"/>
    <m/>
    <n v="14509"/>
    <n v="13577.625"/>
    <n v="10948.125"/>
  </r>
  <r>
    <d v="1997-01-29T00:00:00"/>
    <x v="0"/>
    <x v="0"/>
    <m/>
    <n v="14228"/>
    <n v="13317"/>
    <n v="11897.25"/>
  </r>
  <r>
    <d v="1997-01-30T00:00:00"/>
    <x v="0"/>
    <x v="0"/>
    <m/>
    <n v="13770"/>
    <n v="12384.6875"/>
    <n v="11242.625"/>
  </r>
  <r>
    <d v="1997-01-31T00:00:00"/>
    <x v="0"/>
    <x v="0"/>
    <m/>
    <n v="13327"/>
    <n v="11762.75"/>
    <n v="10873"/>
  </r>
  <r>
    <d v="1997-02-01T00:00:00"/>
    <x v="1"/>
    <x v="1"/>
    <m/>
    <n v="11270"/>
    <n v="10760.9375"/>
    <n v="9830.25"/>
  </r>
  <r>
    <d v="1997-02-02T00:00:00"/>
    <x v="1"/>
    <x v="2"/>
    <m/>
    <n v="11539"/>
    <n v="10688.75"/>
    <n v="9544.25"/>
  </r>
  <r>
    <d v="1997-02-03T00:00:00"/>
    <x v="1"/>
    <x v="0"/>
    <m/>
    <n v="12480"/>
    <n v="11759.25"/>
    <n v="9650"/>
  </r>
  <r>
    <d v="1997-02-04T00:00:00"/>
    <x v="1"/>
    <x v="0"/>
    <m/>
    <n v="12433"/>
    <n v="11758.6875"/>
    <n v="9934"/>
  </r>
  <r>
    <d v="1997-02-05T00:00:00"/>
    <x v="1"/>
    <x v="0"/>
    <m/>
    <n v="12631"/>
    <n v="12034.1875"/>
    <n v="10261.625"/>
  </r>
  <r>
    <d v="1997-02-06T00:00:00"/>
    <x v="1"/>
    <x v="0"/>
    <m/>
    <n v="13191"/>
    <n v="12600.375"/>
    <n v="10791.875"/>
  </r>
  <r>
    <d v="1997-02-07T00:00:00"/>
    <x v="1"/>
    <x v="0"/>
    <m/>
    <n v="12839"/>
    <n v="12484.3125"/>
    <n v="10841.125"/>
  </r>
  <r>
    <d v="1997-02-08T00:00:00"/>
    <x v="1"/>
    <x v="1"/>
    <m/>
    <n v="12978"/>
    <n v="12416.4375"/>
    <n v="10964.5"/>
  </r>
  <r>
    <d v="1997-02-09T00:00:00"/>
    <x v="1"/>
    <x v="2"/>
    <m/>
    <n v="12691"/>
    <n v="12119.25"/>
    <n v="11060.875"/>
  </r>
  <r>
    <d v="1997-02-10T00:00:00"/>
    <x v="1"/>
    <x v="0"/>
    <m/>
    <n v="13467"/>
    <n v="12961.375"/>
    <n v="11214.625"/>
  </r>
  <r>
    <d v="1997-02-11T00:00:00"/>
    <x v="1"/>
    <x v="0"/>
    <m/>
    <n v="13363"/>
    <n v="12047.125"/>
    <n v="11319.125"/>
  </r>
  <r>
    <d v="1997-02-12T00:00:00"/>
    <x v="1"/>
    <x v="0"/>
    <m/>
    <n v="14090"/>
    <n v="13171.3125"/>
    <n v="10905.375"/>
  </r>
  <r>
    <d v="1997-02-13T00:00:00"/>
    <x v="1"/>
    <x v="0"/>
    <m/>
    <n v="13164"/>
    <n v="12635.8125"/>
    <n v="11218.125"/>
  </r>
  <r>
    <d v="1997-02-14T00:00:00"/>
    <x v="1"/>
    <x v="0"/>
    <m/>
    <n v="13530"/>
    <n v="12950.9375"/>
    <n v="11189.125"/>
  </r>
  <r>
    <d v="1997-02-15T00:00:00"/>
    <x v="1"/>
    <x v="1"/>
    <m/>
    <n v="12674"/>
    <n v="11498.625"/>
    <n v="11301.875"/>
  </r>
  <r>
    <d v="1997-02-16T00:00:00"/>
    <x v="1"/>
    <x v="2"/>
    <m/>
    <n v="11800"/>
    <n v="10927.875"/>
    <n v="10601.625"/>
  </r>
  <r>
    <d v="1997-02-17T00:00:00"/>
    <x v="1"/>
    <x v="0"/>
    <m/>
    <n v="12807"/>
    <n v="11752.125"/>
    <n v="10453.625"/>
  </r>
  <r>
    <d v="1997-02-18T00:00:00"/>
    <x v="1"/>
    <x v="0"/>
    <m/>
    <n v="12433"/>
    <n v="11731.75"/>
    <n v="10246.625"/>
  </r>
  <r>
    <d v="1997-02-19T00:00:00"/>
    <x v="1"/>
    <x v="0"/>
    <m/>
    <n v="12384"/>
    <n v="11798.6875"/>
    <n v="9924.875"/>
  </r>
  <r>
    <d v="1997-02-20T00:00:00"/>
    <x v="1"/>
    <x v="0"/>
    <m/>
    <n v="12500"/>
    <n v="11872.375"/>
    <n v="9931.625"/>
  </r>
  <r>
    <d v="1997-02-21T00:00:00"/>
    <x v="1"/>
    <x v="0"/>
    <m/>
    <n v="12340"/>
    <n v="11873.5625"/>
    <n v="9916.25"/>
  </r>
  <r>
    <d v="1997-02-22T00:00:00"/>
    <x v="1"/>
    <x v="1"/>
    <m/>
    <n v="11493"/>
    <n v="10889.4375"/>
    <n v="9886.25"/>
  </r>
  <r>
    <d v="1997-02-23T00:00:00"/>
    <x v="1"/>
    <x v="2"/>
    <m/>
    <n v="11801"/>
    <n v="10992.125"/>
    <n v="9971.125"/>
  </r>
  <r>
    <d v="1997-02-24T00:00:00"/>
    <x v="1"/>
    <x v="0"/>
    <m/>
    <n v="13178"/>
    <n v="12466.1875"/>
    <n v="10279.625"/>
  </r>
  <r>
    <d v="1997-02-25T00:00:00"/>
    <x v="1"/>
    <x v="0"/>
    <m/>
    <n v="12750"/>
    <n v="12307.75"/>
    <n v="10522"/>
  </r>
  <r>
    <d v="1997-02-26T00:00:00"/>
    <x v="1"/>
    <x v="0"/>
    <m/>
    <n v="12494"/>
    <n v="11867.5"/>
    <n v="10030.125"/>
  </r>
  <r>
    <d v="1997-02-27T00:00:00"/>
    <x v="1"/>
    <x v="0"/>
    <m/>
    <n v="12163"/>
    <n v="11618.6875"/>
    <n v="9924.375"/>
  </r>
  <r>
    <d v="1997-02-28T00:00:00"/>
    <x v="1"/>
    <x v="0"/>
    <m/>
    <n v="12222"/>
    <n v="11758.4375"/>
    <n v="9982.625"/>
  </r>
  <r>
    <d v="1997-03-01T00:00:00"/>
    <x v="2"/>
    <x v="1"/>
    <m/>
    <n v="12165"/>
    <n v="11476.6875"/>
    <n v="9989.75"/>
  </r>
  <r>
    <d v="1997-03-02T00:00:00"/>
    <x v="2"/>
    <x v="2"/>
    <m/>
    <n v="11914"/>
    <n v="11125.8125"/>
    <n v="9902"/>
  </r>
  <r>
    <d v="1997-03-03T00:00:00"/>
    <x v="2"/>
    <x v="0"/>
    <m/>
    <n v="12278"/>
    <n v="11749.125"/>
    <n v="9953"/>
  </r>
  <r>
    <d v="1997-03-04T00:00:00"/>
    <x v="2"/>
    <x v="0"/>
    <m/>
    <n v="12424"/>
    <n v="11709.875"/>
    <n v="10093.375"/>
  </r>
  <r>
    <d v="1997-03-05T00:00:00"/>
    <x v="2"/>
    <x v="0"/>
    <m/>
    <n v="12811"/>
    <n v="12276.875"/>
    <n v="10102.375"/>
  </r>
  <r>
    <d v="1997-03-06T00:00:00"/>
    <x v="2"/>
    <x v="0"/>
    <m/>
    <n v="12368"/>
    <n v="11628.375"/>
    <n v="10235.375"/>
  </r>
  <r>
    <d v="1997-03-07T00:00:00"/>
    <x v="2"/>
    <x v="0"/>
    <m/>
    <n v="12232"/>
    <n v="11410.375"/>
    <n v="10221"/>
  </r>
  <r>
    <d v="1997-03-08T00:00:00"/>
    <x v="2"/>
    <x v="1"/>
    <m/>
    <n v="11231"/>
    <n v="10669.75"/>
    <n v="9600.125"/>
  </r>
  <r>
    <d v="1997-03-09T00:00:00"/>
    <x v="2"/>
    <x v="2"/>
    <m/>
    <n v="11681"/>
    <n v="10556"/>
    <n v="9300.75"/>
  </r>
  <r>
    <d v="1997-03-10T00:00:00"/>
    <x v="2"/>
    <x v="0"/>
    <m/>
    <n v="12753"/>
    <n v="11977.25"/>
    <n v="9695.375"/>
  </r>
  <r>
    <d v="1997-03-11T00:00:00"/>
    <x v="2"/>
    <x v="0"/>
    <m/>
    <n v="12671"/>
    <n v="12015.1875"/>
    <n v="10001.5"/>
  </r>
  <r>
    <d v="1997-03-12T00:00:00"/>
    <x v="2"/>
    <x v="0"/>
    <m/>
    <n v="12511"/>
    <n v="11883.5"/>
    <n v="9962.25"/>
  </r>
  <r>
    <d v="1997-03-13T00:00:00"/>
    <x v="2"/>
    <x v="0"/>
    <m/>
    <n v="12539"/>
    <n v="11987.375"/>
    <n v="10051.375"/>
  </r>
  <r>
    <d v="1997-03-14T00:00:00"/>
    <x v="2"/>
    <x v="0"/>
    <m/>
    <n v="12271"/>
    <n v="11945.1875"/>
    <n v="10024.125"/>
  </r>
  <r>
    <d v="1997-03-15T00:00:00"/>
    <x v="2"/>
    <x v="1"/>
    <m/>
    <n v="11536"/>
    <n v="10957.625"/>
    <n v="10050"/>
  </r>
  <r>
    <d v="1997-03-16T00:00:00"/>
    <x v="2"/>
    <x v="2"/>
    <m/>
    <n v="11740"/>
    <n v="10898.4375"/>
    <n v="10058.5"/>
  </r>
  <r>
    <d v="1997-03-17T00:00:00"/>
    <x v="2"/>
    <x v="0"/>
    <m/>
    <n v="12336"/>
    <n v="11832"/>
    <n v="10063.25"/>
  </r>
  <r>
    <d v="1997-03-18T00:00:00"/>
    <x v="2"/>
    <x v="0"/>
    <m/>
    <n v="12730"/>
    <n v="12114.125"/>
    <n v="10048"/>
  </r>
  <r>
    <d v="1997-03-19T00:00:00"/>
    <x v="2"/>
    <x v="0"/>
    <m/>
    <n v="12735"/>
    <n v="12129.9375"/>
    <n v="10231.125"/>
  </r>
  <r>
    <d v="1997-03-20T00:00:00"/>
    <x v="2"/>
    <x v="0"/>
    <m/>
    <n v="12306"/>
    <n v="11903.375"/>
    <n v="10369.5"/>
  </r>
  <r>
    <d v="1997-03-21T00:00:00"/>
    <x v="2"/>
    <x v="0"/>
    <m/>
    <n v="12017"/>
    <n v="11761.5625"/>
    <n v="10181.125"/>
  </r>
  <r>
    <d v="1997-03-22T00:00:00"/>
    <x v="2"/>
    <x v="1"/>
    <m/>
    <n v="11939"/>
    <n v="11170.875"/>
    <n v="9697"/>
  </r>
  <r>
    <d v="1997-03-23T00:00:00"/>
    <x v="2"/>
    <x v="2"/>
    <m/>
    <n v="11701"/>
    <n v="10697.625"/>
    <n v="9555.875"/>
  </r>
  <r>
    <d v="1997-03-24T00:00:00"/>
    <x v="2"/>
    <x v="0"/>
    <m/>
    <n v="12566"/>
    <n v="11816"/>
    <n v="9679.5"/>
  </r>
  <r>
    <d v="1997-03-25T00:00:00"/>
    <x v="2"/>
    <x v="0"/>
    <m/>
    <n v="12867"/>
    <n v="12282.75"/>
    <n v="9980"/>
  </r>
  <r>
    <d v="1997-03-26T00:00:00"/>
    <x v="2"/>
    <x v="0"/>
    <m/>
    <n v="12482"/>
    <n v="11992.0625"/>
    <n v="10102.125"/>
  </r>
  <r>
    <d v="1997-03-27T00:00:00"/>
    <x v="2"/>
    <x v="0"/>
    <m/>
    <n v="12396"/>
    <n v="11929.3125"/>
    <n v="10052.875"/>
  </r>
  <r>
    <d v="1997-03-28T00:00:00"/>
    <x v="2"/>
    <x v="0"/>
    <m/>
    <n v="12899"/>
    <n v="12131.1875"/>
    <n v="10123"/>
  </r>
  <r>
    <d v="1997-03-29T00:00:00"/>
    <x v="2"/>
    <x v="1"/>
    <m/>
    <n v="12494"/>
    <n v="11717.625"/>
    <n v="10061.75"/>
  </r>
  <r>
    <d v="1997-03-30T00:00:00"/>
    <x v="2"/>
    <x v="2"/>
    <m/>
    <n v="11094"/>
    <n v="10507.8125"/>
    <n v="9775.875"/>
  </r>
  <r>
    <d v="1997-03-31T00:00:00"/>
    <x v="2"/>
    <x v="0"/>
    <m/>
    <n v="12005"/>
    <n v="11336.9375"/>
    <n v="9430.25"/>
  </r>
  <r>
    <d v="1997-04-01T00:00:00"/>
    <x v="3"/>
    <x v="0"/>
    <m/>
    <n v="12092"/>
    <n v="11377.5625"/>
    <n v="9599.875"/>
  </r>
  <r>
    <d v="1997-04-02T00:00:00"/>
    <x v="3"/>
    <x v="0"/>
    <m/>
    <n v="12268"/>
    <n v="11594.25"/>
    <n v="9641.5"/>
  </r>
  <r>
    <d v="1997-04-03T00:00:00"/>
    <x v="3"/>
    <x v="0"/>
    <m/>
    <n v="12384"/>
    <n v="11673.1875"/>
    <n v="9771.375"/>
  </r>
  <r>
    <d v="1997-04-04T00:00:00"/>
    <x v="3"/>
    <x v="0"/>
    <m/>
    <n v="12371"/>
    <n v="12042.0625"/>
    <n v="10057"/>
  </r>
  <r>
    <d v="1997-04-05T00:00:00"/>
    <x v="3"/>
    <x v="1"/>
    <m/>
    <n v="11593"/>
    <n v="11056.625"/>
    <n v="9948.375"/>
  </r>
  <r>
    <d v="1997-04-06T00:00:00"/>
    <x v="3"/>
    <x v="2"/>
    <m/>
    <n v="11982"/>
    <n v="10780.4375"/>
    <n v="9561.1875"/>
  </r>
  <r>
    <d v="1997-04-07T00:00:00"/>
    <x v="3"/>
    <x v="0"/>
    <m/>
    <n v="12195"/>
    <n v="11514.0625"/>
    <n v="9703.75"/>
  </r>
  <r>
    <d v="1997-04-08T00:00:00"/>
    <x v="3"/>
    <x v="0"/>
    <m/>
    <n v="11753"/>
    <n v="11308.1875"/>
    <n v="9689.125"/>
  </r>
  <r>
    <d v="1997-04-09T00:00:00"/>
    <x v="3"/>
    <x v="0"/>
    <m/>
    <n v="12191"/>
    <n v="11600.6875"/>
    <n v="9797.125"/>
  </r>
  <r>
    <d v="1997-04-10T00:00:00"/>
    <x v="3"/>
    <x v="0"/>
    <m/>
    <n v="12157"/>
    <n v="11645.6875"/>
    <n v="9903.75"/>
  </r>
  <r>
    <d v="1997-04-11T00:00:00"/>
    <x v="3"/>
    <x v="0"/>
    <m/>
    <n v="11866"/>
    <n v="11607.875"/>
    <n v="9897.375"/>
  </r>
  <r>
    <d v="1997-04-12T00:00:00"/>
    <x v="3"/>
    <x v="1"/>
    <m/>
    <n v="11414"/>
    <n v="10904.625"/>
    <n v="9645.875"/>
  </r>
  <r>
    <d v="1997-04-13T00:00:00"/>
    <x v="3"/>
    <x v="2"/>
    <m/>
    <n v="11322"/>
    <n v="10421"/>
    <n v="9705.375"/>
  </r>
  <r>
    <d v="1997-04-14T00:00:00"/>
    <x v="3"/>
    <x v="0"/>
    <m/>
    <n v="12122"/>
    <n v="11570.6875"/>
    <n v="9886.375"/>
  </r>
  <r>
    <d v="1997-04-15T00:00:00"/>
    <x v="3"/>
    <x v="0"/>
    <m/>
    <n v="11972"/>
    <n v="11338.1875"/>
    <n v="9895.75"/>
  </r>
  <r>
    <d v="1997-04-16T00:00:00"/>
    <x v="3"/>
    <x v="0"/>
    <m/>
    <n v="12010"/>
    <n v="11548.25"/>
    <n v="9698.875"/>
  </r>
  <r>
    <d v="1997-04-17T00:00:00"/>
    <x v="3"/>
    <x v="0"/>
    <m/>
    <n v="11879"/>
    <n v="11456.625"/>
    <n v="9732.625"/>
  </r>
  <r>
    <d v="1997-04-18T00:00:00"/>
    <x v="3"/>
    <x v="0"/>
    <m/>
    <n v="11867"/>
    <n v="11384.125"/>
    <n v="9870"/>
  </r>
  <r>
    <d v="1997-04-19T00:00:00"/>
    <x v="3"/>
    <x v="1"/>
    <m/>
    <n v="11388"/>
    <n v="10787.3125"/>
    <n v="9590.375"/>
  </r>
  <r>
    <d v="1997-04-20T00:00:00"/>
    <x v="3"/>
    <x v="2"/>
    <m/>
    <n v="12130"/>
    <n v="10933.9375"/>
    <n v="9577"/>
  </r>
  <r>
    <d v="1997-04-21T00:00:00"/>
    <x v="3"/>
    <x v="0"/>
    <m/>
    <n v="13739"/>
    <n v="12789.25"/>
    <n v="10119.375"/>
  </r>
  <r>
    <d v="1997-04-22T00:00:00"/>
    <x v="3"/>
    <x v="0"/>
    <m/>
    <n v="12756"/>
    <n v="12364.125"/>
    <n v="10374.25"/>
  </r>
  <r>
    <d v="1997-04-23T00:00:00"/>
    <x v="3"/>
    <x v="0"/>
    <m/>
    <n v="12195"/>
    <n v="11715.875"/>
    <n v="9847.5"/>
  </r>
  <r>
    <d v="1997-04-24T00:00:00"/>
    <x v="3"/>
    <x v="0"/>
    <m/>
    <n v="12208"/>
    <n v="11639.9375"/>
    <n v="9893.5"/>
  </r>
  <r>
    <d v="1997-04-25T00:00:00"/>
    <x v="3"/>
    <x v="0"/>
    <n v="19.809999999999999"/>
    <n v="11628"/>
    <n v="11399.375"/>
    <n v="9777.875"/>
  </r>
  <r>
    <d v="1997-04-26T00:00:00"/>
    <x v="3"/>
    <x v="1"/>
    <m/>
    <n v="11246"/>
    <n v="10743"/>
    <n v="9582.875"/>
  </r>
  <r>
    <d v="1997-04-27T00:00:00"/>
    <x v="3"/>
    <x v="2"/>
    <m/>
    <n v="11554"/>
    <n v="10761.375"/>
    <n v="9641"/>
  </r>
  <r>
    <d v="1997-04-28T00:00:00"/>
    <x v="3"/>
    <x v="0"/>
    <m/>
    <n v="11925"/>
    <n v="11557.9375"/>
    <n v="9752.875"/>
  </r>
  <r>
    <d v="1997-04-29T00:00:00"/>
    <x v="3"/>
    <x v="0"/>
    <m/>
    <n v="12519"/>
    <n v="11797"/>
    <n v="9938.5"/>
  </r>
  <r>
    <d v="1997-04-30T00:00:00"/>
    <x v="3"/>
    <x v="0"/>
    <m/>
    <n v="13392"/>
    <n v="12613.625"/>
    <n v="10243.875"/>
  </r>
  <r>
    <d v="1997-05-01T00:00:00"/>
    <x v="4"/>
    <x v="0"/>
    <m/>
    <n v="13677"/>
    <n v="12676.75"/>
    <n v="10391.5"/>
  </r>
  <r>
    <d v="1997-05-02T00:00:00"/>
    <x v="4"/>
    <x v="0"/>
    <m/>
    <n v="13542"/>
    <n v="12899.75"/>
    <n v="10592.875"/>
  </r>
  <r>
    <d v="1997-05-03T00:00:00"/>
    <x v="4"/>
    <x v="1"/>
    <m/>
    <n v="11799"/>
    <n v="11199.25"/>
    <n v="10186.625"/>
  </r>
  <r>
    <d v="1997-05-04T00:00:00"/>
    <x v="4"/>
    <x v="2"/>
    <m/>
    <n v="11520"/>
    <n v="10614.625"/>
    <n v="9443.625"/>
  </r>
  <r>
    <d v="1997-05-05T00:00:00"/>
    <x v="4"/>
    <x v="0"/>
    <m/>
    <n v="12402"/>
    <n v="11823.625"/>
    <n v="9596.625"/>
  </r>
  <r>
    <d v="1997-05-06T00:00:00"/>
    <x v="4"/>
    <x v="0"/>
    <m/>
    <n v="13462"/>
    <n v="12448.4375"/>
    <n v="10003.125"/>
  </r>
  <r>
    <d v="1997-05-07T00:00:00"/>
    <x v="4"/>
    <x v="0"/>
    <m/>
    <n v="13869"/>
    <n v="12719.125"/>
    <n v="10197.375"/>
  </r>
  <r>
    <d v="1997-05-08T00:00:00"/>
    <x v="4"/>
    <x v="0"/>
    <m/>
    <n v="14482"/>
    <n v="13315.5625"/>
    <n v="10618"/>
  </r>
  <r>
    <d v="1997-05-09T00:00:00"/>
    <x v="4"/>
    <x v="0"/>
    <n v="17.43"/>
    <n v="13585"/>
    <n v="12713.75"/>
    <n v="10559.375"/>
  </r>
  <r>
    <d v="1997-05-10T00:00:00"/>
    <x v="4"/>
    <x v="1"/>
    <m/>
    <n v="11147"/>
    <n v="10669.5625"/>
    <n v="9757.375"/>
  </r>
  <r>
    <d v="1997-05-11T00:00:00"/>
    <x v="4"/>
    <x v="2"/>
    <n v="14.5"/>
    <n v="11500"/>
    <n v="10483.375"/>
    <n v="9336.375"/>
  </r>
  <r>
    <d v="1997-05-12T00:00:00"/>
    <x v="4"/>
    <x v="0"/>
    <m/>
    <n v="13005"/>
    <n v="12194.875"/>
    <n v="9806.875"/>
  </r>
  <r>
    <d v="1997-05-13T00:00:00"/>
    <x v="4"/>
    <x v="0"/>
    <m/>
    <n v="13422"/>
    <n v="12379.3125"/>
    <n v="10086"/>
  </r>
  <r>
    <d v="1997-05-14T00:00:00"/>
    <x v="4"/>
    <x v="0"/>
    <m/>
    <n v="14469"/>
    <n v="13101.0625"/>
    <n v="10312"/>
  </r>
  <r>
    <d v="1997-05-15T00:00:00"/>
    <x v="4"/>
    <x v="0"/>
    <m/>
    <n v="14305"/>
    <n v="13059.6875"/>
    <n v="10580.25"/>
  </r>
  <r>
    <d v="1997-05-16T00:00:00"/>
    <x v="4"/>
    <x v="0"/>
    <n v="16.600000000000001"/>
    <n v="13758"/>
    <n v="12708.5"/>
    <n v="10321.625"/>
  </r>
  <r>
    <d v="1997-05-17T00:00:00"/>
    <x v="4"/>
    <x v="1"/>
    <n v="16"/>
    <n v="13893"/>
    <n v="12506.5"/>
    <n v="10173.25"/>
  </r>
  <r>
    <d v="1997-05-18T00:00:00"/>
    <x v="4"/>
    <x v="2"/>
    <n v="16"/>
    <n v="13936"/>
    <n v="12754"/>
    <n v="10689.5"/>
  </r>
  <r>
    <d v="1997-05-19T00:00:00"/>
    <x v="4"/>
    <x v="0"/>
    <m/>
    <n v="14870"/>
    <n v="13951.6875"/>
    <n v="11140.125"/>
  </r>
  <r>
    <d v="1997-05-20T00:00:00"/>
    <x v="4"/>
    <x v="0"/>
    <m/>
    <n v="14752"/>
    <n v="13722.8125"/>
    <n v="11192.5"/>
  </r>
  <r>
    <d v="1997-05-21T00:00:00"/>
    <x v="4"/>
    <x v="0"/>
    <m/>
    <n v="13944"/>
    <n v="13163.375"/>
    <n v="10969.5"/>
  </r>
  <r>
    <d v="1997-05-22T00:00:00"/>
    <x v="4"/>
    <x v="0"/>
    <m/>
    <n v="13832"/>
    <n v="12893.875"/>
    <n v="10648.875"/>
  </r>
  <r>
    <d v="1997-05-23T00:00:00"/>
    <x v="4"/>
    <x v="0"/>
    <n v="17.18"/>
    <n v="14162"/>
    <n v="13233.25"/>
    <n v="10824.25"/>
  </r>
  <r>
    <d v="1997-05-24T00:00:00"/>
    <x v="4"/>
    <x v="1"/>
    <m/>
    <n v="12868"/>
    <n v="12009.5"/>
    <n v="10585.25"/>
  </r>
  <r>
    <d v="1997-05-25T00:00:00"/>
    <x v="4"/>
    <x v="2"/>
    <m/>
    <n v="13674"/>
    <n v="12300.9375"/>
    <n v="10476.5"/>
  </r>
  <r>
    <d v="1997-05-26T00:00:00"/>
    <x v="4"/>
    <x v="0"/>
    <m/>
    <n v="15721"/>
    <n v="14180.75"/>
    <n v="11418.125"/>
  </r>
  <r>
    <d v="1997-05-27T00:00:00"/>
    <x v="4"/>
    <x v="0"/>
    <m/>
    <n v="17145"/>
    <n v="15308.875"/>
    <n v="11893.125"/>
  </r>
  <r>
    <d v="1997-05-28T00:00:00"/>
    <x v="4"/>
    <x v="0"/>
    <m/>
    <n v="15067"/>
    <n v="13969.5"/>
    <n v="11634.375"/>
  </r>
  <r>
    <d v="1997-05-29T00:00:00"/>
    <x v="4"/>
    <x v="0"/>
    <m/>
    <n v="15052"/>
    <n v="13804.875"/>
    <n v="11212.25"/>
  </r>
  <r>
    <d v="1997-05-30T00:00:00"/>
    <x v="4"/>
    <x v="0"/>
    <m/>
    <n v="14739"/>
    <n v="13677.375"/>
    <n v="11245"/>
  </r>
  <r>
    <d v="1997-05-31T00:00:00"/>
    <x v="4"/>
    <x v="1"/>
    <n v="15.75"/>
    <n v="12733"/>
    <n v="12086"/>
    <n v="10781.75"/>
  </r>
  <r>
    <d v="1997-06-01T00:00:00"/>
    <x v="5"/>
    <x v="2"/>
    <m/>
    <n v="12873"/>
    <n v="11705.5"/>
    <n v="10043.375"/>
  </r>
  <r>
    <d v="1997-06-02T00:00:00"/>
    <x v="5"/>
    <x v="0"/>
    <n v="18.75"/>
    <n v="14286"/>
    <n v="13127.5625"/>
    <n v="10379.5"/>
  </r>
  <r>
    <d v="1997-06-03T00:00:00"/>
    <x v="5"/>
    <x v="0"/>
    <n v="18.02"/>
    <n v="15177"/>
    <n v="13636.0625"/>
    <n v="10710"/>
  </r>
  <r>
    <d v="1997-06-04T00:00:00"/>
    <x v="5"/>
    <x v="0"/>
    <n v="18.21"/>
    <n v="15018"/>
    <n v="13782.75"/>
    <n v="10927.875"/>
  </r>
  <r>
    <d v="1997-06-05T00:00:00"/>
    <x v="5"/>
    <x v="0"/>
    <n v="18.079999999999998"/>
    <n v="14912"/>
    <n v="13645.8125"/>
    <n v="11140"/>
  </r>
  <r>
    <d v="1997-06-06T00:00:00"/>
    <x v="5"/>
    <x v="0"/>
    <n v="17.84"/>
    <n v="15302"/>
    <n v="13894.875"/>
    <n v="11141.375"/>
  </r>
  <r>
    <d v="1997-06-07T00:00:00"/>
    <x v="5"/>
    <x v="1"/>
    <m/>
    <n v="14134"/>
    <n v="13028.1875"/>
    <n v="11114.125"/>
  </r>
  <r>
    <d v="1997-06-08T00:00:00"/>
    <x v="5"/>
    <x v="2"/>
    <m/>
    <n v="13963"/>
    <n v="12877.8125"/>
    <n v="11000.75"/>
  </r>
  <r>
    <d v="1997-06-09T00:00:00"/>
    <x v="5"/>
    <x v="0"/>
    <n v="18.010000000000002"/>
    <n v="14989"/>
    <n v="13905.0625"/>
    <n v="11206"/>
  </r>
  <r>
    <d v="1997-06-10T00:00:00"/>
    <x v="5"/>
    <x v="0"/>
    <n v="17.47"/>
    <n v="15063"/>
    <n v="13850.125"/>
    <n v="11335.875"/>
  </r>
  <r>
    <d v="1997-06-11T00:00:00"/>
    <x v="5"/>
    <x v="0"/>
    <n v="17.55"/>
    <n v="15700"/>
    <n v="14343.5625"/>
    <n v="11541.5"/>
  </r>
  <r>
    <d v="1997-06-12T00:00:00"/>
    <x v="5"/>
    <x v="0"/>
    <n v="17.420000000000002"/>
    <n v="16336"/>
    <n v="14865.875"/>
    <n v="11776.875"/>
  </r>
  <r>
    <d v="1997-06-13T00:00:00"/>
    <x v="5"/>
    <x v="0"/>
    <n v="18.53"/>
    <n v="17031"/>
    <n v="15409.3125"/>
    <n v="12235.25"/>
  </r>
  <r>
    <d v="1997-06-14T00:00:00"/>
    <x v="5"/>
    <x v="1"/>
    <m/>
    <n v="16470"/>
    <n v="14963.6875"/>
    <n v="12406.5"/>
  </r>
  <r>
    <d v="1997-06-15T00:00:00"/>
    <x v="5"/>
    <x v="2"/>
    <m/>
    <n v="15934"/>
    <n v="14453.0625"/>
    <n v="12305.25"/>
  </r>
  <r>
    <d v="1997-06-16T00:00:00"/>
    <x v="5"/>
    <x v="0"/>
    <n v="19.05"/>
    <n v="16945"/>
    <n v="15588.875"/>
    <n v="12519.625"/>
  </r>
  <r>
    <d v="1997-06-17T00:00:00"/>
    <x v="5"/>
    <x v="0"/>
    <n v="20.3"/>
    <n v="14334"/>
    <n v="13917.0625"/>
    <n v="12383.875"/>
  </r>
  <r>
    <d v="1997-06-18T00:00:00"/>
    <x v="5"/>
    <x v="0"/>
    <n v="19.98"/>
    <n v="16396"/>
    <n v="14603.3125"/>
    <n v="11696.875"/>
  </r>
  <r>
    <d v="1997-06-19T00:00:00"/>
    <x v="5"/>
    <x v="0"/>
    <n v="22.79"/>
    <n v="16488"/>
    <n v="15116.4375"/>
    <n v="11973.75"/>
  </r>
  <r>
    <d v="1997-06-20T00:00:00"/>
    <x v="5"/>
    <x v="0"/>
    <n v="24.91"/>
    <n v="17726"/>
    <n v="15891.9375"/>
    <n v="12446.875"/>
  </r>
  <r>
    <d v="1997-06-21T00:00:00"/>
    <x v="5"/>
    <x v="1"/>
    <m/>
    <n v="16923"/>
    <n v="15340.125"/>
    <n v="12741.625"/>
  </r>
  <r>
    <d v="1997-06-22T00:00:00"/>
    <x v="5"/>
    <x v="2"/>
    <m/>
    <n v="16759"/>
    <n v="15033.125"/>
    <n v="12505.75"/>
  </r>
  <r>
    <d v="1997-06-23T00:00:00"/>
    <x v="5"/>
    <x v="0"/>
    <n v="28.06"/>
    <n v="18266"/>
    <n v="16430"/>
    <n v="12788.25"/>
  </r>
  <r>
    <d v="1997-06-24T00:00:00"/>
    <x v="5"/>
    <x v="0"/>
    <n v="52.21"/>
    <n v="18140"/>
    <n v="16276.625"/>
    <n v="12768.875"/>
  </r>
  <r>
    <d v="1997-06-25T00:00:00"/>
    <x v="5"/>
    <x v="0"/>
    <n v="65"/>
    <n v="16759"/>
    <n v="15362.25"/>
    <n v="12707.875"/>
  </r>
  <r>
    <d v="1997-06-26T00:00:00"/>
    <x v="5"/>
    <x v="0"/>
    <n v="41.17"/>
    <n v="17282"/>
    <n v="15663.4375"/>
    <n v="12451.875"/>
  </r>
  <r>
    <d v="1997-06-27T00:00:00"/>
    <x v="5"/>
    <x v="0"/>
    <n v="29.94"/>
    <n v="17628"/>
    <n v="15908.4375"/>
    <n v="12639.625"/>
  </r>
  <r>
    <d v="1997-06-28T00:00:00"/>
    <x v="5"/>
    <x v="1"/>
    <m/>
    <n v="16023"/>
    <n v="14588.8125"/>
    <n v="12316.25"/>
  </r>
  <r>
    <d v="1997-06-29T00:00:00"/>
    <x v="5"/>
    <x v="2"/>
    <m/>
    <n v="15341"/>
    <n v="14058.875"/>
    <n v="11915.25"/>
  </r>
  <r>
    <d v="1997-06-30T00:00:00"/>
    <x v="5"/>
    <x v="0"/>
    <n v="40.04"/>
    <n v="17771"/>
    <n v="16040.8125"/>
    <n v="12447.625"/>
  </r>
  <r>
    <d v="1997-07-01T00:00:00"/>
    <x v="6"/>
    <x v="0"/>
    <n v="33.020000000000003"/>
    <n v="18534"/>
    <n v="16740.4375"/>
    <n v="13070.875"/>
  </r>
  <r>
    <d v="1997-07-02T00:00:00"/>
    <x v="6"/>
    <x v="0"/>
    <n v="31.07"/>
    <n v="19233"/>
    <n v="17219.75"/>
    <n v="13476.875"/>
  </r>
  <r>
    <d v="1997-07-03T00:00:00"/>
    <x v="6"/>
    <x v="0"/>
    <n v="29.28"/>
    <n v="19254"/>
    <n v="17278.8125"/>
    <n v="13690.5"/>
  </r>
  <r>
    <d v="1997-07-04T00:00:00"/>
    <x v="6"/>
    <x v="0"/>
    <m/>
    <n v="17162"/>
    <n v="15517.4375"/>
    <n v="13344.125"/>
  </r>
  <r>
    <d v="1997-07-05T00:00:00"/>
    <x v="6"/>
    <x v="1"/>
    <m/>
    <n v="15774"/>
    <n v="14314.0625"/>
    <n v="12226.5"/>
  </r>
  <r>
    <d v="1997-07-06T00:00:00"/>
    <x v="6"/>
    <x v="2"/>
    <m/>
    <n v="15266"/>
    <n v="13838.8125"/>
    <n v="11571.25"/>
  </r>
  <r>
    <d v="1997-07-07T00:00:00"/>
    <x v="6"/>
    <x v="0"/>
    <n v="27.07"/>
    <n v="16736"/>
    <n v="15347.9375"/>
    <n v="12023.125"/>
  </r>
  <r>
    <d v="1997-07-08T00:00:00"/>
    <x v="6"/>
    <x v="0"/>
    <n v="25.34"/>
    <n v="16631"/>
    <n v="15168.5"/>
    <n v="12216"/>
  </r>
  <r>
    <d v="1997-07-09T00:00:00"/>
    <x v="6"/>
    <x v="0"/>
    <n v="23.1"/>
    <n v="17434"/>
    <n v="15687.9375"/>
    <n v="12206.125"/>
  </r>
  <r>
    <d v="1997-07-10T00:00:00"/>
    <x v="6"/>
    <x v="0"/>
    <n v="22.97"/>
    <n v="18113"/>
    <n v="16213.25"/>
    <n v="12515.5"/>
  </r>
  <r>
    <d v="1997-07-11T00:00:00"/>
    <x v="6"/>
    <x v="0"/>
    <n v="22.94"/>
    <n v="18308"/>
    <n v="16458.6875"/>
    <n v="13012"/>
  </r>
  <r>
    <d v="1997-07-12T00:00:00"/>
    <x v="6"/>
    <x v="1"/>
    <m/>
    <n v="17780"/>
    <n v="15972.6875"/>
    <n v="12995.875"/>
  </r>
  <r>
    <d v="1997-07-13T00:00:00"/>
    <x v="6"/>
    <x v="2"/>
    <m/>
    <n v="17055"/>
    <n v="15205.125"/>
    <n v="12729.625"/>
  </r>
  <r>
    <d v="1997-07-14T00:00:00"/>
    <x v="6"/>
    <x v="0"/>
    <n v="35.36"/>
    <n v="18483"/>
    <n v="16474.5625"/>
    <n v="12611.25"/>
  </r>
  <r>
    <d v="1997-07-15T00:00:00"/>
    <x v="6"/>
    <x v="0"/>
    <n v="67.11"/>
    <n v="18522"/>
    <n v="16528.5625"/>
    <n v="13036.25"/>
  </r>
  <r>
    <d v="1997-07-16T00:00:00"/>
    <x v="6"/>
    <x v="0"/>
    <n v="137.5"/>
    <n v="18224"/>
    <n v="16484.0625"/>
    <n v="13020.5"/>
  </r>
  <r>
    <d v="1997-07-17T00:00:00"/>
    <x v="6"/>
    <x v="0"/>
    <n v="199.06"/>
    <n v="18010"/>
    <n v="16128.375"/>
    <n v="12845.875"/>
  </r>
  <r>
    <d v="1997-07-18T00:00:00"/>
    <x v="6"/>
    <x v="0"/>
    <n v="144.69"/>
    <n v="17800"/>
    <n v="16040.625"/>
    <n v="12875.75"/>
  </r>
  <r>
    <d v="1997-07-19T00:00:00"/>
    <x v="6"/>
    <x v="1"/>
    <m/>
    <n v="17618"/>
    <n v="15737.75"/>
    <n v="12763.25"/>
  </r>
  <r>
    <d v="1997-07-20T00:00:00"/>
    <x v="6"/>
    <x v="2"/>
    <m/>
    <n v="17468"/>
    <n v="15509.75"/>
    <n v="12773.125"/>
  </r>
  <r>
    <d v="1997-07-21T00:00:00"/>
    <x v="6"/>
    <x v="0"/>
    <n v="41.5"/>
    <n v="19067"/>
    <n v="16964.1875"/>
    <n v="12961.75"/>
  </r>
  <r>
    <d v="1997-07-22T00:00:00"/>
    <x v="6"/>
    <x v="0"/>
    <n v="30.73"/>
    <n v="18817"/>
    <n v="16964.1875"/>
    <n v="13439.875"/>
  </r>
  <r>
    <d v="1997-07-23T00:00:00"/>
    <x v="6"/>
    <x v="0"/>
    <n v="30.99"/>
    <n v="18667"/>
    <n v="16843.125"/>
    <n v="13203.875"/>
  </r>
  <r>
    <d v="1997-07-24T00:00:00"/>
    <x v="6"/>
    <x v="0"/>
    <n v="40.83"/>
    <n v="19200"/>
    <n v="17112.5"/>
    <n v="13315.125"/>
  </r>
  <r>
    <d v="1997-07-25T00:00:00"/>
    <x v="6"/>
    <x v="0"/>
    <n v="68.27"/>
    <n v="18778"/>
    <n v="17170.3125"/>
    <n v="13808"/>
  </r>
  <r>
    <d v="1997-07-26T00:00:00"/>
    <x v="6"/>
    <x v="1"/>
    <n v="57.5"/>
    <n v="18723"/>
    <n v="16836.625"/>
    <n v="13723.375"/>
  </r>
  <r>
    <d v="1997-07-27T00:00:00"/>
    <x v="6"/>
    <x v="2"/>
    <n v="57.5"/>
    <n v="18187"/>
    <n v="16425.8125"/>
    <n v="13723.625"/>
  </r>
  <r>
    <d v="1997-07-28T00:00:00"/>
    <x v="6"/>
    <x v="0"/>
    <n v="45"/>
    <n v="19041"/>
    <n v="17355.25"/>
    <n v="13806.125"/>
  </r>
  <r>
    <d v="1997-07-29T00:00:00"/>
    <x v="6"/>
    <x v="0"/>
    <n v="40.47"/>
    <n v="18785"/>
    <n v="16732.6875"/>
    <n v="13535.875"/>
  </r>
  <r>
    <d v="1997-07-30T00:00:00"/>
    <x v="6"/>
    <x v="0"/>
    <n v="28.51"/>
    <n v="17559"/>
    <n v="15901.25"/>
    <n v="12899.75"/>
  </r>
  <r>
    <d v="1997-07-31T00:00:00"/>
    <x v="6"/>
    <x v="0"/>
    <n v="23.69"/>
    <n v="17786"/>
    <n v="16021.8125"/>
    <n v="12936.5"/>
  </r>
  <r>
    <d v="1997-08-01T00:00:00"/>
    <x v="7"/>
    <x v="0"/>
    <n v="27.16"/>
    <n v="16193"/>
    <n v="14825.125"/>
    <n v="12616.125"/>
  </r>
  <r>
    <d v="1997-08-02T00:00:00"/>
    <x v="7"/>
    <x v="1"/>
    <m/>
    <n v="16569"/>
    <n v="14712.0625"/>
    <n v="12027.875"/>
  </r>
  <r>
    <d v="1997-08-03T00:00:00"/>
    <x v="7"/>
    <x v="2"/>
    <m/>
    <n v="16582"/>
    <n v="14716.1875"/>
    <n v="12121.75"/>
  </r>
  <r>
    <d v="1997-08-04T00:00:00"/>
    <x v="7"/>
    <x v="0"/>
    <n v="28.37"/>
    <n v="18804"/>
    <n v="16589.25"/>
    <n v="12719.5"/>
  </r>
  <r>
    <d v="1997-08-05T00:00:00"/>
    <x v="7"/>
    <x v="0"/>
    <n v="21.98"/>
    <n v="18924"/>
    <n v="16882.0625"/>
    <n v="13247"/>
  </r>
  <r>
    <d v="1997-08-06T00:00:00"/>
    <x v="7"/>
    <x v="0"/>
    <n v="21.1"/>
    <n v="17937"/>
    <n v="16081.5625"/>
    <n v="13071.25"/>
  </r>
  <r>
    <d v="1997-08-07T00:00:00"/>
    <x v="7"/>
    <x v="0"/>
    <n v="21.36"/>
    <n v="16223"/>
    <n v="14939.75"/>
    <n v="12572"/>
  </r>
  <r>
    <d v="1997-08-08T00:00:00"/>
    <x v="7"/>
    <x v="0"/>
    <n v="21.02"/>
    <n v="14606"/>
    <n v="14019.3125"/>
    <n v="12077.25"/>
  </r>
  <r>
    <d v="1997-08-09T00:00:00"/>
    <x v="7"/>
    <x v="1"/>
    <n v="20.5"/>
    <n v="15099"/>
    <n v="14013.5625"/>
    <n v="11905.25"/>
  </r>
  <r>
    <d v="1997-08-10T00:00:00"/>
    <x v="7"/>
    <x v="2"/>
    <n v="17.5"/>
    <n v="16510"/>
    <n v="14899.8125"/>
    <n v="12445.875"/>
  </r>
  <r>
    <d v="1997-08-11T00:00:00"/>
    <x v="7"/>
    <x v="0"/>
    <n v="25.7"/>
    <n v="18385"/>
    <n v="16597.875"/>
    <n v="12966"/>
  </r>
  <r>
    <d v="1997-08-12T00:00:00"/>
    <x v="7"/>
    <x v="0"/>
    <n v="22.97"/>
    <n v="18857"/>
    <n v="17014.8125"/>
    <n v="13333.125"/>
  </r>
  <r>
    <d v="1997-08-13T00:00:00"/>
    <x v="7"/>
    <x v="0"/>
    <n v="24.76"/>
    <n v="18590"/>
    <n v="16964.375"/>
    <n v="13450.5"/>
  </r>
  <r>
    <d v="1997-08-14T00:00:00"/>
    <x v="7"/>
    <x v="0"/>
    <n v="25.99"/>
    <n v="18721"/>
    <n v="16952.1875"/>
    <n v="13445.375"/>
  </r>
  <r>
    <d v="1997-08-15T00:00:00"/>
    <x v="7"/>
    <x v="0"/>
    <n v="22.33"/>
    <n v="19159"/>
    <n v="17391.8125"/>
    <n v="13820.125"/>
  </r>
  <r>
    <d v="1997-08-16T00:00:00"/>
    <x v="7"/>
    <x v="1"/>
    <m/>
    <n v="18595"/>
    <n v="16855.6875"/>
    <n v="13917.375"/>
  </r>
  <r>
    <d v="1997-08-17T00:00:00"/>
    <x v="7"/>
    <x v="2"/>
    <m/>
    <n v="17622"/>
    <n v="16168.875"/>
    <n v="13675.75"/>
  </r>
  <r>
    <d v="1997-08-18T00:00:00"/>
    <x v="7"/>
    <x v="0"/>
    <n v="33.729999999999997"/>
    <n v="18562"/>
    <n v="16967.5625"/>
    <n v="13287.875"/>
  </r>
  <r>
    <d v="1997-08-19T00:00:00"/>
    <x v="7"/>
    <x v="0"/>
    <n v="17.5"/>
    <n v="19550"/>
    <n v="17563.625"/>
    <n v="13632.75"/>
  </r>
  <r>
    <d v="1997-08-20T00:00:00"/>
    <x v="7"/>
    <x v="0"/>
    <n v="29.96"/>
    <n v="19492"/>
    <n v="17581.5625"/>
    <n v="13840.75"/>
  </r>
  <r>
    <d v="1997-08-21T00:00:00"/>
    <x v="7"/>
    <x v="0"/>
    <n v="28.43"/>
    <n v="18663"/>
    <n v="16586.75"/>
    <n v="13067.5"/>
  </r>
  <r>
    <d v="1997-08-22T00:00:00"/>
    <x v="7"/>
    <x v="0"/>
    <n v="22.78"/>
    <n v="16392"/>
    <n v="14990.5625"/>
    <n v="12248.625"/>
  </r>
  <r>
    <d v="1997-08-23T00:00:00"/>
    <x v="7"/>
    <x v="1"/>
    <m/>
    <n v="15473"/>
    <n v="13855.375"/>
    <n v="11511.125"/>
  </r>
  <r>
    <d v="1997-08-24T00:00:00"/>
    <x v="7"/>
    <x v="2"/>
    <m/>
    <n v="15599"/>
    <n v="13714.9375"/>
    <n v="11147.875"/>
  </r>
  <r>
    <d v="1997-08-25T00:00:00"/>
    <x v="7"/>
    <x v="0"/>
    <m/>
    <n v="17559"/>
    <n v="15422.375"/>
    <n v="11635.875"/>
  </r>
  <r>
    <d v="1997-08-26T00:00:00"/>
    <x v="7"/>
    <x v="0"/>
    <n v="24.35"/>
    <n v="18196"/>
    <n v="16060.5625"/>
    <n v="12210.75"/>
  </r>
  <r>
    <d v="1997-08-27T00:00:00"/>
    <x v="7"/>
    <x v="0"/>
    <n v="23.64"/>
    <n v="18706"/>
    <n v="16459.5625"/>
    <n v="12536.75"/>
  </r>
  <r>
    <d v="1997-08-28T00:00:00"/>
    <x v="7"/>
    <x v="0"/>
    <n v="24.39"/>
    <n v="18929"/>
    <n v="16625.6875"/>
    <n v="12895"/>
  </r>
  <r>
    <d v="1997-08-29T00:00:00"/>
    <x v="7"/>
    <x v="0"/>
    <n v="24.39"/>
    <n v="18780"/>
    <n v="16724.0625"/>
    <n v="12967.125"/>
  </r>
  <r>
    <d v="1997-08-30T00:00:00"/>
    <x v="7"/>
    <x v="1"/>
    <m/>
    <n v="17852"/>
    <n v="15860.8125"/>
    <n v="12912.875"/>
  </r>
  <r>
    <d v="1997-08-31T00:00:00"/>
    <x v="7"/>
    <x v="2"/>
    <m/>
    <n v="16970"/>
    <n v="15062.6875"/>
    <n v="12609.5"/>
  </r>
  <r>
    <d v="1997-09-01T00:00:00"/>
    <x v="8"/>
    <x v="0"/>
    <m/>
    <n v="17334"/>
    <n v="15344.5625"/>
    <n v="12085.125"/>
  </r>
  <r>
    <d v="1997-09-02T00:00:00"/>
    <x v="8"/>
    <x v="0"/>
    <n v="28.57"/>
    <n v="18776"/>
    <n v="16881.6875"/>
    <n v="12784.625"/>
  </r>
  <r>
    <d v="1997-09-03T00:00:00"/>
    <x v="8"/>
    <x v="0"/>
    <n v="21.91"/>
    <n v="18122"/>
    <n v="16461.0625"/>
    <n v="12891.375"/>
  </r>
  <r>
    <d v="1997-09-04T00:00:00"/>
    <x v="8"/>
    <x v="0"/>
    <n v="19.989999999999998"/>
    <n v="16412"/>
    <n v="14961.6875"/>
    <n v="12371.625"/>
  </r>
  <r>
    <d v="1997-09-05T00:00:00"/>
    <x v="8"/>
    <x v="0"/>
    <n v="18.600000000000001"/>
    <n v="16525"/>
    <n v="14797.125"/>
    <n v="11621"/>
  </r>
  <r>
    <d v="1997-09-06T00:00:00"/>
    <x v="8"/>
    <x v="1"/>
    <m/>
    <n v="16095"/>
    <n v="14510.125"/>
    <n v="11843.75"/>
  </r>
  <r>
    <d v="1997-09-07T00:00:00"/>
    <x v="8"/>
    <x v="2"/>
    <m/>
    <n v="16628"/>
    <n v="14711"/>
    <n v="11960.5"/>
  </r>
  <r>
    <d v="1997-09-08T00:00:00"/>
    <x v="8"/>
    <x v="0"/>
    <n v="20.8"/>
    <n v="17521"/>
    <n v="15774.4375"/>
    <n v="12241.125"/>
  </r>
  <r>
    <d v="1997-09-09T00:00:00"/>
    <x v="8"/>
    <x v="0"/>
    <n v="21.19"/>
    <n v="17146"/>
    <n v="15620.8125"/>
    <n v="12472.25"/>
  </r>
  <r>
    <d v="1997-09-10T00:00:00"/>
    <x v="8"/>
    <x v="0"/>
    <n v="20.98"/>
    <n v="17490"/>
    <n v="15506.6875"/>
    <n v="12029.375"/>
  </r>
  <r>
    <d v="1997-09-11T00:00:00"/>
    <x v="8"/>
    <x v="0"/>
    <n v="20.02"/>
    <n v="16418"/>
    <n v="14680.9375"/>
    <n v="11612"/>
  </r>
  <r>
    <d v="1997-09-12T00:00:00"/>
    <x v="8"/>
    <x v="0"/>
    <n v="19.27"/>
    <n v="16520"/>
    <n v="14568.75"/>
    <n v="11272.75"/>
  </r>
  <r>
    <d v="1997-09-13T00:00:00"/>
    <x v="8"/>
    <x v="1"/>
    <m/>
    <n v="16133"/>
    <n v="14295.25"/>
    <n v="11485.125"/>
  </r>
  <r>
    <d v="1997-09-14T00:00:00"/>
    <x v="8"/>
    <x v="2"/>
    <m/>
    <n v="16259"/>
    <n v="14403.3125"/>
    <n v="11754.25"/>
  </r>
  <r>
    <d v="1997-09-15T00:00:00"/>
    <x v="8"/>
    <x v="0"/>
    <n v="21.05"/>
    <n v="18263"/>
    <n v="16095.125"/>
    <n v="12185.125"/>
  </r>
  <r>
    <d v="1997-09-16T00:00:00"/>
    <x v="8"/>
    <x v="0"/>
    <n v="28.32"/>
    <n v="18573"/>
    <n v="16417.125"/>
    <n v="12615.875"/>
  </r>
  <r>
    <d v="1997-09-17T00:00:00"/>
    <x v="8"/>
    <x v="0"/>
    <n v="31.33"/>
    <n v="17901"/>
    <n v="16086.125"/>
    <n v="12523.375"/>
  </r>
  <r>
    <d v="1997-09-18T00:00:00"/>
    <x v="8"/>
    <x v="0"/>
    <n v="32.64"/>
    <n v="18433"/>
    <n v="16413.625"/>
    <n v="12666.125"/>
  </r>
  <r>
    <d v="1997-09-19T00:00:00"/>
    <x v="8"/>
    <x v="0"/>
    <n v="37"/>
    <n v="18690"/>
    <n v="16614.8125"/>
    <n v="12783.25"/>
  </r>
  <r>
    <d v="1997-09-20T00:00:00"/>
    <x v="8"/>
    <x v="1"/>
    <m/>
    <n v="17627"/>
    <n v="15648.6875"/>
    <n v="12591"/>
  </r>
  <r>
    <d v="1997-09-21T00:00:00"/>
    <x v="8"/>
    <x v="2"/>
    <m/>
    <n v="16212"/>
    <n v="14489.75"/>
    <n v="12204.5"/>
  </r>
  <r>
    <d v="1997-09-22T00:00:00"/>
    <x v="8"/>
    <x v="0"/>
    <n v="20.03"/>
    <n v="16968"/>
    <n v="15410.8125"/>
    <n v="12186.625"/>
  </r>
  <r>
    <d v="1997-09-23T00:00:00"/>
    <x v="8"/>
    <x v="0"/>
    <n v="21.24"/>
    <n v="15241"/>
    <n v="14699.4375"/>
    <n v="12262.875"/>
  </r>
  <r>
    <d v="1997-09-24T00:00:00"/>
    <x v="8"/>
    <x v="0"/>
    <n v="20.72"/>
    <n v="14999"/>
    <n v="14382.375"/>
    <n v="11980"/>
  </r>
  <r>
    <d v="1997-09-25T00:00:00"/>
    <x v="8"/>
    <x v="0"/>
    <n v="20.73"/>
    <n v="13131"/>
    <n v="12761.3125"/>
    <n v="11181.875"/>
  </r>
  <r>
    <d v="1997-09-26T00:00:00"/>
    <x v="8"/>
    <x v="0"/>
    <n v="21.04"/>
    <n v="14377"/>
    <n v="13150.875"/>
    <n v="10591.375"/>
  </r>
  <r>
    <d v="1997-09-27T00:00:00"/>
    <x v="8"/>
    <x v="1"/>
    <m/>
    <n v="14068"/>
    <n v="12699.3125"/>
    <n v="10522.625"/>
  </r>
  <r>
    <d v="1997-09-28T00:00:00"/>
    <x v="8"/>
    <x v="2"/>
    <m/>
    <n v="14995"/>
    <n v="13160.6875"/>
    <n v="10716.125"/>
  </r>
  <r>
    <d v="1997-09-29T00:00:00"/>
    <x v="8"/>
    <x v="0"/>
    <n v="21.38"/>
    <n v="16436"/>
    <n v="14505.0625"/>
    <n v="11054.125"/>
  </r>
  <r>
    <d v="1997-09-30T00:00:00"/>
    <x v="8"/>
    <x v="0"/>
    <n v="22.06"/>
    <n v="17310"/>
    <n v="15192.25"/>
    <n v="11541.375"/>
  </r>
  <r>
    <d v="1997-10-01T00:00:00"/>
    <x v="9"/>
    <x v="0"/>
    <n v="21.38"/>
    <n v="16564"/>
    <n v="14868.1875"/>
    <n v="11612.75"/>
  </r>
  <r>
    <d v="1997-10-02T00:00:00"/>
    <x v="9"/>
    <x v="0"/>
    <n v="23.69"/>
    <n v="15237"/>
    <n v="13664.0625"/>
    <n v="10927.125"/>
  </r>
  <r>
    <d v="1997-10-03T00:00:00"/>
    <x v="9"/>
    <x v="0"/>
    <n v="23.82"/>
    <n v="15062"/>
    <n v="13410.75"/>
    <n v="10533.25"/>
  </r>
  <r>
    <d v="1997-10-04T00:00:00"/>
    <x v="9"/>
    <x v="1"/>
    <m/>
    <n v="14785"/>
    <n v="13055.75"/>
    <n v="10493.25"/>
  </r>
  <r>
    <d v="1997-10-05T00:00:00"/>
    <x v="9"/>
    <x v="2"/>
    <m/>
    <n v="14961"/>
    <n v="13375.0625"/>
    <n v="10957.875"/>
  </r>
  <r>
    <d v="1997-10-06T00:00:00"/>
    <x v="9"/>
    <x v="0"/>
    <n v="27.39"/>
    <n v="16376"/>
    <n v="14784.375"/>
    <n v="11397.125"/>
  </r>
  <r>
    <d v="1997-10-07T00:00:00"/>
    <x v="9"/>
    <x v="0"/>
    <n v="38.61"/>
    <n v="15457"/>
    <n v="14477.3125"/>
    <n v="11793.125"/>
  </r>
  <r>
    <d v="1997-10-08T00:00:00"/>
    <x v="9"/>
    <x v="0"/>
    <n v="45.6"/>
    <n v="16167"/>
    <n v="14911.4375"/>
    <n v="11867.25"/>
  </r>
  <r>
    <d v="1997-10-09T00:00:00"/>
    <x v="9"/>
    <x v="0"/>
    <n v="28.56"/>
    <n v="15669"/>
    <n v="14774.375"/>
    <n v="12115.25"/>
  </r>
  <r>
    <d v="1997-10-10T00:00:00"/>
    <x v="9"/>
    <x v="0"/>
    <n v="28.02"/>
    <n v="15398"/>
    <n v="14504.9375"/>
    <n v="11964.25"/>
  </r>
  <r>
    <d v="1997-10-11T00:00:00"/>
    <x v="9"/>
    <x v="1"/>
    <m/>
    <n v="15031"/>
    <n v="13833.9375"/>
    <n v="11540.5"/>
  </r>
  <r>
    <d v="1997-10-12T00:00:00"/>
    <x v="9"/>
    <x v="2"/>
    <m/>
    <n v="14908"/>
    <n v="13646.5625"/>
    <n v="11444.125"/>
  </r>
  <r>
    <d v="1997-10-13T00:00:00"/>
    <x v="9"/>
    <x v="0"/>
    <n v="29.22"/>
    <n v="13835"/>
    <n v="13053.5625"/>
    <n v="11352.875"/>
  </r>
  <r>
    <d v="1997-10-14T00:00:00"/>
    <x v="9"/>
    <x v="0"/>
    <n v="25.16"/>
    <n v="12021"/>
    <n v="11473.75"/>
    <n v="9755.25"/>
  </r>
  <r>
    <d v="1997-10-15T00:00:00"/>
    <x v="9"/>
    <x v="0"/>
    <n v="23.19"/>
    <n v="12086"/>
    <n v="11511.1875"/>
    <n v="9641"/>
  </r>
  <r>
    <d v="1997-10-16T00:00:00"/>
    <x v="9"/>
    <x v="0"/>
    <n v="23.7"/>
    <n v="12137"/>
    <n v="11494.875"/>
    <n v="9653.625"/>
  </r>
  <r>
    <d v="1997-10-17T00:00:00"/>
    <x v="9"/>
    <x v="0"/>
    <n v="23.43"/>
    <n v="11681"/>
    <n v="11419.375"/>
    <n v="9689.625"/>
  </r>
  <r>
    <d v="1997-10-18T00:00:00"/>
    <x v="9"/>
    <x v="1"/>
    <n v="22"/>
    <n v="11134"/>
    <n v="10585.4375"/>
    <n v="9495.75"/>
  </r>
  <r>
    <d v="1997-10-19T00:00:00"/>
    <x v="9"/>
    <x v="2"/>
    <n v="22"/>
    <n v="11538"/>
    <n v="10589.625"/>
    <n v="9368.5"/>
  </r>
  <r>
    <d v="1997-10-20T00:00:00"/>
    <x v="9"/>
    <x v="0"/>
    <n v="23.21"/>
    <n v="12960"/>
    <n v="12105.3125"/>
    <n v="9632.5"/>
  </r>
  <r>
    <d v="1997-10-21T00:00:00"/>
    <x v="9"/>
    <x v="0"/>
    <n v="23.5"/>
    <n v="12952"/>
    <n v="12254.75"/>
    <n v="9953.25"/>
  </r>
  <r>
    <d v="1997-10-22T00:00:00"/>
    <x v="9"/>
    <x v="0"/>
    <n v="27.78"/>
    <n v="12116"/>
    <n v="11620.5625"/>
    <n v="9867.125"/>
  </r>
  <r>
    <d v="1997-10-23T00:00:00"/>
    <x v="9"/>
    <x v="0"/>
    <n v="23.93"/>
    <n v="12673"/>
    <n v="11976.75"/>
    <n v="10057"/>
  </r>
  <r>
    <d v="1997-10-24T00:00:00"/>
    <x v="9"/>
    <x v="0"/>
    <n v="23.81"/>
    <n v="13524"/>
    <n v="12814.8125"/>
    <n v="10481.375"/>
  </r>
  <r>
    <d v="1997-10-25T00:00:00"/>
    <x v="9"/>
    <x v="1"/>
    <m/>
    <n v="13377"/>
    <n v="12650.9375"/>
    <n v="10873.25"/>
  </r>
  <r>
    <d v="1997-10-26T00:00:00"/>
    <x v="9"/>
    <x v="2"/>
    <m/>
    <n v="11597"/>
    <n v="10839.4375"/>
    <n v="10171.25"/>
  </r>
  <r>
    <d v="1997-10-27T00:00:00"/>
    <x v="9"/>
    <x v="0"/>
    <n v="22.87"/>
    <n v="12593"/>
    <n v="11795"/>
    <n v="9834.875"/>
  </r>
  <r>
    <d v="1997-10-28T00:00:00"/>
    <x v="9"/>
    <x v="0"/>
    <n v="23.25"/>
    <n v="12506"/>
    <n v="11869.875"/>
    <n v="10253.125"/>
  </r>
  <r>
    <d v="1997-10-29T00:00:00"/>
    <x v="9"/>
    <x v="0"/>
    <n v="24.63"/>
    <n v="12135"/>
    <n v="11544.4375"/>
    <n v="9991.5"/>
  </r>
  <r>
    <d v="1997-10-30T00:00:00"/>
    <x v="9"/>
    <x v="0"/>
    <n v="25.41"/>
    <n v="12310"/>
    <n v="11631.6875"/>
    <n v="9706.375"/>
  </r>
  <r>
    <d v="1997-10-31T00:00:00"/>
    <x v="9"/>
    <x v="0"/>
    <n v="24.78"/>
    <n v="12625"/>
    <n v="12084.0625"/>
    <n v="9801.5"/>
  </r>
  <r>
    <d v="1997-11-01T00:00:00"/>
    <x v="10"/>
    <x v="1"/>
    <m/>
    <n v="12209"/>
    <n v="11537.0625"/>
    <n v="9844.75"/>
  </r>
  <r>
    <d v="1997-11-02T00:00:00"/>
    <x v="10"/>
    <x v="2"/>
    <m/>
    <n v="11450"/>
    <n v="10519.25"/>
    <n v="9354.5"/>
  </r>
  <r>
    <d v="1997-11-03T00:00:00"/>
    <x v="10"/>
    <x v="0"/>
    <n v="27.48"/>
    <n v="12362"/>
    <n v="11701.8125"/>
    <n v="9735.875"/>
  </r>
  <r>
    <d v="1997-11-04T00:00:00"/>
    <x v="10"/>
    <x v="0"/>
    <n v="28.17"/>
    <n v="12347"/>
    <n v="11750.875"/>
    <n v="10123.625"/>
  </r>
  <r>
    <d v="1997-11-05T00:00:00"/>
    <x v="10"/>
    <x v="0"/>
    <n v="29.56"/>
    <n v="12566"/>
    <n v="11838.5"/>
    <n v="9996.125"/>
  </r>
  <r>
    <d v="1997-11-06T00:00:00"/>
    <x v="10"/>
    <x v="0"/>
    <n v="26.08"/>
    <n v="12660"/>
    <n v="11914.875"/>
    <n v="10031.5"/>
  </r>
  <r>
    <d v="1997-11-07T00:00:00"/>
    <x v="10"/>
    <x v="0"/>
    <n v="23.38"/>
    <n v="12319"/>
    <n v="11928"/>
    <n v="10334.625"/>
  </r>
  <r>
    <d v="1997-11-08T00:00:00"/>
    <x v="10"/>
    <x v="1"/>
    <n v="24.25"/>
    <n v="11553"/>
    <n v="10988.25"/>
    <n v="10226.875"/>
  </r>
  <r>
    <d v="1997-11-09T00:00:00"/>
    <x v="10"/>
    <x v="2"/>
    <n v="24.25"/>
    <n v="11536"/>
    <n v="10786"/>
    <n v="10044.875"/>
  </r>
  <r>
    <d v="1997-11-10T00:00:00"/>
    <x v="10"/>
    <x v="0"/>
    <n v="26.78"/>
    <n v="13632"/>
    <n v="12876.0625"/>
    <n v="10671.875"/>
  </r>
  <r>
    <d v="1997-11-11T00:00:00"/>
    <x v="10"/>
    <x v="0"/>
    <n v="29.91"/>
    <n v="12506"/>
    <n v="11890.1875"/>
    <n v="10103.75"/>
  </r>
  <r>
    <d v="1997-11-12T00:00:00"/>
    <x v="10"/>
    <x v="0"/>
    <n v="31.6"/>
    <n v="14908"/>
    <n v="13646.5625"/>
    <n v="11444.125"/>
  </r>
  <r>
    <d v="1997-11-13T00:00:00"/>
    <x v="10"/>
    <x v="0"/>
    <n v="30.16"/>
    <n v="12837"/>
    <n v="12258.4375"/>
    <n v="10286.375"/>
  </r>
  <r>
    <d v="1997-11-14T00:00:00"/>
    <x v="10"/>
    <x v="0"/>
    <n v="31.02"/>
    <n v="12241"/>
    <n v="11939.9375"/>
    <n v="10254.25"/>
  </r>
  <r>
    <d v="1997-11-15T00:00:00"/>
    <x v="10"/>
    <x v="1"/>
    <n v="33"/>
    <n v="12545"/>
    <n v="11772.25"/>
    <n v="10416.5"/>
  </r>
  <r>
    <d v="1997-11-16T00:00:00"/>
    <x v="10"/>
    <x v="2"/>
    <n v="33"/>
    <n v="12716"/>
    <n v="11758.125"/>
    <n v="11155.25"/>
  </r>
  <r>
    <d v="1997-11-17T00:00:00"/>
    <x v="10"/>
    <x v="0"/>
    <n v="34.5"/>
    <n v="14033"/>
    <n v="12952.25"/>
    <n v="11535.75"/>
  </r>
  <r>
    <d v="1997-11-18T00:00:00"/>
    <x v="10"/>
    <x v="0"/>
    <n v="37.21"/>
    <n v="13244"/>
    <n v="12576.5"/>
    <n v="10739.875"/>
  </r>
  <r>
    <d v="1997-11-19T00:00:00"/>
    <x v="10"/>
    <x v="0"/>
    <n v="29.22"/>
    <n v="12737"/>
    <n v="12168.4375"/>
    <n v="10618.375"/>
  </r>
  <r>
    <d v="1997-11-20T00:00:00"/>
    <x v="10"/>
    <x v="0"/>
    <n v="24.44"/>
    <n v="12442"/>
    <n v="11947"/>
    <n v="10370"/>
  </r>
  <r>
    <d v="1997-11-21T00:00:00"/>
    <x v="10"/>
    <x v="0"/>
    <n v="23.71"/>
    <n v="12224"/>
    <n v="11762.1875"/>
    <n v="9854.125"/>
  </r>
  <r>
    <d v="1997-11-22T00:00:00"/>
    <x v="10"/>
    <x v="1"/>
    <n v="21.75"/>
    <n v="11582"/>
    <n v="11012.5"/>
    <n v="9961"/>
  </r>
  <r>
    <d v="1997-11-23T00:00:00"/>
    <x v="10"/>
    <x v="2"/>
    <n v="20.75"/>
    <n v="11599"/>
    <n v="10895.625"/>
    <n v="10037.625"/>
  </r>
  <r>
    <d v="1997-11-24T00:00:00"/>
    <x v="10"/>
    <x v="0"/>
    <n v="25.05"/>
    <n v="12446"/>
    <n v="11829.25"/>
    <n v="10323.25"/>
  </r>
  <r>
    <d v="1997-11-25T00:00:00"/>
    <x v="10"/>
    <x v="0"/>
    <n v="24.05"/>
    <n v="12071"/>
    <n v="11634.625"/>
    <n v="10118"/>
  </r>
  <r>
    <d v="1997-11-26T00:00:00"/>
    <x v="10"/>
    <x v="0"/>
    <n v="20.6"/>
    <n v="11981"/>
    <n v="11538.1875"/>
    <n v="9804.375"/>
  </r>
  <r>
    <d v="1997-11-27T00:00:00"/>
    <x v="10"/>
    <x v="0"/>
    <m/>
    <n v="10833"/>
    <n v="10129.4375"/>
    <n v="9307.75"/>
  </r>
  <r>
    <d v="1997-11-28T00:00:00"/>
    <x v="10"/>
    <x v="0"/>
    <n v="20.420000000000002"/>
    <n v="11411"/>
    <n v="10637.125"/>
    <n v="9153"/>
  </r>
  <r>
    <d v="1997-11-29T00:00:00"/>
    <x v="10"/>
    <x v="1"/>
    <n v="20.6"/>
    <n v="11178"/>
    <n v="10530.75"/>
    <n v="9378.375"/>
  </r>
  <r>
    <d v="1997-11-30T00:00:00"/>
    <x v="10"/>
    <x v="2"/>
    <n v="20.6"/>
    <n v="11420"/>
    <n v="10450.25"/>
    <n v="9280.5"/>
  </r>
  <r>
    <d v="1997-12-01T00:00:00"/>
    <x v="11"/>
    <x v="0"/>
    <n v="23.87"/>
    <n v="12549"/>
    <n v="11822.1875"/>
    <n v="9837.125"/>
  </r>
  <r>
    <d v="1997-12-02T00:00:00"/>
    <x v="11"/>
    <x v="0"/>
    <n v="23.92"/>
    <n v="12536"/>
    <n v="11941.125"/>
    <n v="10130.5"/>
  </r>
  <r>
    <d v="1997-12-03T00:00:00"/>
    <x v="11"/>
    <x v="0"/>
    <n v="24.38"/>
    <n v="13557"/>
    <n v="12721.3125"/>
    <n v="10811.75"/>
  </r>
  <r>
    <d v="1997-12-04T00:00:00"/>
    <x v="11"/>
    <x v="0"/>
    <n v="23.95"/>
    <n v="12957"/>
    <n v="12200.6875"/>
    <n v="10536.5"/>
  </r>
  <r>
    <d v="1997-12-05T00:00:00"/>
    <x v="11"/>
    <x v="0"/>
    <n v="25.37"/>
    <n v="13505"/>
    <n v="12513.25"/>
    <n v="11253.625"/>
  </r>
  <r>
    <d v="1997-12-06T00:00:00"/>
    <x v="11"/>
    <x v="1"/>
    <m/>
    <n v="12698"/>
    <n v="12028.8125"/>
    <n v="11437.875"/>
  </r>
  <r>
    <d v="1997-12-07T00:00:00"/>
    <x v="11"/>
    <x v="2"/>
    <m/>
    <n v="12891"/>
    <n v="12135.875"/>
    <n v="11097.75"/>
  </r>
  <r>
    <d v="1997-12-08T00:00:00"/>
    <x v="11"/>
    <x v="0"/>
    <n v="25.37"/>
    <n v="13034"/>
    <n v="12524.75"/>
    <n v="10784.625"/>
  </r>
  <r>
    <d v="1997-12-09T00:00:00"/>
    <x v="11"/>
    <x v="0"/>
    <n v="23.72"/>
    <n v="12961"/>
    <n v="12078"/>
    <n v="10106.75"/>
  </r>
  <r>
    <d v="1997-12-10T00:00:00"/>
    <x v="11"/>
    <x v="0"/>
    <n v="22.2"/>
    <n v="12552"/>
    <n v="11827.875"/>
    <n v="10122.75"/>
  </r>
  <r>
    <d v="1997-12-11T00:00:00"/>
    <x v="11"/>
    <x v="0"/>
    <n v="22.28"/>
    <n v="14175"/>
    <n v="13344.625"/>
    <n v="11170.5"/>
  </r>
  <r>
    <d v="1997-12-12T00:00:00"/>
    <x v="11"/>
    <x v="0"/>
    <n v="23.8"/>
    <n v="13908"/>
    <n v="13406.4375"/>
    <n v="11683.75"/>
  </r>
  <r>
    <d v="1997-12-13T00:00:00"/>
    <x v="11"/>
    <x v="1"/>
    <m/>
    <n v="13349"/>
    <n v="12687.1875"/>
    <n v="11584.25"/>
  </r>
  <r>
    <d v="1997-12-14T00:00:00"/>
    <x v="11"/>
    <x v="2"/>
    <m/>
    <n v="13353"/>
    <n v="12510.3125"/>
    <n v="11632.625"/>
  </r>
  <r>
    <d v="1997-12-15T00:00:00"/>
    <x v="11"/>
    <x v="0"/>
    <n v="21.58"/>
    <n v="14342"/>
    <n v="12965.375"/>
    <n v="11882.25"/>
  </r>
  <r>
    <d v="1997-12-16T00:00:00"/>
    <x v="11"/>
    <x v="0"/>
    <n v="22.43"/>
    <n v="14040"/>
    <n v="12491.25"/>
    <n v="11577.125"/>
  </r>
  <r>
    <d v="1997-12-17T00:00:00"/>
    <x v="11"/>
    <x v="0"/>
    <n v="22.26"/>
    <n v="13291"/>
    <n v="12225.125"/>
    <n v="10991.875"/>
  </r>
  <r>
    <d v="1997-12-18T00:00:00"/>
    <x v="11"/>
    <x v="0"/>
    <n v="21.89"/>
    <n v="13362"/>
    <n v="12137.6875"/>
    <n v="10955"/>
  </r>
  <r>
    <d v="1997-12-19T00:00:00"/>
    <x v="11"/>
    <x v="0"/>
    <n v="21.18"/>
    <n v="12685"/>
    <n v="11821.1875"/>
    <n v="10538.625"/>
  </r>
  <r>
    <d v="1997-12-20T00:00:00"/>
    <x v="11"/>
    <x v="1"/>
    <m/>
    <n v="11796"/>
    <n v="11057.875"/>
    <n v="9862.75"/>
  </r>
  <r>
    <d v="1997-12-21T00:00:00"/>
    <x v="11"/>
    <x v="2"/>
    <m/>
    <n v="11706"/>
    <n v="10949.8125"/>
    <n v="9796.5"/>
  </r>
  <r>
    <d v="1997-12-22T00:00:00"/>
    <x v="11"/>
    <x v="0"/>
    <n v="20.62"/>
    <n v="12316"/>
    <n v="11750.4375"/>
    <n v="10080.125"/>
  </r>
  <r>
    <d v="1997-12-23T00:00:00"/>
    <x v="11"/>
    <x v="0"/>
    <n v="20.07"/>
    <n v="12567"/>
    <n v="11919.4375"/>
    <n v="9995.625"/>
  </r>
  <r>
    <d v="1997-12-24T00:00:00"/>
    <x v="11"/>
    <x v="0"/>
    <n v="18.8"/>
    <n v="11248"/>
    <n v="10752.5"/>
    <n v="9787.25"/>
  </r>
  <r>
    <d v="1997-12-25T00:00:00"/>
    <x v="11"/>
    <x v="0"/>
    <m/>
    <n v="10893"/>
    <n v="10100.8125"/>
    <n v="9643.375"/>
  </r>
  <r>
    <d v="1997-12-26T00:00:00"/>
    <x v="11"/>
    <x v="0"/>
    <n v="18.739999999999998"/>
    <n v="12438"/>
    <n v="11483.5"/>
    <n v="9707.5"/>
  </r>
  <r>
    <d v="1997-12-27T00:00:00"/>
    <x v="11"/>
    <x v="1"/>
    <m/>
    <n v="12371"/>
    <n v="11513.75"/>
    <n v="10652.25"/>
  </r>
  <r>
    <d v="1997-12-28T00:00:00"/>
    <x v="11"/>
    <x v="2"/>
    <m/>
    <n v="12323"/>
    <n v="11708.1875"/>
    <n v="11111"/>
  </r>
  <r>
    <d v="1997-12-29T00:00:00"/>
    <x v="11"/>
    <x v="0"/>
    <n v="18.739999999999998"/>
    <n v="13181"/>
    <n v="12604.5625"/>
    <n v="10956.625"/>
  </r>
  <r>
    <d v="1997-12-30T00:00:00"/>
    <x v="11"/>
    <x v="0"/>
    <n v="21.88"/>
    <n v="13114"/>
    <n v="12152.625"/>
    <n v="11074.625"/>
  </r>
  <r>
    <d v="1997-12-31T00:00:00"/>
    <x v="11"/>
    <x v="0"/>
    <n v="21.8"/>
    <n v="12433"/>
    <n v="11830.4375"/>
    <n v="10612"/>
  </r>
  <r>
    <d v="1998-01-01T00:00:00"/>
    <x v="12"/>
    <x v="0"/>
    <m/>
    <n v="12217"/>
    <n v="11657.25"/>
    <n v="11507.875"/>
  </r>
  <r>
    <d v="1998-01-02T00:00:00"/>
    <x v="12"/>
    <x v="0"/>
    <n v="21.28"/>
    <n v="12382"/>
    <n v="11942.4375"/>
    <n v="10576.625"/>
  </r>
  <r>
    <d v="1998-01-03T00:00:00"/>
    <x v="12"/>
    <x v="1"/>
    <m/>
    <n v="11967"/>
    <n v="11241.0625"/>
    <n v="10158"/>
  </r>
  <r>
    <d v="1998-01-04T00:00:00"/>
    <x v="12"/>
    <x v="2"/>
    <m/>
    <n v="12013"/>
    <n v="11014.1875"/>
    <n v="9803"/>
  </r>
  <r>
    <d v="1998-01-05T00:00:00"/>
    <x v="12"/>
    <x v="0"/>
    <n v="20.98"/>
    <n v="13013"/>
    <n v="12302.875"/>
    <n v="10052.75"/>
  </r>
  <r>
    <d v="1998-01-06T00:00:00"/>
    <x v="12"/>
    <x v="0"/>
    <n v="19.059999999999999"/>
    <n v="12987"/>
    <n v="12262.125"/>
    <n v="10178.875"/>
  </r>
  <r>
    <d v="1998-01-07T00:00:00"/>
    <x v="12"/>
    <x v="0"/>
    <n v="17.39"/>
    <n v="13691"/>
    <n v="12745.3125"/>
    <n v="10526.125"/>
  </r>
  <r>
    <d v="1998-01-08T00:00:00"/>
    <x v="12"/>
    <x v="0"/>
    <n v="16.39"/>
    <n v="14114"/>
    <n v="13156.125"/>
    <n v="11088.625"/>
  </r>
  <r>
    <d v="1998-01-09T00:00:00"/>
    <x v="12"/>
    <x v="0"/>
    <n v="16.12"/>
    <n v="14182"/>
    <n v="12913.125"/>
    <n v="11675.375"/>
  </r>
  <r>
    <d v="1998-01-10T00:00:00"/>
    <x v="12"/>
    <x v="1"/>
    <m/>
    <n v="12727"/>
    <n v="12190.125"/>
    <n v="11286.5"/>
  </r>
  <r>
    <d v="1998-01-11T00:00:00"/>
    <x v="12"/>
    <x v="2"/>
    <m/>
    <n v="12528"/>
    <n v="11714.5625"/>
    <n v="10633.25"/>
  </r>
  <r>
    <d v="1998-01-12T00:00:00"/>
    <x v="12"/>
    <x v="0"/>
    <n v="19.22"/>
    <n v="13463"/>
    <n v="12811.1875"/>
    <n v="10641.25"/>
  </r>
  <r>
    <d v="1998-01-13T00:00:00"/>
    <x v="12"/>
    <x v="0"/>
    <n v="18.329999999999998"/>
    <n v="13909"/>
    <n v="13097"/>
    <n v="10783.875"/>
  </r>
  <r>
    <d v="1998-01-14T00:00:00"/>
    <x v="12"/>
    <x v="0"/>
    <n v="17.53"/>
    <n v="13625"/>
    <n v="12967.4375"/>
    <n v="11058.375"/>
  </r>
  <r>
    <d v="1998-01-15T00:00:00"/>
    <x v="12"/>
    <x v="0"/>
    <n v="18.14"/>
    <n v="14444"/>
    <n v="13458.75"/>
    <n v="11242.125"/>
  </r>
  <r>
    <d v="1998-01-16T00:00:00"/>
    <x v="12"/>
    <x v="0"/>
    <n v="17.45"/>
    <n v="14747"/>
    <n v="13198"/>
    <n v="12127.125"/>
  </r>
  <r>
    <d v="1998-01-17T00:00:00"/>
    <x v="12"/>
    <x v="1"/>
    <m/>
    <n v="12518"/>
    <n v="11878.0625"/>
    <n v="11113.75"/>
  </r>
  <r>
    <d v="1998-01-18T00:00:00"/>
    <x v="12"/>
    <x v="2"/>
    <m/>
    <n v="12337"/>
    <n v="11635.3125"/>
    <n v="10627.125"/>
  </r>
  <r>
    <d v="1998-01-19T00:00:00"/>
    <x v="12"/>
    <x v="0"/>
    <n v="16.940000000000001"/>
    <n v="13638"/>
    <n v="12799.125"/>
    <n v="10885.625"/>
  </r>
  <r>
    <d v="1998-01-20T00:00:00"/>
    <x v="12"/>
    <x v="0"/>
    <n v="17.28"/>
    <n v="14211"/>
    <n v="13046.25"/>
    <n v="11588.875"/>
  </r>
  <r>
    <d v="1998-01-21T00:00:00"/>
    <x v="12"/>
    <x v="0"/>
    <n v="18.09"/>
    <n v="13222"/>
    <n v="12547.1875"/>
    <n v="10802"/>
  </r>
  <r>
    <d v="1998-01-22T00:00:00"/>
    <x v="12"/>
    <x v="0"/>
    <n v="18.059999999999999"/>
    <n v="13854"/>
    <n v="13044.0625"/>
    <n v="10825.75"/>
  </r>
  <r>
    <d v="1998-01-23T00:00:00"/>
    <x v="12"/>
    <x v="0"/>
    <n v="17.739999999999998"/>
    <n v="13974"/>
    <n v="13265.375"/>
    <n v="11582.5"/>
  </r>
  <r>
    <d v="1998-01-24T00:00:00"/>
    <x v="12"/>
    <x v="1"/>
    <m/>
    <n v="13465"/>
    <n v="12493.25"/>
    <n v="11806.75"/>
  </r>
  <r>
    <d v="1998-01-25T00:00:00"/>
    <x v="12"/>
    <x v="2"/>
    <m/>
    <n v="13013"/>
    <n v="12013.8125"/>
    <n v="11471.5"/>
  </r>
  <r>
    <d v="1998-01-26T00:00:00"/>
    <x v="12"/>
    <x v="0"/>
    <n v="17.3"/>
    <n v="14023"/>
    <n v="13276.6875"/>
    <n v="10978.25"/>
  </r>
  <r>
    <d v="1998-01-27T00:00:00"/>
    <x v="12"/>
    <x v="0"/>
    <n v="17.23"/>
    <n v="13802"/>
    <n v="13103.3125"/>
    <n v="11494.875"/>
  </r>
  <r>
    <d v="1998-01-28T00:00:00"/>
    <x v="12"/>
    <x v="0"/>
    <n v="16.7"/>
    <n v="14503"/>
    <n v="12933.4375"/>
    <n v="11740.875"/>
  </r>
  <r>
    <d v="1998-01-29T00:00:00"/>
    <x v="12"/>
    <x v="0"/>
    <n v="16.37"/>
    <n v="13749"/>
    <n v="12603.0625"/>
    <n v="11270.75"/>
  </r>
  <r>
    <d v="1998-01-30T00:00:00"/>
    <x v="12"/>
    <x v="0"/>
    <n v="16.2"/>
    <n v="13280"/>
    <n v="12294.4375"/>
    <n v="10908.625"/>
  </r>
  <r>
    <d v="1998-01-31T00:00:00"/>
    <x v="12"/>
    <x v="1"/>
    <n v="16.5"/>
    <n v="12468"/>
    <n v="11775.1875"/>
    <n v="10856.625"/>
  </r>
  <r>
    <d v="1998-02-01T00:00:00"/>
    <x v="13"/>
    <x v="2"/>
    <m/>
    <n v="12450"/>
    <n v="11657.5625"/>
    <n v="10461.875"/>
  </r>
  <r>
    <d v="1998-02-02T00:00:00"/>
    <x v="13"/>
    <x v="0"/>
    <n v="16.86"/>
    <n v="13678"/>
    <n v="12877.8125"/>
    <n v="10686.375"/>
  </r>
  <r>
    <d v="1998-02-03T00:00:00"/>
    <x v="13"/>
    <x v="0"/>
    <n v="17.68"/>
    <n v="13271"/>
    <n v="12488.9375"/>
    <n v="10995.5"/>
  </r>
  <r>
    <d v="1998-02-04T00:00:00"/>
    <x v="13"/>
    <x v="0"/>
    <n v="18.53"/>
    <n v="13688"/>
    <n v="12685.0625"/>
    <n v="11204.75"/>
  </r>
  <r>
    <d v="1998-02-05T00:00:00"/>
    <x v="13"/>
    <x v="0"/>
    <n v="19.89"/>
    <n v="14128"/>
    <n v="13058.5625"/>
    <n v="11749.125"/>
  </r>
  <r>
    <d v="1998-02-06T00:00:00"/>
    <x v="13"/>
    <x v="0"/>
    <n v="20.329999999999998"/>
    <n v="13772"/>
    <n v="12941.5625"/>
    <n v="11416.75"/>
  </r>
  <r>
    <d v="1998-02-07T00:00:00"/>
    <x v="13"/>
    <x v="1"/>
    <m/>
    <n v="13301"/>
    <n v="12288.125"/>
    <n v="11639.375"/>
  </r>
  <r>
    <d v="1998-02-08T00:00:00"/>
    <x v="13"/>
    <x v="2"/>
    <m/>
    <n v="12560"/>
    <n v="11688.875"/>
    <n v="11118.625"/>
  </r>
  <r>
    <d v="1998-02-09T00:00:00"/>
    <x v="13"/>
    <x v="0"/>
    <n v="18.84"/>
    <n v="13509"/>
    <n v="12787.875"/>
    <n v="10908.25"/>
  </r>
  <r>
    <d v="1998-02-10T00:00:00"/>
    <x v="13"/>
    <x v="0"/>
    <n v="18.02"/>
    <n v="12560"/>
    <n v="12184.6875"/>
    <n v="10404.25"/>
  </r>
  <r>
    <d v="1998-02-11T00:00:00"/>
    <x v="13"/>
    <x v="0"/>
    <n v="18"/>
    <n v="13217"/>
    <n v="12529.9375"/>
    <n v="10587.125"/>
  </r>
  <r>
    <d v="1998-02-12T00:00:00"/>
    <x v="13"/>
    <x v="0"/>
    <n v="17.670000000000002"/>
    <n v="13749"/>
    <n v="12614"/>
    <n v="11244.625"/>
  </r>
  <r>
    <d v="1998-02-13T00:00:00"/>
    <x v="13"/>
    <x v="0"/>
    <n v="17.64"/>
    <n v="13131"/>
    <n v="12206.6875"/>
    <n v="10912.375"/>
  </r>
  <r>
    <d v="1998-02-14T00:00:00"/>
    <x v="13"/>
    <x v="1"/>
    <n v="15"/>
    <n v="12252"/>
    <n v="11525.25"/>
    <n v="10701.25"/>
  </r>
  <r>
    <d v="1998-02-15T00:00:00"/>
    <x v="13"/>
    <x v="2"/>
    <n v="14.5"/>
    <n v="12829"/>
    <n v="11909.4375"/>
    <n v="10439.25"/>
  </r>
  <r>
    <d v="1998-02-16T00:00:00"/>
    <x v="13"/>
    <x v="0"/>
    <n v="17.489999999999998"/>
    <n v="13519"/>
    <n v="12861.1875"/>
    <n v="10715.25"/>
  </r>
  <r>
    <d v="1998-02-17T00:00:00"/>
    <x v="13"/>
    <x v="0"/>
    <m/>
    <n v="13488"/>
    <n v="12849.375"/>
    <n v="11018.5"/>
  </r>
  <r>
    <d v="1998-02-18T00:00:00"/>
    <x v="13"/>
    <x v="0"/>
    <n v="17.489999999999998"/>
    <n v="13591"/>
    <n v="12436"/>
    <n v="11163.625"/>
  </r>
  <r>
    <d v="1998-02-19T00:00:00"/>
    <x v="13"/>
    <x v="0"/>
    <n v="17.71"/>
    <n v="13197"/>
    <n v="12539.375"/>
    <n v="10956.75"/>
  </r>
  <r>
    <d v="1998-02-20T00:00:00"/>
    <x v="13"/>
    <x v="0"/>
    <n v="18.16"/>
    <n v="13349"/>
    <n v="12160.0625"/>
    <n v="10939.125"/>
  </r>
  <r>
    <d v="1998-02-21T00:00:00"/>
    <x v="13"/>
    <x v="1"/>
    <m/>
    <n v="12293"/>
    <n v="11422.375"/>
    <n v="10663"/>
  </r>
  <r>
    <d v="1998-02-22T00:00:00"/>
    <x v="13"/>
    <x v="2"/>
    <m/>
    <n v="12303"/>
    <n v="11470.6875"/>
    <n v="10139.25"/>
  </r>
  <r>
    <d v="1998-02-23T00:00:00"/>
    <x v="13"/>
    <x v="0"/>
    <n v="18.64"/>
    <n v="13118"/>
    <n v="12261.125"/>
    <n v="10763.75"/>
  </r>
  <r>
    <d v="1998-02-24T00:00:00"/>
    <x v="13"/>
    <x v="0"/>
    <n v="18.57"/>
    <n v="12524"/>
    <n v="11742.5625"/>
    <n v="10552"/>
  </r>
  <r>
    <d v="1998-02-25T00:00:00"/>
    <x v="13"/>
    <x v="0"/>
    <n v="18.2"/>
    <n v="12863"/>
    <n v="12233.75"/>
    <n v="10307"/>
  </r>
  <r>
    <d v="1998-02-26T00:00:00"/>
    <x v="13"/>
    <x v="0"/>
    <n v="17.32"/>
    <n v="12920"/>
    <n v="12368.8125"/>
    <n v="10469.875"/>
  </r>
  <r>
    <d v="1998-02-27T00:00:00"/>
    <x v="13"/>
    <x v="0"/>
    <n v="17.100000000000001"/>
    <n v="13075"/>
    <n v="12121.4375"/>
    <n v="10693.875"/>
  </r>
  <r>
    <d v="1998-02-28T00:00:00"/>
    <x v="13"/>
    <x v="1"/>
    <m/>
    <n v="12047"/>
    <n v="11450.375"/>
    <n v="10658.375"/>
  </r>
  <r>
    <d v="1998-03-01T00:00:00"/>
    <x v="14"/>
    <x v="2"/>
    <m/>
    <n v="12402"/>
    <n v="11360.625"/>
    <n v="10604.625"/>
  </r>
  <r>
    <d v="1998-03-02T00:00:00"/>
    <x v="14"/>
    <x v="0"/>
    <n v="20.58"/>
    <n v="13784"/>
    <n v="12778.75"/>
    <n v="11207.875"/>
  </r>
  <r>
    <d v="1998-03-03T00:00:00"/>
    <x v="14"/>
    <x v="0"/>
    <n v="19.37"/>
    <n v="13808"/>
    <n v="12581.125"/>
    <n v="11340.125"/>
  </r>
  <r>
    <d v="1998-03-04T00:00:00"/>
    <x v="14"/>
    <x v="0"/>
    <n v="18.78"/>
    <n v="13196"/>
    <n v="12382.875"/>
    <n v="10926.625"/>
  </r>
  <r>
    <d v="1998-03-05T00:00:00"/>
    <x v="14"/>
    <x v="0"/>
    <n v="18.399999999999999"/>
    <n v="13208"/>
    <n v="12526.1875"/>
    <n v="10437.5"/>
  </r>
  <r>
    <d v="1998-03-06T00:00:00"/>
    <x v="14"/>
    <x v="0"/>
    <n v="17.37"/>
    <n v="12720"/>
    <n v="12405.4375"/>
    <n v="10492.375"/>
  </r>
  <r>
    <d v="1998-03-07T00:00:00"/>
    <x v="14"/>
    <x v="1"/>
    <m/>
    <n v="12376"/>
    <n v="11822.5625"/>
    <n v="10376.125"/>
  </r>
  <r>
    <d v="1998-03-08T00:00:00"/>
    <x v="14"/>
    <x v="2"/>
    <m/>
    <n v="12819"/>
    <n v="11564.125"/>
    <n v="10316.25"/>
  </r>
  <r>
    <d v="1998-03-09T00:00:00"/>
    <x v="14"/>
    <x v="0"/>
    <n v="18.54"/>
    <n v="14276"/>
    <n v="13582"/>
    <n v="11730.125"/>
  </r>
  <r>
    <d v="1998-03-10T00:00:00"/>
    <x v="14"/>
    <x v="0"/>
    <n v="25.66"/>
    <n v="14759"/>
    <n v="13671.125"/>
    <n v="12445.625"/>
  </r>
  <r>
    <d v="1998-03-11T00:00:00"/>
    <x v="14"/>
    <x v="0"/>
    <n v="38.69"/>
    <n v="15008"/>
    <n v="13649.9375"/>
    <n v="12792.125"/>
  </r>
  <r>
    <d v="1998-03-12T00:00:00"/>
    <x v="14"/>
    <x v="0"/>
    <n v="39.700000000000003"/>
    <n v="15079"/>
    <n v="13799.6875"/>
    <n v="12953.375"/>
  </r>
  <r>
    <d v="1998-03-13T00:00:00"/>
    <x v="14"/>
    <x v="0"/>
    <n v="28.41"/>
    <n v="14103"/>
    <n v="12785.3125"/>
    <n v="11941.875"/>
  </r>
  <r>
    <d v="1998-03-14T00:00:00"/>
    <x v="14"/>
    <x v="1"/>
    <m/>
    <n v="12219"/>
    <n v="11589.4375"/>
    <n v="10801.625"/>
  </r>
  <r>
    <d v="1998-03-15T00:00:00"/>
    <x v="14"/>
    <x v="2"/>
    <m/>
    <n v="12026"/>
    <n v="11196.3125"/>
    <n v="10124.5"/>
  </r>
  <r>
    <d v="1998-03-16T00:00:00"/>
    <x v="14"/>
    <x v="0"/>
    <n v="22.14"/>
    <n v="13102"/>
    <n v="12587.9375"/>
    <n v="10328.125"/>
  </r>
  <r>
    <d v="1998-03-17T00:00:00"/>
    <x v="14"/>
    <x v="0"/>
    <n v="18.739999999999998"/>
    <n v="12972"/>
    <n v="12260.6875"/>
    <n v="10346.625"/>
  </r>
  <r>
    <d v="1998-03-18T00:00:00"/>
    <x v="14"/>
    <x v="0"/>
    <n v="17.55"/>
    <n v="12944"/>
    <n v="12269.6875"/>
    <n v="10308.125"/>
  </r>
  <r>
    <d v="1998-03-19T00:00:00"/>
    <x v="14"/>
    <x v="0"/>
    <n v="17.75"/>
    <n v="13010"/>
    <n v="12300.25"/>
    <n v="10369.25"/>
  </r>
  <r>
    <d v="1998-03-20T00:00:00"/>
    <x v="14"/>
    <x v="0"/>
    <n v="18.600000000000001"/>
    <n v="13216"/>
    <n v="12780.1875"/>
    <n v="10869.875"/>
  </r>
  <r>
    <d v="1998-03-21T00:00:00"/>
    <x v="14"/>
    <x v="1"/>
    <m/>
    <n v="12464"/>
    <n v="11715.1875"/>
    <n v="11176.25"/>
  </r>
  <r>
    <d v="1998-03-22T00:00:00"/>
    <x v="14"/>
    <x v="2"/>
    <m/>
    <n v="11999"/>
    <n v="11316.5625"/>
    <n v="10848.5"/>
  </r>
  <r>
    <d v="1998-03-23T00:00:00"/>
    <x v="14"/>
    <x v="0"/>
    <n v="21.2"/>
    <n v="12874"/>
    <n v="12322.6875"/>
    <n v="10518.375"/>
  </r>
  <r>
    <d v="1998-03-24T00:00:00"/>
    <x v="14"/>
    <x v="0"/>
    <n v="18.190000000000001"/>
    <n v="12871"/>
    <n v="12229.75"/>
    <n v="10411"/>
  </r>
  <r>
    <d v="1998-03-25T00:00:00"/>
    <x v="14"/>
    <x v="0"/>
    <n v="18.149999999999999"/>
    <n v="13109"/>
    <n v="12299.125"/>
    <n v="10303.25"/>
  </r>
  <r>
    <d v="1998-03-26T00:00:00"/>
    <x v="14"/>
    <x v="0"/>
    <n v="19.260000000000002"/>
    <n v="13403"/>
    <n v="12585.5"/>
    <n v="10342.875"/>
  </r>
  <r>
    <d v="1998-03-27T00:00:00"/>
    <x v="14"/>
    <x v="0"/>
    <n v="18.850000000000001"/>
    <n v="12898"/>
    <n v="12449.0625"/>
    <n v="10471.25"/>
  </r>
  <r>
    <d v="1998-03-28T00:00:00"/>
    <x v="14"/>
    <x v="1"/>
    <m/>
    <n v="12920"/>
    <n v="12139.5625"/>
    <n v="10361.25"/>
  </r>
  <r>
    <d v="1998-03-29T00:00:00"/>
    <x v="14"/>
    <x v="2"/>
    <m/>
    <n v="13282"/>
    <n v="12078.5"/>
    <n v="10371"/>
  </r>
  <r>
    <d v="1998-03-30T00:00:00"/>
    <x v="14"/>
    <x v="0"/>
    <n v="18.649999999999999"/>
    <n v="14412"/>
    <n v="13556.1875"/>
    <n v="10801.125"/>
  </r>
  <r>
    <d v="1998-03-31T00:00:00"/>
    <x v="14"/>
    <x v="0"/>
    <n v="19.05"/>
    <n v="13084"/>
    <n v="12501.5"/>
    <n v="10971.75"/>
  </r>
  <r>
    <d v="1998-04-01T00:00:00"/>
    <x v="15"/>
    <x v="0"/>
    <n v="20.13"/>
    <n v="13447"/>
    <n v="12621.9375"/>
    <n v="10551.25"/>
  </r>
  <r>
    <d v="1998-04-02T00:00:00"/>
    <x v="15"/>
    <x v="0"/>
    <n v="20.13"/>
    <n v="13884"/>
    <n v="12819.0625"/>
    <n v="10725.125"/>
  </r>
  <r>
    <d v="1998-04-03T00:00:00"/>
    <x v="15"/>
    <x v="0"/>
    <n v="20.21"/>
    <n v="13798"/>
    <n v="13130.0625"/>
    <n v="10938.75"/>
  </r>
  <r>
    <d v="1998-04-04T00:00:00"/>
    <x v="15"/>
    <x v="1"/>
    <m/>
    <n v="12223"/>
    <n v="11389.3125"/>
    <n v="10378.125"/>
  </r>
  <r>
    <d v="1998-04-05T00:00:00"/>
    <x v="15"/>
    <x v="2"/>
    <m/>
    <n v="12128"/>
    <n v="10984.875"/>
    <n v="10068.875"/>
  </r>
  <r>
    <d v="1998-04-06T00:00:00"/>
    <x v="15"/>
    <x v="0"/>
    <n v="21.38"/>
    <n v="13284"/>
    <n v="12467.5625"/>
    <n v="10508.125"/>
  </r>
  <r>
    <d v="1998-04-07T00:00:00"/>
    <x v="15"/>
    <x v="0"/>
    <n v="22.88"/>
    <n v="14441"/>
    <n v="13314.8125"/>
    <n v="10769.875"/>
  </r>
  <r>
    <d v="1998-04-08T00:00:00"/>
    <x v="15"/>
    <x v="0"/>
    <n v="22.03"/>
    <n v="14192"/>
    <n v="13489.8125"/>
    <n v="11178.625"/>
  </r>
  <r>
    <d v="1998-04-09T00:00:00"/>
    <x v="15"/>
    <x v="0"/>
    <n v="22.56"/>
    <n v="13034"/>
    <n v="12432.875"/>
    <n v="10643.875"/>
  </r>
  <r>
    <d v="1998-04-10T00:00:00"/>
    <x v="15"/>
    <x v="0"/>
    <m/>
    <n v="12154"/>
    <n v="11665.125"/>
    <n v="10232"/>
  </r>
  <r>
    <d v="1998-04-11T00:00:00"/>
    <x v="15"/>
    <x v="1"/>
    <m/>
    <n v="12346"/>
    <n v="11469.9375"/>
    <n v="10066.75"/>
  </r>
  <r>
    <d v="1998-04-12T00:00:00"/>
    <x v="15"/>
    <x v="2"/>
    <m/>
    <n v="12185"/>
    <n v="11113.5625"/>
    <n v="9956.5"/>
  </r>
  <r>
    <d v="1998-04-13T00:00:00"/>
    <x v="15"/>
    <x v="0"/>
    <n v="29.34"/>
    <n v="13761"/>
    <n v="12785.875"/>
    <n v="10527.5"/>
  </r>
  <r>
    <d v="1998-04-14T00:00:00"/>
    <x v="15"/>
    <x v="0"/>
    <n v="22.17"/>
    <n v="14725"/>
    <n v="13807"/>
    <n v="11232"/>
  </r>
  <r>
    <d v="1998-04-15T00:00:00"/>
    <x v="15"/>
    <x v="0"/>
    <n v="22.3"/>
    <n v="14795"/>
    <n v="13807.625"/>
    <n v="11505.25"/>
  </r>
  <r>
    <d v="1998-04-16T00:00:00"/>
    <x v="15"/>
    <x v="0"/>
    <n v="24.48"/>
    <n v="14735"/>
    <n v="14093.6875"/>
    <n v="11668.75"/>
  </r>
  <r>
    <d v="1998-04-17T00:00:00"/>
    <x v="15"/>
    <x v="0"/>
    <n v="25.11"/>
    <n v="12767"/>
    <n v="12478.375"/>
    <n v="11183.25"/>
  </r>
  <r>
    <d v="1998-04-18T00:00:00"/>
    <x v="15"/>
    <x v="1"/>
    <n v="20.329999999999998"/>
    <n v="12508"/>
    <n v="12016.375"/>
    <n v="10536.875"/>
  </r>
  <r>
    <d v="1998-04-19T00:00:00"/>
    <x v="15"/>
    <x v="2"/>
    <m/>
    <n v="12236"/>
    <n v="11138.1875"/>
    <n v="10150.25"/>
  </r>
  <r>
    <d v="1998-04-20T00:00:00"/>
    <x v="15"/>
    <x v="0"/>
    <n v="25.3"/>
    <n v="13298"/>
    <n v="12469.25"/>
    <n v="10359.125"/>
  </r>
  <r>
    <d v="1998-04-21T00:00:00"/>
    <x v="15"/>
    <x v="0"/>
    <n v="22.31"/>
    <n v="13206"/>
    <n v="12383.9375"/>
    <n v="10470.125"/>
  </r>
  <r>
    <d v="1998-04-22T00:00:00"/>
    <x v="15"/>
    <x v="0"/>
    <n v="22.41"/>
    <n v="12955"/>
    <n v="12398.9375"/>
    <n v="10675.5"/>
  </r>
  <r>
    <d v="1998-04-23T00:00:00"/>
    <x v="15"/>
    <x v="0"/>
    <n v="21.26"/>
    <n v="13234"/>
    <n v="12450.5"/>
    <n v="10619"/>
  </r>
  <r>
    <d v="1998-04-24T00:00:00"/>
    <x v="15"/>
    <x v="0"/>
    <n v="19.989999999999998"/>
    <n v="13113"/>
    <n v="12656.5"/>
    <n v="10739.625"/>
  </r>
  <r>
    <d v="1998-04-25T00:00:00"/>
    <x v="15"/>
    <x v="1"/>
    <m/>
    <n v="12712"/>
    <n v="11949"/>
    <n v="10387.75"/>
  </r>
  <r>
    <d v="1998-04-26T00:00:00"/>
    <x v="15"/>
    <x v="2"/>
    <m/>
    <n v="13212"/>
    <n v="11975.125"/>
    <n v="10374.25"/>
  </r>
  <r>
    <d v="1998-04-27T00:00:00"/>
    <x v="15"/>
    <x v="0"/>
    <n v="21.7"/>
    <n v="14584"/>
    <n v="13769.4375"/>
    <n v="11123.5"/>
  </r>
  <r>
    <d v="1998-04-28T00:00:00"/>
    <x v="15"/>
    <x v="0"/>
    <n v="21.81"/>
    <n v="13705"/>
    <n v="13105.8125"/>
    <n v="11253.875"/>
  </r>
  <r>
    <d v="1998-04-29T00:00:00"/>
    <x v="15"/>
    <x v="0"/>
    <n v="22.82"/>
    <n v="13173"/>
    <n v="12554.3125"/>
    <n v="10798.875"/>
  </r>
  <r>
    <d v="1998-04-30T00:00:00"/>
    <x v="15"/>
    <x v="0"/>
    <n v="23.51"/>
    <n v="13603"/>
    <n v="12964"/>
    <n v="10738"/>
  </r>
  <r>
    <d v="1998-05-01T00:00:00"/>
    <x v="16"/>
    <x v="0"/>
    <n v="21.95"/>
    <n v="13988"/>
    <n v="13192.3125"/>
    <n v="10818.25"/>
  </r>
  <r>
    <d v="1998-05-02T00:00:00"/>
    <x v="16"/>
    <x v="1"/>
    <m/>
    <n v="13862"/>
    <n v="12925.8125"/>
    <n v="10790.125"/>
  </r>
  <r>
    <d v="1998-05-03T00:00:00"/>
    <x v="16"/>
    <x v="2"/>
    <n v="16.5"/>
    <n v="13909"/>
    <n v="12822.8125"/>
    <n v="10767.25"/>
  </r>
  <r>
    <d v="1998-05-04T00:00:00"/>
    <x v="16"/>
    <x v="0"/>
    <n v="20.91"/>
    <n v="15417"/>
    <n v="14314.8125"/>
    <n v="11201.5"/>
  </r>
  <r>
    <d v="1998-05-05T00:00:00"/>
    <x v="16"/>
    <x v="0"/>
    <n v="19.66"/>
    <n v="15310"/>
    <n v="14305.5"/>
    <n v="11412.75"/>
  </r>
  <r>
    <d v="1998-05-06T00:00:00"/>
    <x v="16"/>
    <x v="0"/>
    <n v="21.16"/>
    <n v="15971"/>
    <n v="14831.125"/>
    <n v="12062.125"/>
  </r>
  <r>
    <d v="1998-05-07T00:00:00"/>
    <x v="16"/>
    <x v="0"/>
    <n v="23.14"/>
    <n v="17134"/>
    <n v="15682.4375"/>
    <n v="12454.875"/>
  </r>
  <r>
    <d v="1998-05-08T00:00:00"/>
    <x v="16"/>
    <x v="0"/>
    <n v="23.22"/>
    <n v="17252"/>
    <n v="15729.3125"/>
    <n v="12418.875"/>
  </r>
  <r>
    <d v="1998-05-09T00:00:00"/>
    <x v="16"/>
    <x v="1"/>
    <m/>
    <n v="15523"/>
    <n v="14464.1875"/>
    <n v="11921.25"/>
  </r>
  <r>
    <d v="1998-05-10T00:00:00"/>
    <x v="16"/>
    <x v="2"/>
    <m/>
    <n v="14385"/>
    <n v="13414.375"/>
    <n v="11384.125"/>
  </r>
  <r>
    <d v="1998-05-11T00:00:00"/>
    <x v="16"/>
    <x v="0"/>
    <n v="21.06"/>
    <n v="16995"/>
    <n v="15231.5"/>
    <n v="11407.25"/>
  </r>
  <r>
    <d v="1998-05-12T00:00:00"/>
    <x v="16"/>
    <x v="0"/>
    <n v="24.17"/>
    <n v="17615"/>
    <n v="15862.1875"/>
    <n v="12029"/>
  </r>
  <r>
    <d v="1998-05-13T00:00:00"/>
    <x v="16"/>
    <x v="0"/>
    <n v="33.76"/>
    <n v="17754"/>
    <n v="16051.625"/>
    <n v="12217.125"/>
  </r>
  <r>
    <d v="1998-05-14T00:00:00"/>
    <x v="16"/>
    <x v="0"/>
    <n v="34.979999999999997"/>
    <n v="16842"/>
    <n v="15790.0625"/>
    <n v="12665.375"/>
  </r>
  <r>
    <d v="1998-05-15T00:00:00"/>
    <x v="16"/>
    <x v="0"/>
    <n v="46.29"/>
    <n v="17588"/>
    <n v="16246.125"/>
    <n v="12888.625"/>
  </r>
  <r>
    <d v="1998-05-16T00:00:00"/>
    <x v="16"/>
    <x v="1"/>
    <m/>
    <n v="17059"/>
    <n v="15553.0625"/>
    <n v="12408.625"/>
  </r>
  <r>
    <d v="1998-05-17T00:00:00"/>
    <x v="16"/>
    <x v="2"/>
    <m/>
    <n v="17134"/>
    <n v="15354.5"/>
    <n v="11898.5"/>
  </r>
  <r>
    <d v="1998-05-18T00:00:00"/>
    <x v="16"/>
    <x v="0"/>
    <n v="42.42"/>
    <n v="17953"/>
    <n v="16419.0625"/>
    <n v="12354"/>
  </r>
  <r>
    <d v="1998-05-19T00:00:00"/>
    <x v="16"/>
    <x v="0"/>
    <n v="96.2"/>
    <n v="18068"/>
    <n v="16530.25"/>
    <n v="12405.75"/>
  </r>
  <r>
    <d v="1998-05-20T00:00:00"/>
    <x v="16"/>
    <x v="0"/>
    <n v="138.24"/>
    <n v="18210"/>
    <n v="16636.625"/>
    <n v="12676.625"/>
  </r>
  <r>
    <d v="1998-05-21T00:00:00"/>
    <x v="16"/>
    <x v="0"/>
    <n v="70.8"/>
    <n v="18891"/>
    <n v="17001.0625"/>
    <n v="12880.25"/>
  </r>
  <r>
    <d v="1998-05-22T00:00:00"/>
    <x v="16"/>
    <x v="0"/>
    <n v="44.8"/>
    <n v="18350"/>
    <n v="16701.75"/>
    <n v="13091.375"/>
  </r>
  <r>
    <d v="1998-05-23T00:00:00"/>
    <x v="16"/>
    <x v="1"/>
    <m/>
    <n v="16839"/>
    <n v="15608.875"/>
    <n v="12705.375"/>
  </r>
  <r>
    <d v="1998-05-24T00:00:00"/>
    <x v="16"/>
    <x v="2"/>
    <m/>
    <n v="16825"/>
    <n v="15457.3125"/>
    <n v="12644.625"/>
  </r>
  <r>
    <d v="1998-05-25T00:00:00"/>
    <x v="16"/>
    <x v="0"/>
    <m/>
    <n v="17646"/>
    <n v="16138.4375"/>
    <n v="12685.375"/>
  </r>
  <r>
    <d v="1998-05-26T00:00:00"/>
    <x v="16"/>
    <x v="0"/>
    <n v="35.28"/>
    <n v="18059"/>
    <n v="16570.375"/>
    <n v="13032.75"/>
  </r>
  <r>
    <d v="1998-05-27T00:00:00"/>
    <x v="16"/>
    <x v="0"/>
    <n v="33.21"/>
    <n v="18971"/>
    <n v="17161.6875"/>
    <n v="13068.625"/>
  </r>
  <r>
    <d v="1998-05-28T00:00:00"/>
    <x v="16"/>
    <x v="0"/>
    <n v="46.23"/>
    <n v="18431"/>
    <n v="16870.5625"/>
    <n v="13357.125"/>
  </r>
  <r>
    <d v="1998-05-29T00:00:00"/>
    <x v="16"/>
    <x v="0"/>
    <n v="65.33"/>
    <n v="17748"/>
    <n v="16507.625"/>
    <n v="13199.5"/>
  </r>
  <r>
    <d v="1998-05-30T00:00:00"/>
    <x v="16"/>
    <x v="1"/>
    <m/>
    <n v="18986"/>
    <n v="17079.4375"/>
    <n v="12986"/>
  </r>
  <r>
    <d v="1998-05-31T00:00:00"/>
    <x v="16"/>
    <x v="2"/>
    <m/>
    <n v="19634"/>
    <n v="17673.6875"/>
    <n v="13637.375"/>
  </r>
  <r>
    <d v="1998-06-01T00:00:00"/>
    <x v="17"/>
    <x v="0"/>
    <n v="38.4"/>
    <n v="20785"/>
    <n v="18835"/>
    <n v="14312.875"/>
  </r>
  <r>
    <d v="1998-06-02T00:00:00"/>
    <x v="17"/>
    <x v="0"/>
    <n v="33.85"/>
    <n v="20684"/>
    <n v="18854.4375"/>
    <n v="14522.75"/>
  </r>
  <r>
    <d v="1998-06-03T00:00:00"/>
    <x v="17"/>
    <x v="0"/>
    <n v="33.42"/>
    <n v="20593"/>
    <n v="18953.9375"/>
    <n v="14752.375"/>
  </r>
  <r>
    <d v="1998-06-04T00:00:00"/>
    <x v="17"/>
    <x v="0"/>
    <n v="31.81"/>
    <n v="20142"/>
    <n v="18825.0625"/>
    <n v="15162.5"/>
  </r>
  <r>
    <d v="1998-06-05T00:00:00"/>
    <x v="17"/>
    <x v="0"/>
    <n v="27.68"/>
    <n v="17801"/>
    <n v="16719.9375"/>
    <n v="13883.125"/>
  </r>
  <r>
    <d v="1998-06-06T00:00:00"/>
    <x v="17"/>
    <x v="1"/>
    <m/>
    <n v="13842"/>
    <n v="13261.375"/>
    <n v="11922"/>
  </r>
  <r>
    <d v="1998-06-07T00:00:00"/>
    <x v="17"/>
    <x v="2"/>
    <m/>
    <n v="15051"/>
    <n v="13555.375"/>
    <n v="11113.25"/>
  </r>
  <r>
    <d v="1998-06-08T00:00:00"/>
    <x v="17"/>
    <x v="0"/>
    <n v="21.3"/>
    <n v="17578"/>
    <n v="16165.75"/>
    <n v="12348.625"/>
  </r>
  <r>
    <d v="1998-06-09T00:00:00"/>
    <x v="17"/>
    <x v="0"/>
    <n v="18.07"/>
    <n v="19812"/>
    <n v="18139.625"/>
    <n v="14100.875"/>
  </r>
  <r>
    <d v="1998-06-10T00:00:00"/>
    <x v="17"/>
    <x v="0"/>
    <n v="20.170000000000002"/>
    <n v="20523"/>
    <n v="18579.75"/>
    <n v="14475.375"/>
  </r>
  <r>
    <d v="1998-06-11T00:00:00"/>
    <x v="17"/>
    <x v="0"/>
    <n v="29.7"/>
    <n v="20042"/>
    <n v="18455.75"/>
    <n v="14604.625"/>
  </r>
  <r>
    <d v="1998-06-12T00:00:00"/>
    <x v="17"/>
    <x v="0"/>
    <n v="37.64"/>
    <n v="20692"/>
    <n v="18915.75"/>
    <n v="14618"/>
  </r>
  <r>
    <d v="1998-06-13T00:00:00"/>
    <x v="17"/>
    <x v="1"/>
    <m/>
    <n v="20170"/>
    <n v="18306.875"/>
    <n v="14504.625"/>
  </r>
  <r>
    <d v="1998-06-14T00:00:00"/>
    <x v="17"/>
    <x v="2"/>
    <m/>
    <n v="19503"/>
    <n v="17761.125"/>
    <n v="14440.625"/>
  </r>
  <r>
    <d v="1998-06-15T00:00:00"/>
    <x v="17"/>
    <x v="0"/>
    <n v="34.909999999999997"/>
    <n v="20418"/>
    <n v="18530.4375"/>
    <n v="14333.5"/>
  </r>
  <r>
    <d v="1998-06-16T00:00:00"/>
    <x v="17"/>
    <x v="0"/>
    <n v="29.81"/>
    <n v="20492"/>
    <n v="18469.5625"/>
    <n v="14073.25"/>
  </r>
  <r>
    <d v="1998-06-17T00:00:00"/>
    <x v="17"/>
    <x v="0"/>
    <n v="42.07"/>
    <n v="21302"/>
    <n v="19370.375"/>
    <n v="14699.375"/>
  </r>
  <r>
    <d v="1998-06-18T00:00:00"/>
    <x v="17"/>
    <x v="0"/>
    <n v="75.73"/>
    <n v="20608"/>
    <n v="19200.125"/>
    <n v="15438.25"/>
  </r>
  <r>
    <d v="1998-06-19T00:00:00"/>
    <x v="17"/>
    <x v="0"/>
    <n v="49.76"/>
    <n v="21270"/>
    <n v="19370.5"/>
    <n v="15312"/>
  </r>
  <r>
    <d v="1998-06-20T00:00:00"/>
    <x v="17"/>
    <x v="1"/>
    <n v="42"/>
    <n v="20387"/>
    <n v="18740.9375"/>
    <n v="14951.125"/>
  </r>
  <r>
    <d v="1998-06-21T00:00:00"/>
    <x v="17"/>
    <x v="2"/>
    <n v="42"/>
    <n v="19515"/>
    <n v="17823.625"/>
    <n v="14397.75"/>
  </r>
  <r>
    <d v="1998-06-22T00:00:00"/>
    <x v="17"/>
    <x v="0"/>
    <n v="90"/>
    <n v="20860"/>
    <n v="19153.3125"/>
    <n v="14271.375"/>
  </r>
  <r>
    <d v="1998-06-23T00:00:00"/>
    <x v="17"/>
    <x v="0"/>
    <n v="152.88999999999999"/>
    <n v="20089"/>
    <n v="18758.5"/>
    <n v="14574.125"/>
  </r>
  <r>
    <d v="1998-06-24T00:00:00"/>
    <x v="17"/>
    <x v="0"/>
    <n v="280.88"/>
    <n v="20599"/>
    <n v="19060.9375"/>
    <n v="14642.875"/>
  </r>
  <r>
    <d v="1998-06-25T00:00:00"/>
    <x v="17"/>
    <x v="0"/>
    <n v="343.38"/>
    <n v="19757"/>
    <n v="18634.9375"/>
    <n v="14975.875"/>
  </r>
  <r>
    <d v="1998-06-26T00:00:00"/>
    <x v="17"/>
    <x v="0"/>
    <n v="1538"/>
    <n v="18672"/>
    <n v="17831.1875"/>
    <n v="14679.5"/>
  </r>
  <r>
    <d v="1998-06-27T00:00:00"/>
    <x v="17"/>
    <x v="1"/>
    <m/>
    <n v="17899"/>
    <n v="16852.1875"/>
    <n v="14130.375"/>
  </r>
  <r>
    <d v="1998-06-28T00:00:00"/>
    <x v="17"/>
    <x v="2"/>
    <m/>
    <n v="18452"/>
    <n v="16997.125"/>
    <n v="13761.5"/>
  </r>
  <r>
    <d v="1998-06-29T00:00:00"/>
    <x v="17"/>
    <x v="0"/>
    <n v="575"/>
    <n v="20835"/>
    <n v="18908.25"/>
    <n v="14264.75"/>
  </r>
  <r>
    <d v="1998-06-30T00:00:00"/>
    <x v="17"/>
    <x v="0"/>
    <n v="49.5"/>
    <n v="21339"/>
    <n v="19426.5625"/>
    <n v="14907.625"/>
  </r>
  <r>
    <d v="1998-07-01T00:00:00"/>
    <x v="18"/>
    <x v="0"/>
    <n v="49"/>
    <n v="20528"/>
    <n v="18788.1875"/>
    <n v="14671.375"/>
  </r>
  <r>
    <d v="1998-07-02T00:00:00"/>
    <x v="18"/>
    <x v="0"/>
    <n v="33.11"/>
    <n v="19712"/>
    <n v="17896"/>
    <n v="14094.625"/>
  </r>
  <r>
    <d v="1998-07-03T00:00:00"/>
    <x v="18"/>
    <x v="0"/>
    <m/>
    <n v="18529"/>
    <n v="17159.5625"/>
    <n v="13626"/>
  </r>
  <r>
    <d v="1998-07-04T00:00:00"/>
    <x v="18"/>
    <x v="1"/>
    <m/>
    <n v="18665"/>
    <n v="16988.6875"/>
    <n v="13625.625"/>
  </r>
  <r>
    <d v="1998-07-05T00:00:00"/>
    <x v="18"/>
    <x v="2"/>
    <m/>
    <n v="19832"/>
    <n v="17926.375"/>
    <n v="13873.625"/>
  </r>
  <r>
    <d v="1998-07-06T00:00:00"/>
    <x v="18"/>
    <x v="0"/>
    <n v="64.260000000000005"/>
    <n v="21082"/>
    <n v="19279.8125"/>
    <n v="14591.75"/>
  </r>
  <r>
    <d v="1998-07-07T00:00:00"/>
    <x v="18"/>
    <x v="0"/>
    <n v="58.83"/>
    <n v="21032"/>
    <n v="19510"/>
    <n v="14880.875"/>
  </r>
  <r>
    <d v="1998-07-08T00:00:00"/>
    <x v="18"/>
    <x v="0"/>
    <n v="57.73"/>
    <n v="21856"/>
    <n v="19899.625"/>
    <n v="15433.5"/>
  </r>
  <r>
    <d v="1998-07-09T00:00:00"/>
    <x v="18"/>
    <x v="0"/>
    <n v="49.64"/>
    <n v="21724"/>
    <n v="19789.875"/>
    <n v="15413.75"/>
  </r>
  <r>
    <d v="1998-07-10T00:00:00"/>
    <x v="18"/>
    <x v="0"/>
    <n v="46.18"/>
    <n v="21725"/>
    <n v="19668"/>
    <n v="15334.75"/>
  </r>
  <r>
    <d v="1998-07-11T00:00:00"/>
    <x v="18"/>
    <x v="1"/>
    <m/>
    <n v="19790"/>
    <n v="18079.875"/>
    <n v="14651.875"/>
  </r>
  <r>
    <d v="1998-07-12T00:00:00"/>
    <x v="18"/>
    <x v="2"/>
    <m/>
    <n v="18853"/>
    <n v="17336.8125"/>
    <n v="14277.625"/>
  </r>
  <r>
    <d v="1998-07-13T00:00:00"/>
    <x v="18"/>
    <x v="0"/>
    <n v="107.88"/>
    <n v="19595"/>
    <n v="18156.25"/>
    <n v="14532.625"/>
  </r>
  <r>
    <d v="1998-07-14T00:00:00"/>
    <x v="18"/>
    <x v="0"/>
    <n v="75.77"/>
    <n v="18188"/>
    <n v="17159.625"/>
    <n v="14210"/>
  </r>
  <r>
    <d v="1998-07-15T00:00:00"/>
    <x v="18"/>
    <x v="0"/>
    <n v="66.569999999999993"/>
    <n v="20112"/>
    <n v="18188.875"/>
    <n v="13836"/>
  </r>
  <r>
    <d v="1998-07-16T00:00:00"/>
    <x v="18"/>
    <x v="0"/>
    <n v="47.65"/>
    <n v="20303"/>
    <n v="18535.125"/>
    <n v="14412.5"/>
  </r>
  <r>
    <d v="1998-07-17T00:00:00"/>
    <x v="18"/>
    <x v="0"/>
    <n v="39.19"/>
    <n v="19944"/>
    <n v="18194.6875"/>
    <n v="14111.25"/>
  </r>
  <r>
    <d v="1998-07-18T00:00:00"/>
    <x v="18"/>
    <x v="1"/>
    <n v="45"/>
    <n v="20234"/>
    <n v="18201.4375"/>
    <n v="13873.75"/>
  </r>
  <r>
    <d v="1998-07-19T00:00:00"/>
    <x v="18"/>
    <x v="2"/>
    <n v="38"/>
    <n v="19919"/>
    <n v="18102.3125"/>
    <n v="14111.5"/>
  </r>
  <r>
    <d v="1998-07-20T00:00:00"/>
    <x v="18"/>
    <x v="0"/>
    <n v="287.5"/>
    <n v="20627"/>
    <n v="18906.25"/>
    <n v="14445.25"/>
  </r>
  <r>
    <d v="1998-07-21T00:00:00"/>
    <x v="18"/>
    <x v="0"/>
    <n v="1337.35"/>
    <n v="19415"/>
    <n v="18116.625"/>
    <n v="14191"/>
  </r>
  <r>
    <d v="1998-07-22T00:00:00"/>
    <x v="18"/>
    <x v="0"/>
    <n v="488.95"/>
    <n v="19911"/>
    <n v="18126.1875"/>
    <n v="13996.375"/>
  </r>
  <r>
    <d v="1998-07-23T00:00:00"/>
    <x v="18"/>
    <x v="0"/>
    <n v="66.86"/>
    <n v="20071"/>
    <n v="18354.5"/>
    <n v="13993.875"/>
  </r>
  <r>
    <d v="1998-07-24T00:00:00"/>
    <x v="18"/>
    <x v="0"/>
    <n v="34.950000000000003"/>
    <n v="19766"/>
    <n v="17899.0625"/>
    <n v="13983.5"/>
  </r>
  <r>
    <d v="1998-07-25T00:00:00"/>
    <x v="18"/>
    <x v="1"/>
    <m/>
    <n v="18567"/>
    <n v="16949.1875"/>
    <n v="13600.625"/>
  </r>
  <r>
    <d v="1998-07-26T00:00:00"/>
    <x v="18"/>
    <x v="2"/>
    <m/>
    <n v="18220"/>
    <n v="16530.0625"/>
    <n v="13224.625"/>
  </r>
  <r>
    <d v="1998-07-27T00:00:00"/>
    <x v="18"/>
    <x v="0"/>
    <n v="47.25"/>
    <n v="21040"/>
    <n v="18852.5"/>
    <n v="13905.25"/>
  </r>
  <r>
    <d v="1998-07-28T00:00:00"/>
    <x v="18"/>
    <x v="0"/>
    <n v="41.16"/>
    <n v="20624"/>
    <n v="18945.625"/>
    <n v="14663.625"/>
  </r>
  <r>
    <d v="1998-07-29T00:00:00"/>
    <x v="18"/>
    <x v="0"/>
    <n v="44.98"/>
    <n v="21235"/>
    <n v="19250.9375"/>
    <n v="14738.25"/>
  </r>
  <r>
    <d v="1998-07-30T00:00:00"/>
    <x v="18"/>
    <x v="0"/>
    <n v="41.59"/>
    <n v="21664"/>
    <n v="19706.875"/>
    <n v="15083"/>
  </r>
  <r>
    <d v="1998-07-31T00:00:00"/>
    <x v="18"/>
    <x v="0"/>
    <n v="36.53"/>
    <n v="21253"/>
    <n v="19212.375"/>
    <n v="15023"/>
  </r>
  <r>
    <d v="1998-08-01T00:00:00"/>
    <x v="19"/>
    <x v="1"/>
    <m/>
    <n v="20757"/>
    <n v="18600.875"/>
    <n v="14609.375"/>
  </r>
  <r>
    <d v="1998-08-02T00:00:00"/>
    <x v="19"/>
    <x v="2"/>
    <m/>
    <n v="19992"/>
    <n v="17968.25"/>
    <n v="14406.375"/>
  </r>
  <r>
    <d v="1998-08-03T00:00:00"/>
    <x v="19"/>
    <x v="0"/>
    <n v="42.2"/>
    <n v="20516"/>
    <n v="18620"/>
    <n v="14365.625"/>
  </r>
  <r>
    <d v="1998-08-04T00:00:00"/>
    <x v="19"/>
    <x v="0"/>
    <n v="30.69"/>
    <n v="19758"/>
    <n v="17971.875"/>
    <n v="13953.875"/>
  </r>
  <r>
    <d v="1998-08-05T00:00:00"/>
    <x v="19"/>
    <x v="0"/>
    <n v="28.61"/>
    <n v="20511"/>
    <n v="18532.4375"/>
    <n v="14059.375"/>
  </r>
  <r>
    <d v="1998-08-06T00:00:00"/>
    <x v="19"/>
    <x v="0"/>
    <n v="28.62"/>
    <n v="19346"/>
    <n v="17652.5"/>
    <n v="14077.75"/>
  </r>
  <r>
    <d v="1998-08-07T00:00:00"/>
    <x v="19"/>
    <x v="0"/>
    <n v="29.06"/>
    <n v="18203"/>
    <n v="16982.5625"/>
    <n v="13703"/>
  </r>
  <r>
    <d v="1998-08-08T00:00:00"/>
    <x v="19"/>
    <x v="1"/>
    <m/>
    <n v="18748"/>
    <n v="16929.375"/>
    <n v="13354.875"/>
  </r>
  <r>
    <d v="1998-08-09T00:00:00"/>
    <x v="19"/>
    <x v="2"/>
    <m/>
    <n v="19393"/>
    <n v="17221.375"/>
    <n v="13273.25"/>
  </r>
  <r>
    <d v="1998-08-10T00:00:00"/>
    <x v="19"/>
    <x v="0"/>
    <n v="48.99"/>
    <n v="20931"/>
    <n v="18713.375"/>
    <n v="13809.375"/>
  </r>
  <r>
    <d v="1998-08-11T00:00:00"/>
    <x v="19"/>
    <x v="0"/>
    <n v="33.31"/>
    <n v="19885"/>
    <n v="18055.375"/>
    <n v="14060"/>
  </r>
  <r>
    <d v="1998-08-12T00:00:00"/>
    <x v="19"/>
    <x v="0"/>
    <n v="34.18"/>
    <n v="19290"/>
    <n v="17717"/>
    <n v="13761.5"/>
  </r>
  <r>
    <d v="1998-08-13T00:00:00"/>
    <x v="19"/>
    <x v="0"/>
    <n v="31.19"/>
    <n v="18940"/>
    <n v="17153.8125"/>
    <n v="13540.5"/>
  </r>
  <r>
    <d v="1998-08-14T00:00:00"/>
    <x v="19"/>
    <x v="0"/>
    <n v="28.24"/>
    <n v="17382"/>
    <n v="16274.0625"/>
    <n v="13308"/>
  </r>
  <r>
    <d v="1998-08-15T00:00:00"/>
    <x v="19"/>
    <x v="1"/>
    <m/>
    <n v="16690"/>
    <n v="15665.9375"/>
    <n v="12764"/>
  </r>
  <r>
    <d v="1998-08-16T00:00:00"/>
    <x v="19"/>
    <x v="2"/>
    <m/>
    <n v="18070"/>
    <n v="16277.3125"/>
    <n v="12576.875"/>
  </r>
  <r>
    <d v="1998-08-17T00:00:00"/>
    <x v="19"/>
    <x v="0"/>
    <n v="45.89"/>
    <n v="19616"/>
    <n v="17848.5"/>
    <n v="13361.375"/>
  </r>
  <r>
    <d v="1998-08-18T00:00:00"/>
    <x v="19"/>
    <x v="0"/>
    <n v="61.36"/>
    <n v="20026"/>
    <n v="18289.3125"/>
    <n v="13829.25"/>
  </r>
  <r>
    <d v="1998-08-19T00:00:00"/>
    <x v="19"/>
    <x v="0"/>
    <n v="37.700000000000003"/>
    <n v="20895"/>
    <n v="18828.1875"/>
    <n v="13983.375"/>
  </r>
  <r>
    <d v="1998-08-20T00:00:00"/>
    <x v="19"/>
    <x v="0"/>
    <n v="32.909999999999997"/>
    <n v="20273"/>
    <n v="18387.5"/>
    <n v="14092.5"/>
  </r>
  <r>
    <d v="1998-08-21T00:00:00"/>
    <x v="19"/>
    <x v="0"/>
    <n v="30.32"/>
    <n v="18550"/>
    <n v="17212.625"/>
    <n v="13810.25"/>
  </r>
  <r>
    <d v="1998-08-22T00:00:00"/>
    <x v="19"/>
    <x v="1"/>
    <m/>
    <n v="18459"/>
    <n v="16898.9375"/>
    <n v="13292.875"/>
  </r>
  <r>
    <d v="1998-08-23T00:00:00"/>
    <x v="19"/>
    <x v="2"/>
    <m/>
    <n v="18971"/>
    <n v="17087.4375"/>
    <n v="13086.375"/>
  </r>
  <r>
    <d v="1998-08-24T00:00:00"/>
    <x v="19"/>
    <x v="0"/>
    <n v="28.48"/>
    <n v="20634"/>
    <n v="18746.75"/>
    <n v="13824.25"/>
  </r>
  <r>
    <d v="1998-08-25T00:00:00"/>
    <x v="19"/>
    <x v="0"/>
    <n v="59"/>
    <n v="20685"/>
    <n v="18872.4375"/>
    <n v="14335.625"/>
  </r>
  <r>
    <d v="1998-08-26T00:00:00"/>
    <x v="19"/>
    <x v="0"/>
    <n v="83.8"/>
    <n v="21182"/>
    <n v="19287.625"/>
    <n v="14622.25"/>
  </r>
  <r>
    <d v="1998-08-27T00:00:00"/>
    <x v="19"/>
    <x v="0"/>
    <n v="48.53"/>
    <n v="21224"/>
    <n v="19307.8125"/>
    <n v="14765.625"/>
  </r>
  <r>
    <d v="1998-08-28T00:00:00"/>
    <x v="19"/>
    <x v="0"/>
    <n v="42.54"/>
    <n v="21465"/>
    <n v="19418.4375"/>
    <n v="14971.5"/>
  </r>
  <r>
    <d v="1998-08-29T00:00:00"/>
    <x v="19"/>
    <x v="1"/>
    <m/>
    <n v="20192"/>
    <n v="18331.4375"/>
    <n v="14445"/>
  </r>
  <r>
    <d v="1998-08-30T00:00:00"/>
    <x v="19"/>
    <x v="2"/>
    <m/>
    <n v="18524"/>
    <n v="17054.4375"/>
    <n v="13696.875"/>
  </r>
  <r>
    <d v="1998-08-31T00:00:00"/>
    <x v="19"/>
    <x v="0"/>
    <n v="42.19"/>
    <n v="20020"/>
    <n v="18114.0625"/>
    <n v="13579.875"/>
  </r>
  <r>
    <d v="1998-09-01T00:00:00"/>
    <x v="20"/>
    <x v="0"/>
    <n v="29.45"/>
    <n v="19014"/>
    <n v="17404.125"/>
    <n v="13548.75"/>
  </r>
  <r>
    <d v="1998-09-02T00:00:00"/>
    <x v="20"/>
    <x v="0"/>
    <n v="29.36"/>
    <n v="19837"/>
    <n v="17686.8125"/>
    <n v="13420.375"/>
  </r>
  <r>
    <d v="1998-09-03T00:00:00"/>
    <x v="20"/>
    <x v="0"/>
    <n v="23.89"/>
    <n v="20619"/>
    <n v="18130.75"/>
    <n v="13422.125"/>
  </r>
  <r>
    <d v="1998-09-04T00:00:00"/>
    <x v="20"/>
    <x v="0"/>
    <n v="24.13"/>
    <n v="20681"/>
    <n v="18339.9375"/>
    <n v="13771.25"/>
  </r>
  <r>
    <d v="1998-09-05T00:00:00"/>
    <x v="20"/>
    <x v="1"/>
    <m/>
    <n v="19000"/>
    <n v="17117.875"/>
    <n v="13334.125"/>
  </r>
  <r>
    <d v="1998-09-06T00:00:00"/>
    <x v="20"/>
    <x v="2"/>
    <m/>
    <n v="17122"/>
    <n v="15955.75"/>
    <n v="13193"/>
  </r>
  <r>
    <d v="1998-09-07T00:00:00"/>
    <x v="20"/>
    <x v="0"/>
    <m/>
    <n v="18062"/>
    <n v="16386.25"/>
    <n v="12905"/>
  </r>
  <r>
    <d v="1998-09-08T00:00:00"/>
    <x v="20"/>
    <x v="0"/>
    <n v="37.409999999999997"/>
    <n v="19343"/>
    <n v="17543.375"/>
    <n v="13279"/>
  </r>
  <r>
    <d v="1998-09-09T00:00:00"/>
    <x v="20"/>
    <x v="0"/>
    <n v="18.09"/>
    <n v="17684"/>
    <n v="16327.0625"/>
    <n v="13135.875"/>
  </r>
  <r>
    <d v="1998-09-10T00:00:00"/>
    <x v="20"/>
    <x v="0"/>
    <n v="16.3"/>
    <n v="16242"/>
    <n v="15389.5625"/>
    <n v="12785.375"/>
  </r>
  <r>
    <d v="1998-09-11T00:00:00"/>
    <x v="20"/>
    <x v="0"/>
    <n v="21.02"/>
    <n v="15426"/>
    <n v="14971.0625"/>
    <n v="12928.875"/>
  </r>
  <r>
    <d v="1998-09-12T00:00:00"/>
    <x v="20"/>
    <x v="1"/>
    <m/>
    <n v="14368"/>
    <n v="13972.5"/>
    <n v="12242"/>
  </r>
  <r>
    <d v="1998-09-13T00:00:00"/>
    <x v="20"/>
    <x v="2"/>
    <m/>
    <n v="15297"/>
    <n v="14251.8125"/>
    <n v="11957.75"/>
  </r>
  <r>
    <d v="1998-09-14T00:00:00"/>
    <x v="20"/>
    <x v="0"/>
    <n v="24.27"/>
    <n v="16901"/>
    <n v="15989.5"/>
    <n v="12727"/>
  </r>
  <r>
    <d v="1998-09-15T00:00:00"/>
    <x v="20"/>
    <x v="0"/>
    <n v="33.380000000000003"/>
    <n v="17035"/>
    <n v="15962.5"/>
    <n v="12823.875"/>
  </r>
  <r>
    <d v="1998-09-16T00:00:00"/>
    <x v="20"/>
    <x v="0"/>
    <n v="31.56"/>
    <n v="17632"/>
    <n v="16353.6875"/>
    <n v="12970.25"/>
  </r>
  <r>
    <d v="1998-09-17T00:00:00"/>
    <x v="20"/>
    <x v="0"/>
    <n v="35.200000000000003"/>
    <n v="18705"/>
    <n v="16981.9375"/>
    <n v="12975.625"/>
  </r>
  <r>
    <d v="1998-09-18T00:00:00"/>
    <x v="20"/>
    <x v="0"/>
    <n v="35.96"/>
    <n v="18416"/>
    <n v="16832.8125"/>
    <n v="13310.25"/>
  </r>
  <r>
    <d v="1998-09-19T00:00:00"/>
    <x v="20"/>
    <x v="1"/>
    <m/>
    <n v="17764"/>
    <n v="16233.4375"/>
    <n v="12890.625"/>
  </r>
  <r>
    <d v="1998-09-20T00:00:00"/>
    <x v="20"/>
    <x v="2"/>
    <m/>
    <n v="17813"/>
    <n v="16267.875"/>
    <n v="12913.5"/>
  </r>
  <r>
    <d v="1998-09-21T00:00:00"/>
    <x v="20"/>
    <x v="0"/>
    <n v="29.52"/>
    <n v="19526"/>
    <n v="17716.1875"/>
    <n v="13528.25"/>
  </r>
  <r>
    <d v="1998-09-22T00:00:00"/>
    <x v="20"/>
    <x v="0"/>
    <n v="27.59"/>
    <n v="19975"/>
    <n v="17844.6875"/>
    <n v="13606.125"/>
  </r>
  <r>
    <d v="1998-09-23T00:00:00"/>
    <x v="20"/>
    <x v="0"/>
    <n v="22.87"/>
    <n v="19666"/>
    <n v="17533.375"/>
    <n v="13409.75"/>
  </r>
  <r>
    <d v="1998-09-24T00:00:00"/>
    <x v="20"/>
    <x v="0"/>
    <n v="23.32"/>
    <n v="19528"/>
    <n v="17383.8125"/>
    <n v="13210.75"/>
  </r>
  <r>
    <d v="1998-09-25T00:00:00"/>
    <x v="20"/>
    <x v="0"/>
    <n v="26.68"/>
    <n v="19279"/>
    <n v="17386.3125"/>
    <n v="13415.375"/>
  </r>
  <r>
    <d v="1998-09-26T00:00:00"/>
    <x v="20"/>
    <x v="1"/>
    <m/>
    <n v="18063"/>
    <n v="16305.6875"/>
    <n v="12780.125"/>
  </r>
  <r>
    <d v="1998-09-27T00:00:00"/>
    <x v="20"/>
    <x v="2"/>
    <m/>
    <n v="16108"/>
    <n v="14505.1875"/>
    <n v="11638.625"/>
  </r>
  <r>
    <d v="1998-09-28T00:00:00"/>
    <x v="20"/>
    <x v="0"/>
    <n v="35.01"/>
    <n v="16334"/>
    <n v="15055.5"/>
    <n v="11496.5"/>
  </r>
  <r>
    <d v="1998-09-29T00:00:00"/>
    <x v="20"/>
    <x v="0"/>
    <n v="45.25"/>
    <n v="18636"/>
    <n v="16739.125"/>
    <n v="12432.375"/>
  </r>
  <r>
    <d v="1998-09-30T00:00:00"/>
    <x v="20"/>
    <x v="0"/>
    <n v="45.76"/>
    <n v="19564"/>
    <n v="17381.875"/>
    <n v="12929.625"/>
  </r>
  <r>
    <d v="1998-10-01T00:00:00"/>
    <x v="21"/>
    <x v="0"/>
    <n v="26.96"/>
    <n v="18625"/>
    <n v="16801.625"/>
    <n v="13037.5"/>
  </r>
  <r>
    <d v="1998-10-02T00:00:00"/>
    <x v="21"/>
    <x v="0"/>
    <n v="23.93"/>
    <n v="17957"/>
    <n v="16323.625"/>
    <n v="12881.375"/>
  </r>
  <r>
    <d v="1998-10-03T00:00:00"/>
    <x v="21"/>
    <x v="1"/>
    <m/>
    <n v="15578"/>
    <n v="14746.8125"/>
    <n v="12587.375"/>
  </r>
  <r>
    <d v="1998-10-04T00:00:00"/>
    <x v="21"/>
    <x v="2"/>
    <m/>
    <n v="16135"/>
    <n v="14922.875"/>
    <n v="12089.75"/>
  </r>
  <r>
    <d v="1998-10-05T00:00:00"/>
    <x v="21"/>
    <x v="0"/>
    <n v="27.11"/>
    <n v="17698"/>
    <n v="16459.5"/>
    <n v="12908.625"/>
  </r>
  <r>
    <d v="1998-10-06T00:00:00"/>
    <x v="21"/>
    <x v="0"/>
    <n v="21.13"/>
    <n v="15787"/>
    <n v="15159.125"/>
    <n v="12889"/>
  </r>
  <r>
    <d v="1998-10-07T00:00:00"/>
    <x v="21"/>
    <x v="0"/>
    <n v="22.24"/>
    <n v="14302"/>
    <n v="13763.875"/>
    <n v="11604.5"/>
  </r>
  <r>
    <d v="1998-10-08T00:00:00"/>
    <x v="21"/>
    <x v="0"/>
    <n v="21.44"/>
    <n v="14014"/>
    <n v="13282.625"/>
    <n v="10992.375"/>
  </r>
  <r>
    <d v="1998-10-09T00:00:00"/>
    <x v="21"/>
    <x v="0"/>
    <n v="19.670000000000002"/>
    <n v="13388"/>
    <n v="12746.3125"/>
    <n v="10638.625"/>
  </r>
  <r>
    <d v="1998-10-10T00:00:00"/>
    <x v="21"/>
    <x v="1"/>
    <m/>
    <n v="12705"/>
    <n v="12008.375"/>
    <n v="10182.375"/>
  </r>
  <r>
    <d v="1998-10-11T00:00:00"/>
    <x v="21"/>
    <x v="2"/>
    <m/>
    <n v="13490"/>
    <n v="12314.0625"/>
    <n v="10144.75"/>
  </r>
  <r>
    <d v="1998-10-12T00:00:00"/>
    <x v="21"/>
    <x v="0"/>
    <n v="19.87"/>
    <n v="15232"/>
    <n v="14077"/>
    <n v="10957.375"/>
  </r>
  <r>
    <d v="1998-10-13T00:00:00"/>
    <x v="21"/>
    <x v="0"/>
    <n v="18.170000000000002"/>
    <n v="15234"/>
    <n v="14072.25"/>
    <n v="11118.875"/>
  </r>
  <r>
    <d v="1998-10-14T00:00:00"/>
    <x v="21"/>
    <x v="0"/>
    <n v="18.170000000000002"/>
    <n v="15365"/>
    <n v="14107.625"/>
    <n v="11155.75"/>
  </r>
  <r>
    <d v="1998-10-15T00:00:00"/>
    <x v="21"/>
    <x v="0"/>
    <n v="19.13"/>
    <n v="15441"/>
    <n v="14438.625"/>
    <n v="11411.875"/>
  </r>
  <r>
    <d v="1998-10-16T00:00:00"/>
    <x v="21"/>
    <x v="0"/>
    <n v="22.24"/>
    <n v="16514"/>
    <n v="15339.625"/>
    <n v="12210.375"/>
  </r>
  <r>
    <d v="1998-10-17T00:00:00"/>
    <x v="21"/>
    <x v="1"/>
    <m/>
    <n v="14967"/>
    <n v="14158.4375"/>
    <n v="11758.75"/>
  </r>
  <r>
    <d v="1998-10-18T00:00:00"/>
    <x v="21"/>
    <x v="2"/>
    <m/>
    <n v="14394"/>
    <n v="13513"/>
    <n v="11563"/>
  </r>
  <r>
    <d v="1998-10-19T00:00:00"/>
    <x v="21"/>
    <x v="0"/>
    <n v="20.309999999999999"/>
    <n v="14869"/>
    <n v="14179.125"/>
    <n v="11373.375"/>
  </r>
  <r>
    <d v="1998-10-20T00:00:00"/>
    <x v="21"/>
    <x v="0"/>
    <n v="19.239999999999998"/>
    <n v="14566"/>
    <n v="13848.875"/>
    <n v="11291.375"/>
  </r>
  <r>
    <d v="1998-10-21T00:00:00"/>
    <x v="21"/>
    <x v="0"/>
    <n v="19.97"/>
    <n v="13905"/>
    <n v="13209"/>
    <n v="10872.375"/>
  </r>
  <r>
    <d v="1998-10-22T00:00:00"/>
    <x v="21"/>
    <x v="0"/>
    <n v="19.29"/>
    <n v="12849"/>
    <n v="12220.1875"/>
    <n v="10344.875"/>
  </r>
  <r>
    <d v="1998-10-23T00:00:00"/>
    <x v="21"/>
    <x v="0"/>
    <n v="18.510000000000002"/>
    <n v="12372"/>
    <n v="12055.5625"/>
    <n v="10371.25"/>
  </r>
  <r>
    <d v="1998-10-24T00:00:00"/>
    <x v="21"/>
    <x v="1"/>
    <m/>
    <n v="12059"/>
    <n v="11476.375"/>
    <n v="9953.875"/>
  </r>
  <r>
    <d v="1998-10-25T00:00:00"/>
    <x v="21"/>
    <x v="2"/>
    <m/>
    <n v="12438"/>
    <n v="11561.8125"/>
    <n v="9805.75"/>
  </r>
  <r>
    <d v="1998-10-26T00:00:00"/>
    <x v="21"/>
    <x v="0"/>
    <n v="18.55"/>
    <n v="14209"/>
    <n v="13239.5625"/>
    <n v="10270.375"/>
  </r>
  <r>
    <d v="1998-10-27T00:00:00"/>
    <x v="21"/>
    <x v="0"/>
    <n v="18.3"/>
    <n v="14069"/>
    <n v="13266.625"/>
    <n v="10458.75"/>
  </r>
  <r>
    <d v="1998-10-28T00:00:00"/>
    <x v="21"/>
    <x v="0"/>
    <n v="19.23"/>
    <n v="14477"/>
    <n v="13506.8125"/>
    <n v="10486.375"/>
  </r>
  <r>
    <d v="1998-10-29T00:00:00"/>
    <x v="21"/>
    <x v="0"/>
    <n v="20.399999999999999"/>
    <n v="14618"/>
    <n v="13576.25"/>
    <n v="10669.375"/>
  </r>
  <r>
    <d v="1998-10-30T00:00:00"/>
    <x v="21"/>
    <x v="0"/>
    <n v="21.47"/>
    <n v="15121"/>
    <n v="13906.625"/>
    <n v="10871.75"/>
  </r>
  <r>
    <d v="1998-10-31T00:00:00"/>
    <x v="21"/>
    <x v="1"/>
    <m/>
    <n v="13895"/>
    <n v="12746.4375"/>
    <n v="10603"/>
  </r>
  <r>
    <d v="1998-11-01T00:00:00"/>
    <x v="22"/>
    <x v="2"/>
    <m/>
    <n v="13510"/>
    <n v="12298.3125"/>
    <n v="10317.875"/>
  </r>
  <r>
    <d v="1998-11-02T00:00:00"/>
    <x v="22"/>
    <x v="0"/>
    <n v="21.89"/>
    <n v="13525"/>
    <n v="12758.5"/>
    <n v="10424.875"/>
  </r>
  <r>
    <d v="1998-11-03T00:00:00"/>
    <x v="22"/>
    <x v="0"/>
    <n v="21.81"/>
    <n v="13091"/>
    <n v="12258.5625"/>
    <n v="10130.375"/>
  </r>
  <r>
    <d v="1998-11-04T00:00:00"/>
    <x v="22"/>
    <x v="0"/>
    <n v="22"/>
    <n v="13325"/>
    <n v="12399.1875"/>
    <n v="10122.25"/>
  </r>
  <r>
    <d v="1998-11-05T00:00:00"/>
    <x v="22"/>
    <x v="0"/>
    <n v="23.39"/>
    <n v="13268"/>
    <n v="12282.4375"/>
    <n v="10357.875"/>
  </r>
  <r>
    <d v="1998-11-06T00:00:00"/>
    <x v="22"/>
    <x v="0"/>
    <n v="21.96"/>
    <n v="12789"/>
    <n v="12200.4375"/>
    <n v="10663.625"/>
  </r>
  <r>
    <d v="1998-11-07T00:00:00"/>
    <x v="22"/>
    <x v="1"/>
    <m/>
    <n v="12063"/>
    <n v="11446.4375"/>
    <n v="10373.375"/>
  </r>
  <r>
    <d v="1998-11-08T00:00:00"/>
    <x v="22"/>
    <x v="2"/>
    <m/>
    <n v="12494"/>
    <n v="11409.1875"/>
    <n v="9955.75"/>
  </r>
  <r>
    <d v="1998-11-09T00:00:00"/>
    <x v="22"/>
    <x v="0"/>
    <n v="21.33"/>
    <n v="13921"/>
    <n v="12973.8125"/>
    <n v="10318.875"/>
  </r>
  <r>
    <d v="1998-11-10T00:00:00"/>
    <x v="22"/>
    <x v="0"/>
    <n v="20.9"/>
    <n v="12837"/>
    <n v="12377.8125"/>
    <n v="10502"/>
  </r>
  <r>
    <d v="1998-11-11T00:00:00"/>
    <x v="22"/>
    <x v="0"/>
    <n v="22.66"/>
    <n v="12947"/>
    <n v="12219.125"/>
    <n v="10417.125"/>
  </r>
  <r>
    <d v="1998-11-12T00:00:00"/>
    <x v="22"/>
    <x v="0"/>
    <n v="23.5"/>
    <n v="13305"/>
    <n v="12505.9375"/>
    <n v="10526.75"/>
  </r>
  <r>
    <d v="1998-11-13T00:00:00"/>
    <x v="22"/>
    <x v="0"/>
    <n v="22.6"/>
    <n v="12734"/>
    <n v="12246.5625"/>
    <n v="10391.625"/>
  </r>
  <r>
    <d v="1998-11-14T00:00:00"/>
    <x v="22"/>
    <x v="1"/>
    <m/>
    <n v="12294"/>
    <n v="11620.875"/>
    <n v="10220.25"/>
  </r>
  <r>
    <d v="1998-11-15T00:00:00"/>
    <x v="22"/>
    <x v="2"/>
    <m/>
    <n v="12232"/>
    <n v="11268.625"/>
    <n v="10068.75"/>
  </r>
  <r>
    <d v="1998-11-16T00:00:00"/>
    <x v="22"/>
    <x v="0"/>
    <n v="22.27"/>
    <n v="13263"/>
    <n v="12485.375"/>
    <n v="10278.5"/>
  </r>
  <r>
    <d v="1998-11-17T00:00:00"/>
    <x v="22"/>
    <x v="0"/>
    <n v="20.73"/>
    <n v="13306"/>
    <n v="12503.625"/>
    <n v="10488.875"/>
  </r>
  <r>
    <d v="1998-11-18T00:00:00"/>
    <x v="22"/>
    <x v="0"/>
    <n v="20.94"/>
    <n v="13398"/>
    <n v="12668.8125"/>
    <n v="10603.875"/>
  </r>
  <r>
    <d v="1998-11-19T00:00:00"/>
    <x v="22"/>
    <x v="0"/>
    <n v="21.87"/>
    <n v="13804"/>
    <n v="12896"/>
    <n v="10635"/>
  </r>
  <r>
    <d v="1998-11-20T00:00:00"/>
    <x v="22"/>
    <x v="0"/>
    <n v="21.95"/>
    <n v="13183"/>
    <n v="12692"/>
    <n v="10707.75"/>
  </r>
  <r>
    <d v="1998-11-21T00:00:00"/>
    <x v="22"/>
    <x v="1"/>
    <m/>
    <n v="12492"/>
    <n v="11804.0625"/>
    <n v="10657.875"/>
  </r>
  <r>
    <d v="1998-11-22T00:00:00"/>
    <x v="22"/>
    <x v="2"/>
    <m/>
    <n v="12221"/>
    <n v="11433.25"/>
    <n v="10572.25"/>
  </r>
  <r>
    <d v="1998-11-23T00:00:00"/>
    <x v="22"/>
    <x v="0"/>
    <n v="20.78"/>
    <n v="13415"/>
    <n v="12644.1875"/>
    <n v="10430.875"/>
  </r>
  <r>
    <d v="1998-11-24T00:00:00"/>
    <x v="22"/>
    <x v="0"/>
    <n v="18.010000000000002"/>
    <n v="13442"/>
    <n v="12659.9375"/>
    <n v="10483.75"/>
  </r>
  <r>
    <d v="1998-11-25T00:00:00"/>
    <x v="22"/>
    <x v="0"/>
    <n v="17.22"/>
    <n v="13096"/>
    <n v="12509.3125"/>
    <n v="10416.625"/>
  </r>
  <r>
    <d v="1998-11-26T00:00:00"/>
    <x v="22"/>
    <x v="0"/>
    <m/>
    <n v="11585"/>
    <n v="10946.4375"/>
    <n v="9775.25"/>
  </r>
  <r>
    <d v="1998-11-27T00:00:00"/>
    <x v="22"/>
    <x v="0"/>
    <m/>
    <n v="12019"/>
    <n v="11274.625"/>
    <n v="9707.25"/>
  </r>
  <r>
    <d v="1998-11-28T00:00:00"/>
    <x v="22"/>
    <x v="1"/>
    <m/>
    <n v="12346"/>
    <n v="11389.375"/>
    <n v="9822"/>
  </r>
  <r>
    <d v="1998-11-29T00:00:00"/>
    <x v="22"/>
    <x v="2"/>
    <m/>
    <n v="12693"/>
    <n v="11409.625"/>
    <n v="9921.125"/>
  </r>
  <r>
    <d v="1998-11-30T00:00:00"/>
    <x v="22"/>
    <x v="0"/>
    <n v="19.13"/>
    <n v="13823"/>
    <n v="12935.625"/>
    <n v="10425.625"/>
  </r>
  <r>
    <d v="1998-12-01T00:00:00"/>
    <x v="23"/>
    <x v="0"/>
    <n v="17.63"/>
    <n v="13809"/>
    <n v="12994.8125"/>
    <n v="10644"/>
  </r>
  <r>
    <d v="1998-12-02T00:00:00"/>
    <x v="23"/>
    <x v="0"/>
    <n v="17.82"/>
    <n v="13751"/>
    <n v="12915.3125"/>
    <n v="10649.625"/>
  </r>
  <r>
    <d v="1998-12-03T00:00:00"/>
    <x v="23"/>
    <x v="0"/>
    <n v="18.010000000000002"/>
    <n v="13879"/>
    <n v="12953.25"/>
    <n v="10753.25"/>
  </r>
  <r>
    <d v="1998-12-04T00:00:00"/>
    <x v="23"/>
    <x v="0"/>
    <n v="17.59"/>
    <n v="13674"/>
    <n v="13076.75"/>
    <n v="10813.75"/>
  </r>
  <r>
    <d v="1998-12-05T00:00:00"/>
    <x v="23"/>
    <x v="1"/>
    <m/>
    <n v="13508"/>
    <n v="12624.25"/>
    <n v="10750.625"/>
  </r>
  <r>
    <d v="1998-12-06T00:00:00"/>
    <x v="23"/>
    <x v="2"/>
    <m/>
    <n v="13703"/>
    <n v="12318.3125"/>
    <n v="10646.125"/>
  </r>
  <r>
    <d v="1998-12-07T00:00:00"/>
    <x v="23"/>
    <x v="0"/>
    <n v="17.52"/>
    <n v="14639"/>
    <n v="13679.9375"/>
    <n v="11055.25"/>
  </r>
  <r>
    <d v="1998-12-08T00:00:00"/>
    <x v="23"/>
    <x v="0"/>
    <n v="16.71"/>
    <n v="13727"/>
    <n v="12972.1875"/>
    <n v="11154"/>
  </r>
  <r>
    <d v="1998-12-09T00:00:00"/>
    <x v="23"/>
    <x v="0"/>
    <n v="17.100000000000001"/>
    <n v="13872"/>
    <n v="12961.125"/>
    <n v="11124.625"/>
  </r>
  <r>
    <d v="1998-12-10T00:00:00"/>
    <x v="23"/>
    <x v="0"/>
    <n v="16.39"/>
    <n v="14373"/>
    <n v="13449.375"/>
    <n v="11116.375"/>
  </r>
  <r>
    <d v="1998-12-11T00:00:00"/>
    <x v="23"/>
    <x v="0"/>
    <n v="16.36"/>
    <n v="13912"/>
    <n v="13257.375"/>
    <n v="11270"/>
  </r>
  <r>
    <d v="1998-12-12T00:00:00"/>
    <x v="23"/>
    <x v="1"/>
    <m/>
    <n v="13028"/>
    <n v="12373.8125"/>
    <n v="11018.5"/>
  </r>
  <r>
    <d v="1998-12-13T00:00:00"/>
    <x v="23"/>
    <x v="2"/>
    <m/>
    <n v="13184"/>
    <n v="12172.375"/>
    <n v="10974.5"/>
  </r>
  <r>
    <d v="1998-12-14T00:00:00"/>
    <x v="23"/>
    <x v="0"/>
    <n v="16.96"/>
    <n v="13971"/>
    <n v="13077.1875"/>
    <n v="11464.625"/>
  </r>
  <r>
    <d v="1998-12-15T00:00:00"/>
    <x v="23"/>
    <x v="0"/>
    <n v="17.57"/>
    <n v="14524"/>
    <n v="13288.4375"/>
    <n v="11929.875"/>
  </r>
  <r>
    <d v="1998-12-16T00:00:00"/>
    <x v="23"/>
    <x v="0"/>
    <n v="19.36"/>
    <n v="14715"/>
    <n v="13330.0625"/>
    <n v="12089.75"/>
  </r>
  <r>
    <d v="1998-12-17T00:00:00"/>
    <x v="23"/>
    <x v="0"/>
    <n v="19.3"/>
    <n v="14206"/>
    <n v="13290.75"/>
    <n v="11852.375"/>
  </r>
  <r>
    <d v="1998-12-18T00:00:00"/>
    <x v="23"/>
    <x v="0"/>
    <n v="19.22"/>
    <n v="14420"/>
    <n v="13193.5625"/>
    <n v="11774.5"/>
  </r>
  <r>
    <d v="1998-12-19T00:00:00"/>
    <x v="23"/>
    <x v="1"/>
    <m/>
    <n v="12830"/>
    <n v="11895.125"/>
    <n v="10444.375"/>
  </r>
  <r>
    <d v="1998-12-20T00:00:00"/>
    <x v="23"/>
    <x v="2"/>
    <m/>
    <n v="12855"/>
    <n v="11765.5625"/>
    <n v="10247"/>
  </r>
  <r>
    <d v="1998-12-21T00:00:00"/>
    <x v="23"/>
    <x v="0"/>
    <n v="20.07"/>
    <n v="14326"/>
    <n v="13184"/>
    <n v="10784.5"/>
  </r>
  <r>
    <d v="1998-12-22T00:00:00"/>
    <x v="23"/>
    <x v="0"/>
    <n v="24.15"/>
    <n v="15696"/>
    <n v="14580.5625"/>
    <n v="12023.875"/>
  </r>
  <r>
    <d v="1998-12-23T00:00:00"/>
    <x v="23"/>
    <x v="0"/>
    <n v="25.7"/>
    <n v="15282"/>
    <n v="14767.6875"/>
    <n v="12920.625"/>
  </r>
  <r>
    <d v="1998-12-24T00:00:00"/>
    <x v="23"/>
    <x v="0"/>
    <m/>
    <n v="13848"/>
    <n v="13391.5625"/>
    <n v="12101.25"/>
  </r>
  <r>
    <d v="1998-12-25T00:00:00"/>
    <x v="23"/>
    <x v="0"/>
    <m/>
    <n v="13517"/>
    <n v="12486.6875"/>
    <n v="11992"/>
  </r>
  <r>
    <d v="1998-12-26T00:00:00"/>
    <x v="23"/>
    <x v="1"/>
    <m/>
    <n v="13319"/>
    <n v="12573.25"/>
    <n v="11725.5"/>
  </r>
  <r>
    <d v="1998-12-27T00:00:00"/>
    <x v="23"/>
    <x v="2"/>
    <m/>
    <n v="12518"/>
    <n v="11991.6875"/>
    <n v="11297.625"/>
  </r>
  <r>
    <d v="1998-12-28T00:00:00"/>
    <x v="23"/>
    <x v="0"/>
    <n v="19.12"/>
    <n v="13631"/>
    <n v="12809.6875"/>
    <n v="10759"/>
  </r>
  <r>
    <d v="1998-12-29T00:00:00"/>
    <x v="23"/>
    <x v="0"/>
    <n v="16.54"/>
    <n v="13731"/>
    <n v="12865.75"/>
    <n v="11299.25"/>
  </r>
  <r>
    <d v="1998-12-30T00:00:00"/>
    <x v="23"/>
    <x v="0"/>
    <n v="17.3"/>
    <n v="14142"/>
    <n v="13406.625"/>
    <n v="11880.875"/>
  </r>
  <r>
    <d v="1998-12-31T00:00:00"/>
    <x v="23"/>
    <x v="0"/>
    <n v="17.88"/>
    <n v="13300"/>
    <n v="12225.875"/>
    <n v="11469.25"/>
  </r>
  <r>
    <d v="1999-01-01T00:00:00"/>
    <x v="24"/>
    <x v="0"/>
    <m/>
    <n v="12041"/>
    <n v="11472.3125"/>
    <n v="10355.125"/>
  </r>
  <r>
    <d v="1999-01-02T00:00:00"/>
    <x v="24"/>
    <x v="1"/>
    <m/>
    <n v="13645"/>
    <n v="12097.3125"/>
    <n v="10340.375"/>
  </r>
  <r>
    <d v="1999-01-03T00:00:00"/>
    <x v="24"/>
    <x v="2"/>
    <m/>
    <n v="15493"/>
    <n v="14087.25"/>
    <n v="12920.375"/>
  </r>
  <r>
    <d v="1999-01-04T00:00:00"/>
    <x v="24"/>
    <x v="0"/>
    <n v="25.07"/>
    <n v="16833"/>
    <n v="15772.5"/>
    <n v="14035.5"/>
  </r>
  <r>
    <d v="1999-01-05T00:00:00"/>
    <x v="24"/>
    <x v="0"/>
    <n v="37.85"/>
    <n v="16844"/>
    <n v="15027.8125"/>
    <n v="14190.625"/>
  </r>
  <r>
    <d v="1999-01-06T00:00:00"/>
    <x v="24"/>
    <x v="0"/>
    <n v="32.6"/>
    <n v="14586"/>
    <n v="13261.8125"/>
    <n v="12240.75"/>
  </r>
  <r>
    <d v="1999-01-07T00:00:00"/>
    <x v="24"/>
    <x v="0"/>
    <n v="24.97"/>
    <n v="14048"/>
    <n v="13223.0625"/>
    <n v="10949.875"/>
  </r>
  <r>
    <d v="1999-01-08T00:00:00"/>
    <x v="24"/>
    <x v="0"/>
    <n v="20.34"/>
    <n v="13402"/>
    <n v="12981.4375"/>
    <n v="11085.75"/>
  </r>
  <r>
    <d v="1999-01-09T00:00:00"/>
    <x v="24"/>
    <x v="1"/>
    <m/>
    <n v="14567"/>
    <n v="13535.125"/>
    <n v="11745"/>
  </r>
  <r>
    <d v="1999-01-10T00:00:00"/>
    <x v="24"/>
    <x v="2"/>
    <m/>
    <n v="14735"/>
    <n v="13434.5"/>
    <n v="13098.125"/>
  </r>
  <r>
    <d v="1999-01-11T00:00:00"/>
    <x v="24"/>
    <x v="0"/>
    <n v="25.5"/>
    <n v="15589"/>
    <n v="13540.4375"/>
    <n v="12499.625"/>
  </r>
  <r>
    <d v="1999-01-12T00:00:00"/>
    <x v="24"/>
    <x v="0"/>
    <n v="19.489999999999998"/>
    <n v="13541"/>
    <n v="12633.8125"/>
    <n v="11021.875"/>
  </r>
  <r>
    <d v="1999-01-13T00:00:00"/>
    <x v="24"/>
    <x v="0"/>
    <n v="18.36"/>
    <n v="13531"/>
    <n v="12660.375"/>
    <n v="10361.125"/>
  </r>
  <r>
    <d v="1999-01-14T00:00:00"/>
    <x v="24"/>
    <x v="0"/>
    <n v="21.18"/>
    <n v="14429"/>
    <n v="13486.125"/>
    <n v="11150.875"/>
  </r>
  <r>
    <d v="1999-01-15T00:00:00"/>
    <x v="24"/>
    <x v="0"/>
    <n v="19.260000000000002"/>
    <n v="14967"/>
    <n v="13355.4375"/>
    <n v="12016.25"/>
  </r>
  <r>
    <d v="1999-01-16T00:00:00"/>
    <x v="24"/>
    <x v="1"/>
    <m/>
    <n v="12724"/>
    <n v="11886.1875"/>
    <n v="11230.25"/>
  </r>
  <r>
    <d v="1999-01-17T00:00:00"/>
    <x v="24"/>
    <x v="2"/>
    <m/>
    <n v="12107"/>
    <n v="11234.0625"/>
    <n v="10100"/>
  </r>
  <r>
    <d v="1999-01-18T00:00:00"/>
    <x v="24"/>
    <x v="0"/>
    <m/>
    <n v="13202"/>
    <n v="12360"/>
    <n v="10306.125"/>
  </r>
  <r>
    <d v="1999-01-19T00:00:00"/>
    <x v="24"/>
    <x v="0"/>
    <n v="18"/>
    <n v="13605"/>
    <n v="12576.0625"/>
    <n v="11035.25"/>
  </r>
  <r>
    <d v="1999-01-20T00:00:00"/>
    <x v="24"/>
    <x v="0"/>
    <n v="16.670000000000002"/>
    <n v="13427"/>
    <n v="12606.25"/>
    <n v="10564.75"/>
  </r>
  <r>
    <d v="1999-01-21T00:00:00"/>
    <x v="24"/>
    <x v="0"/>
    <n v="16.670000000000002"/>
    <n v="13209"/>
    <n v="12615.75"/>
    <n v="10502.75"/>
  </r>
  <r>
    <d v="1999-01-22T00:00:00"/>
    <x v="24"/>
    <x v="0"/>
    <n v="16.59"/>
    <n v="12963"/>
    <n v="12524.1875"/>
    <n v="10371.125"/>
  </r>
  <r>
    <d v="1999-01-23T00:00:00"/>
    <x v="24"/>
    <x v="1"/>
    <m/>
    <n v="13012"/>
    <n v="12132.75"/>
    <n v="10516"/>
  </r>
  <r>
    <d v="1999-01-24T00:00:00"/>
    <x v="24"/>
    <x v="2"/>
    <m/>
    <n v="12734"/>
    <n v="11688.5"/>
    <n v="11195.5"/>
  </r>
  <r>
    <d v="1999-01-25T00:00:00"/>
    <x v="24"/>
    <x v="0"/>
    <n v="17.52"/>
    <n v="13523"/>
    <n v="12646.375"/>
    <n v="10862.625"/>
  </r>
  <r>
    <d v="1999-01-26T00:00:00"/>
    <x v="24"/>
    <x v="0"/>
    <n v="16.46"/>
    <n v="13468"/>
    <n v="12523.375"/>
    <n v="10834.75"/>
  </r>
  <r>
    <d v="1999-01-27T00:00:00"/>
    <x v="24"/>
    <x v="0"/>
    <n v="16.2"/>
    <n v="13300"/>
    <n v="12383"/>
    <n v="10490.875"/>
  </r>
  <r>
    <d v="1999-01-28T00:00:00"/>
    <x v="24"/>
    <x v="0"/>
    <n v="16.39"/>
    <n v="13619"/>
    <n v="12721.9375"/>
    <n v="10505.125"/>
  </r>
  <r>
    <d v="1999-01-29T00:00:00"/>
    <x v="24"/>
    <x v="0"/>
    <n v="16.399999999999999"/>
    <n v="13449"/>
    <n v="12999.4375"/>
    <n v="10810"/>
  </r>
  <r>
    <d v="1999-01-30T00:00:00"/>
    <x v="24"/>
    <x v="1"/>
    <m/>
    <n v="12447"/>
    <n v="11859.5625"/>
    <n v="10535"/>
  </r>
  <r>
    <d v="1999-01-31T00:00:00"/>
    <x v="24"/>
    <x v="2"/>
    <m/>
    <n v="12030"/>
    <n v="11355.3125"/>
    <n v="10185.875"/>
  </r>
  <r>
    <d v="1999-02-01T00:00:00"/>
    <x v="25"/>
    <x v="0"/>
    <n v="16.84"/>
    <n v="13287"/>
    <n v="12624.625"/>
    <n v="10541.75"/>
  </r>
  <r>
    <d v="1999-02-02T00:00:00"/>
    <x v="25"/>
    <x v="0"/>
    <n v="16.989999999999998"/>
    <n v="13194"/>
    <n v="12496.1875"/>
    <n v="10648.875"/>
  </r>
  <r>
    <d v="1999-02-03T00:00:00"/>
    <x v="25"/>
    <x v="0"/>
    <n v="17.03"/>
    <n v="13280"/>
    <n v="12485.0625"/>
    <n v="10754.5"/>
  </r>
  <r>
    <d v="1999-02-04T00:00:00"/>
    <x v="25"/>
    <x v="0"/>
    <n v="21.11"/>
    <n v="13076"/>
    <n v="12424"/>
    <n v="10459.25"/>
  </r>
  <r>
    <d v="1999-02-05T00:00:00"/>
    <x v="25"/>
    <x v="0"/>
    <n v="17.22"/>
    <n v="12991"/>
    <n v="12342.75"/>
    <n v="10532.25"/>
  </r>
  <r>
    <d v="1999-02-06T00:00:00"/>
    <x v="25"/>
    <x v="1"/>
    <m/>
    <n v="12399"/>
    <n v="11590.9375"/>
    <n v="10050.875"/>
  </r>
  <r>
    <d v="1999-02-07T00:00:00"/>
    <x v="25"/>
    <x v="2"/>
    <m/>
    <n v="12503"/>
    <n v="11421.5"/>
    <n v="9985"/>
  </r>
  <r>
    <d v="1999-02-08T00:00:00"/>
    <x v="25"/>
    <x v="0"/>
    <n v="17.18"/>
    <n v="13668"/>
    <n v="12768"/>
    <n v="10333.875"/>
  </r>
  <r>
    <d v="1999-02-09T00:00:00"/>
    <x v="25"/>
    <x v="0"/>
    <n v="16.829999999999998"/>
    <n v="13550"/>
    <n v="12734.875"/>
    <n v="10510.5"/>
  </r>
  <r>
    <d v="1999-02-10T00:00:00"/>
    <x v="25"/>
    <x v="0"/>
    <n v="16.3"/>
    <n v="13821"/>
    <n v="12858.3125"/>
    <n v="10526"/>
  </r>
  <r>
    <d v="1999-02-11T00:00:00"/>
    <x v="25"/>
    <x v="0"/>
    <n v="16.59"/>
    <n v="13574"/>
    <n v="12903.5"/>
    <n v="10667.625"/>
  </r>
  <r>
    <d v="1999-02-12T00:00:00"/>
    <x v="25"/>
    <x v="0"/>
    <n v="17.36"/>
    <n v="13202"/>
    <n v="12587.4375"/>
    <n v="11023"/>
  </r>
  <r>
    <d v="1999-02-13T00:00:00"/>
    <x v="25"/>
    <x v="1"/>
    <m/>
    <n v="12909"/>
    <n v="11858.3125"/>
    <n v="11608.5"/>
  </r>
  <r>
    <d v="1999-02-14T00:00:00"/>
    <x v="25"/>
    <x v="2"/>
    <m/>
    <n v="12721"/>
    <n v="11478.3125"/>
    <n v="11235.25"/>
  </r>
  <r>
    <d v="1999-02-15T00:00:00"/>
    <x v="25"/>
    <x v="0"/>
    <m/>
    <n v="13267"/>
    <n v="12312.0625"/>
    <n v="10993.875"/>
  </r>
  <r>
    <d v="1999-02-16T00:00:00"/>
    <x v="25"/>
    <x v="0"/>
    <n v="17.29"/>
    <n v="12691"/>
    <n v="11935.6875"/>
    <n v="10446"/>
  </r>
  <r>
    <d v="1999-02-17T00:00:00"/>
    <x v="25"/>
    <x v="0"/>
    <n v="17.64"/>
    <n v="13096"/>
    <n v="12434.625"/>
    <n v="10637.75"/>
  </r>
  <r>
    <d v="1999-02-18T00:00:00"/>
    <x v="25"/>
    <x v="0"/>
    <n v="17.95"/>
    <n v="13185"/>
    <n v="12563.6875"/>
    <n v="10918.625"/>
  </r>
  <r>
    <d v="1999-02-19T00:00:00"/>
    <x v="25"/>
    <x v="0"/>
    <n v="17.86"/>
    <n v="12954"/>
    <n v="12205.0625"/>
    <n v="10749.375"/>
  </r>
  <r>
    <d v="1999-02-20T00:00:00"/>
    <x v="25"/>
    <x v="1"/>
    <m/>
    <n v="12079"/>
    <n v="11527.6875"/>
    <n v="10636.875"/>
  </r>
  <r>
    <d v="1999-02-21T00:00:00"/>
    <x v="25"/>
    <x v="2"/>
    <m/>
    <n v="13307"/>
    <n v="11992.4375"/>
    <n v="10688.875"/>
  </r>
  <r>
    <d v="1999-02-22T00:00:00"/>
    <x v="25"/>
    <x v="0"/>
    <n v="19.71"/>
    <n v="14752"/>
    <n v="13415.9375"/>
    <n v="12000.625"/>
  </r>
  <r>
    <d v="1999-02-23T00:00:00"/>
    <x v="25"/>
    <x v="0"/>
    <n v="22.62"/>
    <n v="13492"/>
    <n v="12508.25"/>
    <n v="11329.125"/>
  </r>
  <r>
    <d v="1999-02-24T00:00:00"/>
    <x v="25"/>
    <x v="0"/>
    <n v="18.79"/>
    <n v="13727"/>
    <n v="12239.375"/>
    <n v="11067.5"/>
  </r>
  <r>
    <d v="1999-02-25T00:00:00"/>
    <x v="25"/>
    <x v="0"/>
    <n v="17.47"/>
    <n v="12917"/>
    <n v="12147.0625"/>
    <n v="10595.5"/>
  </r>
  <r>
    <d v="1999-02-26T00:00:00"/>
    <x v="25"/>
    <x v="0"/>
    <n v="17.39"/>
    <n v="12272"/>
    <n v="11947.5625"/>
    <n v="10154.75"/>
  </r>
  <r>
    <d v="1999-02-27T00:00:00"/>
    <x v="25"/>
    <x v="1"/>
    <m/>
    <n v="12030"/>
    <n v="11374.625"/>
    <n v="9849.375"/>
  </r>
  <r>
    <d v="1999-02-28T00:00:00"/>
    <x v="25"/>
    <x v="2"/>
    <m/>
    <n v="11687"/>
    <n v="10732.4375"/>
    <n v="9698.25"/>
  </r>
  <r>
    <d v="1999-03-01T00:00:00"/>
    <x v="26"/>
    <x v="0"/>
    <n v="18.489999999999998"/>
    <n v="12862"/>
    <n v="12189.0625"/>
    <n v="10178"/>
  </r>
  <r>
    <d v="1999-03-02T00:00:00"/>
    <x v="26"/>
    <x v="0"/>
    <n v="17.46"/>
    <n v="12850"/>
    <n v="12123.1875"/>
    <n v="10076.75"/>
  </r>
  <r>
    <d v="1999-03-03T00:00:00"/>
    <x v="26"/>
    <x v="0"/>
    <n v="17.7"/>
    <n v="13014"/>
    <n v="12143.3125"/>
    <n v="10315.875"/>
  </r>
  <r>
    <d v="1999-03-04T00:00:00"/>
    <x v="26"/>
    <x v="0"/>
    <n v="18.3"/>
    <n v="13347"/>
    <n v="12090.8125"/>
    <n v="10945.25"/>
  </r>
  <r>
    <d v="1999-03-05T00:00:00"/>
    <x v="26"/>
    <x v="0"/>
    <n v="18.739999999999998"/>
    <n v="12618"/>
    <n v="12147.75"/>
    <n v="10357"/>
  </r>
  <r>
    <d v="1999-03-06T00:00:00"/>
    <x v="26"/>
    <x v="1"/>
    <m/>
    <n v="12773"/>
    <n v="12006.125"/>
    <n v="10309.625"/>
  </r>
  <r>
    <d v="1999-03-07T00:00:00"/>
    <x v="26"/>
    <x v="2"/>
    <m/>
    <n v="12379"/>
    <n v="11461.0625"/>
    <n v="10395.125"/>
  </r>
  <r>
    <d v="1999-03-08T00:00:00"/>
    <x v="26"/>
    <x v="0"/>
    <n v="22.29"/>
    <n v="13165"/>
    <n v="12632.0625"/>
    <n v="10572.375"/>
  </r>
  <r>
    <d v="1999-03-09T00:00:00"/>
    <x v="26"/>
    <x v="0"/>
    <n v="19.71"/>
    <n v="13414"/>
    <n v="12697.375"/>
    <n v="10694.125"/>
  </r>
  <r>
    <d v="1999-03-10T00:00:00"/>
    <x v="26"/>
    <x v="0"/>
    <n v="18.98"/>
    <n v="13233"/>
    <n v="12474.4375"/>
    <n v="10667.125"/>
  </r>
  <r>
    <d v="1999-03-11T00:00:00"/>
    <x v="26"/>
    <x v="0"/>
    <n v="21.97"/>
    <n v="13538"/>
    <n v="12848.375"/>
    <n v="10816.75"/>
  </r>
  <r>
    <d v="1999-03-12T00:00:00"/>
    <x v="26"/>
    <x v="0"/>
    <n v="21.65"/>
    <n v="13216"/>
    <n v="12805.8125"/>
    <n v="10991.75"/>
  </r>
  <r>
    <d v="1999-03-13T00:00:00"/>
    <x v="26"/>
    <x v="1"/>
    <m/>
    <n v="12781"/>
    <n v="12263.75"/>
    <n v="10792.75"/>
  </r>
  <r>
    <d v="1999-03-14T00:00:00"/>
    <x v="26"/>
    <x v="2"/>
    <m/>
    <n v="13426"/>
    <n v="12522.25"/>
    <n v="10991.375"/>
  </r>
  <r>
    <d v="1999-03-15T00:00:00"/>
    <x v="26"/>
    <x v="0"/>
    <n v="20.78"/>
    <n v="13870"/>
    <n v="12665.125"/>
    <n v="11581.75"/>
  </r>
  <r>
    <d v="1999-03-16T00:00:00"/>
    <x v="26"/>
    <x v="0"/>
    <n v="19.28"/>
    <n v="13348"/>
    <n v="12245.375"/>
    <n v="11004.5"/>
  </r>
  <r>
    <d v="1999-03-17T00:00:00"/>
    <x v="26"/>
    <x v="0"/>
    <n v="18.55"/>
    <n v="12706"/>
    <n v="12057.375"/>
    <n v="10281.125"/>
  </r>
  <r>
    <d v="1999-03-18T00:00:00"/>
    <x v="26"/>
    <x v="0"/>
    <n v="18.489999999999998"/>
    <n v="12921"/>
    <n v="12181.625"/>
    <n v="10236.875"/>
  </r>
  <r>
    <d v="1999-03-19T00:00:00"/>
    <x v="26"/>
    <x v="0"/>
    <n v="18.260000000000002"/>
    <n v="12306"/>
    <n v="11955.9375"/>
    <n v="10187.25"/>
  </r>
  <r>
    <d v="1999-03-20T00:00:00"/>
    <x v="26"/>
    <x v="1"/>
    <m/>
    <n v="12370"/>
    <n v="11652.3125"/>
    <n v="10089.625"/>
  </r>
  <r>
    <d v="1999-03-21T00:00:00"/>
    <x v="26"/>
    <x v="2"/>
    <m/>
    <n v="11957"/>
    <n v="10961.4375"/>
    <n v="10087.25"/>
  </r>
  <r>
    <d v="1999-03-22T00:00:00"/>
    <x v="26"/>
    <x v="0"/>
    <n v="18.62"/>
    <n v="13041"/>
    <n v="12385.9375"/>
    <n v="10350.375"/>
  </r>
  <r>
    <d v="1999-03-23T00:00:00"/>
    <x v="26"/>
    <x v="0"/>
    <n v="19.190000000000001"/>
    <n v="13120"/>
    <n v="12368.3125"/>
    <n v="10415.25"/>
  </r>
  <r>
    <d v="1999-03-24T00:00:00"/>
    <x v="26"/>
    <x v="0"/>
    <n v="19.190000000000001"/>
    <n v="13759"/>
    <n v="12838.375"/>
    <n v="10509.125"/>
  </r>
  <r>
    <d v="1999-03-25T00:00:00"/>
    <x v="26"/>
    <x v="0"/>
    <n v="18.600000000000001"/>
    <n v="12950"/>
    <n v="12422.9375"/>
    <n v="10695.125"/>
  </r>
  <r>
    <d v="1999-03-26T00:00:00"/>
    <x v="26"/>
    <x v="0"/>
    <n v="18.149999999999999"/>
    <n v="12842"/>
    <n v="12242.3125"/>
    <n v="10826.75"/>
  </r>
  <r>
    <d v="1999-03-27T00:00:00"/>
    <x v="26"/>
    <x v="1"/>
    <m/>
    <n v="12047"/>
    <n v="11388.8125"/>
    <n v="10670.875"/>
  </r>
  <r>
    <d v="1999-03-28T00:00:00"/>
    <x v="26"/>
    <x v="2"/>
    <m/>
    <n v="12151"/>
    <n v="11244.125"/>
    <n v="10238.25"/>
  </r>
  <r>
    <d v="1999-03-29T00:00:00"/>
    <x v="26"/>
    <x v="0"/>
    <n v="19.329999999999998"/>
    <n v="13170"/>
    <n v="12446"/>
    <n v="10363.75"/>
  </r>
  <r>
    <d v="1999-03-30T00:00:00"/>
    <x v="26"/>
    <x v="0"/>
    <n v="18.78"/>
    <n v="13010"/>
    <n v="12255.125"/>
    <n v="10477.375"/>
  </r>
  <r>
    <d v="1999-03-31T00:00:00"/>
    <x v="26"/>
    <x v="0"/>
    <n v="18.239999999999998"/>
    <n v="12775"/>
    <n v="12209.5"/>
    <n v="10488.25"/>
  </r>
  <r>
    <d v="1999-04-01T00:00:00"/>
    <x v="27"/>
    <x v="0"/>
    <n v="17.989999999999998"/>
    <n v="13350"/>
    <n v="12532.8125"/>
    <n v="10440.625"/>
  </r>
  <r>
    <d v="1999-04-02T00:00:00"/>
    <x v="27"/>
    <x v="0"/>
    <m/>
    <n v="13115"/>
    <n v="12357.25"/>
    <n v="10513.125"/>
  </r>
  <r>
    <d v="1999-04-03T00:00:00"/>
    <x v="27"/>
    <x v="1"/>
    <m/>
    <n v="13219"/>
    <n v="12412.3125"/>
    <n v="10688.625"/>
  </r>
  <r>
    <d v="1999-04-04T00:00:00"/>
    <x v="27"/>
    <x v="2"/>
    <m/>
    <n v="12899"/>
    <n v="11886.375"/>
    <n v="10475.75"/>
  </r>
  <r>
    <d v="1999-04-05T00:00:00"/>
    <x v="27"/>
    <x v="0"/>
    <n v="19.53"/>
    <n v="14601"/>
    <n v="13836.6875"/>
    <n v="10947.375"/>
  </r>
  <r>
    <d v="1999-04-06T00:00:00"/>
    <x v="27"/>
    <x v="0"/>
    <n v="19.61"/>
    <n v="14786"/>
    <n v="13919.8125"/>
    <n v="11241"/>
  </r>
  <r>
    <d v="1999-04-07T00:00:00"/>
    <x v="27"/>
    <x v="0"/>
    <n v="23.78"/>
    <n v="15540"/>
    <n v="14473.75"/>
    <n v="11363.125"/>
  </r>
  <r>
    <d v="1999-04-08T00:00:00"/>
    <x v="27"/>
    <x v="0"/>
    <n v="25.77"/>
    <n v="15005"/>
    <n v="14099.3125"/>
    <n v="11640.375"/>
  </r>
  <r>
    <d v="1999-04-09T00:00:00"/>
    <x v="27"/>
    <x v="0"/>
    <n v="30.13"/>
    <n v="15711"/>
    <n v="14595.5625"/>
    <n v="11725.125"/>
  </r>
  <r>
    <d v="1999-04-10T00:00:00"/>
    <x v="27"/>
    <x v="1"/>
    <m/>
    <n v="14868"/>
    <n v="13894.0625"/>
    <n v="11343.375"/>
  </r>
  <r>
    <d v="1999-04-11T00:00:00"/>
    <x v="27"/>
    <x v="2"/>
    <m/>
    <n v="14264"/>
    <n v="13240.875"/>
    <n v="10881.875"/>
  </r>
  <r>
    <d v="1999-04-12T00:00:00"/>
    <x v="27"/>
    <x v="0"/>
    <n v="32.01"/>
    <n v="14617"/>
    <n v="13487.6875"/>
    <n v="10664.25"/>
  </r>
  <r>
    <d v="1999-04-13T00:00:00"/>
    <x v="27"/>
    <x v="0"/>
    <n v="23.68"/>
    <n v="14064"/>
    <n v="13199.8125"/>
    <n v="10640.625"/>
  </r>
  <r>
    <d v="1999-04-14T00:00:00"/>
    <x v="27"/>
    <x v="0"/>
    <n v="26.35"/>
    <n v="14293"/>
    <n v="13550.5625"/>
    <n v="10970.125"/>
  </r>
  <r>
    <d v="1999-04-15T00:00:00"/>
    <x v="27"/>
    <x v="0"/>
    <n v="24.73"/>
    <n v="12905"/>
    <n v="12582.0625"/>
    <n v="10896.125"/>
  </r>
  <r>
    <d v="1999-04-16T00:00:00"/>
    <x v="27"/>
    <x v="0"/>
    <n v="27.68"/>
    <n v="12198"/>
    <n v="11664.5"/>
    <n v="10328.125"/>
  </r>
  <r>
    <d v="1999-04-17T00:00:00"/>
    <x v="27"/>
    <x v="1"/>
    <m/>
    <n v="11780"/>
    <n v="11118.5"/>
    <n v="10052.75"/>
  </r>
  <r>
    <d v="1999-04-18T00:00:00"/>
    <x v="27"/>
    <x v="2"/>
    <m/>
    <n v="12138"/>
    <n v="11157"/>
    <n v="10041.25"/>
  </r>
  <r>
    <d v="1999-04-19T00:00:00"/>
    <x v="27"/>
    <x v="0"/>
    <n v="29.12"/>
    <n v="13979"/>
    <n v="13043"/>
    <n v="10476.375"/>
  </r>
  <r>
    <d v="1999-04-20T00:00:00"/>
    <x v="27"/>
    <x v="0"/>
    <n v="25.5"/>
    <n v="14996"/>
    <n v="13772.6875"/>
    <n v="10799.375"/>
  </r>
  <r>
    <d v="1999-04-21T00:00:00"/>
    <x v="27"/>
    <x v="0"/>
    <n v="29.45"/>
    <n v="14863"/>
    <n v="13787.8125"/>
    <n v="10958.75"/>
  </r>
  <r>
    <d v="1999-04-22T00:00:00"/>
    <x v="27"/>
    <x v="0"/>
    <n v="28.09"/>
    <n v="15385"/>
    <n v="14396.375"/>
    <n v="11354.375"/>
  </r>
  <r>
    <d v="1999-04-23T00:00:00"/>
    <x v="27"/>
    <x v="0"/>
    <n v="31.21"/>
    <n v="16916"/>
    <n v="15467.3125"/>
    <n v="12107.75"/>
  </r>
  <r>
    <d v="1999-04-24T00:00:00"/>
    <x v="27"/>
    <x v="1"/>
    <m/>
    <n v="15412"/>
    <n v="14239.875"/>
    <n v="11648.375"/>
  </r>
  <r>
    <d v="1999-04-25T00:00:00"/>
    <x v="27"/>
    <x v="2"/>
    <m/>
    <n v="14461"/>
    <n v="13489.125"/>
    <n v="11104.375"/>
  </r>
  <r>
    <d v="1999-04-26T00:00:00"/>
    <x v="27"/>
    <x v="0"/>
    <n v="33.1"/>
    <n v="15037"/>
    <n v="14270"/>
    <n v="11347"/>
  </r>
  <r>
    <d v="1999-04-27T00:00:00"/>
    <x v="27"/>
    <x v="0"/>
    <n v="28.99"/>
    <n v="16010"/>
    <n v="14574.625"/>
    <n v="11172.75"/>
  </r>
  <r>
    <d v="1999-04-28T00:00:00"/>
    <x v="27"/>
    <x v="0"/>
    <n v="28.94"/>
    <n v="16292"/>
    <n v="14670.5625"/>
    <n v="11122.875"/>
  </r>
  <r>
    <d v="1999-04-29T00:00:00"/>
    <x v="27"/>
    <x v="0"/>
    <n v="31.66"/>
    <n v="15472"/>
    <n v="14192.5625"/>
    <n v="11021.625"/>
  </r>
  <r>
    <d v="1999-04-30T00:00:00"/>
    <x v="27"/>
    <x v="0"/>
    <n v="27.13"/>
    <n v="13698"/>
    <n v="12859"/>
    <n v="10627.75"/>
  </r>
  <r>
    <d v="1999-05-01T00:00:00"/>
    <x v="28"/>
    <x v="1"/>
    <m/>
    <n v="12962"/>
    <n v="12100.625"/>
    <n v="9960.375"/>
  </r>
  <r>
    <d v="1999-05-02T00:00:00"/>
    <x v="28"/>
    <x v="2"/>
    <m/>
    <n v="13395"/>
    <n v="12303.8125"/>
    <n v="9942.875"/>
  </r>
  <r>
    <d v="1999-05-03T00:00:00"/>
    <x v="28"/>
    <x v="0"/>
    <n v="26.06"/>
    <n v="14779"/>
    <n v="13871.625"/>
    <n v="10711"/>
  </r>
  <r>
    <d v="1999-05-04T00:00:00"/>
    <x v="28"/>
    <x v="0"/>
    <n v="24.55"/>
    <n v="14678"/>
    <n v="13900.8125"/>
    <n v="11412.375"/>
  </r>
  <r>
    <d v="1999-05-05T00:00:00"/>
    <x v="28"/>
    <x v="0"/>
    <n v="23.77"/>
    <n v="16709"/>
    <n v="15444"/>
    <n v="12003.375"/>
  </r>
  <r>
    <d v="1999-05-06T00:00:00"/>
    <x v="28"/>
    <x v="0"/>
    <n v="24.53"/>
    <n v="15934"/>
    <n v="14599.375"/>
    <n v="11728.625"/>
  </r>
  <r>
    <d v="1999-05-07T00:00:00"/>
    <x v="28"/>
    <x v="0"/>
    <n v="26.54"/>
    <n v="14926"/>
    <n v="13692.75"/>
    <n v="11010.5"/>
  </r>
  <r>
    <d v="1999-05-08T00:00:00"/>
    <x v="28"/>
    <x v="1"/>
    <m/>
    <n v="15463"/>
    <n v="13853.75"/>
    <n v="10620.625"/>
  </r>
  <r>
    <d v="1999-05-09T00:00:00"/>
    <x v="28"/>
    <x v="2"/>
    <m/>
    <n v="15487"/>
    <n v="14082.5"/>
    <n v="10967.25"/>
  </r>
  <r>
    <d v="1999-05-10T00:00:00"/>
    <x v="28"/>
    <x v="0"/>
    <n v="27.85"/>
    <n v="14998"/>
    <n v="14156.1875"/>
    <n v="11538.375"/>
  </r>
  <r>
    <d v="1999-05-11T00:00:00"/>
    <x v="28"/>
    <x v="0"/>
    <n v="29.1"/>
    <n v="15071"/>
    <n v="14018.5625"/>
    <n v="11202.625"/>
  </r>
  <r>
    <d v="1999-05-12T00:00:00"/>
    <x v="28"/>
    <x v="0"/>
    <n v="25.31"/>
    <n v="15130"/>
    <n v="14029.875"/>
    <n v="11229.875"/>
  </r>
  <r>
    <d v="1999-05-13T00:00:00"/>
    <x v="28"/>
    <x v="0"/>
    <n v="23.32"/>
    <n v="16134"/>
    <n v="14677.25"/>
    <n v="11239.875"/>
  </r>
  <r>
    <d v="1999-05-14T00:00:00"/>
    <x v="28"/>
    <x v="0"/>
    <n v="23.45"/>
    <n v="16268"/>
    <n v="14703.875"/>
    <n v="11454.125"/>
  </r>
  <r>
    <d v="1999-05-15T00:00:00"/>
    <x v="28"/>
    <x v="1"/>
    <m/>
    <n v="16223"/>
    <n v="14613.1875"/>
    <n v="11376.375"/>
  </r>
  <r>
    <d v="1999-05-16T00:00:00"/>
    <x v="28"/>
    <x v="2"/>
    <m/>
    <n v="16596"/>
    <n v="14957"/>
    <n v="11583.5"/>
  </r>
  <r>
    <d v="1999-05-17T00:00:00"/>
    <x v="28"/>
    <x v="0"/>
    <n v="24.7"/>
    <n v="17719"/>
    <n v="15978.3125"/>
    <n v="11958"/>
  </r>
  <r>
    <d v="1999-05-18T00:00:00"/>
    <x v="28"/>
    <x v="0"/>
    <n v="23.33"/>
    <n v="16289"/>
    <n v="14898.4375"/>
    <n v="11574.375"/>
  </r>
  <r>
    <d v="1999-05-19T00:00:00"/>
    <x v="28"/>
    <x v="0"/>
    <n v="23.87"/>
    <n v="16846"/>
    <n v="15197.0625"/>
    <n v="11474.125"/>
  </r>
  <r>
    <d v="1999-05-20T00:00:00"/>
    <x v="28"/>
    <x v="0"/>
    <n v="24.06"/>
    <n v="17153"/>
    <n v="15563.625"/>
    <n v="11699.125"/>
  </r>
  <r>
    <d v="1999-05-21T00:00:00"/>
    <x v="28"/>
    <x v="0"/>
    <n v="23.8"/>
    <n v="17100"/>
    <n v="15661.25"/>
    <n v="11950.125"/>
  </r>
  <r>
    <d v="1999-05-22T00:00:00"/>
    <x v="28"/>
    <x v="1"/>
    <m/>
    <n v="17423"/>
    <n v="15570.1875"/>
    <n v="11849.375"/>
  </r>
  <r>
    <d v="1999-05-23T00:00:00"/>
    <x v="28"/>
    <x v="2"/>
    <m/>
    <n v="16830"/>
    <n v="15093.6875"/>
    <n v="11928.25"/>
  </r>
  <r>
    <d v="1999-05-24T00:00:00"/>
    <x v="28"/>
    <x v="0"/>
    <n v="22.23"/>
    <n v="18135"/>
    <n v="16208.0625"/>
    <n v="12221.75"/>
  </r>
  <r>
    <d v="1999-05-25T00:00:00"/>
    <x v="28"/>
    <x v="0"/>
    <n v="21.17"/>
    <n v="16979"/>
    <n v="15706.125"/>
    <n v="12077"/>
  </r>
  <r>
    <d v="1999-05-26T00:00:00"/>
    <x v="28"/>
    <x v="0"/>
    <n v="24.87"/>
    <n v="16671"/>
    <n v="15598.5"/>
    <n v="12307.125"/>
  </r>
  <r>
    <d v="1999-05-27T00:00:00"/>
    <x v="28"/>
    <x v="0"/>
    <n v="24.34"/>
    <n v="17288"/>
    <n v="15755.4375"/>
    <n v="12024.125"/>
  </r>
  <r>
    <d v="1999-05-28T00:00:00"/>
    <x v="28"/>
    <x v="0"/>
    <n v="23.81"/>
    <n v="16771"/>
    <n v="15390.875"/>
    <n v="11879.5"/>
  </r>
  <r>
    <d v="1999-05-29T00:00:00"/>
    <x v="28"/>
    <x v="1"/>
    <m/>
    <n v="15472"/>
    <n v="14128.5625"/>
    <n v="11501"/>
  </r>
  <r>
    <d v="1999-05-30T00:00:00"/>
    <x v="28"/>
    <x v="2"/>
    <m/>
    <n v="14407"/>
    <n v="13556.3125"/>
    <n v="11242.375"/>
  </r>
  <r>
    <d v="1999-05-31T00:00:00"/>
    <x v="28"/>
    <x v="0"/>
    <m/>
    <n v="15793"/>
    <n v="14596.9375"/>
    <n v="11163.5"/>
  </r>
  <r>
    <d v="1999-06-01T00:00:00"/>
    <x v="29"/>
    <x v="0"/>
    <n v="27.04"/>
    <n v="18539"/>
    <n v="16772.8125"/>
    <n v="12063.125"/>
  </r>
  <r>
    <d v="1999-06-02T00:00:00"/>
    <x v="29"/>
    <x v="0"/>
    <n v="25.49"/>
    <n v="18550"/>
    <n v="17007.375"/>
    <n v="12836"/>
  </r>
  <r>
    <d v="1999-06-03T00:00:00"/>
    <x v="29"/>
    <x v="0"/>
    <n v="27.08"/>
    <n v="19616"/>
    <n v="17868.5"/>
    <n v="13305.375"/>
  </r>
  <r>
    <d v="1999-06-04T00:00:00"/>
    <x v="29"/>
    <x v="0"/>
    <n v="28.12"/>
    <n v="19884"/>
    <n v="18105.875"/>
    <n v="13604"/>
  </r>
  <r>
    <d v="1999-06-05T00:00:00"/>
    <x v="29"/>
    <x v="1"/>
    <m/>
    <n v="19074"/>
    <n v="17376.75"/>
    <n v="13361.875"/>
  </r>
  <r>
    <d v="1999-06-06T00:00:00"/>
    <x v="29"/>
    <x v="2"/>
    <m/>
    <n v="18466"/>
    <n v="16756.5"/>
    <n v="13132.625"/>
  </r>
  <r>
    <d v="1999-06-07T00:00:00"/>
    <x v="29"/>
    <x v="0"/>
    <n v="60.53"/>
    <n v="18850"/>
    <n v="17187.6875"/>
    <n v="12827.375"/>
  </r>
  <r>
    <d v="1999-06-08T00:00:00"/>
    <x v="29"/>
    <x v="0"/>
    <n v="185.92"/>
    <n v="18477"/>
    <n v="16963"/>
    <n v="12758"/>
  </r>
  <r>
    <d v="1999-06-09T00:00:00"/>
    <x v="29"/>
    <x v="0"/>
    <n v="98.85"/>
    <n v="18007"/>
    <n v="16698.1875"/>
    <n v="12664.25"/>
  </r>
  <r>
    <d v="1999-06-10T00:00:00"/>
    <x v="29"/>
    <x v="0"/>
    <n v="79.59"/>
    <n v="18474"/>
    <n v="16900.25"/>
    <n v="12583"/>
  </r>
  <r>
    <d v="1999-06-11T00:00:00"/>
    <x v="29"/>
    <x v="0"/>
    <n v="39.99"/>
    <n v="17777"/>
    <n v="16392.375"/>
    <n v="12699.875"/>
  </r>
  <r>
    <d v="1999-06-12T00:00:00"/>
    <x v="29"/>
    <x v="1"/>
    <m/>
    <n v="16556"/>
    <n v="15352.8125"/>
    <n v="12309.125"/>
  </r>
  <r>
    <d v="1999-06-13T00:00:00"/>
    <x v="29"/>
    <x v="2"/>
    <m/>
    <n v="16137"/>
    <n v="15069.4375"/>
    <n v="12093.75"/>
  </r>
  <r>
    <d v="1999-06-14T00:00:00"/>
    <x v="29"/>
    <x v="0"/>
    <n v="31.88"/>
    <n v="18053"/>
    <n v="16756.5"/>
    <n v="12683.75"/>
  </r>
  <r>
    <d v="1999-06-15T00:00:00"/>
    <x v="29"/>
    <x v="0"/>
    <n v="22.57"/>
    <n v="17060"/>
    <n v="15932.375"/>
    <n v="12747.5"/>
  </r>
  <r>
    <d v="1999-06-16T00:00:00"/>
    <x v="29"/>
    <x v="0"/>
    <n v="21.12"/>
    <n v="17421"/>
    <n v="16017.875"/>
    <n v="12493.75"/>
  </r>
  <r>
    <d v="1999-06-17T00:00:00"/>
    <x v="29"/>
    <x v="0"/>
    <n v="22.26"/>
    <n v="17870"/>
    <n v="16239.5625"/>
    <n v="12545.75"/>
  </r>
  <r>
    <d v="1999-06-18T00:00:00"/>
    <x v="29"/>
    <x v="0"/>
    <n v="21.85"/>
    <n v="17628"/>
    <n v="15830.25"/>
    <n v="12253.75"/>
  </r>
  <r>
    <d v="1999-06-19T00:00:00"/>
    <x v="29"/>
    <x v="1"/>
    <m/>
    <n v="17203"/>
    <n v="15473.4375"/>
    <n v="12027.375"/>
  </r>
  <r>
    <d v="1999-06-20T00:00:00"/>
    <x v="29"/>
    <x v="2"/>
    <m/>
    <n v="17219"/>
    <n v="15730.9375"/>
    <n v="12400.25"/>
  </r>
  <r>
    <d v="1999-06-21T00:00:00"/>
    <x v="29"/>
    <x v="0"/>
    <n v="24.13"/>
    <n v="18724"/>
    <n v="17061.9375"/>
    <n v="12779.125"/>
  </r>
  <r>
    <d v="1999-06-22T00:00:00"/>
    <x v="29"/>
    <x v="0"/>
    <n v="25.93"/>
    <n v="18103"/>
    <n v="16621.75"/>
    <n v="13007.5"/>
  </r>
  <r>
    <d v="1999-06-23T00:00:00"/>
    <x v="29"/>
    <x v="0"/>
    <n v="27.63"/>
    <n v="18047"/>
    <n v="16822.4375"/>
    <n v="13183"/>
  </r>
  <r>
    <d v="1999-06-24T00:00:00"/>
    <x v="29"/>
    <x v="0"/>
    <n v="28.73"/>
    <n v="19392"/>
    <n v="17526.25"/>
    <n v="13386.375"/>
  </r>
  <r>
    <d v="1999-06-25T00:00:00"/>
    <x v="29"/>
    <x v="0"/>
    <n v="28.06"/>
    <n v="17146"/>
    <n v="16145"/>
    <n v="13341.875"/>
  </r>
  <r>
    <d v="1999-06-26T00:00:00"/>
    <x v="29"/>
    <x v="1"/>
    <m/>
    <n v="16294"/>
    <n v="15319"/>
    <n v="13003.25"/>
  </r>
  <r>
    <d v="1999-06-27T00:00:00"/>
    <x v="29"/>
    <x v="2"/>
    <m/>
    <n v="18886"/>
    <n v="17093.0625"/>
    <n v="13379.5"/>
  </r>
  <r>
    <d v="1999-06-28T00:00:00"/>
    <x v="29"/>
    <x v="0"/>
    <n v="62.27"/>
    <n v="19972"/>
    <n v="18413.125"/>
    <n v="14358.75"/>
  </r>
  <r>
    <d v="1999-06-29T00:00:00"/>
    <x v="29"/>
    <x v="0"/>
    <n v="30.26"/>
    <n v="19866"/>
    <n v="18077.25"/>
    <n v="14297.5"/>
  </r>
  <r>
    <d v="1999-06-30T00:00:00"/>
    <x v="29"/>
    <x v="0"/>
    <n v="29.35"/>
    <n v="19666"/>
    <n v="17897.5625"/>
    <n v="13750.75"/>
  </r>
  <r>
    <d v="1999-07-01T00:00:00"/>
    <x v="30"/>
    <x v="0"/>
    <n v="32.229999999999997"/>
    <n v="20026"/>
    <n v="18416.5625"/>
    <n v="14177.5"/>
  </r>
  <r>
    <d v="1999-07-02T00:00:00"/>
    <x v="30"/>
    <x v="0"/>
    <n v="32.700000000000003"/>
    <n v="20297"/>
    <n v="18575.0625"/>
    <n v="14368.5"/>
  </r>
  <r>
    <d v="1999-07-03T00:00:00"/>
    <x v="30"/>
    <x v="1"/>
    <m/>
    <n v="18625"/>
    <n v="17083.5625"/>
    <n v="13713.125"/>
  </r>
  <r>
    <d v="1999-07-04T00:00:00"/>
    <x v="30"/>
    <x v="2"/>
    <m/>
    <n v="17588"/>
    <n v="16186.6875"/>
    <n v="12936.5"/>
  </r>
  <r>
    <d v="1999-07-05T00:00:00"/>
    <x v="30"/>
    <x v="0"/>
    <m/>
    <n v="18285"/>
    <n v="16745.125"/>
    <n v="12870.875"/>
  </r>
  <r>
    <d v="1999-07-06T00:00:00"/>
    <x v="30"/>
    <x v="0"/>
    <n v="157.03"/>
    <n v="19917"/>
    <n v="18068.3125"/>
    <n v="13431.5"/>
  </r>
  <r>
    <d v="1999-07-07T00:00:00"/>
    <x v="30"/>
    <x v="0"/>
    <n v="88.72"/>
    <n v="20352"/>
    <n v="18259.6875"/>
    <n v="13657.625"/>
  </r>
  <r>
    <d v="1999-07-08T00:00:00"/>
    <x v="30"/>
    <x v="0"/>
    <n v="38.1"/>
    <n v="19756"/>
    <n v="17977.75"/>
    <n v="13722.625"/>
  </r>
  <r>
    <d v="1999-07-09T00:00:00"/>
    <x v="30"/>
    <x v="0"/>
    <n v="31.04"/>
    <n v="19771"/>
    <n v="17909.75"/>
    <n v="13787.75"/>
  </r>
  <r>
    <d v="1999-07-10T00:00:00"/>
    <x v="30"/>
    <x v="1"/>
    <m/>
    <n v="17863"/>
    <n v="16532.6875"/>
    <n v="13401.625"/>
  </r>
  <r>
    <d v="1999-07-11T00:00:00"/>
    <x v="30"/>
    <x v="2"/>
    <m/>
    <n v="16694"/>
    <n v="15421.1875"/>
    <n v="12699.125"/>
  </r>
  <r>
    <d v="1999-07-12T00:00:00"/>
    <x v="30"/>
    <x v="0"/>
    <n v="24.05"/>
    <n v="17108"/>
    <n v="15763.625"/>
    <n v="12636.75"/>
  </r>
  <r>
    <d v="1999-07-13T00:00:00"/>
    <x v="30"/>
    <x v="0"/>
    <n v="21.18"/>
    <n v="17526"/>
    <n v="15933.625"/>
    <n v="12324.875"/>
  </r>
  <r>
    <d v="1999-07-14T00:00:00"/>
    <x v="30"/>
    <x v="0"/>
    <n v="22.32"/>
    <n v="18892"/>
    <n v="17113"/>
    <n v="12801.625"/>
  </r>
  <r>
    <d v="1999-07-15T00:00:00"/>
    <x v="30"/>
    <x v="0"/>
    <n v="28.66"/>
    <n v="19852"/>
    <n v="17908.875"/>
    <n v="13399.875"/>
  </r>
  <r>
    <d v="1999-07-16T00:00:00"/>
    <x v="30"/>
    <x v="0"/>
    <n v="42.76"/>
    <n v="19232"/>
    <n v="17611.9375"/>
    <n v="13619"/>
  </r>
  <r>
    <d v="1999-07-17T00:00:00"/>
    <x v="30"/>
    <x v="1"/>
    <m/>
    <n v="17745"/>
    <n v="16547.6875"/>
    <n v="13253.75"/>
  </r>
  <r>
    <d v="1999-07-18T00:00:00"/>
    <x v="30"/>
    <x v="2"/>
    <m/>
    <n v="18414"/>
    <n v="16750.375"/>
    <n v="13016.125"/>
  </r>
  <r>
    <d v="1999-07-19T00:00:00"/>
    <x v="30"/>
    <x v="0"/>
    <n v="98.24"/>
    <n v="19378"/>
    <n v="17932.6875"/>
    <n v="13535"/>
  </r>
  <r>
    <d v="1999-07-20T00:00:00"/>
    <x v="30"/>
    <x v="0"/>
    <n v="64.92"/>
    <n v="19405"/>
    <n v="17807.8125"/>
    <n v="13783.375"/>
  </r>
  <r>
    <d v="1999-07-21T00:00:00"/>
    <x v="30"/>
    <x v="0"/>
    <n v="64.89"/>
    <n v="19828"/>
    <n v="18119.1875"/>
    <n v="13886.875"/>
  </r>
  <r>
    <d v="1999-07-22T00:00:00"/>
    <x v="30"/>
    <x v="0"/>
    <n v="144.55000000000001"/>
    <n v="20262"/>
    <n v="18625.5"/>
    <n v="14101"/>
  </r>
  <r>
    <d v="1999-07-23T00:00:00"/>
    <x v="30"/>
    <x v="0"/>
    <n v="349.14"/>
    <n v="19865"/>
    <n v="18397.125"/>
    <n v="14592.75"/>
  </r>
  <r>
    <d v="1999-07-24T00:00:00"/>
    <x v="30"/>
    <x v="1"/>
    <m/>
    <n v="19486"/>
    <n v="17852.3125"/>
    <n v="14392.75"/>
  </r>
  <r>
    <d v="1999-07-25T00:00:00"/>
    <x v="30"/>
    <x v="2"/>
    <m/>
    <n v="19560"/>
    <n v="17884.625"/>
    <n v="13979.625"/>
  </r>
  <r>
    <d v="1999-07-26T00:00:00"/>
    <x v="30"/>
    <x v="0"/>
    <n v="432.35"/>
    <n v="20011"/>
    <n v="18464.625"/>
    <n v="14447.75"/>
  </r>
  <r>
    <d v="1999-07-27T00:00:00"/>
    <x v="30"/>
    <x v="0"/>
    <n v="512.1"/>
    <n v="20742"/>
    <n v="18601.6875"/>
    <n v="14223.5"/>
  </r>
  <r>
    <d v="1999-07-28T00:00:00"/>
    <x v="30"/>
    <x v="0"/>
    <n v="188.77"/>
    <n v="20979"/>
    <n v="18993"/>
    <n v="14403.125"/>
  </r>
  <r>
    <d v="1999-07-29T00:00:00"/>
    <x v="30"/>
    <x v="0"/>
    <n v="1554.83"/>
    <n v="20719"/>
    <n v="19116.375"/>
    <n v="14995"/>
  </r>
  <r>
    <d v="1999-07-30T00:00:00"/>
    <x v="30"/>
    <x v="0"/>
    <n v="1643.1801"/>
    <n v="20343"/>
    <n v="18711.6875"/>
    <n v="15259.25"/>
  </r>
  <r>
    <d v="1999-07-31T00:00:00"/>
    <x v="30"/>
    <x v="1"/>
    <m/>
    <n v="20538"/>
    <n v="18751.9375"/>
    <n v="14844.75"/>
  </r>
  <r>
    <d v="1999-08-01T00:00:00"/>
    <x v="31"/>
    <x v="2"/>
    <m/>
    <n v="20364"/>
    <n v="18487.0625"/>
    <n v="14491.375"/>
  </r>
  <r>
    <d v="1999-08-02T00:00:00"/>
    <x v="31"/>
    <x v="0"/>
    <n v="292.10000000000002"/>
    <n v="21266"/>
    <n v="19378.625"/>
    <n v="14790.125"/>
  </r>
  <r>
    <d v="1999-08-03T00:00:00"/>
    <x v="31"/>
    <x v="0"/>
    <n v="45.11"/>
    <n v="21499"/>
    <n v="19097.125"/>
    <n v="14435"/>
  </r>
  <r>
    <d v="1999-08-04T00:00:00"/>
    <x v="31"/>
    <x v="0"/>
    <n v="47.7"/>
    <n v="21080"/>
    <n v="19005.5625"/>
    <n v="14377.5"/>
  </r>
  <r>
    <d v="1999-08-05T00:00:00"/>
    <x v="31"/>
    <x v="0"/>
    <n v="46"/>
    <n v="21272"/>
    <n v="19309.75"/>
    <n v="14623.25"/>
  </r>
  <r>
    <d v="1999-08-06T00:00:00"/>
    <x v="31"/>
    <x v="0"/>
    <n v="51.63"/>
    <n v="20900"/>
    <n v="18998.4375"/>
    <n v="14668.5"/>
  </r>
  <r>
    <d v="1999-08-07T00:00:00"/>
    <x v="31"/>
    <x v="1"/>
    <m/>
    <n v="20676"/>
    <n v="18703.1875"/>
    <n v="14413.875"/>
  </r>
  <r>
    <d v="1999-08-08T00:00:00"/>
    <x v="31"/>
    <x v="2"/>
    <m/>
    <n v="19632"/>
    <n v="18037.4375"/>
    <n v="14772.375"/>
  </r>
  <r>
    <d v="1999-08-09T00:00:00"/>
    <x v="31"/>
    <x v="0"/>
    <n v="56.7"/>
    <n v="21013"/>
    <n v="18961.4375"/>
    <n v="14845"/>
  </r>
  <r>
    <d v="1999-08-10T00:00:00"/>
    <x v="31"/>
    <x v="0"/>
    <n v="50.41"/>
    <n v="19992"/>
    <n v="18468.375"/>
    <n v="14458.625"/>
  </r>
  <r>
    <d v="1999-08-11T00:00:00"/>
    <x v="31"/>
    <x v="0"/>
    <n v="68.16"/>
    <n v="21490"/>
    <n v="19579.375"/>
    <n v="14824.75"/>
  </r>
  <r>
    <d v="1999-08-12T00:00:00"/>
    <x v="31"/>
    <x v="0"/>
    <n v="74.17"/>
    <n v="21253"/>
    <n v="19682.0625"/>
    <n v="15246"/>
  </r>
  <r>
    <d v="1999-08-13T00:00:00"/>
    <x v="31"/>
    <x v="0"/>
    <n v="298.82"/>
    <n v="21707"/>
    <n v="19541.625"/>
    <n v="15281.75"/>
  </r>
  <r>
    <d v="1999-08-14T00:00:00"/>
    <x v="31"/>
    <x v="1"/>
    <m/>
    <n v="20118"/>
    <n v="18051"/>
    <n v="14372.5"/>
  </r>
  <r>
    <d v="1999-08-15T00:00:00"/>
    <x v="31"/>
    <x v="2"/>
    <m/>
    <n v="18569"/>
    <n v="16349"/>
    <n v="12929.875"/>
  </r>
  <r>
    <d v="1999-08-16T00:00:00"/>
    <x v="31"/>
    <x v="0"/>
    <n v="300.94"/>
    <n v="20534"/>
    <n v="18116"/>
    <n v="13109.875"/>
  </r>
  <r>
    <d v="1999-08-17T00:00:00"/>
    <x v="31"/>
    <x v="0"/>
    <n v="132.31"/>
    <n v="21173"/>
    <n v="18881.75"/>
    <n v="13983.125"/>
  </r>
  <r>
    <d v="1999-08-18T00:00:00"/>
    <x v="31"/>
    <x v="0"/>
    <n v="65.98"/>
    <n v="21853"/>
    <n v="19487.6875"/>
    <n v="14300.875"/>
  </r>
  <r>
    <d v="1999-08-19T00:00:00"/>
    <x v="31"/>
    <x v="0"/>
    <n v="51.53"/>
    <n v="21731"/>
    <n v="19608.375"/>
    <n v="14594.625"/>
  </r>
  <r>
    <d v="1999-08-20T00:00:00"/>
    <x v="31"/>
    <x v="0"/>
    <n v="51.83"/>
    <n v="21239"/>
    <n v="18984.125"/>
    <n v="14570.75"/>
  </r>
  <r>
    <d v="1999-08-21T00:00:00"/>
    <x v="31"/>
    <x v="1"/>
    <m/>
    <n v="19561"/>
    <n v="17623.0625"/>
    <n v="13710.75"/>
  </r>
  <r>
    <d v="1999-08-22T00:00:00"/>
    <x v="31"/>
    <x v="2"/>
    <m/>
    <n v="20031"/>
    <n v="17818.625"/>
    <n v="13395.375"/>
  </r>
  <r>
    <d v="1999-08-23T00:00:00"/>
    <x v="31"/>
    <x v="0"/>
    <n v="54.34"/>
    <n v="20316"/>
    <n v="18588.5"/>
    <n v="14178.75"/>
  </r>
  <r>
    <d v="1999-08-24T00:00:00"/>
    <x v="31"/>
    <x v="0"/>
    <n v="46.54"/>
    <n v="20365"/>
    <n v="18556"/>
    <n v="14405.125"/>
  </r>
  <r>
    <d v="1999-08-25T00:00:00"/>
    <x v="31"/>
    <x v="0"/>
    <n v="34.72"/>
    <n v="20855"/>
    <n v="18852.5"/>
    <n v="14151"/>
  </r>
  <r>
    <d v="1999-08-26T00:00:00"/>
    <x v="31"/>
    <x v="0"/>
    <n v="35.549999999999997"/>
    <n v="21293"/>
    <n v="19076.1875"/>
    <n v="14381.875"/>
  </r>
  <r>
    <d v="1999-08-27T00:00:00"/>
    <x v="31"/>
    <x v="0"/>
    <n v="42.73"/>
    <n v="19644"/>
    <n v="18035.6875"/>
    <n v="14431.75"/>
  </r>
  <r>
    <d v="1999-08-28T00:00:00"/>
    <x v="31"/>
    <x v="1"/>
    <m/>
    <n v="20178"/>
    <n v="17965.5"/>
    <n v="13584.625"/>
  </r>
  <r>
    <d v="1999-08-29T00:00:00"/>
    <x v="31"/>
    <x v="2"/>
    <m/>
    <n v="19944"/>
    <n v="17653.1875"/>
    <n v="13557.625"/>
  </r>
  <r>
    <d v="1999-08-30T00:00:00"/>
    <x v="31"/>
    <x v="0"/>
    <n v="45.77"/>
    <n v="20079"/>
    <n v="18246.5625"/>
    <n v="13851.25"/>
  </r>
  <r>
    <d v="1999-08-31T00:00:00"/>
    <x v="31"/>
    <x v="0"/>
    <n v="38.26"/>
    <n v="19420"/>
    <n v="17437.125"/>
    <n v="13343.375"/>
  </r>
  <r>
    <d v="1999-09-01T00:00:00"/>
    <x v="32"/>
    <x v="0"/>
    <n v="36.909999999999997"/>
    <n v="18915"/>
    <n v="17284.75"/>
    <n v="13298.5"/>
  </r>
  <r>
    <d v="1999-09-02T00:00:00"/>
    <x v="32"/>
    <x v="0"/>
    <n v="32.78"/>
    <n v="18268"/>
    <n v="16874.875"/>
    <n v="13378.25"/>
  </r>
  <r>
    <d v="1999-09-03T00:00:00"/>
    <x v="32"/>
    <x v="0"/>
    <n v="32.24"/>
    <n v="19514"/>
    <n v="17502.0625"/>
    <n v="13399.875"/>
  </r>
  <r>
    <d v="1999-09-04T00:00:00"/>
    <x v="32"/>
    <x v="1"/>
    <m/>
    <n v="18870"/>
    <n v="17099.9375"/>
    <n v="13375.625"/>
  </r>
  <r>
    <d v="1999-09-05T00:00:00"/>
    <x v="32"/>
    <x v="2"/>
    <m/>
    <n v="18752"/>
    <n v="16925.875"/>
    <n v="13437"/>
  </r>
  <r>
    <d v="1999-09-06T00:00:00"/>
    <x v="32"/>
    <x v="0"/>
    <m/>
    <n v="19054"/>
    <n v="17077.25"/>
    <n v="13359"/>
  </r>
  <r>
    <d v="1999-09-07T00:00:00"/>
    <x v="32"/>
    <x v="0"/>
    <n v="29.8"/>
    <n v="20120"/>
    <n v="18069.3125"/>
    <n v="13514.375"/>
  </r>
  <r>
    <d v="1999-09-08T00:00:00"/>
    <x v="32"/>
    <x v="0"/>
    <n v="31.59"/>
    <n v="18481"/>
    <n v="17037.8125"/>
    <n v="13538.375"/>
  </r>
  <r>
    <d v="1999-09-09T00:00:00"/>
    <x v="32"/>
    <x v="0"/>
    <n v="33.950000000000003"/>
    <n v="19158"/>
    <n v="16995.1875"/>
    <n v="12925.375"/>
  </r>
  <r>
    <d v="1999-09-10T00:00:00"/>
    <x v="32"/>
    <x v="0"/>
    <n v="26.51"/>
    <n v="18698"/>
    <n v="16382.4375"/>
    <n v="12553.125"/>
  </r>
  <r>
    <d v="1999-09-11T00:00:00"/>
    <x v="32"/>
    <x v="1"/>
    <m/>
    <n v="16925"/>
    <n v="15192.8125"/>
    <n v="11870.875"/>
  </r>
  <r>
    <d v="1999-09-12T00:00:00"/>
    <x v="32"/>
    <x v="2"/>
    <m/>
    <n v="17432"/>
    <n v="15866.75"/>
    <n v="12056.375"/>
  </r>
  <r>
    <d v="1999-09-13T00:00:00"/>
    <x v="32"/>
    <x v="0"/>
    <n v="23.38"/>
    <n v="18594"/>
    <n v="16851.5"/>
    <n v="12971.125"/>
  </r>
  <r>
    <d v="1999-09-14T00:00:00"/>
    <x v="32"/>
    <x v="0"/>
    <n v="21.76"/>
    <n v="18141"/>
    <n v="16187.1875"/>
    <n v="12558.75"/>
  </r>
  <r>
    <d v="1999-09-15T00:00:00"/>
    <x v="32"/>
    <x v="0"/>
    <n v="21.31"/>
    <n v="17635"/>
    <n v="15528.375"/>
    <n v="11975.5"/>
  </r>
  <r>
    <d v="1999-09-16T00:00:00"/>
    <x v="32"/>
    <x v="0"/>
    <n v="22.35"/>
    <n v="17182"/>
    <n v="15344.5"/>
    <n v="11819.875"/>
  </r>
  <r>
    <d v="1999-09-17T00:00:00"/>
    <x v="32"/>
    <x v="0"/>
    <n v="22.64"/>
    <n v="16655"/>
    <n v="14842.3125"/>
    <n v="11650.625"/>
  </r>
  <r>
    <d v="1999-09-18T00:00:00"/>
    <x v="32"/>
    <x v="1"/>
    <m/>
    <n v="16025"/>
    <n v="14125.5"/>
    <n v="11006.125"/>
  </r>
  <r>
    <d v="1999-09-19T00:00:00"/>
    <x v="32"/>
    <x v="2"/>
    <m/>
    <n v="17386"/>
    <n v="15245.25"/>
    <n v="11438.75"/>
  </r>
  <r>
    <d v="1999-09-20T00:00:00"/>
    <x v="32"/>
    <x v="0"/>
    <n v="20.96"/>
    <n v="18884"/>
    <n v="16717.0625"/>
    <n v="12722.875"/>
  </r>
  <r>
    <d v="1999-09-21T00:00:00"/>
    <x v="32"/>
    <x v="0"/>
    <n v="20.28"/>
    <n v="15821"/>
    <n v="14764.625"/>
    <n v="12236.5"/>
  </r>
  <r>
    <d v="1999-09-22T00:00:00"/>
    <x v="32"/>
    <x v="0"/>
    <n v="19.98"/>
    <n v="14253"/>
    <n v="13328.8125"/>
    <n v="10905.5"/>
  </r>
  <r>
    <d v="1999-09-23T00:00:00"/>
    <x v="32"/>
    <x v="0"/>
    <n v="20.75"/>
    <n v="14964"/>
    <n v="13636.0625"/>
    <n v="10850"/>
  </r>
  <r>
    <d v="1999-09-24T00:00:00"/>
    <x v="32"/>
    <x v="0"/>
    <n v="19.55"/>
    <n v="15696"/>
    <n v="14087.5"/>
    <n v="11073.5"/>
  </r>
  <r>
    <d v="1999-09-25T00:00:00"/>
    <x v="32"/>
    <x v="1"/>
    <m/>
    <n v="14804"/>
    <n v="13750.5"/>
    <n v="11102.875"/>
  </r>
  <r>
    <d v="1999-09-26T00:00:00"/>
    <x v="32"/>
    <x v="2"/>
    <m/>
    <n v="16357"/>
    <n v="14757.625"/>
    <n v="11538.375"/>
  </r>
  <r>
    <d v="1999-09-27T00:00:00"/>
    <x v="32"/>
    <x v="0"/>
    <n v="22.32"/>
    <n v="19063"/>
    <n v="16980.625"/>
    <n v="12492.125"/>
  </r>
  <r>
    <d v="1999-09-28T00:00:00"/>
    <x v="32"/>
    <x v="0"/>
    <n v="22.14"/>
    <n v="18072"/>
    <n v="16706.0625"/>
    <n v="13016.875"/>
  </r>
  <r>
    <d v="1999-09-29T00:00:00"/>
    <x v="32"/>
    <x v="0"/>
    <n v="24.07"/>
    <n v="14169"/>
    <n v="13695.25"/>
    <n v="12081.75"/>
  </r>
  <r>
    <d v="1999-09-30T00:00:00"/>
    <x v="32"/>
    <x v="0"/>
    <n v="23.54"/>
    <n v="13803"/>
    <n v="13003.625"/>
    <n v="10598.5"/>
  </r>
  <r>
    <d v="1999-10-01T00:00:00"/>
    <x v="33"/>
    <x v="0"/>
    <n v="20.65"/>
    <n v="13982"/>
    <n v="13010.1875"/>
    <n v="10618"/>
  </r>
  <r>
    <d v="1999-10-02T00:00:00"/>
    <x v="33"/>
    <x v="1"/>
    <m/>
    <n v="14882"/>
    <n v="13393.375"/>
    <n v="10598.5"/>
  </r>
  <r>
    <d v="1999-10-03T00:00:00"/>
    <x v="33"/>
    <x v="2"/>
    <m/>
    <n v="16122"/>
    <n v="14384"/>
    <n v="11342.25"/>
  </r>
  <r>
    <d v="1999-10-04T00:00:00"/>
    <x v="33"/>
    <x v="0"/>
    <n v="19.920000000000002"/>
    <n v="16142"/>
    <n v="15024.25"/>
    <n v="11811.125"/>
  </r>
  <r>
    <d v="1999-10-05T00:00:00"/>
    <x v="33"/>
    <x v="0"/>
    <n v="21.6"/>
    <n v="14427"/>
    <n v="13546.1875"/>
    <n v="11304.25"/>
  </r>
  <r>
    <d v="1999-10-06T00:00:00"/>
    <x v="33"/>
    <x v="0"/>
    <n v="21.84"/>
    <n v="14637"/>
    <n v="13554.25"/>
    <n v="11028.25"/>
  </r>
  <r>
    <d v="1999-10-07T00:00:00"/>
    <x v="33"/>
    <x v="0"/>
    <n v="20.149999999999999"/>
    <n v="15377"/>
    <n v="14368.9375"/>
    <n v="11612.5"/>
  </r>
  <r>
    <d v="1999-10-08T00:00:00"/>
    <x v="33"/>
    <x v="0"/>
    <n v="22.15"/>
    <n v="14894"/>
    <n v="14514.5"/>
    <n v="12261"/>
  </r>
  <r>
    <d v="1999-10-09T00:00:00"/>
    <x v="33"/>
    <x v="1"/>
    <m/>
    <n v="14401"/>
    <n v="13748.4375"/>
    <n v="11693.875"/>
  </r>
  <r>
    <d v="1999-10-10T00:00:00"/>
    <x v="33"/>
    <x v="2"/>
    <m/>
    <n v="15322"/>
    <n v="14100"/>
    <n v="11427.5"/>
  </r>
  <r>
    <d v="1999-10-11T00:00:00"/>
    <x v="33"/>
    <x v="0"/>
    <n v="22.62"/>
    <n v="16801"/>
    <n v="15361.875"/>
    <n v="11683.25"/>
  </r>
  <r>
    <d v="1999-10-12T00:00:00"/>
    <x v="33"/>
    <x v="0"/>
    <n v="22.86"/>
    <n v="16638"/>
    <n v="15164.4375"/>
    <n v="11865.75"/>
  </r>
  <r>
    <d v="1999-10-13T00:00:00"/>
    <x v="33"/>
    <x v="0"/>
    <n v="29.39"/>
    <n v="17596"/>
    <n v="15690.625"/>
    <n v="11932.625"/>
  </r>
  <r>
    <d v="1999-10-14T00:00:00"/>
    <x v="33"/>
    <x v="0"/>
    <n v="25.12"/>
    <n v="16796"/>
    <n v="15134.5625"/>
    <n v="11735.5"/>
  </r>
  <r>
    <d v="1999-10-15T00:00:00"/>
    <x v="33"/>
    <x v="0"/>
    <n v="26.89"/>
    <n v="16724"/>
    <n v="15049.4375"/>
    <n v="11668.25"/>
  </r>
  <r>
    <d v="1999-10-16T00:00:00"/>
    <x v="33"/>
    <x v="1"/>
    <m/>
    <n v="16093"/>
    <n v="14418.9375"/>
    <n v="11370.25"/>
  </r>
  <r>
    <d v="1999-10-17T00:00:00"/>
    <x v="33"/>
    <x v="2"/>
    <m/>
    <n v="14195"/>
    <n v="13286.8125"/>
    <n v="11055"/>
  </r>
  <r>
    <d v="1999-10-18T00:00:00"/>
    <x v="33"/>
    <x v="0"/>
    <n v="28.05"/>
    <n v="14051"/>
    <n v="13195"/>
    <n v="11011.875"/>
  </r>
  <r>
    <d v="1999-10-19T00:00:00"/>
    <x v="33"/>
    <x v="0"/>
    <n v="23.52"/>
    <n v="13384"/>
    <n v="12702.9375"/>
    <n v="10778.125"/>
  </r>
  <r>
    <d v="1999-10-20T00:00:00"/>
    <x v="33"/>
    <x v="0"/>
    <n v="22.46"/>
    <n v="13103"/>
    <n v="12501.6875"/>
    <n v="10726.125"/>
  </r>
  <r>
    <d v="1999-10-21T00:00:00"/>
    <x v="33"/>
    <x v="0"/>
    <n v="23.71"/>
    <n v="13255"/>
    <n v="12630.875"/>
    <n v="10777.625"/>
  </r>
  <r>
    <d v="1999-10-22T00:00:00"/>
    <x v="33"/>
    <x v="0"/>
    <n v="25.13"/>
    <n v="13131"/>
    <n v="12674.5"/>
    <n v="10671.875"/>
  </r>
  <r>
    <d v="1999-10-23T00:00:00"/>
    <x v="33"/>
    <x v="1"/>
    <m/>
    <n v="12448"/>
    <n v="11889.125"/>
    <n v="10347.5"/>
  </r>
  <r>
    <d v="1999-10-24T00:00:00"/>
    <x v="33"/>
    <x v="2"/>
    <m/>
    <n v="12362"/>
    <n v="11594.625"/>
    <n v="10382.75"/>
  </r>
  <r>
    <d v="1999-10-25T00:00:00"/>
    <x v="33"/>
    <x v="0"/>
    <n v="27.31"/>
    <n v="13629"/>
    <n v="12803.5625"/>
    <n v="10989.25"/>
  </r>
  <r>
    <d v="1999-10-26T00:00:00"/>
    <x v="33"/>
    <x v="0"/>
    <n v="28.5"/>
    <n v="13344"/>
    <n v="12696.9375"/>
    <n v="10806.125"/>
  </r>
  <r>
    <d v="1999-10-27T00:00:00"/>
    <x v="33"/>
    <x v="0"/>
    <n v="26.46"/>
    <n v="13812"/>
    <n v="13011.3125"/>
    <n v="10651.125"/>
  </r>
  <r>
    <d v="1999-10-28T00:00:00"/>
    <x v="33"/>
    <x v="0"/>
    <n v="26.68"/>
    <n v="13826"/>
    <n v="13113.375"/>
    <n v="10720.75"/>
  </r>
  <r>
    <d v="1999-10-29T00:00:00"/>
    <x v="33"/>
    <x v="0"/>
    <n v="26.26"/>
    <n v="13644"/>
    <n v="13073"/>
    <n v="10854.75"/>
  </r>
  <r>
    <d v="1999-10-30T00:00:00"/>
    <x v="33"/>
    <x v="1"/>
    <m/>
    <n v="13139"/>
    <n v="12532.4375"/>
    <n v="10553.875"/>
  </r>
  <r>
    <d v="1999-10-31T00:00:00"/>
    <x v="33"/>
    <x v="2"/>
    <m/>
    <n v="12321"/>
    <n v="11803.8125"/>
    <n v="10250.625"/>
  </r>
  <r>
    <d v="1999-11-01T00:00:00"/>
    <x v="34"/>
    <x v="0"/>
    <n v="26.9"/>
    <n v="13452"/>
    <n v="12641.0625"/>
    <n v="10312"/>
  </r>
  <r>
    <d v="1999-11-02T00:00:00"/>
    <x v="34"/>
    <x v="0"/>
    <n v="25.43"/>
    <n v="13633"/>
    <n v="12660.3125"/>
    <n v="10687"/>
  </r>
  <r>
    <d v="1999-11-03T00:00:00"/>
    <x v="34"/>
    <x v="0"/>
    <n v="28.64"/>
    <n v="13676"/>
    <n v="12868.9375"/>
    <n v="11472.75"/>
  </r>
  <r>
    <d v="1999-11-04T00:00:00"/>
    <x v="34"/>
    <x v="0"/>
    <n v="30.4"/>
    <n v="13283"/>
    <n v="12682.0625"/>
    <n v="11208.875"/>
  </r>
  <r>
    <d v="1999-11-05T00:00:00"/>
    <x v="34"/>
    <x v="0"/>
    <n v="26.58"/>
    <n v="13195"/>
    <n v="12658.9375"/>
    <n v="10701.25"/>
  </r>
  <r>
    <d v="1999-11-06T00:00:00"/>
    <x v="34"/>
    <x v="1"/>
    <n v="19"/>
    <n v="12753"/>
    <n v="11953.9375"/>
    <n v="10362.875"/>
  </r>
  <r>
    <d v="1999-11-07T00:00:00"/>
    <x v="34"/>
    <x v="2"/>
    <n v="18"/>
    <n v="12880"/>
    <n v="11868.375"/>
    <n v="10172.125"/>
  </r>
  <r>
    <d v="1999-11-08T00:00:00"/>
    <x v="34"/>
    <x v="0"/>
    <n v="24.87"/>
    <n v="14037"/>
    <n v="13207.9375"/>
    <n v="10482.625"/>
  </r>
  <r>
    <d v="1999-11-09T00:00:00"/>
    <x v="34"/>
    <x v="0"/>
    <n v="21.45"/>
    <n v="14000"/>
    <n v="13128.625"/>
    <n v="10776.625"/>
  </r>
  <r>
    <d v="1999-11-10T00:00:00"/>
    <x v="34"/>
    <x v="0"/>
    <n v="21.17"/>
    <n v="14265"/>
    <n v="13337.6875"/>
    <n v="10862.75"/>
  </r>
  <r>
    <d v="1999-11-11T00:00:00"/>
    <x v="34"/>
    <x v="0"/>
    <n v="20.55"/>
    <n v="14188"/>
    <n v="13264.625"/>
    <n v="10806.375"/>
  </r>
  <r>
    <d v="1999-11-12T00:00:00"/>
    <x v="34"/>
    <x v="0"/>
    <n v="20.53"/>
    <n v="13148"/>
    <n v="12657"/>
    <n v="10702.25"/>
  </r>
  <r>
    <d v="1999-11-13T00:00:00"/>
    <x v="34"/>
    <x v="1"/>
    <n v="19.399999999999999"/>
    <n v="12694"/>
    <n v="11942.3125"/>
    <n v="10428.375"/>
  </r>
  <r>
    <d v="1999-11-14T00:00:00"/>
    <x v="34"/>
    <x v="2"/>
    <n v="19.399999999999999"/>
    <n v="12804"/>
    <n v="11771.875"/>
    <n v="10245.625"/>
  </r>
  <r>
    <d v="1999-11-15T00:00:00"/>
    <x v="34"/>
    <x v="0"/>
    <n v="21.25"/>
    <n v="13601"/>
    <n v="12715"/>
    <n v="10450.625"/>
  </r>
  <r>
    <d v="1999-11-16T00:00:00"/>
    <x v="34"/>
    <x v="0"/>
    <n v="22.07"/>
    <n v="13369"/>
    <n v="12643.5625"/>
    <n v="10767.375"/>
  </r>
  <r>
    <d v="1999-11-17T00:00:00"/>
    <x v="34"/>
    <x v="0"/>
    <n v="21.47"/>
    <n v="13272"/>
    <n v="12643.6875"/>
    <n v="10882.375"/>
  </r>
  <r>
    <d v="1999-11-18T00:00:00"/>
    <x v="34"/>
    <x v="0"/>
    <n v="23.33"/>
    <n v="13269"/>
    <n v="12741.25"/>
    <n v="10899.875"/>
  </r>
  <r>
    <d v="1999-11-19T00:00:00"/>
    <x v="34"/>
    <x v="0"/>
    <n v="23.2"/>
    <n v="13256"/>
    <n v="12664.5625"/>
    <n v="10674"/>
  </r>
  <r>
    <d v="1999-11-20T00:00:00"/>
    <x v="34"/>
    <x v="1"/>
    <m/>
    <n v="12683"/>
    <n v="11955.3125"/>
    <n v="10633"/>
  </r>
  <r>
    <d v="1999-11-21T00:00:00"/>
    <x v="34"/>
    <x v="2"/>
    <m/>
    <n v="12757"/>
    <n v="11797.125"/>
    <n v="10534"/>
  </r>
  <r>
    <d v="1999-11-22T00:00:00"/>
    <x v="34"/>
    <x v="0"/>
    <n v="19.899999999999999"/>
    <n v="13891"/>
    <n v="13089.3125"/>
    <n v="10692.125"/>
  </r>
  <r>
    <d v="1999-11-23T00:00:00"/>
    <x v="34"/>
    <x v="0"/>
    <n v="17.39"/>
    <n v="13847"/>
    <n v="13059.4375"/>
    <n v="10807.5"/>
  </r>
  <r>
    <d v="1999-11-24T00:00:00"/>
    <x v="34"/>
    <x v="0"/>
    <n v="17.04"/>
    <n v="13173"/>
    <n v="12539.5625"/>
    <n v="10780.125"/>
  </r>
  <r>
    <d v="1999-11-25T00:00:00"/>
    <x v="34"/>
    <x v="0"/>
    <m/>
    <n v="12088"/>
    <n v="11208.6875"/>
    <n v="10377.375"/>
  </r>
  <r>
    <d v="1999-11-26T00:00:00"/>
    <x v="34"/>
    <x v="0"/>
    <m/>
    <n v="12465"/>
    <n v="11812.125"/>
    <n v="10932.25"/>
  </r>
  <r>
    <d v="1999-11-27T00:00:00"/>
    <x v="34"/>
    <x v="1"/>
    <m/>
    <n v="12148"/>
    <n v="11622.0625"/>
    <n v="11012.25"/>
  </r>
  <r>
    <d v="1999-11-28T00:00:00"/>
    <x v="34"/>
    <x v="2"/>
    <m/>
    <n v="12648"/>
    <n v="11635.375"/>
    <n v="10617.75"/>
  </r>
  <r>
    <d v="1999-11-29T00:00:00"/>
    <x v="34"/>
    <x v="0"/>
    <n v="21.48"/>
    <n v="13874"/>
    <n v="13043.8125"/>
    <n v="11020.25"/>
  </r>
  <r>
    <d v="1999-11-30T00:00:00"/>
    <x v="34"/>
    <x v="0"/>
    <n v="23.63"/>
    <n v="14381"/>
    <n v="13426.9375"/>
    <n v="11637.75"/>
  </r>
  <r>
    <d v="1999-12-01T00:00:00"/>
    <x v="35"/>
    <x v="0"/>
    <n v="25.06"/>
    <n v="14467"/>
    <n v="13297"/>
    <n v="11999.25"/>
  </r>
  <r>
    <d v="1999-12-02T00:00:00"/>
    <x v="35"/>
    <x v="0"/>
    <n v="23.02"/>
    <n v="13564"/>
    <n v="12981.0625"/>
    <n v="11348.375"/>
  </r>
  <r>
    <d v="1999-12-03T00:00:00"/>
    <x v="35"/>
    <x v="0"/>
    <n v="18.91"/>
    <n v="13615"/>
    <n v="12991.3125"/>
    <n v="10964.625"/>
  </r>
  <r>
    <d v="1999-12-04T00:00:00"/>
    <x v="35"/>
    <x v="1"/>
    <m/>
    <n v="13015"/>
    <n v="12208.3125"/>
    <n v="10734"/>
  </r>
  <r>
    <d v="1999-12-05T00:00:00"/>
    <x v="35"/>
    <x v="2"/>
    <m/>
    <n v="13160"/>
    <n v="11912.8125"/>
    <n v="10563.25"/>
  </r>
  <r>
    <d v="1999-12-06T00:00:00"/>
    <x v="35"/>
    <x v="0"/>
    <n v="19.170000000000002"/>
    <n v="14577"/>
    <n v="13475.875"/>
    <n v="11656"/>
  </r>
  <r>
    <d v="1999-12-07T00:00:00"/>
    <x v="35"/>
    <x v="0"/>
    <n v="20.25"/>
    <n v="14780"/>
    <n v="13491.1875"/>
    <n v="12353.25"/>
  </r>
  <r>
    <d v="1999-12-08T00:00:00"/>
    <x v="35"/>
    <x v="0"/>
    <n v="23.94"/>
    <n v="13887"/>
    <n v="13127.0625"/>
    <n v="11580.5"/>
  </r>
  <r>
    <d v="1999-12-09T00:00:00"/>
    <x v="35"/>
    <x v="0"/>
    <n v="23.31"/>
    <n v="13820"/>
    <n v="12953"/>
    <n v="10983"/>
  </r>
  <r>
    <d v="1999-12-10T00:00:00"/>
    <x v="35"/>
    <x v="0"/>
    <n v="20.86"/>
    <n v="13349"/>
    <n v="12737"/>
    <n v="11193.5"/>
  </r>
  <r>
    <d v="1999-12-11T00:00:00"/>
    <x v="35"/>
    <x v="1"/>
    <m/>
    <n v="12740"/>
    <n v="12100.8125"/>
    <n v="11085.75"/>
  </r>
  <r>
    <d v="1999-12-12T00:00:00"/>
    <x v="35"/>
    <x v="2"/>
    <m/>
    <n v="13005"/>
    <n v="11904.5625"/>
    <n v="10319.5"/>
  </r>
  <r>
    <d v="1999-12-13T00:00:00"/>
    <x v="35"/>
    <x v="0"/>
    <n v="20.27"/>
    <n v="14348"/>
    <n v="13197.625"/>
    <n v="10700.125"/>
  </r>
  <r>
    <d v="1999-12-14T00:00:00"/>
    <x v="35"/>
    <x v="0"/>
    <n v="20.190000000000001"/>
    <n v="14139"/>
    <n v="13077.125"/>
    <n v="11633.25"/>
  </r>
  <r>
    <d v="1999-12-15T00:00:00"/>
    <x v="35"/>
    <x v="0"/>
    <n v="21.18"/>
    <n v="14553"/>
    <n v="13357.125"/>
    <n v="11506.25"/>
  </r>
  <r>
    <d v="1999-12-16T00:00:00"/>
    <x v="35"/>
    <x v="0"/>
    <n v="24.26"/>
    <n v="15029"/>
    <n v="13541.125"/>
    <n v="12604.125"/>
  </r>
  <r>
    <d v="1999-12-17T00:00:00"/>
    <x v="35"/>
    <x v="0"/>
    <n v="25.48"/>
    <n v="14427"/>
    <n v="13040"/>
    <n v="12089.75"/>
  </r>
  <r>
    <d v="1999-12-18T00:00:00"/>
    <x v="35"/>
    <x v="1"/>
    <n v="22"/>
    <n v="13262"/>
    <n v="12480.4375"/>
    <n v="11231.5"/>
  </r>
  <r>
    <d v="1999-12-19T00:00:00"/>
    <x v="35"/>
    <x v="2"/>
    <n v="22"/>
    <n v="13128"/>
    <n v="12377.3125"/>
    <n v="11496"/>
  </r>
  <r>
    <d v="1999-12-20T00:00:00"/>
    <x v="35"/>
    <x v="0"/>
    <n v="25.56"/>
    <n v="14928"/>
    <n v="13751.125"/>
    <n v="11627.625"/>
  </r>
  <r>
    <d v="1999-12-21T00:00:00"/>
    <x v="35"/>
    <x v="0"/>
    <n v="29.16"/>
    <n v="15660"/>
    <n v="14726.625"/>
    <n v="12540.125"/>
  </r>
  <r>
    <d v="1999-12-22T00:00:00"/>
    <x v="35"/>
    <x v="0"/>
    <n v="29.46"/>
    <n v="15520"/>
    <n v="14221.6875"/>
    <n v="13295"/>
  </r>
  <r>
    <d v="1999-12-23T00:00:00"/>
    <x v="35"/>
    <x v="0"/>
    <n v="21.22"/>
    <n v="14841"/>
    <n v="13461.5625"/>
    <n v="12845.875"/>
  </r>
  <r>
    <d v="1999-12-24T00:00:00"/>
    <x v="35"/>
    <x v="0"/>
    <m/>
    <n v="13434"/>
    <n v="11984.3125"/>
    <n v="11943.375"/>
  </r>
  <r>
    <d v="1999-12-25T00:00:00"/>
    <x v="35"/>
    <x v="1"/>
    <m/>
    <n v="12755"/>
    <n v="11428.5625"/>
    <n v="11207.75"/>
  </r>
  <r>
    <d v="1999-12-26T00:00:00"/>
    <x v="35"/>
    <x v="2"/>
    <m/>
    <n v="12817"/>
    <n v="11807.8125"/>
    <n v="11328.125"/>
  </r>
  <r>
    <d v="1999-12-27T00:00:00"/>
    <x v="35"/>
    <x v="0"/>
    <n v="18.760000000000002"/>
    <n v="13272"/>
    <n v="12626.8125"/>
    <n v="11212.125"/>
  </r>
  <r>
    <d v="1999-12-28T00:00:00"/>
    <x v="35"/>
    <x v="0"/>
    <n v="18.8"/>
    <n v="13909"/>
    <n v="13120.5"/>
    <n v="11560"/>
  </r>
  <r>
    <d v="1999-12-29T00:00:00"/>
    <x v="35"/>
    <x v="0"/>
    <n v="18.399999999999999"/>
    <n v="13916"/>
    <n v="12699.5625"/>
    <n v="11798.75"/>
  </r>
  <r>
    <d v="1999-12-30T00:00:00"/>
    <x v="35"/>
    <x v="0"/>
    <n v="16.43"/>
    <n v="12851"/>
    <n v="12024.3125"/>
    <n v="10954.5"/>
  </r>
  <r>
    <d v="1999-12-31T00:00:00"/>
    <x v="35"/>
    <x v="0"/>
    <m/>
    <n v="12128"/>
    <n v="11315.375"/>
    <n v="9942.5"/>
  </r>
  <r>
    <d v="2000-01-01T00:00:00"/>
    <x v="36"/>
    <x v="1"/>
    <n v="11"/>
    <n v="11479"/>
    <n v="10708.875"/>
    <n v="9852.125"/>
  </r>
  <r>
    <d v="2000-01-02T00:00:00"/>
    <x v="36"/>
    <x v="2"/>
    <n v="11"/>
    <n v="12344"/>
    <n v="11051.375"/>
    <n v="9651.625"/>
  </r>
  <r>
    <d v="2000-01-03T00:00:00"/>
    <x v="36"/>
    <x v="0"/>
    <n v="18.899999999999999"/>
    <n v="13386"/>
    <n v="12462.8125"/>
    <n v="10154.75"/>
  </r>
  <r>
    <d v="2000-01-04T00:00:00"/>
    <x v="36"/>
    <x v="0"/>
    <n v="16.89"/>
    <n v="14816"/>
    <n v="13360.875"/>
    <n v="11054.625"/>
  </r>
  <r>
    <d v="2000-01-05T00:00:00"/>
    <x v="36"/>
    <x v="0"/>
    <n v="20.84"/>
    <n v="15644"/>
    <n v="14056.1875"/>
    <n v="12918.75"/>
  </r>
  <r>
    <d v="2000-01-06T00:00:00"/>
    <x v="36"/>
    <x v="0"/>
    <n v="22.14"/>
    <n v="14949"/>
    <n v="13358.5"/>
    <n v="12494.125"/>
  </r>
  <r>
    <d v="2000-01-07T00:00:00"/>
    <x v="36"/>
    <x v="0"/>
    <n v="21.2"/>
    <n v="13818"/>
    <n v="12725.4375"/>
    <n v="11449"/>
  </r>
  <r>
    <d v="2000-01-08T00:00:00"/>
    <x v="36"/>
    <x v="1"/>
    <m/>
    <n v="12709"/>
    <n v="12130.375"/>
    <n v="10825"/>
  </r>
  <r>
    <d v="2000-01-09T00:00:00"/>
    <x v="36"/>
    <x v="2"/>
    <m/>
    <n v="12645"/>
    <n v="11618"/>
    <n v="10417.25"/>
  </r>
  <r>
    <d v="2000-01-10T00:00:00"/>
    <x v="36"/>
    <x v="0"/>
    <n v="18.47"/>
    <n v="13183"/>
    <n v="12572.1875"/>
    <n v="10645.5"/>
  </r>
  <r>
    <d v="2000-01-11T00:00:00"/>
    <x v="36"/>
    <x v="0"/>
    <n v="17.87"/>
    <n v="13403"/>
    <n v="12724.9375"/>
    <n v="10886.875"/>
  </r>
  <r>
    <d v="2000-01-12T00:00:00"/>
    <x v="36"/>
    <x v="0"/>
    <n v="17.13"/>
    <n v="13489"/>
    <n v="12699.375"/>
    <n v="10790.375"/>
  </r>
  <r>
    <d v="2000-01-13T00:00:00"/>
    <x v="36"/>
    <x v="0"/>
    <n v="18.02"/>
    <n v="13527"/>
    <n v="12827.375"/>
    <n v="10671.5"/>
  </r>
  <r>
    <d v="2000-01-14T00:00:00"/>
    <x v="36"/>
    <x v="0"/>
    <n v="19.84"/>
    <n v="13954"/>
    <n v="12998.5625"/>
    <n v="11249.625"/>
  </r>
  <r>
    <d v="2000-01-15T00:00:00"/>
    <x v="36"/>
    <x v="1"/>
    <m/>
    <n v="12989"/>
    <n v="11941.875"/>
    <n v="11382.125"/>
  </r>
  <r>
    <d v="2000-01-16T00:00:00"/>
    <x v="36"/>
    <x v="2"/>
    <m/>
    <n v="11954"/>
    <n v="11082.125"/>
    <n v="10011.625"/>
  </r>
  <r>
    <d v="2000-01-17T00:00:00"/>
    <x v="36"/>
    <x v="0"/>
    <n v="18.690000000000001"/>
    <n v="13246"/>
    <n v="12375"/>
    <n v="10063.75"/>
  </r>
  <r>
    <d v="2000-01-18T00:00:00"/>
    <x v="36"/>
    <x v="0"/>
    <n v="23.49"/>
    <n v="13697"/>
    <n v="12631.3125"/>
    <n v="10307.875"/>
  </r>
  <r>
    <d v="2000-01-19T00:00:00"/>
    <x v="36"/>
    <x v="0"/>
    <n v="22.81"/>
    <n v="13751"/>
    <n v="12887.375"/>
    <n v="10657.5"/>
  </r>
  <r>
    <d v="2000-01-20T00:00:00"/>
    <x v="36"/>
    <x v="0"/>
    <n v="25.66"/>
    <n v="14041"/>
    <n v="12987.8125"/>
    <n v="11067.25"/>
  </r>
  <r>
    <d v="2000-01-21T00:00:00"/>
    <x v="36"/>
    <x v="0"/>
    <n v="29.49"/>
    <n v="14792"/>
    <n v="13507.625"/>
    <n v="12059.75"/>
  </r>
  <r>
    <d v="2000-01-22T00:00:00"/>
    <x v="36"/>
    <x v="1"/>
    <m/>
    <n v="12805"/>
    <n v="12290.625"/>
    <n v="11078"/>
  </r>
  <r>
    <d v="2000-01-23T00:00:00"/>
    <x v="36"/>
    <x v="2"/>
    <m/>
    <n v="12751"/>
    <n v="11781"/>
    <n v="10414"/>
  </r>
  <r>
    <d v="2000-01-24T00:00:00"/>
    <x v="36"/>
    <x v="0"/>
    <n v="29.49"/>
    <n v="15227"/>
    <n v="13953.3125"/>
    <n v="11447.25"/>
  </r>
  <r>
    <d v="2000-01-25T00:00:00"/>
    <x v="36"/>
    <x v="0"/>
    <n v="30.33"/>
    <n v="15645"/>
    <n v="14323.6875"/>
    <n v="13012.75"/>
  </r>
  <r>
    <d v="2000-01-26T00:00:00"/>
    <x v="36"/>
    <x v="0"/>
    <n v="48.89"/>
    <n v="15817"/>
    <n v="14892.75"/>
    <n v="13187.375"/>
  </r>
  <r>
    <d v="2000-01-27T00:00:00"/>
    <x v="36"/>
    <x v="0"/>
    <n v="44.73"/>
    <n v="16322"/>
    <n v="15520.125"/>
    <n v="13103.375"/>
  </r>
  <r>
    <d v="2000-01-28T00:00:00"/>
    <x v="36"/>
    <x v="0"/>
    <n v="35.32"/>
    <n v="15522"/>
    <n v="14931.9375"/>
    <n v="12991.125"/>
  </r>
  <r>
    <d v="2000-01-29T00:00:00"/>
    <x v="36"/>
    <x v="1"/>
    <m/>
    <n v="14996"/>
    <n v="14301"/>
    <n v="12774.625"/>
  </r>
  <r>
    <d v="2000-01-30T00:00:00"/>
    <x v="36"/>
    <x v="2"/>
    <m/>
    <n v="14590"/>
    <n v="13504.1875"/>
    <n v="12863.125"/>
  </r>
  <r>
    <d v="2000-01-31T00:00:00"/>
    <x v="36"/>
    <x v="0"/>
    <n v="25.73"/>
    <n v="15781"/>
    <n v="14247.4375"/>
    <n v="12726"/>
  </r>
  <r>
    <d v="2000-02-01T00:00:00"/>
    <x v="37"/>
    <x v="0"/>
    <n v="27.22"/>
    <n v="14958"/>
    <n v="13748.5"/>
    <n v="12421.75"/>
  </r>
  <r>
    <d v="2000-02-02T00:00:00"/>
    <x v="37"/>
    <x v="0"/>
    <n v="30.29"/>
    <n v="14880"/>
    <n v="13585.1875"/>
    <n v="12235"/>
  </r>
  <r>
    <d v="2000-02-03T00:00:00"/>
    <x v="37"/>
    <x v="0"/>
    <n v="31.83"/>
    <n v="14959"/>
    <n v="13226.75"/>
    <n v="12148.75"/>
  </r>
  <r>
    <d v="2000-02-04T00:00:00"/>
    <x v="37"/>
    <x v="0"/>
    <n v="29.03"/>
    <n v="14289"/>
    <n v="13238.8125"/>
    <n v="11832.625"/>
  </r>
  <r>
    <d v="2000-02-05T00:00:00"/>
    <x v="37"/>
    <x v="1"/>
    <m/>
    <n v="14533"/>
    <n v="13206.1875"/>
    <n v="12563.875"/>
  </r>
  <r>
    <d v="2000-02-06T00:00:00"/>
    <x v="37"/>
    <x v="2"/>
    <m/>
    <n v="14287"/>
    <n v="12636.8125"/>
    <n v="12522.5"/>
  </r>
  <r>
    <d v="2000-02-07T00:00:00"/>
    <x v="37"/>
    <x v="0"/>
    <n v="30.35"/>
    <n v="14323"/>
    <n v="13205.9375"/>
    <n v="11620.875"/>
  </r>
  <r>
    <d v="2000-02-08T00:00:00"/>
    <x v="37"/>
    <x v="0"/>
    <n v="27.34"/>
    <n v="13608"/>
    <n v="12872.75"/>
    <n v="11214.125"/>
  </r>
  <r>
    <d v="2000-02-09T00:00:00"/>
    <x v="37"/>
    <x v="0"/>
    <n v="23.59"/>
    <n v="14139"/>
    <n v="12849.25"/>
    <n v="11398.75"/>
  </r>
  <r>
    <d v="2000-02-10T00:00:00"/>
    <x v="37"/>
    <x v="0"/>
    <n v="24.04"/>
    <n v="13181"/>
    <n v="12544"/>
    <n v="10828.75"/>
  </r>
  <r>
    <d v="2000-02-11T00:00:00"/>
    <x v="37"/>
    <x v="0"/>
    <n v="23.83"/>
    <n v="13375"/>
    <n v="12713.1875"/>
    <n v="10694.875"/>
  </r>
  <r>
    <d v="2000-02-12T00:00:00"/>
    <x v="37"/>
    <x v="1"/>
    <m/>
    <n v="12920"/>
    <n v="12292.4375"/>
    <n v="10801.375"/>
  </r>
  <r>
    <d v="2000-02-13T00:00:00"/>
    <x v="37"/>
    <x v="2"/>
    <m/>
    <n v="12618"/>
    <n v="11767.0625"/>
    <n v="10580.875"/>
  </r>
  <r>
    <d v="2000-02-14T00:00:00"/>
    <x v="37"/>
    <x v="0"/>
    <n v="26.08"/>
    <n v="13759"/>
    <n v="13082.6875"/>
    <n v="10859.125"/>
  </r>
  <r>
    <d v="2000-02-15T00:00:00"/>
    <x v="37"/>
    <x v="0"/>
    <n v="26.06"/>
    <n v="13704"/>
    <n v="13080.1875"/>
    <n v="11150.125"/>
  </r>
  <r>
    <d v="2000-02-16T00:00:00"/>
    <x v="37"/>
    <x v="0"/>
    <n v="26.28"/>
    <n v="14155"/>
    <n v="13193.1875"/>
    <n v="10891.25"/>
  </r>
  <r>
    <d v="2000-02-17T00:00:00"/>
    <x v="37"/>
    <x v="0"/>
    <n v="25.79"/>
    <n v="14478"/>
    <n v="13569.8125"/>
    <n v="11195"/>
  </r>
  <r>
    <d v="2000-02-18T00:00:00"/>
    <x v="37"/>
    <x v="0"/>
    <n v="24.98"/>
    <n v="13993"/>
    <n v="13450.9375"/>
    <n v="11281.375"/>
  </r>
  <r>
    <d v="2000-02-19T00:00:00"/>
    <x v="37"/>
    <x v="1"/>
    <m/>
    <n v="12653"/>
    <n v="12047.4375"/>
    <n v="10963.5"/>
  </r>
  <r>
    <d v="2000-02-20T00:00:00"/>
    <x v="37"/>
    <x v="2"/>
    <m/>
    <n v="12766"/>
    <n v="11852.875"/>
    <n v="11171.125"/>
  </r>
  <r>
    <d v="2000-02-21T00:00:00"/>
    <x v="37"/>
    <x v="0"/>
    <n v="24.93"/>
    <n v="13319"/>
    <n v="12692.9375"/>
    <n v="10908.25"/>
  </r>
  <r>
    <d v="2000-02-22T00:00:00"/>
    <x v="37"/>
    <x v="0"/>
    <n v="23.58"/>
    <n v="13177"/>
    <n v="12491.875"/>
    <n v="10788.75"/>
  </r>
  <r>
    <d v="2000-02-23T00:00:00"/>
    <x v="37"/>
    <x v="0"/>
    <n v="23.13"/>
    <n v="13357"/>
    <n v="12648.1875"/>
    <n v="10594.75"/>
  </r>
  <r>
    <d v="2000-02-24T00:00:00"/>
    <x v="37"/>
    <x v="0"/>
    <n v="22.02"/>
    <n v="13642"/>
    <n v="12919.9375"/>
    <n v="10688"/>
  </r>
  <r>
    <d v="2000-02-25T00:00:00"/>
    <x v="37"/>
    <x v="0"/>
    <n v="21.09"/>
    <n v="13256"/>
    <n v="12778.3125"/>
    <n v="10705.5"/>
  </r>
  <r>
    <d v="2000-02-26T00:00:00"/>
    <x v="37"/>
    <x v="1"/>
    <m/>
    <n v="12361"/>
    <n v="11841.875"/>
    <n v="10452.25"/>
  </r>
  <r>
    <d v="2000-02-27T00:00:00"/>
    <x v="37"/>
    <x v="2"/>
    <m/>
    <n v="12185"/>
    <n v="11248.4375"/>
    <n v="10136.25"/>
  </r>
  <r>
    <d v="2000-02-28T00:00:00"/>
    <x v="37"/>
    <x v="0"/>
    <n v="22.28"/>
    <n v="13062"/>
    <n v="12481.5"/>
    <n v="10637.875"/>
  </r>
  <r>
    <d v="2000-02-29T00:00:00"/>
    <x v="37"/>
    <x v="0"/>
    <n v="23.5"/>
    <n v="13346"/>
    <n v="12568.56"/>
    <n v="10561.38"/>
  </r>
  <r>
    <d v="2000-03-01T00:00:00"/>
    <x v="38"/>
    <x v="0"/>
    <n v="23.81"/>
    <n v="13798"/>
    <n v="12944.375"/>
    <n v="10555.25"/>
  </r>
  <r>
    <d v="2000-03-02T00:00:00"/>
    <x v="38"/>
    <x v="0"/>
    <n v="24.5"/>
    <n v="13670"/>
    <n v="12893.375"/>
    <n v="10729.75"/>
  </r>
  <r>
    <d v="2000-03-03T00:00:00"/>
    <x v="38"/>
    <x v="0"/>
    <n v="25.13"/>
    <n v="13270"/>
    <n v="12915.0625"/>
    <n v="10720.75"/>
  </r>
  <r>
    <d v="2000-03-04T00:00:00"/>
    <x v="38"/>
    <x v="1"/>
    <m/>
    <n v="12047"/>
    <n v="11465.5625"/>
    <n v="10424.375"/>
  </r>
  <r>
    <d v="2000-03-05T00:00:00"/>
    <x v="38"/>
    <x v="2"/>
    <m/>
    <n v="12022"/>
    <n v="11298.4375"/>
    <n v="10455.25"/>
  </r>
  <r>
    <d v="2000-03-06T00:00:00"/>
    <x v="38"/>
    <x v="0"/>
    <n v="25.26"/>
    <n v="13316"/>
    <n v="12740.75"/>
    <n v="10481.25"/>
  </r>
  <r>
    <d v="2000-03-07T00:00:00"/>
    <x v="38"/>
    <x v="0"/>
    <n v="23.89"/>
    <n v="13362"/>
    <n v="12444.5625"/>
    <n v="10551.875"/>
  </r>
  <r>
    <d v="2000-03-08T00:00:00"/>
    <x v="38"/>
    <x v="0"/>
    <n v="26.1"/>
    <n v="14138"/>
    <n v="13222"/>
    <n v="10725.125"/>
  </r>
  <r>
    <d v="2000-03-09T00:00:00"/>
    <x v="38"/>
    <x v="0"/>
    <n v="26.41"/>
    <n v="14618"/>
    <n v="13761.9375"/>
    <n v="10958.625"/>
  </r>
  <r>
    <d v="2000-03-10T00:00:00"/>
    <x v="38"/>
    <x v="0"/>
    <n v="26.86"/>
    <n v="14234"/>
    <n v="13531.6875"/>
    <n v="11032.625"/>
  </r>
  <r>
    <d v="2000-03-11T00:00:00"/>
    <x v="38"/>
    <x v="1"/>
    <m/>
    <n v="12630"/>
    <n v="12066.3125"/>
    <n v="10804.125"/>
  </r>
  <r>
    <d v="2000-03-12T00:00:00"/>
    <x v="38"/>
    <x v="2"/>
    <m/>
    <n v="12196"/>
    <n v="11421.6875"/>
    <n v="10918.375"/>
  </r>
  <r>
    <d v="2000-03-13T00:00:00"/>
    <x v="38"/>
    <x v="0"/>
    <n v="29.97"/>
    <n v="13166"/>
    <n v="12406.875"/>
    <n v="10758"/>
  </r>
  <r>
    <d v="2000-03-14T00:00:00"/>
    <x v="38"/>
    <x v="0"/>
    <n v="32.090000000000003"/>
    <n v="12882"/>
    <n v="12199.3125"/>
    <n v="10466.5"/>
  </r>
  <r>
    <d v="2000-03-15T00:00:00"/>
    <x v="38"/>
    <x v="0"/>
    <n v="30.56"/>
    <n v="13197"/>
    <n v="12461.6875"/>
    <n v="10369.25"/>
  </r>
  <r>
    <d v="2000-03-16T00:00:00"/>
    <x v="38"/>
    <x v="0"/>
    <n v="28.97"/>
    <n v="13734"/>
    <n v="12881.8125"/>
    <n v="10534.75"/>
  </r>
  <r>
    <d v="2000-03-17T00:00:00"/>
    <x v="38"/>
    <x v="0"/>
    <n v="30.1"/>
    <n v="13184"/>
    <n v="12707.6875"/>
    <n v="10606"/>
  </r>
  <r>
    <d v="2000-03-18T00:00:00"/>
    <x v="38"/>
    <x v="1"/>
    <m/>
    <n v="12333"/>
    <n v="11823.9375"/>
    <n v="10454.375"/>
  </r>
  <r>
    <d v="2000-03-19T00:00:00"/>
    <x v="38"/>
    <x v="2"/>
    <m/>
    <n v="12824"/>
    <n v="11612.6875"/>
    <n v="10278.25"/>
  </r>
  <r>
    <d v="2000-03-20T00:00:00"/>
    <x v="38"/>
    <x v="0"/>
    <n v="28.66"/>
    <n v="13381"/>
    <n v="12743.125"/>
    <n v="10965.5"/>
  </r>
  <r>
    <d v="2000-03-21T00:00:00"/>
    <x v="38"/>
    <x v="0"/>
    <n v="29.81"/>
    <n v="13359"/>
    <n v="12576.125"/>
    <n v="10712.875"/>
  </r>
  <r>
    <d v="2000-03-22T00:00:00"/>
    <x v="38"/>
    <x v="0"/>
    <n v="31.45"/>
    <n v="13919"/>
    <n v="13072.25"/>
    <n v="10638.625"/>
  </r>
  <r>
    <d v="2000-03-23T00:00:00"/>
    <x v="38"/>
    <x v="0"/>
    <n v="29.71"/>
    <n v="13884"/>
    <n v="13050.125"/>
    <n v="10607.875"/>
  </r>
  <r>
    <d v="2000-03-24T00:00:00"/>
    <x v="38"/>
    <x v="0"/>
    <n v="32.11"/>
    <n v="13830"/>
    <n v="13150.125"/>
    <n v="10686.125"/>
  </r>
  <r>
    <d v="2000-03-25T00:00:00"/>
    <x v="38"/>
    <x v="1"/>
    <m/>
    <n v="13171"/>
    <n v="12415"/>
    <n v="10469.75"/>
  </r>
  <r>
    <d v="2000-03-26T00:00:00"/>
    <x v="38"/>
    <x v="2"/>
    <m/>
    <n v="13344"/>
    <n v="12139.9375"/>
    <n v="10432.5"/>
  </r>
  <r>
    <d v="2000-03-27T00:00:00"/>
    <x v="38"/>
    <x v="0"/>
    <n v="31.85"/>
    <n v="13835"/>
    <n v="13102.25"/>
    <n v="10587.25"/>
  </r>
  <r>
    <d v="2000-03-28T00:00:00"/>
    <x v="38"/>
    <x v="0"/>
    <n v="32"/>
    <n v="14216"/>
    <n v="13134.5625"/>
    <n v="10633.25"/>
  </r>
  <r>
    <d v="2000-03-29T00:00:00"/>
    <x v="38"/>
    <x v="0"/>
    <n v="33.03"/>
    <n v="14846"/>
    <n v="13855"/>
    <n v="11149.875"/>
  </r>
  <r>
    <d v="2000-03-30T00:00:00"/>
    <x v="38"/>
    <x v="0"/>
    <n v="33.299999999999997"/>
    <n v="14054"/>
    <n v="13512"/>
    <n v="11163.75"/>
  </r>
  <r>
    <d v="2000-03-31T00:00:00"/>
    <x v="38"/>
    <x v="0"/>
    <n v="32.17"/>
    <n v="13471"/>
    <n v="12872.5625"/>
    <n v="10648.5"/>
  </r>
  <r>
    <d v="2000-04-01T00:00:00"/>
    <x v="39"/>
    <x v="1"/>
    <m/>
    <n v="13072"/>
    <n v="12079.125"/>
    <n v="10656.25"/>
  </r>
  <r>
    <d v="2000-04-02T00:00:00"/>
    <x v="39"/>
    <x v="2"/>
    <m/>
    <n v="13297"/>
    <n v="12327.875"/>
    <n v="10870.25"/>
  </r>
  <r>
    <d v="2000-04-03T00:00:00"/>
    <x v="39"/>
    <x v="0"/>
    <n v="36.86"/>
    <n v="13034"/>
    <n v="12652.75"/>
    <n v="10813.75"/>
  </r>
  <r>
    <d v="2000-04-04T00:00:00"/>
    <x v="39"/>
    <x v="0"/>
    <n v="39.56"/>
    <n v="13002"/>
    <n v="12344.3125"/>
    <n v="10602.875"/>
  </r>
  <r>
    <d v="2000-04-05T00:00:00"/>
    <x v="39"/>
    <x v="0"/>
    <n v="36.15"/>
    <n v="13197"/>
    <n v="12490.5"/>
    <n v="10742.25"/>
  </r>
  <r>
    <d v="2000-04-06T00:00:00"/>
    <x v="39"/>
    <x v="0"/>
    <n v="31.14"/>
    <n v="13763"/>
    <n v="12937.8125"/>
    <n v="10681.125"/>
  </r>
  <r>
    <d v="2000-04-07T00:00:00"/>
    <x v="39"/>
    <x v="0"/>
    <n v="29.85"/>
    <n v="13975"/>
    <n v="13254.625"/>
    <n v="10864.375"/>
  </r>
  <r>
    <d v="2000-04-08T00:00:00"/>
    <x v="39"/>
    <x v="1"/>
    <m/>
    <n v="12098"/>
    <n v="11537.1875"/>
    <n v="10622.125"/>
  </r>
  <r>
    <d v="2000-04-09T00:00:00"/>
    <x v="39"/>
    <x v="2"/>
    <m/>
    <n v="12184"/>
    <n v="11411.5"/>
    <n v="10586.625"/>
  </r>
  <r>
    <d v="2000-04-10T00:00:00"/>
    <x v="39"/>
    <x v="0"/>
    <n v="32.26"/>
    <n v="13448"/>
    <n v="12703.375"/>
    <n v="10545.25"/>
  </r>
  <r>
    <d v="2000-04-11T00:00:00"/>
    <x v="39"/>
    <x v="0"/>
    <n v="33.03"/>
    <n v="14304"/>
    <n v="13404.125"/>
    <n v="10808"/>
  </r>
  <r>
    <d v="2000-04-12T00:00:00"/>
    <x v="39"/>
    <x v="0"/>
    <n v="31.68"/>
    <n v="14018"/>
    <n v="13433.5"/>
    <n v="11163.375"/>
  </r>
  <r>
    <d v="2000-04-13T00:00:00"/>
    <x v="39"/>
    <x v="0"/>
    <n v="30.86"/>
    <n v="13378"/>
    <n v="12765.5"/>
    <n v="11135.625"/>
  </r>
  <r>
    <d v="2000-04-14T00:00:00"/>
    <x v="39"/>
    <x v="0"/>
    <n v="32.65"/>
    <n v="12886"/>
    <n v="12627.25"/>
    <n v="10874.125"/>
  </r>
  <r>
    <d v="2000-04-15T00:00:00"/>
    <x v="39"/>
    <x v="1"/>
    <m/>
    <n v="13085"/>
    <n v="12267.5625"/>
    <n v="10725.875"/>
  </r>
  <r>
    <d v="2000-04-16T00:00:00"/>
    <x v="39"/>
    <x v="2"/>
    <m/>
    <n v="13689"/>
    <n v="12383.4375"/>
    <n v="10639"/>
  </r>
  <r>
    <d v="2000-04-17T00:00:00"/>
    <x v="39"/>
    <x v="0"/>
    <n v="33.01"/>
    <n v="15067"/>
    <n v="13981.1875"/>
    <n v="11077.625"/>
  </r>
  <r>
    <d v="2000-04-18T00:00:00"/>
    <x v="39"/>
    <x v="0"/>
    <n v="36.17"/>
    <n v="15453"/>
    <n v="14163.4375"/>
    <n v="11326.125"/>
  </r>
  <r>
    <d v="2000-04-19T00:00:00"/>
    <x v="39"/>
    <x v="0"/>
    <n v="50.28"/>
    <n v="16374"/>
    <n v="14828.625"/>
    <n v="11696.125"/>
  </r>
  <r>
    <d v="2000-04-20T00:00:00"/>
    <x v="39"/>
    <x v="0"/>
    <n v="49.85"/>
    <n v="15491"/>
    <n v="14439.125"/>
    <n v="11859.5"/>
  </r>
  <r>
    <d v="2000-04-21T00:00:00"/>
    <x v="39"/>
    <x v="0"/>
    <n v="37.380000000000003"/>
    <n v="13583"/>
    <n v="12706.125"/>
    <n v="10897.125"/>
  </r>
  <r>
    <d v="2000-04-22T00:00:00"/>
    <x v="39"/>
    <x v="1"/>
    <m/>
    <n v="13205"/>
    <n v="12205.75"/>
    <n v="10470"/>
  </r>
  <r>
    <d v="2000-04-23T00:00:00"/>
    <x v="39"/>
    <x v="2"/>
    <m/>
    <n v="13091"/>
    <n v="11873.0625"/>
    <n v="10669"/>
  </r>
  <r>
    <d v="2000-04-24T00:00:00"/>
    <x v="39"/>
    <x v="0"/>
    <n v="40.61"/>
    <n v="14431"/>
    <n v="13672.9375"/>
    <n v="11075.25"/>
  </r>
  <r>
    <d v="2000-04-25T00:00:00"/>
    <x v="39"/>
    <x v="0"/>
    <n v="34.75"/>
    <n v="14232"/>
    <n v="13350.4375"/>
    <n v="10915.25"/>
  </r>
  <r>
    <d v="2000-04-26T00:00:00"/>
    <x v="39"/>
    <x v="0"/>
    <n v="34.36"/>
    <n v="14773"/>
    <n v="13620.6875"/>
    <n v="10953.5"/>
  </r>
  <r>
    <d v="2000-04-27T00:00:00"/>
    <x v="39"/>
    <x v="0"/>
    <n v="30.96"/>
    <n v="14413"/>
    <n v="13635.875"/>
    <n v="11121.875"/>
  </r>
  <r>
    <d v="2000-04-28T00:00:00"/>
    <x v="39"/>
    <x v="0"/>
    <n v="30.6"/>
    <n v="14745"/>
    <n v="13685.875"/>
    <n v="11094.875"/>
  </r>
  <r>
    <d v="2000-04-29T00:00:00"/>
    <x v="39"/>
    <x v="1"/>
    <m/>
    <n v="13990"/>
    <n v="12832.8125"/>
    <n v="10828.375"/>
  </r>
  <r>
    <d v="2000-04-30T00:00:00"/>
    <x v="39"/>
    <x v="2"/>
    <m/>
    <n v="14131"/>
    <n v="12882.0625"/>
    <n v="10897.625"/>
  </r>
  <r>
    <d v="2000-05-01T00:00:00"/>
    <x v="40"/>
    <x v="0"/>
    <n v="32.44"/>
    <n v="15142"/>
    <n v="14134.125"/>
    <n v="11359.375"/>
  </r>
  <r>
    <d v="2000-05-02T00:00:00"/>
    <x v="40"/>
    <x v="0"/>
    <n v="32.04"/>
    <n v="14956"/>
    <n v="14105.9375"/>
    <n v="11672.625"/>
  </r>
  <r>
    <d v="2000-05-03T00:00:00"/>
    <x v="40"/>
    <x v="0"/>
    <n v="31.61"/>
    <n v="14730"/>
    <n v="13992.6875"/>
    <n v="11686.875"/>
  </r>
  <r>
    <d v="2000-05-04T00:00:00"/>
    <x v="40"/>
    <x v="0"/>
    <n v="33.53"/>
    <n v="14922"/>
    <n v="14226.375"/>
    <n v="11612"/>
  </r>
  <r>
    <d v="2000-05-05T00:00:00"/>
    <x v="40"/>
    <x v="0"/>
    <n v="50.76"/>
    <n v="15629"/>
    <n v="14527.875"/>
    <n v="11776"/>
  </r>
  <r>
    <d v="2000-05-06T00:00:00"/>
    <x v="40"/>
    <x v="1"/>
    <m/>
    <n v="15634"/>
    <n v="14329.375"/>
    <n v="11993.625"/>
  </r>
  <r>
    <d v="2000-05-07T00:00:00"/>
    <x v="40"/>
    <x v="2"/>
    <m/>
    <n v="16099"/>
    <n v="14634.9375"/>
    <n v="12224.125"/>
  </r>
  <r>
    <d v="2000-05-08T00:00:00"/>
    <x v="40"/>
    <x v="0"/>
    <n v="54.38"/>
    <n v="17382"/>
    <n v="15781.9375"/>
    <n v="12457.25"/>
  </r>
  <r>
    <d v="2000-05-09T00:00:00"/>
    <x v="40"/>
    <x v="0"/>
    <n v="143.52000000000001"/>
    <n v="17239"/>
    <n v="15808.75"/>
    <n v="12659.875"/>
  </r>
  <r>
    <d v="2000-05-10T00:00:00"/>
    <x v="40"/>
    <x v="0"/>
    <n v="96.91"/>
    <n v="17525"/>
    <n v="15893.5625"/>
    <n v="12664.375"/>
  </r>
  <r>
    <d v="2000-05-11T00:00:00"/>
    <x v="40"/>
    <x v="0"/>
    <n v="58.27"/>
    <n v="18559"/>
    <n v="16765.375"/>
    <n v="13073.75"/>
  </r>
  <r>
    <d v="2000-05-12T00:00:00"/>
    <x v="40"/>
    <x v="0"/>
    <n v="80.67"/>
    <n v="18496"/>
    <n v="16985.1875"/>
    <n v="13615.25"/>
  </r>
  <r>
    <d v="2000-05-13T00:00:00"/>
    <x v="40"/>
    <x v="1"/>
    <m/>
    <n v="15955"/>
    <n v="14663.375"/>
    <n v="12703.875"/>
  </r>
  <r>
    <d v="2000-05-14T00:00:00"/>
    <x v="40"/>
    <x v="2"/>
    <m/>
    <n v="14605"/>
    <n v="13123.5"/>
    <n v="11367.875"/>
  </r>
  <r>
    <d v="2000-05-15T00:00:00"/>
    <x v="40"/>
    <x v="0"/>
    <n v="44.71"/>
    <n v="16043"/>
    <n v="14476.9375"/>
    <n v="11200.125"/>
  </r>
  <r>
    <d v="2000-05-16T00:00:00"/>
    <x v="40"/>
    <x v="0"/>
    <n v="32.659999999999997"/>
    <n v="16615"/>
    <n v="15059.25"/>
    <n v="11760.75"/>
  </r>
  <r>
    <d v="2000-05-17T00:00:00"/>
    <x v="40"/>
    <x v="0"/>
    <n v="34.270000000000003"/>
    <n v="17860"/>
    <n v="15980.6875"/>
    <n v="12529.625"/>
  </r>
  <r>
    <d v="2000-05-18T00:00:00"/>
    <x v="40"/>
    <x v="0"/>
    <n v="54.46"/>
    <n v="18254"/>
    <n v="16662.625"/>
    <n v="13256.5"/>
  </r>
  <r>
    <d v="2000-05-19T00:00:00"/>
    <x v="40"/>
    <x v="0"/>
    <n v="49.66"/>
    <n v="17545"/>
    <n v="16194.1875"/>
    <n v="13199.5"/>
  </r>
  <r>
    <d v="2000-05-20T00:00:00"/>
    <x v="40"/>
    <x v="1"/>
    <m/>
    <n v="15216"/>
    <n v="14292.875"/>
    <n v="12553.625"/>
  </r>
  <r>
    <d v="2000-05-21T00:00:00"/>
    <x v="40"/>
    <x v="2"/>
    <m/>
    <n v="15788"/>
    <n v="14200.125"/>
    <n v="11937.125"/>
  </r>
  <r>
    <d v="2000-05-22T00:00:00"/>
    <x v="40"/>
    <x v="0"/>
    <n v="51.18"/>
    <n v="19009"/>
    <n v="16823.6875"/>
    <n v="12571"/>
  </r>
  <r>
    <d v="2000-05-23T00:00:00"/>
    <x v="40"/>
    <x v="0"/>
    <n v="51.32"/>
    <n v="18810"/>
    <n v="16997.125"/>
    <n v="13261.625"/>
  </r>
  <r>
    <d v="2000-05-24T00:00:00"/>
    <x v="40"/>
    <x v="0"/>
    <n v="64.260000000000005"/>
    <n v="19740"/>
    <n v="17846.9375"/>
    <n v="13878.875"/>
  </r>
  <r>
    <d v="2000-05-25T00:00:00"/>
    <x v="40"/>
    <x v="0"/>
    <n v="52.69"/>
    <n v="19345"/>
    <n v="17596"/>
    <n v="14249.75"/>
  </r>
  <r>
    <d v="2000-05-26T00:00:00"/>
    <x v="40"/>
    <x v="0"/>
    <n v="65.78"/>
    <n v="19143"/>
    <n v="17618.5625"/>
    <n v="14358.875"/>
  </r>
  <r>
    <d v="2000-05-27T00:00:00"/>
    <x v="40"/>
    <x v="1"/>
    <m/>
    <n v="17709"/>
    <n v="16383.0625"/>
    <n v="14001.75"/>
  </r>
  <r>
    <d v="2000-05-28T00:00:00"/>
    <x v="40"/>
    <x v="2"/>
    <m/>
    <n v="17532"/>
    <n v="15644.25"/>
    <n v="12944.625"/>
  </r>
  <r>
    <d v="2000-05-29T00:00:00"/>
    <x v="40"/>
    <x v="0"/>
    <m/>
    <n v="18641"/>
    <n v="16346.5625"/>
    <n v="12983.25"/>
  </r>
  <r>
    <d v="2000-05-30T00:00:00"/>
    <x v="40"/>
    <x v="0"/>
    <n v="59.78"/>
    <n v="19744"/>
    <n v="17434.875"/>
    <n v="13241.125"/>
  </r>
  <r>
    <d v="2000-05-31T00:00:00"/>
    <x v="40"/>
    <x v="0"/>
    <n v="53"/>
    <n v="19651"/>
    <n v="17446.75"/>
    <n v="13347.25"/>
  </r>
  <r>
    <d v="2000-06-01T00:00:00"/>
    <x v="41"/>
    <x v="0"/>
    <n v="81.010000000000005"/>
    <n v="19566"/>
    <n v="17464.25"/>
    <n v="13500.625"/>
  </r>
  <r>
    <d v="2000-06-02T00:00:00"/>
    <x v="41"/>
    <x v="0"/>
    <n v="70.22"/>
    <n v="19790"/>
    <n v="17702.75"/>
    <n v="13703.5"/>
  </r>
  <r>
    <d v="2000-06-03T00:00:00"/>
    <x v="41"/>
    <x v="1"/>
    <m/>
    <n v="17604"/>
    <n v="16129.375"/>
    <n v="13547.375"/>
  </r>
  <r>
    <d v="2000-06-04T00:00:00"/>
    <x v="41"/>
    <x v="2"/>
    <m/>
    <n v="15655"/>
    <n v="14763.125"/>
    <n v="12897.375"/>
  </r>
  <r>
    <d v="2000-06-05T00:00:00"/>
    <x v="41"/>
    <x v="0"/>
    <n v="43.76"/>
    <n v="15813"/>
    <n v="15022.0625"/>
    <n v="12559"/>
  </r>
  <r>
    <d v="2000-06-06T00:00:00"/>
    <x v="41"/>
    <x v="0"/>
    <n v="39.299999999999997"/>
    <n v="16563"/>
    <n v="14988.375"/>
    <n v="12084.875"/>
  </r>
  <r>
    <d v="2000-06-07T00:00:00"/>
    <x v="41"/>
    <x v="0"/>
    <n v="39.659999999999997"/>
    <n v="17190"/>
    <n v="15165.0625"/>
    <n v="11828.25"/>
  </r>
  <r>
    <d v="2000-06-08T00:00:00"/>
    <x v="41"/>
    <x v="0"/>
    <n v="46.8"/>
    <n v="18058"/>
    <n v="15927.8125"/>
    <n v="12344.625"/>
  </r>
  <r>
    <d v="2000-06-09T00:00:00"/>
    <x v="41"/>
    <x v="0"/>
    <n v="56.04"/>
    <n v="18575"/>
    <n v="16660.6875"/>
    <n v="13125.625"/>
  </r>
  <r>
    <d v="2000-06-10T00:00:00"/>
    <x v="41"/>
    <x v="1"/>
    <m/>
    <n v="17817"/>
    <n v="16176.9375"/>
    <n v="13168.25"/>
  </r>
  <r>
    <d v="2000-06-11T00:00:00"/>
    <x v="41"/>
    <x v="2"/>
    <m/>
    <n v="17989"/>
    <n v="16119.9375"/>
    <n v="13047"/>
  </r>
  <r>
    <d v="2000-06-12T00:00:00"/>
    <x v="41"/>
    <x v="0"/>
    <n v="65.39"/>
    <n v="19803"/>
    <n v="17618.25"/>
    <n v="13401.75"/>
  </r>
  <r>
    <d v="2000-06-13T00:00:00"/>
    <x v="41"/>
    <x v="0"/>
    <n v="53.2"/>
    <n v="19706"/>
    <n v="17784.1875"/>
    <n v="13905.75"/>
  </r>
  <r>
    <d v="2000-06-14T00:00:00"/>
    <x v="41"/>
    <x v="0"/>
    <n v="52.63"/>
    <n v="19270"/>
    <n v="17489.9375"/>
    <n v="13985.875"/>
  </r>
  <r>
    <d v="2000-06-15T00:00:00"/>
    <x v="41"/>
    <x v="0"/>
    <n v="46.05"/>
    <n v="18849"/>
    <n v="17046.75"/>
    <n v="13644.375"/>
  </r>
  <r>
    <d v="2000-06-16T00:00:00"/>
    <x v="41"/>
    <x v="0"/>
    <n v="44.06"/>
    <n v="17963"/>
    <n v="16612.625"/>
    <n v="13731"/>
  </r>
  <r>
    <d v="2000-06-17T00:00:00"/>
    <x v="41"/>
    <x v="1"/>
    <m/>
    <n v="16557"/>
    <n v="15239.75"/>
    <n v="13157.125"/>
  </r>
  <r>
    <d v="2000-06-18T00:00:00"/>
    <x v="41"/>
    <x v="2"/>
    <m/>
    <n v="16601"/>
    <n v="15195.1875"/>
    <n v="12771"/>
  </r>
  <r>
    <d v="2000-06-19T00:00:00"/>
    <x v="41"/>
    <x v="0"/>
    <n v="44.03"/>
    <n v="18819"/>
    <n v="17210.625"/>
    <n v="13307.625"/>
  </r>
  <r>
    <d v="2000-06-20T00:00:00"/>
    <x v="41"/>
    <x v="0"/>
    <n v="43.42"/>
    <n v="19520"/>
    <n v="17766.0625"/>
    <n v="13870.75"/>
  </r>
  <r>
    <d v="2000-06-21T00:00:00"/>
    <x v="41"/>
    <x v="0"/>
    <n v="44"/>
    <n v="18569"/>
    <n v="17182.8125"/>
    <n v="14111.375"/>
  </r>
  <r>
    <d v="2000-06-22T00:00:00"/>
    <x v="41"/>
    <x v="0"/>
    <n v="52.5"/>
    <n v="19979"/>
    <n v="17789.0625"/>
    <n v="13841.5"/>
  </r>
  <r>
    <d v="2000-06-23T00:00:00"/>
    <x v="41"/>
    <x v="0"/>
    <n v="57.34"/>
    <n v="20741"/>
    <n v="18507.125"/>
    <n v="14349.875"/>
  </r>
  <r>
    <d v="2000-06-24T00:00:00"/>
    <x v="41"/>
    <x v="1"/>
    <m/>
    <n v="19501"/>
    <n v="17392.625"/>
    <n v="14360.875"/>
  </r>
  <r>
    <d v="2000-06-25T00:00:00"/>
    <x v="41"/>
    <x v="2"/>
    <m/>
    <n v="19369"/>
    <n v="17304.8125"/>
    <n v="14062.25"/>
  </r>
  <r>
    <d v="2000-06-26T00:00:00"/>
    <x v="41"/>
    <x v="0"/>
    <n v="52.6"/>
    <n v="19825"/>
    <n v="17755.25"/>
    <n v="14085"/>
  </r>
  <r>
    <d v="2000-06-27T00:00:00"/>
    <x v="41"/>
    <x v="0"/>
    <n v="53.25"/>
    <n v="19316"/>
    <n v="17410.9375"/>
    <n v="13789.25"/>
  </r>
  <r>
    <d v="2000-06-28T00:00:00"/>
    <x v="41"/>
    <x v="0"/>
    <n v="47.75"/>
    <n v="18568"/>
    <n v="17045.3125"/>
    <n v="13691.625"/>
  </r>
  <r>
    <d v="2000-06-29T00:00:00"/>
    <x v="41"/>
    <x v="0"/>
    <n v="43.93"/>
    <n v="18964"/>
    <n v="17115.75"/>
    <n v="13714.625"/>
  </r>
  <r>
    <d v="2000-06-30T00:00:00"/>
    <x v="41"/>
    <x v="0"/>
    <n v="42.44"/>
    <n v="18346"/>
    <n v="16781.8125"/>
    <n v="13431.375"/>
  </r>
  <r>
    <d v="2000-07-01T00:00:00"/>
    <x v="42"/>
    <x v="1"/>
    <m/>
    <n v="18088"/>
    <n v="16256.9375"/>
    <n v="13388.5"/>
  </r>
  <r>
    <d v="2000-07-02T00:00:00"/>
    <x v="42"/>
    <x v="2"/>
    <m/>
    <n v="18284"/>
    <n v="16415.625"/>
    <n v="13393.125"/>
  </r>
  <r>
    <d v="2000-07-03T00:00:00"/>
    <x v="42"/>
    <x v="0"/>
    <n v="63.68"/>
    <n v="19621"/>
    <n v="17414.9375"/>
    <n v="13663.25"/>
  </r>
  <r>
    <d v="2000-07-04T00:00:00"/>
    <x v="42"/>
    <x v="0"/>
    <m/>
    <n v="18856"/>
    <n v="16889.9375"/>
    <n v="13818.125"/>
  </r>
  <r>
    <d v="2000-07-05T00:00:00"/>
    <x v="42"/>
    <x v="0"/>
    <n v="55.02"/>
    <n v="20696"/>
    <n v="18407.75"/>
    <n v="13793.5"/>
  </r>
  <r>
    <d v="2000-07-06T00:00:00"/>
    <x v="42"/>
    <x v="0"/>
    <n v="52.56"/>
    <n v="21184"/>
    <n v="18917.375"/>
    <n v="14580.875"/>
  </r>
  <r>
    <d v="2000-07-07T00:00:00"/>
    <x v="42"/>
    <x v="0"/>
    <n v="54.84"/>
    <n v="21656"/>
    <n v="19335.5625"/>
    <n v="15116.375"/>
  </r>
  <r>
    <d v="2000-07-08T00:00:00"/>
    <x v="42"/>
    <x v="1"/>
    <m/>
    <n v="21002"/>
    <n v="18792.5625"/>
    <n v="15271.125"/>
  </r>
  <r>
    <d v="2000-07-09T00:00:00"/>
    <x v="42"/>
    <x v="2"/>
    <m/>
    <n v="19916"/>
    <n v="17854.625"/>
    <n v="14712.5"/>
  </r>
  <r>
    <d v="2000-07-10T00:00:00"/>
    <x v="42"/>
    <x v="0"/>
    <n v="93.07"/>
    <n v="21581"/>
    <n v="19520.75"/>
    <n v="15185.125"/>
  </r>
  <r>
    <d v="2000-07-11T00:00:00"/>
    <x v="42"/>
    <x v="0"/>
    <n v="64.5"/>
    <n v="21972"/>
    <n v="19792.6875"/>
    <n v="15672"/>
  </r>
  <r>
    <d v="2000-07-12T00:00:00"/>
    <x v="42"/>
    <x v="0"/>
    <n v="73.28"/>
    <n v="22064"/>
    <n v="19826.5"/>
    <n v="15802.25"/>
  </r>
  <r>
    <d v="2000-07-13T00:00:00"/>
    <x v="42"/>
    <x v="0"/>
    <n v="90.41"/>
    <n v="22049"/>
    <n v="19895.3125"/>
    <n v="15987"/>
  </r>
  <r>
    <d v="2000-07-14T00:00:00"/>
    <x v="42"/>
    <x v="0"/>
    <n v="80.31"/>
    <n v="22211"/>
    <n v="19823"/>
    <n v="15911.75"/>
  </r>
  <r>
    <d v="2000-07-15T00:00:00"/>
    <x v="42"/>
    <x v="1"/>
    <m/>
    <n v="21673"/>
    <n v="19285.375"/>
    <n v="15645.5"/>
  </r>
  <r>
    <d v="2000-07-16T00:00:00"/>
    <x v="42"/>
    <x v="2"/>
    <m/>
    <n v="21267"/>
    <n v="18924.625"/>
    <n v="15675.5"/>
  </r>
  <r>
    <d v="2000-07-17T00:00:00"/>
    <x v="42"/>
    <x v="0"/>
    <n v="108.69"/>
    <n v="21931"/>
    <n v="19768.9375"/>
    <n v="15899.125"/>
  </r>
  <r>
    <d v="2000-07-18T00:00:00"/>
    <x v="42"/>
    <x v="0"/>
    <n v="159.37"/>
    <n v="22041"/>
    <n v="19743.8125"/>
    <n v="15925.75"/>
  </r>
  <r>
    <d v="2000-07-19T00:00:00"/>
    <x v="42"/>
    <x v="0"/>
    <n v="68.930000000000007"/>
    <n v="22360"/>
    <n v="20172.75"/>
    <n v="16044.5"/>
  </r>
  <r>
    <d v="2000-07-20T00:00:00"/>
    <x v="42"/>
    <x v="0"/>
    <n v="55.12"/>
    <n v="21420"/>
    <n v="19510.8125"/>
    <n v="16007.875"/>
  </r>
  <r>
    <d v="2000-07-21T00:00:00"/>
    <x v="42"/>
    <x v="0"/>
    <n v="55.85"/>
    <n v="20835"/>
    <n v="18831.4375"/>
    <n v="15306.375"/>
  </r>
  <r>
    <d v="2000-07-22T00:00:00"/>
    <x v="42"/>
    <x v="1"/>
    <m/>
    <n v="19189"/>
    <n v="17377.8125"/>
    <n v="14490.375"/>
  </r>
  <r>
    <d v="2000-07-23T00:00:00"/>
    <x v="42"/>
    <x v="2"/>
    <m/>
    <n v="16721"/>
    <n v="15404"/>
    <n v="13554.125"/>
  </r>
  <r>
    <d v="2000-07-24T00:00:00"/>
    <x v="42"/>
    <x v="0"/>
    <n v="53.42"/>
    <n v="19377"/>
    <n v="17171.1875"/>
    <n v="13079.125"/>
  </r>
  <r>
    <d v="2000-07-25T00:00:00"/>
    <x v="42"/>
    <x v="0"/>
    <n v="44.76"/>
    <n v="20007"/>
    <n v="17547.1875"/>
    <n v="13565.375"/>
  </r>
  <r>
    <d v="2000-07-26T00:00:00"/>
    <x v="42"/>
    <x v="0"/>
    <n v="41.93"/>
    <n v="20510"/>
    <n v="18008.0625"/>
    <n v="13921"/>
  </r>
  <r>
    <d v="2000-07-27T00:00:00"/>
    <x v="42"/>
    <x v="0"/>
    <n v="45.59"/>
    <n v="20639"/>
    <n v="18200.875"/>
    <n v="14122.625"/>
  </r>
  <r>
    <d v="2000-07-28T00:00:00"/>
    <x v="42"/>
    <x v="0"/>
    <n v="49.28"/>
    <n v="21028"/>
    <n v="18549.5"/>
    <n v="14300"/>
  </r>
  <r>
    <d v="2000-07-29T00:00:00"/>
    <x v="42"/>
    <x v="1"/>
    <m/>
    <n v="19334"/>
    <n v="17349.8125"/>
    <n v="14347.25"/>
  </r>
  <r>
    <d v="2000-07-30T00:00:00"/>
    <x v="42"/>
    <x v="2"/>
    <m/>
    <n v="17922"/>
    <n v="16187.5625"/>
    <n v="14034.125"/>
  </r>
  <r>
    <d v="2000-07-31T00:00:00"/>
    <x v="42"/>
    <x v="0"/>
    <n v="51.85"/>
    <n v="18410"/>
    <n v="17153.625"/>
    <n v="13682"/>
  </r>
  <r>
    <d v="2000-08-01T00:00:00"/>
    <x v="43"/>
    <x v="0"/>
    <n v="49.19"/>
    <n v="19299"/>
    <n v="17394.8125"/>
    <n v="13573.375"/>
  </r>
  <r>
    <d v="2000-08-02T00:00:00"/>
    <x v="43"/>
    <x v="0"/>
    <n v="48.47"/>
    <n v="20386"/>
    <n v="18121.8125"/>
    <n v="14014.75"/>
  </r>
  <r>
    <d v="2000-08-03T00:00:00"/>
    <x v="43"/>
    <x v="0"/>
    <n v="48.92"/>
    <n v="19783"/>
    <n v="17970.125"/>
    <n v="14323.25"/>
  </r>
  <r>
    <d v="2000-08-04T00:00:00"/>
    <x v="43"/>
    <x v="0"/>
    <n v="48.01"/>
    <n v="20790"/>
    <n v="18398.25"/>
    <n v="14307.25"/>
  </r>
  <r>
    <d v="2000-08-05T00:00:00"/>
    <x v="43"/>
    <x v="1"/>
    <m/>
    <n v="20591"/>
    <n v="18268.8125"/>
    <n v="14600.375"/>
  </r>
  <r>
    <d v="2000-08-06T00:00:00"/>
    <x v="43"/>
    <x v="2"/>
    <m/>
    <n v="20696"/>
    <n v="18215.75"/>
    <n v="14764.25"/>
  </r>
  <r>
    <d v="2000-08-07T00:00:00"/>
    <x v="43"/>
    <x v="0"/>
    <n v="63.57"/>
    <n v="21560"/>
    <n v="19321.75"/>
    <n v="15107.375"/>
  </r>
  <r>
    <d v="2000-08-08T00:00:00"/>
    <x v="43"/>
    <x v="0"/>
    <n v="94"/>
    <n v="21232"/>
    <n v="19110.3125"/>
    <n v="15420"/>
  </r>
  <r>
    <d v="2000-08-09T00:00:00"/>
    <x v="43"/>
    <x v="0"/>
    <n v="121.51"/>
    <n v="22119"/>
    <n v="19521.25"/>
    <n v="15041.625"/>
  </r>
  <r>
    <d v="2000-08-10T00:00:00"/>
    <x v="43"/>
    <x v="0"/>
    <n v="84.02"/>
    <n v="22260"/>
    <n v="19559"/>
    <n v="15142.75"/>
  </r>
  <r>
    <d v="2000-08-11T00:00:00"/>
    <x v="43"/>
    <x v="0"/>
    <n v="74.92"/>
    <n v="21421"/>
    <n v="18783"/>
    <n v="14938.125"/>
  </r>
  <r>
    <d v="2000-08-12T00:00:00"/>
    <x v="43"/>
    <x v="1"/>
    <m/>
    <n v="20264"/>
    <n v="17731.8125"/>
    <n v="14251.5"/>
  </r>
  <r>
    <d v="2000-08-13T00:00:00"/>
    <x v="43"/>
    <x v="2"/>
    <m/>
    <n v="19665"/>
    <n v="17095.5"/>
    <n v="13781.625"/>
  </r>
  <r>
    <d v="2000-08-14T00:00:00"/>
    <x v="43"/>
    <x v="0"/>
    <n v="84.94"/>
    <n v="20883"/>
    <n v="18582.3125"/>
    <n v="14180.5"/>
  </r>
  <r>
    <d v="2000-08-15T00:00:00"/>
    <x v="43"/>
    <x v="0"/>
    <n v="83.64"/>
    <n v="21907"/>
    <n v="19375.25"/>
    <n v="14718.5"/>
  </r>
  <r>
    <d v="2000-08-16T00:00:00"/>
    <x v="43"/>
    <x v="0"/>
    <n v="65.66"/>
    <n v="22390"/>
    <n v="20022.25"/>
    <n v="15407.125"/>
  </r>
  <r>
    <d v="2000-08-17T00:00:00"/>
    <x v="43"/>
    <x v="0"/>
    <n v="74.8"/>
    <n v="22770"/>
    <n v="20275"/>
    <n v="15763.625"/>
  </r>
  <r>
    <d v="2000-08-18T00:00:00"/>
    <x v="43"/>
    <x v="0"/>
    <n v="86.37"/>
    <n v="22334"/>
    <n v="19747.375"/>
    <n v="15768.75"/>
  </r>
  <r>
    <d v="2000-08-19T00:00:00"/>
    <x v="43"/>
    <x v="1"/>
    <m/>
    <n v="20848"/>
    <n v="18383.6875"/>
    <n v="15203.875"/>
  </r>
  <r>
    <d v="2000-08-20T00:00:00"/>
    <x v="43"/>
    <x v="2"/>
    <m/>
    <n v="20555"/>
    <n v="18065.5625"/>
    <n v="14902.25"/>
  </r>
  <r>
    <d v="2000-08-21T00:00:00"/>
    <x v="43"/>
    <x v="0"/>
    <n v="63.01"/>
    <n v="22294"/>
    <n v="19561"/>
    <n v="14889.25"/>
  </r>
  <r>
    <d v="2000-08-22T00:00:00"/>
    <x v="43"/>
    <x v="0"/>
    <n v="53.67"/>
    <n v="20202"/>
    <n v="18480.4375"/>
    <n v="15050.75"/>
  </r>
  <r>
    <d v="2000-08-23T00:00:00"/>
    <x v="43"/>
    <x v="0"/>
    <n v="63.68"/>
    <n v="20707"/>
    <n v="18692.125"/>
    <n v="14617.25"/>
  </r>
  <r>
    <d v="2000-08-24T00:00:00"/>
    <x v="43"/>
    <x v="0"/>
    <n v="59.85"/>
    <n v="20605"/>
    <n v="18618.9375"/>
    <n v="14619.125"/>
  </r>
  <r>
    <d v="2000-08-25T00:00:00"/>
    <x v="43"/>
    <x v="0"/>
    <n v="71.73"/>
    <n v="21920"/>
    <n v="19243.875"/>
    <n v="14843.25"/>
  </r>
  <r>
    <d v="2000-08-26T00:00:00"/>
    <x v="43"/>
    <x v="1"/>
    <m/>
    <n v="21407"/>
    <n v="18896.6875"/>
    <n v="15145.125"/>
  </r>
  <r>
    <d v="2000-08-27T00:00:00"/>
    <x v="43"/>
    <x v="2"/>
    <m/>
    <n v="21056"/>
    <n v="18560.5625"/>
    <n v="14948.125"/>
  </r>
  <r>
    <d v="2000-08-28T00:00:00"/>
    <x v="43"/>
    <x v="0"/>
    <n v="78.45"/>
    <n v="22596"/>
    <n v="20016.625"/>
    <n v="15306.125"/>
  </r>
  <r>
    <d v="2000-08-29T00:00:00"/>
    <x v="43"/>
    <x v="0"/>
    <n v="107.57"/>
    <n v="22608"/>
    <n v="20006.625"/>
    <n v="15499.5"/>
  </r>
  <r>
    <d v="2000-08-30T00:00:00"/>
    <x v="43"/>
    <x v="0"/>
    <n v="77.55"/>
    <n v="23384"/>
    <n v="20376.1875"/>
    <n v="15745.75"/>
  </r>
  <r>
    <d v="2000-08-31T00:00:00"/>
    <x v="43"/>
    <x v="0"/>
    <n v="87.21"/>
    <n v="22461"/>
    <n v="19894.1875"/>
    <n v="15786.375"/>
  </r>
  <r>
    <d v="2000-09-01T00:00:00"/>
    <x v="44"/>
    <x v="0"/>
    <n v="115.77"/>
    <n v="22348"/>
    <n v="19577.8125"/>
    <n v="15176.625"/>
  </r>
  <r>
    <d v="2000-09-02T00:00:00"/>
    <x v="44"/>
    <x v="1"/>
    <m/>
    <n v="21711"/>
    <n v="18897.5625"/>
    <n v="15012.75"/>
  </r>
  <r>
    <d v="2000-09-03T00:00:00"/>
    <x v="44"/>
    <x v="2"/>
    <m/>
    <n v="21200"/>
    <n v="18628.25"/>
    <n v="15308.875"/>
  </r>
  <r>
    <d v="2000-09-04T00:00:00"/>
    <x v="44"/>
    <x v="0"/>
    <m/>
    <n v="21762"/>
    <n v="19220.4375"/>
    <n v="15284.875"/>
  </r>
  <r>
    <d v="2000-09-05T00:00:00"/>
    <x v="44"/>
    <x v="0"/>
    <n v="70.02"/>
    <n v="21136"/>
    <n v="19012.8125"/>
    <n v="15231.375"/>
  </r>
  <r>
    <d v="2000-09-06T00:00:00"/>
    <x v="44"/>
    <x v="0"/>
    <n v="41.03"/>
    <n v="19398"/>
    <n v="17471.625"/>
    <n v="14096.25"/>
  </r>
  <r>
    <d v="2000-09-07T00:00:00"/>
    <x v="44"/>
    <x v="0"/>
    <n v="34.549999999999997"/>
    <n v="17451"/>
    <n v="16250.5"/>
    <n v="13647.625"/>
  </r>
  <r>
    <d v="2000-09-08T00:00:00"/>
    <x v="44"/>
    <x v="0"/>
    <n v="33.5"/>
    <n v="16240"/>
    <n v="15663.625"/>
    <n v="13489.375"/>
  </r>
  <r>
    <d v="2000-09-09T00:00:00"/>
    <x v="44"/>
    <x v="1"/>
    <m/>
    <n v="16796"/>
    <n v="15615.375"/>
    <n v="13362.25"/>
  </r>
  <r>
    <d v="2000-09-10T00:00:00"/>
    <x v="44"/>
    <x v="2"/>
    <m/>
    <n v="18499"/>
    <n v="16477.5625"/>
    <n v="13349.25"/>
  </r>
  <r>
    <d v="2000-09-11T00:00:00"/>
    <x v="44"/>
    <x v="0"/>
    <n v="38.58"/>
    <n v="20042"/>
    <n v="18132.625"/>
    <n v="14045.875"/>
  </r>
  <r>
    <d v="2000-09-12T00:00:00"/>
    <x v="44"/>
    <x v="0"/>
    <n v="40.54"/>
    <n v="18329"/>
    <n v="17083.0625"/>
    <n v="14192.875"/>
  </r>
  <r>
    <d v="2000-09-13T00:00:00"/>
    <x v="44"/>
    <x v="0"/>
    <n v="34.69"/>
    <n v="18799"/>
    <n v="16938.75"/>
    <n v="13460.25"/>
  </r>
  <r>
    <d v="2000-09-14T00:00:00"/>
    <x v="44"/>
    <x v="0"/>
    <n v="37.49"/>
    <n v="19935"/>
    <n v="17773.5"/>
    <n v="13724.125"/>
  </r>
  <r>
    <d v="2000-09-15T00:00:00"/>
    <x v="44"/>
    <x v="0"/>
    <n v="37.78"/>
    <n v="18802"/>
    <n v="16834.1875"/>
    <n v="13612.625"/>
  </r>
  <r>
    <d v="2000-09-16T00:00:00"/>
    <x v="44"/>
    <x v="1"/>
    <m/>
    <n v="15396"/>
    <n v="13861.9375"/>
    <n v="11991.75"/>
  </r>
  <r>
    <d v="2000-09-17T00:00:00"/>
    <x v="44"/>
    <x v="2"/>
    <m/>
    <n v="15297"/>
    <n v="13545.9375"/>
    <n v="11244.875"/>
  </r>
  <r>
    <d v="2000-09-18T00:00:00"/>
    <x v="44"/>
    <x v="0"/>
    <n v="38.909999999999997"/>
    <n v="17731"/>
    <n v="15563"/>
    <n v="11819.875"/>
  </r>
  <r>
    <d v="2000-09-19T00:00:00"/>
    <x v="44"/>
    <x v="0"/>
    <n v="41.39"/>
    <n v="18624"/>
    <n v="16459.4375"/>
    <n v="12608.25"/>
  </r>
  <r>
    <d v="2000-09-20T00:00:00"/>
    <x v="44"/>
    <x v="0"/>
    <n v="38.35"/>
    <n v="20268"/>
    <n v="18126.625"/>
    <n v="13825.375"/>
  </r>
  <r>
    <d v="2000-09-21T00:00:00"/>
    <x v="44"/>
    <x v="0"/>
    <n v="38.07"/>
    <n v="17373"/>
    <n v="16339.8125"/>
    <n v="13799.625"/>
  </r>
  <r>
    <d v="2000-09-22T00:00:00"/>
    <x v="44"/>
    <x v="0"/>
    <n v="42.01"/>
    <n v="18539"/>
    <n v="17039.5625"/>
    <n v="13656"/>
  </r>
  <r>
    <d v="2000-09-23T00:00:00"/>
    <x v="44"/>
    <x v="1"/>
    <m/>
    <n v="19474"/>
    <n v="17626.125"/>
    <n v="14396.875"/>
  </r>
  <r>
    <d v="2000-09-24T00:00:00"/>
    <x v="44"/>
    <x v="2"/>
    <m/>
    <n v="17976"/>
    <n v="16552.5625"/>
    <n v="14110.875"/>
  </r>
  <r>
    <d v="2000-09-25T00:00:00"/>
    <x v="44"/>
    <x v="0"/>
    <n v="43.79"/>
    <n v="14473"/>
    <n v="14126.125"/>
    <n v="12713.375"/>
  </r>
  <r>
    <d v="2000-09-26T00:00:00"/>
    <x v="44"/>
    <x v="0"/>
    <n v="38.19"/>
    <n v="13442"/>
    <n v="12713.5625"/>
    <n v="10886"/>
  </r>
  <r>
    <d v="2000-09-27T00:00:00"/>
    <x v="44"/>
    <x v="0"/>
    <n v="33.81"/>
    <n v="14496"/>
    <n v="13487.4375"/>
    <n v="10964.75"/>
  </r>
  <r>
    <d v="2000-09-28T00:00:00"/>
    <x v="44"/>
    <x v="0"/>
    <n v="26.02"/>
    <n v="14996"/>
    <n v="13820.9375"/>
    <n v="11136.375"/>
  </r>
  <r>
    <d v="2000-09-29T00:00:00"/>
    <x v="44"/>
    <x v="0"/>
    <n v="36.31"/>
    <n v="15339"/>
    <n v="13992.9375"/>
    <n v="11276.25"/>
  </r>
  <r>
    <d v="2000-09-30T00:00:00"/>
    <x v="44"/>
    <x v="1"/>
    <n v="35"/>
    <n v="15157"/>
    <n v="13578.0625"/>
    <n v="11221.125"/>
  </r>
  <r>
    <d v="2000-10-01T00:00:00"/>
    <x v="45"/>
    <x v="2"/>
    <n v="35"/>
    <n v="16065"/>
    <n v="14176"/>
    <n v="11466.75"/>
  </r>
  <r>
    <d v="2000-10-02T00:00:00"/>
    <x v="45"/>
    <x v="0"/>
    <n v="44.01"/>
    <n v="18043"/>
    <n v="16066.8125"/>
    <n v="12151.125"/>
  </r>
  <r>
    <d v="2000-10-03T00:00:00"/>
    <x v="45"/>
    <x v="0"/>
    <n v="47.32"/>
    <n v="18305"/>
    <n v="16159.125"/>
    <n v="12537.75"/>
  </r>
  <r>
    <d v="2000-10-04T00:00:00"/>
    <x v="45"/>
    <x v="0"/>
    <n v="43.95"/>
    <n v="18805"/>
    <n v="16544.375"/>
    <n v="12678.375"/>
  </r>
  <r>
    <d v="2000-10-05T00:00:00"/>
    <x v="45"/>
    <x v="0"/>
    <n v="40.630000000000003"/>
    <n v="18804"/>
    <n v="17027.3125"/>
    <n v="13261.75"/>
  </r>
  <r>
    <d v="2000-10-06T00:00:00"/>
    <x v="45"/>
    <x v="0"/>
    <n v="46.81"/>
    <n v="15556"/>
    <n v="14448.875"/>
    <n v="13035.125"/>
  </r>
  <r>
    <d v="2000-10-07T00:00:00"/>
    <x v="45"/>
    <x v="1"/>
    <m/>
    <n v="12468"/>
    <n v="11822.625"/>
    <n v="10942.625"/>
  </r>
  <r>
    <d v="2000-10-08T00:00:00"/>
    <x v="45"/>
    <x v="2"/>
    <m/>
    <n v="13088"/>
    <n v="12062.8125"/>
    <n v="10814.25"/>
  </r>
  <r>
    <d v="2000-10-09T00:00:00"/>
    <x v="45"/>
    <x v="0"/>
    <n v="47.97"/>
    <n v="14081"/>
    <n v="13409.125"/>
    <n v="11466.75"/>
  </r>
  <r>
    <d v="2000-10-10T00:00:00"/>
    <x v="45"/>
    <x v="0"/>
    <n v="39.65"/>
    <n v="13696"/>
    <n v="12920.4375"/>
    <n v="11549.5"/>
  </r>
  <r>
    <d v="2000-10-11T00:00:00"/>
    <x v="45"/>
    <x v="0"/>
    <n v="36.76"/>
    <n v="13677"/>
    <n v="13033.75"/>
    <n v="11345.125"/>
  </r>
  <r>
    <d v="2000-10-12T00:00:00"/>
    <x v="45"/>
    <x v="0"/>
    <n v="34.9"/>
    <n v="13793"/>
    <n v="13256.75"/>
    <n v="11115"/>
  </r>
  <r>
    <d v="2000-10-13T00:00:00"/>
    <x v="45"/>
    <x v="0"/>
    <n v="36.72"/>
    <n v="13891"/>
    <n v="13228.125"/>
    <n v="10961.625"/>
  </r>
  <r>
    <d v="2000-10-14T00:00:00"/>
    <x v="45"/>
    <x v="1"/>
    <m/>
    <n v="13608"/>
    <n v="12736.5"/>
    <n v="10946.125"/>
  </r>
  <r>
    <d v="2000-10-15T00:00:00"/>
    <x v="45"/>
    <x v="2"/>
    <m/>
    <n v="14362"/>
    <n v="12909.25"/>
    <n v="10879.25"/>
  </r>
  <r>
    <d v="2000-10-16T00:00:00"/>
    <x v="45"/>
    <x v="0"/>
    <n v="37.520000000000003"/>
    <n v="15402"/>
    <n v="14428.1875"/>
    <n v="11440.625"/>
  </r>
  <r>
    <d v="2000-10-17T00:00:00"/>
    <x v="45"/>
    <x v="0"/>
    <n v="42.03"/>
    <n v="15496"/>
    <n v="14454.4375"/>
    <n v="11707.25"/>
  </r>
  <r>
    <d v="2000-10-18T00:00:00"/>
    <x v="45"/>
    <x v="0"/>
    <n v="47.58"/>
    <n v="14497"/>
    <n v="13818"/>
    <n v="11548"/>
  </r>
  <r>
    <d v="2000-10-19T00:00:00"/>
    <x v="45"/>
    <x v="0"/>
    <n v="45.38"/>
    <n v="14646"/>
    <n v="13783.8125"/>
    <n v="11198"/>
  </r>
  <r>
    <d v="2000-10-20T00:00:00"/>
    <x v="45"/>
    <x v="0"/>
    <n v="43.18"/>
    <n v="14445"/>
    <n v="13674.875"/>
    <n v="11235.25"/>
  </r>
  <r>
    <d v="2000-10-21T00:00:00"/>
    <x v="45"/>
    <x v="1"/>
    <m/>
    <n v="13884"/>
    <n v="12964.5625"/>
    <n v="11281.75"/>
  </r>
  <r>
    <d v="2000-10-22T00:00:00"/>
    <x v="45"/>
    <x v="2"/>
    <m/>
    <n v="14779"/>
    <n v="13434.4375"/>
    <n v="11498"/>
  </r>
  <r>
    <d v="2000-10-23T00:00:00"/>
    <x v="45"/>
    <x v="0"/>
    <n v="44.24"/>
    <n v="15946"/>
    <n v="14963.375"/>
    <n v="11862.375"/>
  </r>
  <r>
    <d v="2000-10-24T00:00:00"/>
    <x v="45"/>
    <x v="0"/>
    <n v="47.88"/>
    <n v="15539"/>
    <n v="14289.9375"/>
    <n v="11565.5"/>
  </r>
  <r>
    <d v="2000-10-25T00:00:00"/>
    <x v="45"/>
    <x v="0"/>
    <n v="51.2"/>
    <n v="15534"/>
    <n v="14298.3125"/>
    <n v="11326.875"/>
  </r>
  <r>
    <d v="2000-10-26T00:00:00"/>
    <x v="45"/>
    <x v="0"/>
    <n v="49.6"/>
    <n v="15416"/>
    <n v="14441.5"/>
    <n v="11584.125"/>
  </r>
  <r>
    <d v="2000-10-27T00:00:00"/>
    <x v="45"/>
    <x v="0"/>
    <n v="42.3"/>
    <n v="15556"/>
    <n v="14336"/>
    <n v="11517.75"/>
  </r>
  <r>
    <d v="2000-10-28T00:00:00"/>
    <x v="45"/>
    <x v="1"/>
    <m/>
    <n v="14825"/>
    <n v="13569.375"/>
    <n v="11405.375"/>
  </r>
  <r>
    <d v="2000-10-29T00:00:00"/>
    <x v="45"/>
    <x v="2"/>
    <m/>
    <n v="14483"/>
    <n v="13139.5"/>
    <n v="11369.375"/>
  </r>
  <r>
    <d v="2000-10-30T00:00:00"/>
    <x v="45"/>
    <x v="0"/>
    <n v="40.32"/>
    <n v="15800"/>
    <n v="14659.3125"/>
    <n v="11413.375"/>
  </r>
  <r>
    <d v="2000-10-31T00:00:00"/>
    <x v="45"/>
    <x v="0"/>
    <n v="43.28"/>
    <n v="16044"/>
    <n v="14718.6875"/>
    <n v="11669.5"/>
  </r>
  <r>
    <d v="2000-11-01T00:00:00"/>
    <x v="46"/>
    <x v="0"/>
    <n v="43.46"/>
    <n v="15793"/>
    <n v="14736.875"/>
    <n v="11692.5"/>
  </r>
  <r>
    <d v="2000-11-02T00:00:00"/>
    <x v="46"/>
    <x v="0"/>
    <n v="40.93"/>
    <n v="15023"/>
    <n v="14235.375"/>
    <n v="11790.625"/>
  </r>
  <r>
    <d v="2000-11-03T00:00:00"/>
    <x v="46"/>
    <x v="0"/>
    <n v="39.92"/>
    <n v="14523"/>
    <n v="13924.875"/>
    <n v="11456.375"/>
  </r>
  <r>
    <d v="2000-11-04T00:00:00"/>
    <x v="46"/>
    <x v="1"/>
    <n v="32.5"/>
    <n v="13466"/>
    <n v="12743.4375"/>
    <n v="11132"/>
  </r>
  <r>
    <d v="2000-11-05T00:00:00"/>
    <x v="46"/>
    <x v="2"/>
    <n v="32.5"/>
    <n v="13734"/>
    <n v="12765.875"/>
    <n v="11112.625"/>
  </r>
  <r>
    <d v="2000-11-06T00:00:00"/>
    <x v="46"/>
    <x v="0"/>
    <n v="41.1"/>
    <n v="14372"/>
    <n v="13541.75"/>
    <n v="11160.875"/>
  </r>
  <r>
    <d v="2000-11-07T00:00:00"/>
    <x v="46"/>
    <x v="0"/>
    <n v="38.799999999999997"/>
    <n v="14343"/>
    <n v="13302.75"/>
    <n v="10957"/>
  </r>
  <r>
    <d v="2000-11-08T00:00:00"/>
    <x v="46"/>
    <x v="0"/>
    <n v="40.69"/>
    <n v="15129"/>
    <n v="14343.5625"/>
    <n v="11748.125"/>
  </r>
  <r>
    <d v="2000-11-09T00:00:00"/>
    <x v="46"/>
    <x v="0"/>
    <n v="41.12"/>
    <n v="14309"/>
    <n v="13396.375"/>
    <n v="11608"/>
  </r>
  <r>
    <d v="2000-11-10T00:00:00"/>
    <x v="46"/>
    <x v="0"/>
    <n v="42.46"/>
    <n v="13696"/>
    <n v="13043.9375"/>
    <n v="11699.875"/>
  </r>
  <r>
    <d v="2000-11-11T00:00:00"/>
    <x v="46"/>
    <x v="1"/>
    <n v="29"/>
    <n v="13131"/>
    <n v="12580.0625"/>
    <n v="11484.875"/>
  </r>
  <r>
    <d v="2000-11-12T00:00:00"/>
    <x v="46"/>
    <x v="2"/>
    <m/>
    <n v="12713"/>
    <n v="11811.1875"/>
    <n v="10872.875"/>
  </r>
  <r>
    <d v="2000-11-13T00:00:00"/>
    <x v="46"/>
    <x v="0"/>
    <n v="49.3"/>
    <n v="14309"/>
    <n v="13282.5"/>
    <n v="10982.25"/>
  </r>
  <r>
    <d v="2000-11-14T00:00:00"/>
    <x v="46"/>
    <x v="0"/>
    <n v="46.38"/>
    <n v="14680"/>
    <n v="13769.75"/>
    <n v="12231.125"/>
  </r>
  <r>
    <d v="2000-11-15T00:00:00"/>
    <x v="46"/>
    <x v="0"/>
    <n v="46.57"/>
    <n v="14948"/>
    <n v="13705.5"/>
    <n v="12356.25"/>
  </r>
  <r>
    <d v="2000-11-16T00:00:00"/>
    <x v="46"/>
    <x v="0"/>
    <n v="49.5"/>
    <n v="13911"/>
    <n v="13261"/>
    <n v="11256.375"/>
  </r>
  <r>
    <d v="2000-11-17T00:00:00"/>
    <x v="46"/>
    <x v="0"/>
    <n v="48.93"/>
    <n v="14429"/>
    <n v="13761.6875"/>
    <n v="11593.375"/>
  </r>
  <r>
    <d v="2000-11-18T00:00:00"/>
    <x v="46"/>
    <x v="1"/>
    <m/>
    <n v="14576"/>
    <n v="14049"/>
    <n v="12323.875"/>
  </r>
  <r>
    <d v="2000-11-19T00:00:00"/>
    <x v="46"/>
    <x v="2"/>
    <m/>
    <n v="13539"/>
    <n v="12856.6875"/>
    <n v="12261.625"/>
  </r>
  <r>
    <d v="2000-11-20T00:00:00"/>
    <x v="46"/>
    <x v="0"/>
    <n v="52.13"/>
    <n v="14899"/>
    <n v="13815.5"/>
    <n v="12399.125"/>
  </r>
  <r>
    <d v="2000-11-21T00:00:00"/>
    <x v="46"/>
    <x v="0"/>
    <n v="62.7"/>
    <n v="15304"/>
    <n v="14182.125"/>
    <n v="12807"/>
  </r>
  <r>
    <d v="2000-11-22T00:00:00"/>
    <x v="46"/>
    <x v="0"/>
    <n v="62.78"/>
    <n v="14870"/>
    <n v="13345.5625"/>
    <n v="12612.875"/>
  </r>
  <r>
    <d v="2000-11-23T00:00:00"/>
    <x v="46"/>
    <x v="0"/>
    <n v="32"/>
    <n v="12129"/>
    <n v="11086.5625"/>
    <n v="10655.25"/>
  </r>
  <r>
    <d v="2000-11-24T00:00:00"/>
    <x v="46"/>
    <x v="0"/>
    <n v="32.25"/>
    <n v="12483"/>
    <n v="11842.5625"/>
    <n v="10079.125"/>
  </r>
  <r>
    <d v="2000-11-25T00:00:00"/>
    <x v="46"/>
    <x v="1"/>
    <n v="32"/>
    <n v="12517"/>
    <n v="11748.875"/>
    <n v="10585.5"/>
  </r>
  <r>
    <d v="2000-11-26T00:00:00"/>
    <x v="46"/>
    <x v="2"/>
    <n v="32"/>
    <n v="12952"/>
    <n v="11879.75"/>
    <n v="11026.625"/>
  </r>
  <r>
    <d v="2000-11-27T00:00:00"/>
    <x v="46"/>
    <x v="0"/>
    <n v="44.25"/>
    <n v="14183"/>
    <n v="13096.9375"/>
    <n v="11450.375"/>
  </r>
  <r>
    <d v="2000-11-28T00:00:00"/>
    <x v="46"/>
    <x v="0"/>
    <n v="42.27"/>
    <n v="13880"/>
    <n v="13018.6875"/>
    <n v="11472.25"/>
  </r>
  <r>
    <d v="2000-11-29T00:00:00"/>
    <x v="46"/>
    <x v="0"/>
    <n v="53.79"/>
    <n v="14041"/>
    <n v="13109.4375"/>
    <n v="11187"/>
  </r>
  <r>
    <d v="2000-11-30T00:00:00"/>
    <x v="46"/>
    <x v="0"/>
    <n v="51.91"/>
    <n v="14124"/>
    <n v="13267.3125"/>
    <n v="11764.75"/>
  </r>
  <r>
    <d v="2000-12-01T00:00:00"/>
    <x v="47"/>
    <x v="0"/>
    <n v="49.27"/>
    <n v="13708"/>
    <n v="13115.8125"/>
    <n v="11662.125"/>
  </r>
  <r>
    <d v="2000-12-02T00:00:00"/>
    <x v="47"/>
    <x v="1"/>
    <n v="38"/>
    <n v="14108"/>
    <n v="13185.125"/>
    <n v="11611.75"/>
  </r>
  <r>
    <d v="2000-12-03T00:00:00"/>
    <x v="47"/>
    <x v="2"/>
    <n v="38"/>
    <n v="14574"/>
    <n v="13417.875"/>
    <n v="12177.5"/>
  </r>
  <r>
    <d v="2000-12-04T00:00:00"/>
    <x v="47"/>
    <x v="0"/>
    <n v="55.2"/>
    <n v="15424"/>
    <n v="14247.1875"/>
    <n v="12791.625"/>
  </r>
  <r>
    <d v="2000-12-05T00:00:00"/>
    <x v="47"/>
    <x v="0"/>
    <n v="76.58"/>
    <n v="15386"/>
    <n v="13887.625"/>
    <n v="12776.625"/>
  </r>
  <r>
    <d v="2000-12-06T00:00:00"/>
    <x v="47"/>
    <x v="0"/>
    <n v="79.14"/>
    <n v="15194"/>
    <n v="14328.625"/>
    <n v="12387.125"/>
  </r>
  <r>
    <d v="2000-12-07T00:00:00"/>
    <x v="47"/>
    <x v="0"/>
    <n v="80.31"/>
    <n v="15145"/>
    <n v="13948.8125"/>
    <n v="12514"/>
  </r>
  <r>
    <d v="2000-12-08T00:00:00"/>
    <x v="47"/>
    <x v="0"/>
    <n v="65.17"/>
    <n v="14484"/>
    <n v="13287.1875"/>
    <n v="12155.5"/>
  </r>
  <r>
    <d v="2000-12-09T00:00:00"/>
    <x v="47"/>
    <x v="1"/>
    <m/>
    <n v="12872"/>
    <n v="12194.25"/>
    <n v="11495.25"/>
  </r>
  <r>
    <d v="2000-12-10T00:00:00"/>
    <x v="47"/>
    <x v="2"/>
    <m/>
    <n v="12821"/>
    <n v="11906.5625"/>
    <n v="10839.625"/>
  </r>
  <r>
    <d v="2000-12-11T00:00:00"/>
    <x v="47"/>
    <x v="0"/>
    <n v="67.400000000000006"/>
    <n v="14869"/>
    <n v="13368.5625"/>
    <n v="11102.25"/>
  </r>
  <r>
    <d v="2000-12-12T00:00:00"/>
    <x v="47"/>
    <x v="0"/>
    <n v="92.48"/>
    <n v="16538"/>
    <n v="15537.9375"/>
    <n v="13184.25"/>
  </r>
  <r>
    <d v="2000-12-13T00:00:00"/>
    <x v="47"/>
    <x v="0"/>
    <n v="109.25"/>
    <n v="15332"/>
    <n v="14320.875"/>
    <n v="13091.125"/>
  </r>
  <r>
    <d v="2000-12-14T00:00:00"/>
    <x v="47"/>
    <x v="0"/>
    <n v="78.7"/>
    <n v="15214"/>
    <n v="14235.875"/>
    <n v="12132.125"/>
  </r>
  <r>
    <d v="2000-12-15T00:00:00"/>
    <x v="47"/>
    <x v="0"/>
    <n v="51.75"/>
    <n v="15080"/>
    <n v="14455.8125"/>
    <n v="12640.75"/>
  </r>
  <r>
    <d v="2000-12-16T00:00:00"/>
    <x v="47"/>
    <x v="1"/>
    <m/>
    <n v="13864"/>
    <n v="12616.375"/>
    <n v="11654.25"/>
  </r>
  <r>
    <d v="2000-12-17T00:00:00"/>
    <x v="47"/>
    <x v="2"/>
    <m/>
    <n v="15458"/>
    <n v="14245.125"/>
    <n v="13408.125"/>
  </r>
  <r>
    <d v="2000-12-18T00:00:00"/>
    <x v="47"/>
    <x v="0"/>
    <n v="56.34"/>
    <n v="15957"/>
    <n v="15066.375"/>
    <n v="13717.375"/>
  </r>
  <r>
    <d v="2000-12-19T00:00:00"/>
    <x v="47"/>
    <x v="0"/>
    <n v="105.57"/>
    <n v="17142"/>
    <n v="15958.6875"/>
    <n v="14329.25"/>
  </r>
  <r>
    <d v="2000-12-20T00:00:00"/>
    <x v="47"/>
    <x v="0"/>
    <n v="105.69"/>
    <n v="17057"/>
    <n v="15537.0625"/>
    <n v="14833.625"/>
  </r>
  <r>
    <d v="2000-12-21T00:00:00"/>
    <x v="47"/>
    <x v="0"/>
    <n v="107.95"/>
    <n v="16139"/>
    <n v="14853.1875"/>
    <n v="13378.75"/>
  </r>
  <r>
    <d v="2000-12-22T00:00:00"/>
    <x v="47"/>
    <x v="0"/>
    <n v="103.88"/>
    <n v="16621"/>
    <n v="15345.9375"/>
    <n v="14536.75"/>
  </r>
  <r>
    <d v="2000-12-23T00:00:00"/>
    <x v="47"/>
    <x v="1"/>
    <m/>
    <n v="14968"/>
    <n v="13923.125"/>
    <n v="13605.375"/>
  </r>
  <r>
    <d v="2000-12-24T00:00:00"/>
    <x v="47"/>
    <x v="2"/>
    <m/>
    <n v="13679"/>
    <n v="12786"/>
    <n v="12221.125"/>
  </r>
  <r>
    <d v="2000-12-25T00:00:00"/>
    <x v="47"/>
    <x v="0"/>
    <m/>
    <n v="13693"/>
    <n v="12934.625"/>
    <n v="11884.75"/>
  </r>
  <r>
    <d v="2000-12-26T00:00:00"/>
    <x v="47"/>
    <x v="0"/>
    <n v="100.45"/>
    <n v="13833"/>
    <n v="13263.5625"/>
    <n v="11808.875"/>
  </r>
  <r>
    <d v="2000-12-27T00:00:00"/>
    <x v="47"/>
    <x v="0"/>
    <n v="74.31"/>
    <n v="14499"/>
    <n v="13585.375"/>
    <n v="11584.375"/>
  </r>
  <r>
    <d v="2000-12-28T00:00:00"/>
    <x v="47"/>
    <x v="0"/>
    <n v="57"/>
    <n v="15833"/>
    <n v="14821.9375"/>
    <n v="12551.875"/>
  </r>
  <r>
    <d v="2000-12-29T00:00:00"/>
    <x v="47"/>
    <x v="0"/>
    <n v="59.05"/>
    <n v="15462"/>
    <n v="14664.1875"/>
    <n v="13347.875"/>
  </r>
  <r>
    <d v="2000-12-30T00:00:00"/>
    <x v="47"/>
    <x v="1"/>
    <n v="52.5"/>
    <n v="15898"/>
    <n v="14963.0625"/>
    <n v="14239.75"/>
  </r>
  <r>
    <d v="2000-12-31T00:00:00"/>
    <x v="47"/>
    <x v="2"/>
    <n v="52.5"/>
    <n v="15535"/>
    <n v="14933.5625"/>
    <n v="14291.125"/>
  </r>
  <r>
    <d v="2001-01-01T00:00:00"/>
    <x v="48"/>
    <x v="0"/>
    <n v="52.5"/>
    <m/>
    <m/>
    <m/>
  </r>
  <r>
    <d v="2001-01-02T00:00:00"/>
    <x v="48"/>
    <x v="0"/>
    <n v="101.77"/>
    <m/>
    <m/>
    <m/>
  </r>
  <r>
    <d v="2001-01-03T00:00:00"/>
    <x v="48"/>
    <x v="0"/>
    <n v="86.53"/>
    <m/>
    <m/>
    <m/>
  </r>
  <r>
    <d v="2001-01-04T00:00:00"/>
    <x v="48"/>
    <x v="0"/>
    <n v="95.95"/>
    <m/>
    <m/>
    <m/>
  </r>
  <r>
    <d v="2001-01-05T00:00:00"/>
    <x v="48"/>
    <x v="0"/>
    <n v="78.89"/>
    <m/>
    <m/>
    <m/>
  </r>
  <r>
    <d v="2001-01-06T00:00:00"/>
    <x v="48"/>
    <x v="1"/>
    <m/>
    <m/>
    <m/>
    <m/>
  </r>
  <r>
    <d v="2001-01-07T00:00:00"/>
    <x v="48"/>
    <x v="2"/>
    <m/>
    <m/>
    <m/>
    <m/>
  </r>
  <r>
    <d v="2001-01-08T00:00:00"/>
    <x v="48"/>
    <x v="0"/>
    <n v="71.73"/>
    <m/>
    <m/>
    <m/>
  </r>
  <r>
    <d v="2001-01-09T00:00:00"/>
    <x v="48"/>
    <x v="0"/>
    <n v="57.66"/>
    <m/>
    <m/>
    <m/>
  </r>
  <r>
    <d v="2001-01-10T00:00:00"/>
    <x v="48"/>
    <x v="0"/>
    <n v="58.18"/>
    <m/>
    <m/>
    <m/>
  </r>
  <r>
    <d v="2001-01-11T00:00:00"/>
    <x v="48"/>
    <x v="0"/>
    <n v="68.849999999999994"/>
    <m/>
    <m/>
    <m/>
  </r>
  <r>
    <d v="2001-01-12T00:00:00"/>
    <x v="48"/>
    <x v="0"/>
    <n v="66.77"/>
    <m/>
    <m/>
    <m/>
  </r>
  <r>
    <d v="2001-01-13T00:00:00"/>
    <x v="48"/>
    <x v="1"/>
    <m/>
    <m/>
    <m/>
    <m/>
  </r>
  <r>
    <d v="2001-01-14T00:00:00"/>
    <x v="48"/>
    <x v="2"/>
    <m/>
    <m/>
    <m/>
    <m/>
  </r>
  <r>
    <d v="2001-01-15T00:00:00"/>
    <x v="48"/>
    <x v="0"/>
    <n v="50.96"/>
    <m/>
    <m/>
    <m/>
  </r>
  <r>
    <d v="2001-01-16T00:00:00"/>
    <x v="48"/>
    <x v="0"/>
    <n v="45.82"/>
    <m/>
    <m/>
    <m/>
  </r>
  <r>
    <d v="2001-01-17T00:00:00"/>
    <x v="48"/>
    <x v="0"/>
    <n v="47.56"/>
    <m/>
    <m/>
    <m/>
  </r>
  <r>
    <d v="2001-01-18T00:00:00"/>
    <x v="48"/>
    <x v="0"/>
    <n v="51.63"/>
    <m/>
    <m/>
    <m/>
  </r>
  <r>
    <d v="2001-01-19T00:00:00"/>
    <x v="48"/>
    <x v="0"/>
    <n v="49.14"/>
    <m/>
    <m/>
    <m/>
  </r>
  <r>
    <d v="2001-01-20T00:00:00"/>
    <x v="48"/>
    <x v="1"/>
    <m/>
    <m/>
    <m/>
    <m/>
  </r>
  <r>
    <d v="2001-01-21T00:00:00"/>
    <x v="48"/>
    <x v="2"/>
    <m/>
    <m/>
    <m/>
    <m/>
  </r>
  <r>
    <d v="2001-01-22T00:00:00"/>
    <x v="48"/>
    <x v="0"/>
    <n v="60.82"/>
    <m/>
    <m/>
    <m/>
  </r>
  <r>
    <d v="2001-01-23T00:00:00"/>
    <x v="48"/>
    <x v="0"/>
    <n v="60.63"/>
    <m/>
    <m/>
    <m/>
  </r>
  <r>
    <d v="2001-01-24T00:00:00"/>
    <x v="48"/>
    <x v="0"/>
    <n v="56.96"/>
    <m/>
    <m/>
    <m/>
  </r>
  <r>
    <d v="2001-01-25T00:00:00"/>
    <x v="48"/>
    <x v="0"/>
    <n v="51.97"/>
    <m/>
    <m/>
    <m/>
  </r>
  <r>
    <d v="2001-01-26T00:00:00"/>
    <x v="48"/>
    <x v="0"/>
    <n v="53.56"/>
    <m/>
    <m/>
    <m/>
  </r>
  <r>
    <d v="2001-01-27T00:00:00"/>
    <x v="48"/>
    <x v="1"/>
    <m/>
    <m/>
    <m/>
    <m/>
  </r>
  <r>
    <d v="2001-01-28T00:00:00"/>
    <x v="48"/>
    <x v="2"/>
    <m/>
    <m/>
    <m/>
    <m/>
  </r>
  <r>
    <d v="2001-01-29T00:00:00"/>
    <x v="48"/>
    <x v="0"/>
    <n v="44.39"/>
    <m/>
    <m/>
    <m/>
  </r>
  <r>
    <d v="2001-01-30T00:00:00"/>
    <x v="48"/>
    <x v="0"/>
    <n v="35.14"/>
    <m/>
    <m/>
    <m/>
  </r>
  <r>
    <d v="2001-01-31T00:00:00"/>
    <x v="48"/>
    <x v="0"/>
    <n v="33.44"/>
    <m/>
    <m/>
    <m/>
  </r>
  <r>
    <d v="2001-02-01T00:00:00"/>
    <x v="49"/>
    <x v="0"/>
    <n v="37.869999999999997"/>
    <m/>
    <m/>
    <m/>
  </r>
  <r>
    <d v="2001-02-02T00:00:00"/>
    <x v="49"/>
    <x v="0"/>
    <n v="53.07"/>
    <m/>
    <m/>
    <m/>
  </r>
  <r>
    <d v="2001-02-03T00:00:00"/>
    <x v="49"/>
    <x v="1"/>
    <n v="42"/>
    <m/>
    <m/>
    <m/>
  </r>
  <r>
    <d v="2001-02-04T00:00:00"/>
    <x v="49"/>
    <x v="2"/>
    <n v="42"/>
    <m/>
    <m/>
    <m/>
  </r>
  <r>
    <d v="2001-02-05T00:00:00"/>
    <x v="49"/>
    <x v="0"/>
    <n v="57.76"/>
    <m/>
    <m/>
    <m/>
  </r>
  <r>
    <d v="2001-02-06T00:00:00"/>
    <x v="49"/>
    <x v="0"/>
    <n v="47.56"/>
    <m/>
    <m/>
    <m/>
  </r>
  <r>
    <d v="2001-02-07T00:00:00"/>
    <x v="49"/>
    <x v="0"/>
    <n v="44.52"/>
    <m/>
    <m/>
    <m/>
  </r>
  <r>
    <d v="2001-02-08T00:00:00"/>
    <x v="49"/>
    <x v="0"/>
    <n v="42.13"/>
    <m/>
    <m/>
    <m/>
  </r>
  <r>
    <d v="2001-02-09T00:00:00"/>
    <x v="49"/>
    <x v="0"/>
    <n v="37.15"/>
    <m/>
    <m/>
    <m/>
  </r>
  <r>
    <d v="2001-02-10T00:00:00"/>
    <x v="49"/>
    <x v="1"/>
    <m/>
    <m/>
    <m/>
    <m/>
  </r>
  <r>
    <d v="2001-02-11T00:00:00"/>
    <x v="49"/>
    <x v="2"/>
    <m/>
    <m/>
    <m/>
    <m/>
  </r>
  <r>
    <d v="2001-02-12T00:00:00"/>
    <x v="49"/>
    <x v="0"/>
    <n v="41.17"/>
    <m/>
    <m/>
    <m/>
  </r>
  <r>
    <d v="2001-02-13T00:00:00"/>
    <x v="49"/>
    <x v="0"/>
    <n v="37.64"/>
    <m/>
    <m/>
    <m/>
  </r>
  <r>
    <d v="2001-02-14T00:00:00"/>
    <x v="49"/>
    <x v="0"/>
    <n v="33.36"/>
    <m/>
    <m/>
    <m/>
  </r>
  <r>
    <d v="2001-02-15T00:00:00"/>
    <x v="49"/>
    <x v="0"/>
    <n v="35.94"/>
    <m/>
    <m/>
    <m/>
  </r>
  <r>
    <d v="2001-02-16T00:00:00"/>
    <x v="49"/>
    <x v="0"/>
    <n v="35.31"/>
    <m/>
    <m/>
    <m/>
  </r>
  <r>
    <d v="2001-02-17T00:00:00"/>
    <x v="49"/>
    <x v="1"/>
    <m/>
    <m/>
    <m/>
    <m/>
  </r>
  <r>
    <d v="2001-02-18T00:00:00"/>
    <x v="49"/>
    <x v="2"/>
    <m/>
    <m/>
    <m/>
    <m/>
  </r>
  <r>
    <d v="2001-02-19T00:00:00"/>
    <x v="49"/>
    <x v="0"/>
    <m/>
    <m/>
    <m/>
    <m/>
  </r>
  <r>
    <d v="2001-02-20T00:00:00"/>
    <x v="49"/>
    <x v="0"/>
    <n v="44.54"/>
    <m/>
    <m/>
    <m/>
  </r>
  <r>
    <d v="2001-02-21T00:00:00"/>
    <x v="49"/>
    <x v="0"/>
    <n v="44.7"/>
    <m/>
    <m/>
    <m/>
  </r>
  <r>
    <d v="2001-02-22T00:00:00"/>
    <x v="49"/>
    <x v="0"/>
    <n v="43.73"/>
    <m/>
    <m/>
    <m/>
  </r>
  <r>
    <d v="2001-02-23T00:00:00"/>
    <x v="49"/>
    <x v="0"/>
    <n v="44.84"/>
    <m/>
    <m/>
    <m/>
  </r>
  <r>
    <d v="2001-02-24T00:00:00"/>
    <x v="49"/>
    <x v="1"/>
    <m/>
    <m/>
    <m/>
    <m/>
  </r>
  <r>
    <d v="2001-02-25T00:00:00"/>
    <x v="49"/>
    <x v="2"/>
    <m/>
    <m/>
    <m/>
    <m/>
  </r>
  <r>
    <d v="2001-02-26T00:00:00"/>
    <x v="49"/>
    <x v="0"/>
    <n v="46.51"/>
    <m/>
    <m/>
    <m/>
  </r>
  <r>
    <d v="2001-02-27T00:00:00"/>
    <x v="49"/>
    <x v="0"/>
    <n v="45.01"/>
    <m/>
    <m/>
    <m/>
  </r>
  <r>
    <d v="2001-02-28T00:00:00"/>
    <x v="49"/>
    <x v="0"/>
    <n v="47.53"/>
    <m/>
    <m/>
    <m/>
  </r>
  <r>
    <d v="2001-03-01T00:00:00"/>
    <x v="50"/>
    <x v="0"/>
    <n v="44.9"/>
    <m/>
    <m/>
    <m/>
  </r>
  <r>
    <d v="2001-03-02T00:00:00"/>
    <x v="50"/>
    <x v="0"/>
    <n v="41.82"/>
    <m/>
    <m/>
    <m/>
  </r>
  <r>
    <d v="2001-03-03T00:00:00"/>
    <x v="50"/>
    <x v="1"/>
    <m/>
    <m/>
    <m/>
    <m/>
  </r>
  <r>
    <d v="2001-03-04T00:00:00"/>
    <x v="50"/>
    <x v="2"/>
    <m/>
    <m/>
    <m/>
    <m/>
  </r>
  <r>
    <d v="2001-03-05T00:00:00"/>
    <x v="50"/>
    <x v="0"/>
    <n v="47.72"/>
    <m/>
    <m/>
    <m/>
  </r>
  <r>
    <d v="2001-03-06T00:00:00"/>
    <x v="50"/>
    <x v="0"/>
    <n v="53.07"/>
    <m/>
    <m/>
    <m/>
  </r>
  <r>
    <d v="2001-03-07T00:00:00"/>
    <x v="50"/>
    <x v="0"/>
    <n v="55.55"/>
    <m/>
    <m/>
    <m/>
  </r>
  <r>
    <d v="2001-03-08T00:00:00"/>
    <x v="50"/>
    <x v="0"/>
    <n v="45.91"/>
    <m/>
    <m/>
    <m/>
  </r>
  <r>
    <d v="2001-03-09T00:00:00"/>
    <x v="50"/>
    <x v="0"/>
    <n v="44.94"/>
    <m/>
    <m/>
    <m/>
  </r>
  <r>
    <d v="2001-03-10T00:00:00"/>
    <x v="50"/>
    <x v="1"/>
    <m/>
    <m/>
    <m/>
    <m/>
  </r>
  <r>
    <d v="2001-03-11T00:00:00"/>
    <x v="50"/>
    <x v="2"/>
    <m/>
    <m/>
    <m/>
    <m/>
  </r>
  <r>
    <d v="2001-03-12T00:00:00"/>
    <x v="50"/>
    <x v="0"/>
    <n v="40.17"/>
    <m/>
    <m/>
    <m/>
  </r>
  <r>
    <d v="2001-03-13T00:00:00"/>
    <x v="50"/>
    <x v="0"/>
    <n v="38.28"/>
    <m/>
    <m/>
    <m/>
  </r>
  <r>
    <d v="2001-03-14T00:00:00"/>
    <x v="50"/>
    <x v="0"/>
    <n v="39.33"/>
    <m/>
    <m/>
    <m/>
  </r>
  <r>
    <d v="2001-03-15T00:00:00"/>
    <x v="50"/>
    <x v="0"/>
    <n v="35.53"/>
    <m/>
    <m/>
    <m/>
  </r>
  <r>
    <d v="2001-03-16T00:00:00"/>
    <x v="50"/>
    <x v="0"/>
    <n v="34.31"/>
    <m/>
    <m/>
    <m/>
  </r>
  <r>
    <d v="2001-03-17T00:00:00"/>
    <x v="50"/>
    <x v="1"/>
    <m/>
    <m/>
    <m/>
    <m/>
  </r>
  <r>
    <d v="2001-03-18T00:00:00"/>
    <x v="50"/>
    <x v="2"/>
    <m/>
    <m/>
    <m/>
    <m/>
  </r>
  <r>
    <d v="2001-03-19T00:00:00"/>
    <x v="50"/>
    <x v="0"/>
    <n v="40.74"/>
    <m/>
    <m/>
    <m/>
  </r>
  <r>
    <d v="2001-03-20T00:00:00"/>
    <x v="50"/>
    <x v="0"/>
    <n v="44.17"/>
    <m/>
    <m/>
    <m/>
  </r>
  <r>
    <d v="2001-03-21T00:00:00"/>
    <x v="50"/>
    <x v="0"/>
    <n v="43.91"/>
    <m/>
    <m/>
    <m/>
  </r>
  <r>
    <d v="2001-03-22T00:00:00"/>
    <x v="50"/>
    <x v="0"/>
    <n v="44.45"/>
    <m/>
    <m/>
    <m/>
  </r>
  <r>
    <d v="2001-03-23T00:00:00"/>
    <x v="50"/>
    <x v="0"/>
    <n v="44.09"/>
    <m/>
    <m/>
    <m/>
  </r>
  <r>
    <d v="2001-03-24T00:00:00"/>
    <x v="50"/>
    <x v="1"/>
    <m/>
    <m/>
    <m/>
    <m/>
  </r>
  <r>
    <d v="2001-03-25T00:00:00"/>
    <x v="50"/>
    <x v="2"/>
    <m/>
    <m/>
    <m/>
    <m/>
  </r>
  <r>
    <d v="2001-03-26T00:00:00"/>
    <x v="50"/>
    <x v="0"/>
    <n v="49.67"/>
    <m/>
    <m/>
    <m/>
  </r>
  <r>
    <d v="2001-03-27T00:00:00"/>
    <x v="50"/>
    <x v="0"/>
    <n v="52.3"/>
    <m/>
    <m/>
    <m/>
  </r>
  <r>
    <d v="2001-03-28T00:00:00"/>
    <x v="50"/>
    <x v="0"/>
    <n v="47.9"/>
    <m/>
    <m/>
    <m/>
  </r>
  <r>
    <d v="2001-03-29T00:00:00"/>
    <x v="50"/>
    <x v="0"/>
    <n v="44.45"/>
    <m/>
    <m/>
    <m/>
  </r>
  <r>
    <d v="2001-03-30T00:00:00"/>
    <x v="50"/>
    <x v="0"/>
    <n v="43.86"/>
    <m/>
    <m/>
    <m/>
  </r>
  <r>
    <d v="2001-03-31T00:00:00"/>
    <x v="50"/>
    <x v="1"/>
    <m/>
    <m/>
    <m/>
    <m/>
  </r>
  <r>
    <d v="2001-04-01T00:00:00"/>
    <x v="51"/>
    <x v="2"/>
    <m/>
    <m/>
    <m/>
    <m/>
  </r>
  <r>
    <d v="2001-04-02T00:00:00"/>
    <x v="51"/>
    <x v="0"/>
    <n v="47.76"/>
    <m/>
    <m/>
    <m/>
  </r>
  <r>
    <d v="2001-04-03T00:00:00"/>
    <x v="51"/>
    <x v="0"/>
    <n v="47.45"/>
    <m/>
    <m/>
    <m/>
  </r>
  <r>
    <d v="2001-04-04T00:00:00"/>
    <x v="51"/>
    <x v="0"/>
    <n v="49.28"/>
    <m/>
    <m/>
    <m/>
  </r>
  <r>
    <d v="2001-04-05T00:00:00"/>
    <x v="51"/>
    <x v="0"/>
    <n v="51.48"/>
    <m/>
    <m/>
    <m/>
  </r>
  <r>
    <d v="2001-04-06T00:00:00"/>
    <x v="51"/>
    <x v="0"/>
    <n v="51.29"/>
    <m/>
    <m/>
    <m/>
  </r>
  <r>
    <d v="2001-04-07T00:00:00"/>
    <x v="51"/>
    <x v="1"/>
    <m/>
    <m/>
    <m/>
    <m/>
  </r>
  <r>
    <d v="2001-04-08T00:00:00"/>
    <x v="51"/>
    <x v="2"/>
    <m/>
    <m/>
    <m/>
    <m/>
  </r>
  <r>
    <d v="2001-04-09T00:00:00"/>
    <x v="51"/>
    <x v="0"/>
    <n v="58.81"/>
    <m/>
    <m/>
    <m/>
  </r>
  <r>
    <d v="2001-04-10T00:00:00"/>
    <x v="51"/>
    <x v="0"/>
    <n v="70.22"/>
    <m/>
    <m/>
    <m/>
  </r>
  <r>
    <d v="2001-04-11T00:00:00"/>
    <x v="51"/>
    <x v="0"/>
    <n v="69.75"/>
    <m/>
    <m/>
    <m/>
  </r>
  <r>
    <d v="2001-04-12T00:00:00"/>
    <x v="51"/>
    <x v="0"/>
    <n v="62.26"/>
    <m/>
    <m/>
    <m/>
  </r>
  <r>
    <d v="2001-04-13T00:00:00"/>
    <x v="51"/>
    <x v="0"/>
    <n v="50.73"/>
    <m/>
    <m/>
    <m/>
  </r>
  <r>
    <d v="2001-04-14T00:00:00"/>
    <x v="51"/>
    <x v="1"/>
    <m/>
    <m/>
    <m/>
    <m/>
  </r>
  <r>
    <d v="2001-04-15T00:00:00"/>
    <x v="51"/>
    <x v="2"/>
    <m/>
    <m/>
    <m/>
    <m/>
  </r>
  <r>
    <d v="2001-04-16T00:00:00"/>
    <x v="51"/>
    <x v="0"/>
    <n v="54.92"/>
    <m/>
    <m/>
    <m/>
  </r>
  <r>
    <d v="2001-04-17T00:00:00"/>
    <x v="51"/>
    <x v="0"/>
    <n v="50.51"/>
    <m/>
    <m/>
    <m/>
  </r>
  <r>
    <d v="2001-04-18T00:00:00"/>
    <x v="51"/>
    <x v="0"/>
    <n v="56.52"/>
    <m/>
    <m/>
    <m/>
  </r>
  <r>
    <d v="2001-04-19T00:00:00"/>
    <x v="51"/>
    <x v="0"/>
    <n v="53.7"/>
    <m/>
    <m/>
    <m/>
  </r>
  <r>
    <d v="2001-04-20T00:00:00"/>
    <x v="51"/>
    <x v="0"/>
    <n v="46.84"/>
    <m/>
    <m/>
    <m/>
  </r>
  <r>
    <d v="2001-04-21T00:00:00"/>
    <x v="51"/>
    <x v="1"/>
    <m/>
    <m/>
    <m/>
    <m/>
  </r>
  <r>
    <d v="2001-04-22T00:00:00"/>
    <x v="51"/>
    <x v="2"/>
    <m/>
    <m/>
    <m/>
    <m/>
  </r>
  <r>
    <d v="2001-04-23T00:00:00"/>
    <x v="51"/>
    <x v="0"/>
    <n v="62.04"/>
    <m/>
    <m/>
    <m/>
  </r>
  <r>
    <d v="2001-04-24T00:00:00"/>
    <x v="51"/>
    <x v="0"/>
    <n v="52.71"/>
    <m/>
    <m/>
    <m/>
  </r>
  <r>
    <d v="2001-04-25T00:00:00"/>
    <x v="51"/>
    <x v="0"/>
    <n v="43.68"/>
    <m/>
    <m/>
    <m/>
  </r>
  <r>
    <d v="2001-04-26T00:00:00"/>
    <x v="51"/>
    <x v="0"/>
    <n v="51.41"/>
    <m/>
    <m/>
    <m/>
  </r>
  <r>
    <d v="2001-04-27T00:00:00"/>
    <x v="51"/>
    <x v="0"/>
    <n v="58.07"/>
    <m/>
    <m/>
    <m/>
  </r>
  <r>
    <d v="2001-04-28T00:00:00"/>
    <x v="51"/>
    <x v="1"/>
    <m/>
    <m/>
    <m/>
    <m/>
  </r>
  <r>
    <d v="2001-04-29T00:00:00"/>
    <x v="51"/>
    <x v="2"/>
    <m/>
    <m/>
    <m/>
    <m/>
  </r>
  <r>
    <d v="2001-04-30T00:00:00"/>
    <x v="51"/>
    <x v="0"/>
    <n v="70.38"/>
    <m/>
    <m/>
    <m/>
  </r>
  <r>
    <d v="2001-05-01T00:00:00"/>
    <x v="52"/>
    <x v="0"/>
    <n v="57.3"/>
    <m/>
    <m/>
    <m/>
  </r>
  <r>
    <d v="2001-05-02T00:00:00"/>
    <x v="52"/>
    <x v="0"/>
    <n v="48.8"/>
    <m/>
    <m/>
    <m/>
  </r>
  <r>
    <d v="2001-05-03T00:00:00"/>
    <x v="52"/>
    <x v="0"/>
    <n v="47.65"/>
    <m/>
    <m/>
    <m/>
  </r>
  <r>
    <d v="2001-05-04T00:00:00"/>
    <x v="52"/>
    <x v="0"/>
    <n v="45.86"/>
    <m/>
    <m/>
    <m/>
  </r>
  <r>
    <d v="2001-05-05T00:00:00"/>
    <x v="52"/>
    <x v="1"/>
    <m/>
    <m/>
    <m/>
    <m/>
  </r>
  <r>
    <d v="2001-05-06T00:00:00"/>
    <x v="52"/>
    <x v="2"/>
    <m/>
    <m/>
    <m/>
    <m/>
  </r>
  <r>
    <d v="2001-05-07T00:00:00"/>
    <x v="52"/>
    <x v="0"/>
    <n v="41.92"/>
    <m/>
    <m/>
    <m/>
  </r>
  <r>
    <d v="2001-05-08T00:00:00"/>
    <x v="52"/>
    <x v="0"/>
    <n v="36.42"/>
    <m/>
    <m/>
    <m/>
  </r>
  <r>
    <d v="2001-05-09T00:00:00"/>
    <x v="52"/>
    <x v="0"/>
    <n v="38.01"/>
    <m/>
    <m/>
    <m/>
  </r>
  <r>
    <d v="2001-05-10T00:00:00"/>
    <x v="52"/>
    <x v="0"/>
    <n v="42.2"/>
    <m/>
    <m/>
    <m/>
  </r>
  <r>
    <d v="2001-05-11T00:00:00"/>
    <x v="52"/>
    <x v="0"/>
    <n v="44.64"/>
    <m/>
    <m/>
    <m/>
  </r>
  <r>
    <d v="2001-05-12T00:00:00"/>
    <x v="52"/>
    <x v="1"/>
    <m/>
    <m/>
    <m/>
    <m/>
  </r>
  <r>
    <d v="2001-05-13T00:00:00"/>
    <x v="52"/>
    <x v="2"/>
    <m/>
    <m/>
    <m/>
    <m/>
  </r>
  <r>
    <d v="2001-05-14T00:00:00"/>
    <x v="52"/>
    <x v="0"/>
    <n v="40.729999999999997"/>
    <m/>
    <m/>
    <m/>
  </r>
  <r>
    <d v="2001-05-15T00:00:00"/>
    <x v="52"/>
    <x v="0"/>
    <n v="42.06"/>
    <m/>
    <m/>
    <m/>
  </r>
  <r>
    <d v="2001-05-16T00:00:00"/>
    <x v="52"/>
    <x v="0"/>
    <n v="48.23"/>
    <m/>
    <m/>
    <m/>
  </r>
  <r>
    <d v="2001-05-17T00:00:00"/>
    <x v="52"/>
    <x v="0"/>
    <n v="49.36"/>
    <m/>
    <m/>
    <m/>
  </r>
  <r>
    <d v="2001-05-18T00:00:00"/>
    <x v="52"/>
    <x v="0"/>
    <n v="47.74"/>
    <m/>
    <m/>
    <m/>
  </r>
  <r>
    <d v="2001-05-19T00:00:00"/>
    <x v="52"/>
    <x v="1"/>
    <m/>
    <m/>
    <m/>
    <m/>
  </r>
  <r>
    <d v="2001-05-20T00:00:00"/>
    <x v="52"/>
    <x v="2"/>
    <m/>
    <m/>
    <m/>
    <m/>
  </r>
  <r>
    <d v="2001-05-21T00:00:00"/>
    <x v="52"/>
    <x v="0"/>
    <n v="36.950000000000003"/>
    <m/>
    <m/>
    <m/>
  </r>
  <r>
    <d v="2001-05-22T00:00:00"/>
    <x v="52"/>
    <x v="0"/>
    <n v="31.28"/>
    <m/>
    <m/>
    <m/>
  </r>
  <r>
    <d v="2001-05-23T00:00:00"/>
    <x v="52"/>
    <x v="0"/>
    <n v="28.51"/>
    <m/>
    <m/>
    <m/>
  </r>
  <r>
    <d v="2001-05-24T00:00:00"/>
    <x v="52"/>
    <x v="0"/>
    <n v="27.7"/>
    <m/>
    <m/>
    <m/>
  </r>
  <r>
    <d v="2001-05-25T00:00:00"/>
    <x v="52"/>
    <x v="0"/>
    <n v="26.47"/>
    <m/>
    <m/>
    <m/>
  </r>
  <r>
    <d v="2001-05-26T00:00:00"/>
    <x v="52"/>
    <x v="1"/>
    <m/>
    <m/>
    <m/>
    <m/>
  </r>
  <r>
    <d v="2001-05-27T00:00:00"/>
    <x v="52"/>
    <x v="2"/>
    <m/>
    <m/>
    <m/>
    <m/>
  </r>
  <r>
    <d v="2001-05-28T00:00:00"/>
    <x v="52"/>
    <x v="0"/>
    <m/>
    <m/>
    <m/>
    <m/>
  </r>
  <r>
    <d v="2001-05-29T00:00:00"/>
    <x v="52"/>
    <x v="0"/>
    <n v="36.15"/>
    <m/>
    <m/>
    <m/>
  </r>
  <r>
    <d v="2001-05-30T00:00:00"/>
    <x v="52"/>
    <x v="0"/>
    <n v="34.909999999999997"/>
    <m/>
    <m/>
    <m/>
  </r>
  <r>
    <d v="2001-05-31T00:00:00"/>
    <x v="52"/>
    <x v="0"/>
    <n v="27.24"/>
    <m/>
    <m/>
    <m/>
  </r>
  <r>
    <d v="2001-06-01T00:00:00"/>
    <x v="53"/>
    <x v="0"/>
    <n v="26.76"/>
    <m/>
    <m/>
    <m/>
  </r>
  <r>
    <d v="2001-06-02T00:00:00"/>
    <x v="53"/>
    <x v="1"/>
    <m/>
    <m/>
    <m/>
    <m/>
  </r>
  <r>
    <d v="2001-06-03T00:00:00"/>
    <x v="53"/>
    <x v="2"/>
    <m/>
    <m/>
    <m/>
    <m/>
  </r>
  <r>
    <d v="2001-06-04T00:00:00"/>
    <x v="53"/>
    <x v="0"/>
    <n v="28.14"/>
    <m/>
    <m/>
    <m/>
  </r>
  <r>
    <d v="2001-06-05T00:00:00"/>
    <x v="53"/>
    <x v="0"/>
    <n v="31.02"/>
    <m/>
    <m/>
    <m/>
  </r>
  <r>
    <d v="2001-06-06T00:00:00"/>
    <x v="53"/>
    <x v="0"/>
    <n v="33.54"/>
    <m/>
    <m/>
    <m/>
  </r>
  <r>
    <d v="2001-06-07T00:00:00"/>
    <x v="53"/>
    <x v="0"/>
    <n v="33.81"/>
    <m/>
    <m/>
    <m/>
  </r>
  <r>
    <d v="2001-06-08T00:00:00"/>
    <x v="53"/>
    <x v="0"/>
    <n v="36.68"/>
    <m/>
    <m/>
    <m/>
  </r>
  <r>
    <d v="2001-06-09T00:00:00"/>
    <x v="53"/>
    <x v="1"/>
    <m/>
    <m/>
    <m/>
    <m/>
  </r>
  <r>
    <d v="2001-06-10T00:00:00"/>
    <x v="53"/>
    <x v="2"/>
    <m/>
    <m/>
    <m/>
    <m/>
  </r>
  <r>
    <d v="2001-06-11T00:00:00"/>
    <x v="53"/>
    <x v="0"/>
    <n v="45.66"/>
    <m/>
    <m/>
    <m/>
  </r>
  <r>
    <d v="2001-06-12T00:00:00"/>
    <x v="53"/>
    <x v="0"/>
    <n v="51.85"/>
    <m/>
    <m/>
    <m/>
  </r>
  <r>
    <d v="2001-06-13T00:00:00"/>
    <x v="53"/>
    <x v="0"/>
    <n v="55.89"/>
    <m/>
    <m/>
    <m/>
  </r>
  <r>
    <d v="2001-06-14T00:00:00"/>
    <x v="53"/>
    <x v="0"/>
    <n v="51.98"/>
    <m/>
    <m/>
    <m/>
  </r>
  <r>
    <d v="2001-06-15T00:00:00"/>
    <x v="53"/>
    <x v="0"/>
    <n v="46.95"/>
    <m/>
    <m/>
    <m/>
  </r>
  <r>
    <d v="2001-06-16T00:00:00"/>
    <x v="53"/>
    <x v="1"/>
    <n v="30"/>
    <m/>
    <m/>
    <m/>
  </r>
  <r>
    <d v="2001-06-17T00:00:00"/>
    <x v="53"/>
    <x v="2"/>
    <n v="30"/>
    <m/>
    <m/>
    <m/>
  </r>
  <r>
    <d v="2001-06-18T00:00:00"/>
    <x v="53"/>
    <x v="0"/>
    <n v="48.17"/>
    <m/>
    <m/>
    <m/>
  </r>
  <r>
    <d v="2001-06-19T00:00:00"/>
    <x v="53"/>
    <x v="0"/>
    <n v="50.22"/>
    <m/>
    <m/>
    <m/>
  </r>
  <r>
    <d v="2001-06-20T00:00:00"/>
    <x v="53"/>
    <x v="0"/>
    <n v="40.28"/>
    <m/>
    <m/>
    <m/>
  </r>
  <r>
    <d v="2001-06-21T00:00:00"/>
    <x v="53"/>
    <x v="0"/>
    <n v="32.659999999999997"/>
    <m/>
    <m/>
    <m/>
  </r>
  <r>
    <d v="2001-06-22T00:00:00"/>
    <x v="53"/>
    <x v="0"/>
    <n v="29.93"/>
    <m/>
    <m/>
    <m/>
  </r>
  <r>
    <d v="2001-06-23T00:00:00"/>
    <x v="53"/>
    <x v="1"/>
    <m/>
    <m/>
    <m/>
    <m/>
  </r>
  <r>
    <d v="2001-06-24T00:00:00"/>
    <x v="53"/>
    <x v="2"/>
    <m/>
    <m/>
    <m/>
    <m/>
  </r>
  <r>
    <d v="2001-06-25T00:00:00"/>
    <x v="53"/>
    <x v="0"/>
    <n v="38.090000000000003"/>
    <m/>
    <m/>
    <m/>
  </r>
  <r>
    <d v="2001-06-26T00:00:00"/>
    <x v="53"/>
    <x v="0"/>
    <n v="39.119999999999997"/>
    <m/>
    <m/>
    <m/>
  </r>
  <r>
    <d v="2001-06-27T00:00:00"/>
    <x v="53"/>
    <x v="0"/>
    <n v="42.68"/>
    <m/>
    <m/>
    <m/>
  </r>
  <r>
    <d v="2001-06-28T00:00:00"/>
    <x v="53"/>
    <x v="0"/>
    <n v="47.66"/>
    <m/>
    <m/>
    <m/>
  </r>
  <r>
    <d v="2001-06-29T00:00:00"/>
    <x v="53"/>
    <x v="0"/>
    <n v="41.71"/>
    <m/>
    <m/>
    <m/>
  </r>
  <r>
    <d v="2001-06-30T00:00:00"/>
    <x v="53"/>
    <x v="1"/>
    <n v="27"/>
    <m/>
    <m/>
    <m/>
  </r>
  <r>
    <d v="2001-07-01T00:00:00"/>
    <x v="54"/>
    <x v="2"/>
    <n v="27"/>
    <m/>
    <m/>
    <m/>
  </r>
  <r>
    <d v="2001-07-02T00:00:00"/>
    <x v="54"/>
    <x v="0"/>
    <n v="38.99"/>
    <m/>
    <m/>
    <m/>
  </r>
  <r>
    <d v="2001-07-03T00:00:00"/>
    <x v="54"/>
    <x v="0"/>
    <n v="31.98"/>
    <m/>
    <m/>
    <m/>
  </r>
  <r>
    <d v="2001-07-04T00:00:00"/>
    <x v="54"/>
    <x v="0"/>
    <m/>
    <m/>
    <m/>
    <m/>
  </r>
  <r>
    <d v="2001-07-05T00:00:00"/>
    <x v="54"/>
    <x v="0"/>
    <n v="28.44"/>
    <m/>
    <m/>
    <m/>
  </r>
  <r>
    <d v="2001-07-06T00:00:00"/>
    <x v="54"/>
    <x v="0"/>
    <n v="32.79"/>
    <m/>
    <m/>
    <m/>
  </r>
  <r>
    <d v="2001-07-07T00:00:00"/>
    <x v="54"/>
    <x v="1"/>
    <m/>
    <m/>
    <m/>
    <m/>
  </r>
  <r>
    <d v="2001-07-08T00:00:00"/>
    <x v="54"/>
    <x v="2"/>
    <m/>
    <m/>
    <m/>
    <m/>
  </r>
  <r>
    <d v="2001-07-09T00:00:00"/>
    <x v="54"/>
    <x v="0"/>
    <n v="42.97"/>
    <m/>
    <m/>
    <m/>
  </r>
  <r>
    <d v="2001-07-10T00:00:00"/>
    <x v="54"/>
    <x v="0"/>
    <n v="49.32"/>
    <m/>
    <m/>
    <m/>
  </r>
  <r>
    <d v="2001-07-11T00:00:00"/>
    <x v="54"/>
    <x v="0"/>
    <n v="47.67"/>
    <m/>
    <m/>
    <m/>
  </r>
  <r>
    <d v="2001-07-12T00:00:00"/>
    <x v="54"/>
    <x v="0"/>
    <n v="40.01"/>
    <m/>
    <m/>
    <m/>
  </r>
  <r>
    <d v="2001-07-13T00:00:00"/>
    <x v="54"/>
    <x v="0"/>
    <n v="36.43"/>
    <m/>
    <m/>
    <m/>
  </r>
  <r>
    <d v="2001-07-14T00:00:00"/>
    <x v="54"/>
    <x v="1"/>
    <m/>
    <m/>
    <m/>
    <m/>
  </r>
  <r>
    <d v="2001-07-15T00:00:00"/>
    <x v="54"/>
    <x v="2"/>
    <m/>
    <m/>
    <m/>
    <m/>
  </r>
  <r>
    <d v="2001-07-16T00:00:00"/>
    <x v="54"/>
    <x v="0"/>
    <n v="44.7"/>
    <m/>
    <m/>
    <m/>
  </r>
  <r>
    <d v="2001-07-17T00:00:00"/>
    <x v="54"/>
    <x v="0"/>
    <n v="45.24"/>
    <m/>
    <m/>
    <m/>
  </r>
  <r>
    <d v="2001-07-18T00:00:00"/>
    <x v="54"/>
    <x v="0"/>
    <n v="48.27"/>
    <m/>
    <m/>
    <m/>
  </r>
  <r>
    <d v="2001-07-19T00:00:00"/>
    <x v="54"/>
    <x v="0"/>
    <n v="49.59"/>
    <m/>
    <m/>
    <m/>
  </r>
  <r>
    <d v="2001-07-20T00:00:00"/>
    <x v="54"/>
    <x v="0"/>
    <n v="47.2"/>
    <m/>
    <m/>
    <m/>
  </r>
  <r>
    <d v="2001-07-21T00:00:00"/>
    <x v="54"/>
    <x v="1"/>
    <n v="36"/>
    <m/>
    <m/>
    <m/>
  </r>
  <r>
    <d v="2001-07-22T00:00:00"/>
    <x v="54"/>
    <x v="2"/>
    <n v="36"/>
    <m/>
    <m/>
    <m/>
  </r>
  <r>
    <d v="2001-07-23T00:00:00"/>
    <x v="54"/>
    <x v="0"/>
    <n v="51.34"/>
    <m/>
    <m/>
    <m/>
  </r>
  <r>
    <d v="2001-07-24T00:00:00"/>
    <x v="54"/>
    <x v="0"/>
    <n v="56.39"/>
    <m/>
    <m/>
    <m/>
  </r>
  <r>
    <d v="2001-07-25T00:00:00"/>
    <x v="54"/>
    <x v="0"/>
    <n v="45.39"/>
    <m/>
    <m/>
    <m/>
  </r>
  <r>
    <d v="2001-07-26T00:00:00"/>
    <x v="54"/>
    <x v="0"/>
    <n v="39.35"/>
    <m/>
    <m/>
    <m/>
  </r>
  <r>
    <d v="2001-07-27T00:00:00"/>
    <x v="54"/>
    <x v="0"/>
    <n v="36.94"/>
    <m/>
    <m/>
    <m/>
  </r>
  <r>
    <d v="2001-07-28T00:00:00"/>
    <x v="54"/>
    <x v="1"/>
    <n v="34.25"/>
    <m/>
    <m/>
    <m/>
  </r>
  <r>
    <d v="2001-07-29T00:00:00"/>
    <x v="54"/>
    <x v="2"/>
    <n v="34.25"/>
    <m/>
    <m/>
    <m/>
  </r>
  <r>
    <d v="2001-07-30T00:00:00"/>
    <x v="54"/>
    <x v="0"/>
    <n v="43.82"/>
    <m/>
    <m/>
    <m/>
  </r>
  <r>
    <d v="2001-07-31T00:00:00"/>
    <x v="54"/>
    <x v="0"/>
    <n v="50.24"/>
    <m/>
    <m/>
    <m/>
  </r>
  <r>
    <d v="2001-08-01T00:00:00"/>
    <x v="55"/>
    <x v="0"/>
    <n v="53.24"/>
    <m/>
    <m/>
    <m/>
  </r>
  <r>
    <d v="2001-08-02T00:00:00"/>
    <x v="55"/>
    <x v="0"/>
    <n v="48.79"/>
    <m/>
    <m/>
    <m/>
  </r>
  <r>
    <d v="2001-08-03T00:00:00"/>
    <x v="55"/>
    <x v="0"/>
    <n v="43.17"/>
    <m/>
    <m/>
    <m/>
  </r>
  <r>
    <d v="2001-08-04T00:00:00"/>
    <x v="55"/>
    <x v="1"/>
    <m/>
    <m/>
    <m/>
    <m/>
  </r>
  <r>
    <d v="2001-08-05T00:00:00"/>
    <x v="55"/>
    <x v="2"/>
    <m/>
    <m/>
    <m/>
    <m/>
  </r>
  <r>
    <d v="2001-08-06T00:00:00"/>
    <x v="55"/>
    <x v="0"/>
    <n v="42.65"/>
    <m/>
    <m/>
    <m/>
  </r>
  <r>
    <d v="2001-08-07T00:00:00"/>
    <x v="55"/>
    <x v="0"/>
    <n v="53.98"/>
    <m/>
    <m/>
    <m/>
  </r>
  <r>
    <d v="2001-08-08T00:00:00"/>
    <x v="55"/>
    <x v="0"/>
    <n v="54.62"/>
    <m/>
    <m/>
    <m/>
  </r>
  <r>
    <d v="2001-08-09T00:00:00"/>
    <x v="55"/>
    <x v="0"/>
    <n v="49.2"/>
    <m/>
    <m/>
    <m/>
  </r>
  <r>
    <d v="2001-08-10T00:00:00"/>
    <x v="55"/>
    <x v="0"/>
    <n v="42.7"/>
    <m/>
    <m/>
    <m/>
  </r>
  <r>
    <d v="2001-08-11T00:00:00"/>
    <x v="55"/>
    <x v="1"/>
    <n v="34.5"/>
    <m/>
    <m/>
    <m/>
  </r>
  <r>
    <d v="2001-08-12T00:00:00"/>
    <x v="55"/>
    <x v="2"/>
    <n v="34.5"/>
    <m/>
    <m/>
    <m/>
  </r>
  <r>
    <d v="2001-08-13T00:00:00"/>
    <x v="55"/>
    <x v="0"/>
    <n v="38.08"/>
    <m/>
    <m/>
    <m/>
  </r>
  <r>
    <d v="2001-08-14T00:00:00"/>
    <x v="55"/>
    <x v="0"/>
    <n v="33.78"/>
    <m/>
    <m/>
    <m/>
  </r>
  <r>
    <d v="2001-08-15T00:00:00"/>
    <x v="55"/>
    <x v="0"/>
    <n v="35.01"/>
    <m/>
    <m/>
    <m/>
  </r>
  <r>
    <d v="2001-08-16T00:00:00"/>
    <x v="55"/>
    <x v="0"/>
    <n v="33.229999999999997"/>
    <m/>
    <m/>
    <m/>
  </r>
  <r>
    <d v="2001-08-17T00:00:00"/>
    <x v="55"/>
    <x v="0"/>
    <n v="32.43"/>
    <m/>
    <m/>
    <m/>
  </r>
  <r>
    <d v="2001-08-18T00:00:00"/>
    <x v="55"/>
    <x v="1"/>
    <m/>
    <m/>
    <m/>
    <m/>
  </r>
  <r>
    <d v="2001-08-19T00:00:00"/>
    <x v="55"/>
    <x v="2"/>
    <m/>
    <m/>
    <m/>
    <m/>
  </r>
  <r>
    <d v="2001-08-20T00:00:00"/>
    <x v="55"/>
    <x v="0"/>
    <n v="34.64"/>
    <m/>
    <m/>
    <m/>
  </r>
  <r>
    <d v="2001-08-21T00:00:00"/>
    <x v="55"/>
    <x v="0"/>
    <n v="33.5"/>
    <m/>
    <m/>
    <m/>
  </r>
  <r>
    <d v="2001-08-22T00:00:00"/>
    <x v="55"/>
    <x v="0"/>
    <n v="36.89"/>
    <m/>
    <m/>
    <m/>
  </r>
  <r>
    <d v="2001-08-23T00:00:00"/>
    <x v="55"/>
    <x v="0"/>
    <n v="40.119999999999997"/>
    <m/>
    <m/>
    <m/>
  </r>
  <r>
    <d v="2001-08-24T00:00:00"/>
    <x v="55"/>
    <x v="0"/>
    <n v="38.96"/>
    <m/>
    <m/>
    <m/>
  </r>
  <r>
    <d v="2001-08-25T00:00:00"/>
    <x v="55"/>
    <x v="1"/>
    <m/>
    <m/>
    <m/>
    <m/>
  </r>
  <r>
    <d v="2001-08-26T00:00:00"/>
    <x v="55"/>
    <x v="2"/>
    <m/>
    <m/>
    <m/>
    <m/>
  </r>
  <r>
    <d v="2001-08-27T00:00:00"/>
    <x v="55"/>
    <x v="0"/>
    <n v="34.75"/>
    <m/>
    <m/>
    <m/>
  </r>
  <r>
    <d v="2001-08-28T00:00:00"/>
    <x v="55"/>
    <x v="0"/>
    <n v="32.69"/>
    <m/>
    <m/>
    <m/>
  </r>
  <r>
    <d v="2001-08-29T00:00:00"/>
    <x v="55"/>
    <x v="0"/>
    <n v="34.96"/>
    <m/>
    <m/>
    <m/>
  </r>
  <r>
    <d v="2001-08-30T00:00:00"/>
    <x v="55"/>
    <x v="0"/>
    <n v="33.08"/>
    <m/>
    <m/>
    <m/>
  </r>
  <r>
    <d v="2001-08-31T00:00:00"/>
    <x v="55"/>
    <x v="0"/>
    <n v="28.72"/>
    <m/>
    <m/>
    <m/>
  </r>
  <r>
    <d v="2001-09-01T00:00:00"/>
    <x v="56"/>
    <x v="1"/>
    <m/>
    <m/>
    <m/>
    <m/>
  </r>
  <r>
    <d v="2001-09-02T00:00:00"/>
    <x v="56"/>
    <x v="2"/>
    <m/>
    <m/>
    <m/>
    <m/>
  </r>
  <r>
    <d v="2001-09-03T00:00:00"/>
    <x v="56"/>
    <x v="0"/>
    <m/>
    <m/>
    <m/>
    <m/>
  </r>
  <r>
    <d v="2001-09-04T00:00:00"/>
    <x v="56"/>
    <x v="0"/>
    <n v="24.77"/>
    <m/>
    <m/>
    <m/>
  </r>
  <r>
    <d v="2001-09-05T00:00:00"/>
    <x v="56"/>
    <x v="0"/>
    <n v="22.35"/>
    <m/>
    <m/>
    <m/>
  </r>
  <r>
    <d v="2001-09-06T00:00:00"/>
    <x v="56"/>
    <x v="0"/>
    <n v="20.78"/>
    <m/>
    <m/>
    <m/>
  </r>
  <r>
    <d v="2001-09-07T00:00:00"/>
    <x v="56"/>
    <x v="0"/>
    <n v="22.8"/>
    <m/>
    <m/>
    <m/>
  </r>
  <r>
    <d v="2001-09-08T00:00:00"/>
    <x v="56"/>
    <x v="1"/>
    <n v="19.329999999999998"/>
    <m/>
    <m/>
    <m/>
  </r>
  <r>
    <d v="2001-09-09T00:00:00"/>
    <x v="56"/>
    <x v="2"/>
    <n v="19.329999999999998"/>
    <m/>
    <m/>
    <m/>
  </r>
  <r>
    <d v="2001-09-10T00:00:00"/>
    <x v="56"/>
    <x v="0"/>
    <n v="22.09"/>
    <m/>
    <m/>
    <m/>
  </r>
  <r>
    <d v="2001-09-11T00:00:00"/>
    <x v="56"/>
    <x v="0"/>
    <n v="21.06"/>
    <m/>
    <m/>
    <m/>
  </r>
  <r>
    <d v="2001-09-12T00:00:00"/>
    <x v="56"/>
    <x v="0"/>
    <n v="21.16"/>
    <m/>
    <m/>
    <m/>
  </r>
  <r>
    <d v="2001-09-13T00:00:00"/>
    <x v="56"/>
    <x v="0"/>
    <n v="21.98"/>
    <m/>
    <m/>
    <m/>
  </r>
  <r>
    <d v="2001-09-14T00:00:00"/>
    <x v="56"/>
    <x v="0"/>
    <n v="20.21"/>
    <m/>
    <m/>
    <m/>
  </r>
  <r>
    <d v="2001-09-15T00:00:00"/>
    <x v="56"/>
    <x v="1"/>
    <n v="22"/>
    <m/>
    <m/>
    <m/>
  </r>
  <r>
    <d v="2001-09-16T00:00:00"/>
    <x v="56"/>
    <x v="2"/>
    <n v="22"/>
    <m/>
    <m/>
    <m/>
  </r>
  <r>
    <d v="2001-09-17T00:00:00"/>
    <x v="56"/>
    <x v="0"/>
    <n v="21.16"/>
    <m/>
    <m/>
    <m/>
  </r>
  <r>
    <d v="2001-09-18T00:00:00"/>
    <x v="56"/>
    <x v="0"/>
    <n v="21.14"/>
    <m/>
    <m/>
    <m/>
  </r>
  <r>
    <d v="2001-09-19T00:00:00"/>
    <x v="56"/>
    <x v="0"/>
    <n v="21.38"/>
    <m/>
    <m/>
    <m/>
  </r>
  <r>
    <d v="2001-09-20T00:00:00"/>
    <x v="56"/>
    <x v="0"/>
    <n v="21.27"/>
    <m/>
    <m/>
    <m/>
  </r>
  <r>
    <d v="2001-09-21T00:00:00"/>
    <x v="56"/>
    <x v="0"/>
    <n v="20.28"/>
    <m/>
    <m/>
    <m/>
  </r>
  <r>
    <d v="2001-09-22T00:00:00"/>
    <x v="56"/>
    <x v="1"/>
    <m/>
    <m/>
    <m/>
    <m/>
  </r>
  <r>
    <d v="2001-09-23T00:00:00"/>
    <x v="56"/>
    <x v="2"/>
    <m/>
    <m/>
    <m/>
    <m/>
  </r>
  <r>
    <d v="2001-09-24T00:00:00"/>
    <x v="56"/>
    <x v="0"/>
    <n v="20.010000000000002"/>
    <m/>
    <m/>
    <m/>
  </r>
  <r>
    <d v="2001-09-25T00:00:00"/>
    <x v="56"/>
    <x v="0"/>
    <n v="17.89"/>
    <m/>
    <m/>
    <m/>
  </r>
  <r>
    <d v="2001-09-26T00:00:00"/>
    <x v="56"/>
    <x v="0"/>
    <n v="16.96"/>
    <m/>
    <m/>
    <m/>
  </r>
  <r>
    <d v="2001-09-27T00:00:00"/>
    <x v="56"/>
    <x v="0"/>
    <n v="16.399999999999999"/>
    <m/>
    <m/>
    <m/>
  </r>
  <r>
    <d v="2001-09-28T00:00:00"/>
    <x v="56"/>
    <x v="0"/>
    <n v="16.66"/>
    <m/>
    <m/>
    <m/>
  </r>
  <r>
    <d v="2001-09-29T00:00:00"/>
    <x v="56"/>
    <x v="1"/>
    <m/>
    <m/>
    <m/>
    <m/>
  </r>
  <r>
    <d v="2001-09-30T00:00:00"/>
    <x v="56"/>
    <x v="2"/>
    <m/>
    <m/>
    <m/>
    <m/>
  </r>
  <r>
    <d v="2001-10-01T00:00:00"/>
    <x v="57"/>
    <x v="0"/>
    <n v="17.09"/>
    <m/>
    <m/>
    <m/>
  </r>
  <r>
    <d v="2001-10-02T00:00:00"/>
    <x v="57"/>
    <x v="0"/>
    <n v="18.18"/>
    <m/>
    <m/>
    <m/>
  </r>
  <r>
    <d v="2001-10-03T00:00:00"/>
    <x v="57"/>
    <x v="0"/>
    <n v="16.96"/>
    <m/>
    <m/>
    <m/>
  </r>
  <r>
    <d v="2001-10-04T00:00:00"/>
    <x v="57"/>
    <x v="0"/>
    <n v="17.39"/>
    <m/>
    <m/>
    <m/>
  </r>
  <r>
    <d v="2001-10-05T00:00:00"/>
    <x v="57"/>
    <x v="0"/>
    <n v="18.02"/>
    <m/>
    <m/>
    <m/>
  </r>
  <r>
    <d v="2001-10-06T00:00:00"/>
    <x v="57"/>
    <x v="1"/>
    <m/>
    <m/>
    <m/>
    <m/>
  </r>
  <r>
    <d v="2001-10-07T00:00:00"/>
    <x v="57"/>
    <x v="2"/>
    <m/>
    <m/>
    <m/>
    <m/>
  </r>
  <r>
    <d v="2001-10-08T00:00:00"/>
    <x v="57"/>
    <x v="0"/>
    <n v="19.27"/>
    <m/>
    <m/>
    <m/>
  </r>
  <r>
    <d v="2001-10-09T00:00:00"/>
    <x v="57"/>
    <x v="0"/>
    <n v="19.059999999999999"/>
    <m/>
    <m/>
    <m/>
  </r>
  <r>
    <d v="2001-10-10T00:00:00"/>
    <x v="57"/>
    <x v="0"/>
    <n v="18.559999999999999"/>
    <m/>
    <m/>
    <m/>
  </r>
  <r>
    <d v="2001-10-11T00:00:00"/>
    <x v="57"/>
    <x v="0"/>
    <n v="19.3"/>
    <m/>
    <m/>
    <m/>
  </r>
  <r>
    <d v="2001-10-12T00:00:00"/>
    <x v="57"/>
    <x v="0"/>
    <n v="20.11"/>
    <m/>
    <m/>
    <m/>
  </r>
  <r>
    <d v="2001-10-13T00:00:00"/>
    <x v="57"/>
    <x v="1"/>
    <n v="18"/>
    <m/>
    <m/>
    <m/>
  </r>
  <r>
    <d v="2001-10-14T00:00:00"/>
    <x v="57"/>
    <x v="2"/>
    <n v="18"/>
    <m/>
    <m/>
    <m/>
  </r>
  <r>
    <d v="2001-10-15T00:00:00"/>
    <x v="57"/>
    <x v="0"/>
    <n v="20.04"/>
    <m/>
    <m/>
    <m/>
  </r>
  <r>
    <d v="2001-10-16T00:00:00"/>
    <x v="57"/>
    <x v="0"/>
    <n v="18.77"/>
    <m/>
    <m/>
    <m/>
  </r>
  <r>
    <d v="2001-10-17T00:00:00"/>
    <x v="57"/>
    <x v="0"/>
    <n v="19.28"/>
    <m/>
    <m/>
    <m/>
  </r>
  <r>
    <d v="2001-10-18T00:00:00"/>
    <x v="57"/>
    <x v="0"/>
    <n v="21.22"/>
    <m/>
    <m/>
    <m/>
  </r>
  <r>
    <d v="2001-10-19T00:00:00"/>
    <x v="57"/>
    <x v="0"/>
    <n v="20.46"/>
    <m/>
    <m/>
    <m/>
  </r>
  <r>
    <d v="2001-10-20T00:00:00"/>
    <x v="57"/>
    <x v="1"/>
    <m/>
    <m/>
    <m/>
    <m/>
  </r>
  <r>
    <d v="2001-10-21T00:00:00"/>
    <x v="57"/>
    <x v="2"/>
    <m/>
    <m/>
    <m/>
    <m/>
  </r>
  <r>
    <d v="2001-10-22T00:00:00"/>
    <x v="57"/>
    <x v="0"/>
    <n v="20.64"/>
    <m/>
    <m/>
    <m/>
  </r>
  <r>
    <d v="2001-10-23T00:00:00"/>
    <x v="57"/>
    <x v="0"/>
    <n v="21.92"/>
    <m/>
    <m/>
    <m/>
  </r>
  <r>
    <d v="2001-10-24T00:00:00"/>
    <x v="57"/>
    <x v="0"/>
    <n v="24.29"/>
    <m/>
    <m/>
    <m/>
  </r>
  <r>
    <d v="2001-10-25T00:00:00"/>
    <x v="57"/>
    <x v="0"/>
    <n v="23.32"/>
    <m/>
    <m/>
    <m/>
  </r>
  <r>
    <d v="2001-10-26T00:00:00"/>
    <x v="57"/>
    <x v="0"/>
    <n v="26.12"/>
    <m/>
    <m/>
    <m/>
  </r>
  <r>
    <d v="2001-10-27T00:00:00"/>
    <x v="57"/>
    <x v="1"/>
    <n v="23"/>
    <m/>
    <m/>
    <m/>
  </r>
  <r>
    <d v="2001-10-28T00:00:00"/>
    <x v="57"/>
    <x v="2"/>
    <n v="23"/>
    <m/>
    <m/>
    <m/>
  </r>
  <r>
    <d v="2001-10-29T00:00:00"/>
    <x v="57"/>
    <x v="0"/>
    <n v="26.33"/>
    <m/>
    <m/>
    <m/>
  </r>
  <r>
    <d v="2001-10-30T00:00:00"/>
    <x v="57"/>
    <x v="0"/>
    <n v="27.32"/>
    <m/>
    <m/>
    <m/>
  </r>
  <r>
    <d v="2001-10-31T00:00:00"/>
    <x v="57"/>
    <x v="0"/>
    <n v="27.63"/>
    <m/>
    <m/>
    <m/>
  </r>
  <r>
    <d v="2001-11-01T00:00:00"/>
    <x v="58"/>
    <x v="0"/>
    <n v="26.91"/>
    <m/>
    <m/>
    <m/>
  </r>
  <r>
    <d v="2001-11-02T00:00:00"/>
    <x v="58"/>
    <x v="0"/>
    <n v="25.53"/>
    <m/>
    <m/>
    <m/>
  </r>
  <r>
    <d v="2001-11-03T00:00:00"/>
    <x v="58"/>
    <x v="1"/>
    <n v="23"/>
    <m/>
    <m/>
    <m/>
  </r>
  <r>
    <d v="2001-11-04T00:00:00"/>
    <x v="58"/>
    <x v="2"/>
    <n v="23"/>
    <m/>
    <m/>
    <m/>
  </r>
  <r>
    <d v="2001-11-05T00:00:00"/>
    <x v="58"/>
    <x v="0"/>
    <n v="26.06"/>
    <m/>
    <m/>
    <m/>
  </r>
  <r>
    <d v="2001-11-06T00:00:00"/>
    <x v="58"/>
    <x v="0"/>
    <n v="24.71"/>
    <m/>
    <m/>
    <m/>
  </r>
  <r>
    <d v="2001-11-07T00:00:00"/>
    <x v="58"/>
    <x v="0"/>
    <n v="25.19"/>
    <m/>
    <m/>
    <m/>
  </r>
  <r>
    <d v="2001-11-08T00:00:00"/>
    <x v="58"/>
    <x v="0"/>
    <n v="25.48"/>
    <m/>
    <m/>
    <m/>
  </r>
  <r>
    <d v="2001-11-09T00:00:00"/>
    <x v="58"/>
    <x v="0"/>
    <n v="25.64"/>
    <m/>
    <m/>
    <m/>
  </r>
  <r>
    <d v="2001-11-10T00:00:00"/>
    <x v="58"/>
    <x v="1"/>
    <m/>
    <m/>
    <m/>
    <m/>
  </r>
  <r>
    <d v="2001-11-11T00:00:00"/>
    <x v="58"/>
    <x v="2"/>
    <m/>
    <m/>
    <m/>
    <m/>
  </r>
  <r>
    <d v="2001-11-12T00:00:00"/>
    <x v="58"/>
    <x v="0"/>
    <n v="27.55"/>
    <m/>
    <m/>
    <m/>
  </r>
  <r>
    <d v="2001-11-13T00:00:00"/>
    <x v="58"/>
    <x v="0"/>
    <n v="24.93"/>
    <m/>
    <m/>
    <m/>
  </r>
  <r>
    <d v="2001-11-14T00:00:00"/>
    <x v="58"/>
    <x v="0"/>
    <n v="22.63"/>
    <m/>
    <m/>
    <m/>
  </r>
  <r>
    <d v="2001-11-15T00:00:00"/>
    <x v="58"/>
    <x v="0"/>
    <n v="21.56"/>
    <m/>
    <m/>
    <m/>
  </r>
  <r>
    <d v="2001-11-16T00:00:00"/>
    <x v="58"/>
    <x v="0"/>
    <n v="20.420000000000002"/>
    <m/>
    <m/>
    <m/>
  </r>
  <r>
    <d v="2001-11-17T00:00:00"/>
    <x v="58"/>
    <x v="1"/>
    <m/>
    <m/>
    <m/>
    <m/>
  </r>
  <r>
    <d v="2001-11-18T00:00:00"/>
    <x v="58"/>
    <x v="2"/>
    <m/>
    <m/>
    <m/>
    <m/>
  </r>
  <r>
    <d v="2001-11-19T00:00:00"/>
    <x v="58"/>
    <x v="0"/>
    <n v="19.649999999999999"/>
    <m/>
    <m/>
    <m/>
  </r>
  <r>
    <d v="2001-11-20T00:00:00"/>
    <x v="58"/>
    <x v="0"/>
    <n v="17.78"/>
    <m/>
    <m/>
    <m/>
  </r>
  <r>
    <d v="2001-11-21T00:00:00"/>
    <x v="58"/>
    <x v="0"/>
    <n v="20.03"/>
    <m/>
    <m/>
    <m/>
  </r>
  <r>
    <d v="2001-11-22T00:00:00"/>
    <x v="58"/>
    <x v="0"/>
    <m/>
    <m/>
    <m/>
    <m/>
  </r>
  <r>
    <d v="2001-11-23T00:00:00"/>
    <x v="58"/>
    <x v="0"/>
    <n v="16.97"/>
    <m/>
    <m/>
    <m/>
  </r>
  <r>
    <d v="2001-11-24T00:00:00"/>
    <x v="58"/>
    <x v="1"/>
    <n v="15.63"/>
    <m/>
    <m/>
    <m/>
  </r>
  <r>
    <d v="2001-11-25T00:00:00"/>
    <x v="58"/>
    <x v="2"/>
    <n v="15.63"/>
    <m/>
    <m/>
    <m/>
  </r>
  <r>
    <d v="2001-11-26T00:00:00"/>
    <x v="58"/>
    <x v="0"/>
    <n v="18.809999999999999"/>
    <m/>
    <m/>
    <m/>
  </r>
  <r>
    <d v="2001-11-27T00:00:00"/>
    <x v="58"/>
    <x v="0"/>
    <n v="17.79"/>
    <m/>
    <m/>
    <m/>
  </r>
  <r>
    <d v="2001-11-28T00:00:00"/>
    <x v="58"/>
    <x v="0"/>
    <n v="17.420000000000002"/>
    <m/>
    <m/>
    <m/>
  </r>
  <r>
    <d v="2001-11-29T00:00:00"/>
    <x v="58"/>
    <x v="0"/>
    <n v="20.2"/>
    <m/>
    <m/>
    <m/>
  </r>
  <r>
    <d v="2001-11-30T00:00:00"/>
    <x v="58"/>
    <x v="0"/>
    <n v="19.87"/>
    <m/>
    <m/>
    <m/>
  </r>
  <r>
    <d v="2001-12-01T00:00:00"/>
    <x v="59"/>
    <x v="1"/>
    <n v="16.579999999999998"/>
    <m/>
    <m/>
    <m/>
  </r>
  <r>
    <d v="2001-12-02T00:00:00"/>
    <x v="59"/>
    <x v="2"/>
    <n v="16.579999999999998"/>
    <m/>
    <m/>
    <m/>
  </r>
  <r>
    <d v="2001-12-03T00:00:00"/>
    <x v="59"/>
    <x v="0"/>
    <n v="16.53"/>
    <m/>
    <m/>
    <m/>
  </r>
  <r>
    <d v="2001-12-04T00:00:00"/>
    <x v="59"/>
    <x v="0"/>
    <n v="17.25"/>
    <m/>
    <m/>
    <m/>
  </r>
  <r>
    <d v="2001-12-05T00:00:00"/>
    <x v="59"/>
    <x v="0"/>
    <n v="17.399999999999999"/>
    <m/>
    <m/>
    <m/>
  </r>
  <r>
    <d v="2001-12-06T00:00:00"/>
    <x v="59"/>
    <x v="0"/>
    <n v="17.21"/>
    <m/>
    <m/>
    <m/>
  </r>
  <r>
    <d v="2001-12-07T00:00:00"/>
    <x v="59"/>
    <x v="0"/>
    <n v="16.41"/>
    <m/>
    <m/>
    <m/>
  </r>
  <r>
    <d v="2001-12-08T00:00:00"/>
    <x v="59"/>
    <x v="1"/>
    <n v="16.5"/>
    <m/>
    <m/>
    <m/>
  </r>
  <r>
    <d v="2001-12-09T00:00:00"/>
    <x v="59"/>
    <x v="2"/>
    <n v="16"/>
    <m/>
    <m/>
    <m/>
  </r>
  <r>
    <d v="2001-12-10T00:00:00"/>
    <x v="59"/>
    <x v="0"/>
    <n v="18.47"/>
    <m/>
    <m/>
    <m/>
  </r>
  <r>
    <d v="2001-12-11T00:00:00"/>
    <x v="59"/>
    <x v="0"/>
    <n v="19.32"/>
    <m/>
    <m/>
    <m/>
  </r>
  <r>
    <d v="2001-12-12T00:00:00"/>
    <x v="59"/>
    <x v="0"/>
    <n v="21.01"/>
    <m/>
    <m/>
    <m/>
  </r>
  <r>
    <d v="2001-12-13T00:00:00"/>
    <x v="59"/>
    <x v="0"/>
    <n v="20.14"/>
    <m/>
    <m/>
    <m/>
  </r>
  <r>
    <d v="2001-12-14T00:00:00"/>
    <x v="59"/>
    <x v="0"/>
    <n v="19.36"/>
    <m/>
    <m/>
    <m/>
  </r>
  <r>
    <d v="2001-12-15T00:00:00"/>
    <x v="59"/>
    <x v="1"/>
    <n v="17.5"/>
    <m/>
    <m/>
    <m/>
  </r>
  <r>
    <d v="2001-12-16T00:00:00"/>
    <x v="59"/>
    <x v="2"/>
    <n v="17.5"/>
    <m/>
    <m/>
    <m/>
  </r>
  <r>
    <d v="2001-12-17T00:00:00"/>
    <x v="59"/>
    <x v="0"/>
    <n v="19.39"/>
    <m/>
    <m/>
    <m/>
  </r>
  <r>
    <d v="2001-12-18T00:00:00"/>
    <x v="59"/>
    <x v="0"/>
    <n v="20.3"/>
    <m/>
    <m/>
    <m/>
  </r>
  <r>
    <d v="2001-12-19T00:00:00"/>
    <x v="59"/>
    <x v="0"/>
    <n v="20.47"/>
    <m/>
    <m/>
    <m/>
  </r>
  <r>
    <d v="2001-12-20T00:00:00"/>
    <x v="59"/>
    <x v="0"/>
    <n v="21.55"/>
    <m/>
    <m/>
    <m/>
  </r>
  <r>
    <d v="2001-12-21T00:00:00"/>
    <x v="59"/>
    <x v="0"/>
    <n v="22.29"/>
    <m/>
    <m/>
    <m/>
  </r>
  <r>
    <d v="2001-12-22T00:00:00"/>
    <x v="59"/>
    <x v="1"/>
    <n v="16.25"/>
    <m/>
    <m/>
    <m/>
  </r>
  <r>
    <d v="2001-12-23T00:00:00"/>
    <x v="59"/>
    <x v="2"/>
    <n v="16.25"/>
    <m/>
    <m/>
    <m/>
  </r>
  <r>
    <d v="2001-12-24T00:00:00"/>
    <x v="59"/>
    <x v="0"/>
    <n v="19.97"/>
    <m/>
    <m/>
    <m/>
  </r>
  <r>
    <d v="2001-12-25T00:00:00"/>
    <x v="59"/>
    <x v="0"/>
    <m/>
    <m/>
    <m/>
    <m/>
  </r>
  <r>
    <d v="2001-12-26T00:00:00"/>
    <x v="59"/>
    <x v="0"/>
    <n v="23.94"/>
    <m/>
    <m/>
    <m/>
  </r>
  <r>
    <d v="2001-12-27T00:00:00"/>
    <x v="59"/>
    <x v="0"/>
    <n v="24.51"/>
    <m/>
    <m/>
    <m/>
  </r>
  <r>
    <d v="2001-12-28T00:00:00"/>
    <x v="59"/>
    <x v="0"/>
    <n v="22.24"/>
    <m/>
    <m/>
    <m/>
  </r>
  <r>
    <d v="2001-12-29T00:00:00"/>
    <x v="59"/>
    <x v="1"/>
    <n v="17.5"/>
    <m/>
    <m/>
    <m/>
  </r>
  <r>
    <d v="2001-12-30T00:00:00"/>
    <x v="59"/>
    <x v="2"/>
    <n v="17.5"/>
    <m/>
    <m/>
    <m/>
  </r>
  <r>
    <d v="2001-12-31T00:00:00"/>
    <x v="59"/>
    <x v="0"/>
    <n v="21.73"/>
    <m/>
    <m/>
    <m/>
  </r>
  <r>
    <d v="2002-01-01T00:00:00"/>
    <x v="60"/>
    <x v="0"/>
    <n v="20"/>
    <m/>
    <m/>
    <m/>
  </r>
  <r>
    <d v="2002-01-02T00:00:00"/>
    <x v="60"/>
    <x v="0"/>
    <n v="22.98"/>
    <m/>
    <m/>
    <m/>
  </r>
  <r>
    <d v="2002-01-03T00:00:00"/>
    <x v="60"/>
    <x v="0"/>
    <n v="24.15"/>
    <m/>
    <m/>
    <m/>
  </r>
  <r>
    <d v="2002-01-04T00:00:00"/>
    <x v="60"/>
    <x v="0"/>
    <n v="26.22"/>
    <m/>
    <m/>
    <m/>
  </r>
  <r>
    <d v="2002-01-05T00:00:00"/>
    <x v="60"/>
    <x v="1"/>
    <m/>
    <m/>
    <m/>
    <m/>
  </r>
  <r>
    <d v="2002-01-06T00:00:00"/>
    <x v="60"/>
    <x v="2"/>
    <m/>
    <m/>
    <m/>
    <m/>
  </r>
  <r>
    <d v="2002-01-07T00:00:00"/>
    <x v="60"/>
    <x v="0"/>
    <n v="20.65"/>
    <m/>
    <m/>
    <m/>
  </r>
  <r>
    <d v="2002-01-08T00:00:00"/>
    <x v="60"/>
    <x v="0"/>
    <n v="19.760000000000002"/>
    <m/>
    <m/>
    <m/>
  </r>
  <r>
    <d v="2002-01-09T00:00:00"/>
    <x v="60"/>
    <x v="0"/>
    <n v="19.59"/>
    <m/>
    <m/>
    <m/>
  </r>
  <r>
    <d v="2002-01-10T00:00:00"/>
    <x v="60"/>
    <x v="0"/>
    <n v="19.260000000000002"/>
    <m/>
    <m/>
    <m/>
  </r>
  <r>
    <d v="2002-01-11T00:00:00"/>
    <x v="60"/>
    <x v="0"/>
    <n v="18.149999999999999"/>
    <m/>
    <m/>
    <m/>
  </r>
  <r>
    <d v="2002-01-12T00:00:00"/>
    <x v="60"/>
    <x v="1"/>
    <m/>
    <m/>
    <m/>
    <m/>
  </r>
  <r>
    <d v="2002-01-13T00:00:00"/>
    <x v="60"/>
    <x v="2"/>
    <n v="16.5"/>
    <m/>
    <m/>
    <m/>
  </r>
  <r>
    <d v="2002-01-14T00:00:00"/>
    <x v="60"/>
    <x v="0"/>
    <n v="18.25"/>
    <m/>
    <m/>
    <m/>
  </r>
  <r>
    <d v="2002-01-15T00:00:00"/>
    <x v="60"/>
    <x v="0"/>
    <n v="18.809999999999999"/>
    <m/>
    <m/>
    <m/>
  </r>
  <r>
    <d v="2002-01-16T00:00:00"/>
    <x v="60"/>
    <x v="0"/>
    <n v="20.12"/>
    <m/>
    <m/>
    <m/>
  </r>
  <r>
    <d v="2002-01-17T00:00:00"/>
    <x v="60"/>
    <x v="0"/>
    <n v="20.9"/>
    <m/>
    <m/>
    <m/>
  </r>
  <r>
    <d v="2002-01-18T00:00:00"/>
    <x v="60"/>
    <x v="0"/>
    <n v="21"/>
    <m/>
    <m/>
    <m/>
  </r>
  <r>
    <d v="2002-01-19T00:00:00"/>
    <x v="60"/>
    <x v="1"/>
    <n v="16.75"/>
    <m/>
    <m/>
    <m/>
  </r>
  <r>
    <d v="2002-01-20T00:00:00"/>
    <x v="60"/>
    <x v="2"/>
    <n v="16.75"/>
    <m/>
    <m/>
    <m/>
  </r>
  <r>
    <d v="2002-01-21T00:00:00"/>
    <x v="60"/>
    <x v="0"/>
    <n v="19.170000000000002"/>
    <m/>
    <m/>
    <m/>
  </r>
  <r>
    <d v="2002-01-22T00:00:00"/>
    <x v="60"/>
    <x v="0"/>
    <n v="18.09"/>
    <m/>
    <m/>
    <m/>
  </r>
  <r>
    <d v="2002-01-23T00:00:00"/>
    <x v="60"/>
    <x v="0"/>
    <n v="17.920000000000002"/>
    <m/>
    <m/>
    <m/>
  </r>
  <r>
    <d v="2002-01-24T00:00:00"/>
    <x v="60"/>
    <x v="0"/>
    <n v="17.59"/>
    <m/>
    <m/>
    <m/>
  </r>
  <r>
    <d v="2002-01-25T00:00:00"/>
    <x v="60"/>
    <x v="0"/>
    <n v="17.41"/>
    <m/>
    <m/>
    <m/>
  </r>
  <r>
    <d v="2002-01-26T00:00:00"/>
    <x v="60"/>
    <x v="1"/>
    <n v="16.5"/>
    <m/>
    <m/>
    <m/>
  </r>
  <r>
    <d v="2002-01-27T00:00:00"/>
    <x v="60"/>
    <x v="2"/>
    <n v="16.5"/>
    <m/>
    <m/>
    <m/>
  </r>
  <r>
    <d v="2002-01-28T00:00:00"/>
    <x v="60"/>
    <x v="0"/>
    <n v="17.47"/>
    <m/>
    <m/>
    <m/>
  </r>
  <r>
    <d v="2002-01-29T00:00:00"/>
    <x v="60"/>
    <x v="0"/>
    <n v="17.61"/>
    <m/>
    <m/>
    <m/>
  </r>
  <r>
    <d v="2002-01-30T00:00:00"/>
    <x v="60"/>
    <x v="0"/>
    <n v="16.64"/>
    <m/>
    <m/>
    <m/>
  </r>
  <r>
    <d v="2002-01-31T00:00:00"/>
    <x v="60"/>
    <x v="0"/>
    <n v="16.829999999999998"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J4:N67" firstHeaderRow="1" firstDataRow="2" firstDataCol="1" rowPageCount="1" colPageCount="1"/>
  <pivotFields count="7">
    <pivotField compact="0" outline="0" subtotalTop="0" showAll="0" includeNewItemsInFilter="1"/>
    <pivotField axis="axisRow" compact="0" outline="0" subtotalTop="0" showAll="0" includeNewItemsInFilter="1">
      <items count="1859">
        <item x="0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x="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x="2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x="3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x="4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x="5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x="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x="7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x="8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x="9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x="10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x="11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x="12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x="13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x="14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x="15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x="16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x="17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x="18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x="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x="20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x="21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x="22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x="23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x="24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x="25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x="26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x="27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x="28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x="29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x="30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x="31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x="3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x="33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x="34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x="35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x="36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x="37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x="3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x="39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x="40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x="41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x="42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x="43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x="44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x="4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x="46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x="47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x="48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x="49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x="50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x="5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x="52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x="53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x="54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678"/>
        <item m="1" x="1679"/>
        <item x="55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x="56"/>
        <item m="1" x="1710"/>
        <item m="1" x="1711"/>
        <item m="1" x="1712"/>
        <item m="1" x="1713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x="57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x="5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x="59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x="60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x="61"/>
        <item t="default"/>
      </items>
    </pivotField>
    <pivotField axis="axisPage" compact="0" outline="0" subtotalTop="0" showAll="0" includeNewItemsInFilter="1">
      <items count="10">
        <item x="2"/>
        <item m="1" x="4"/>
        <item m="1" x="5"/>
        <item m="1" x="6"/>
        <item m="1" x="7"/>
        <item m="1" x="8"/>
        <item x="1"/>
        <item x="3"/>
        <item x="0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62">
    <i>
      <x/>
    </i>
    <i>
      <x v="31"/>
    </i>
    <i>
      <x v="59"/>
    </i>
    <i>
      <x v="90"/>
    </i>
    <i>
      <x v="120"/>
    </i>
    <i>
      <x v="151"/>
    </i>
    <i>
      <x v="181"/>
    </i>
    <i>
      <x v="212"/>
    </i>
    <i>
      <x v="243"/>
    </i>
    <i>
      <x v="273"/>
    </i>
    <i>
      <x v="304"/>
    </i>
    <i>
      <x v="334"/>
    </i>
    <i>
      <x v="365"/>
    </i>
    <i>
      <x v="396"/>
    </i>
    <i>
      <x v="424"/>
    </i>
    <i>
      <x v="455"/>
    </i>
    <i>
      <x v="485"/>
    </i>
    <i>
      <x v="516"/>
    </i>
    <i>
      <x v="546"/>
    </i>
    <i>
      <x v="577"/>
    </i>
    <i>
      <x v="608"/>
    </i>
    <i>
      <x v="638"/>
    </i>
    <i>
      <x v="669"/>
    </i>
    <i>
      <x v="699"/>
    </i>
    <i>
      <x v="730"/>
    </i>
    <i>
      <x v="761"/>
    </i>
    <i>
      <x v="789"/>
    </i>
    <i>
      <x v="820"/>
    </i>
    <i>
      <x v="850"/>
    </i>
    <i>
      <x v="881"/>
    </i>
    <i>
      <x v="911"/>
    </i>
    <i>
      <x v="942"/>
    </i>
    <i>
      <x v="973"/>
    </i>
    <i>
      <x v="1003"/>
    </i>
    <i>
      <x v="1034"/>
    </i>
    <i>
      <x v="1064"/>
    </i>
    <i>
      <x v="1095"/>
    </i>
    <i>
      <x v="1126"/>
    </i>
    <i>
      <x v="1155"/>
    </i>
    <i>
      <x v="1186"/>
    </i>
    <i>
      <x v="1216"/>
    </i>
    <i>
      <x v="1247"/>
    </i>
    <i>
      <x v="1277"/>
    </i>
    <i>
      <x v="1308"/>
    </i>
    <i>
      <x v="1339"/>
    </i>
    <i>
      <x v="1369"/>
    </i>
    <i>
      <x v="1400"/>
    </i>
    <i>
      <x v="1430"/>
    </i>
    <i>
      <x v="1461"/>
    </i>
    <i>
      <x v="1492"/>
    </i>
    <i>
      <x v="1520"/>
    </i>
    <i>
      <x v="1551"/>
    </i>
    <i>
      <x v="1581"/>
    </i>
    <i>
      <x v="1612"/>
    </i>
    <i>
      <x v="1642"/>
    </i>
    <i>
      <x v="1673"/>
    </i>
    <i>
      <x v="1704"/>
    </i>
    <i>
      <x v="1734"/>
    </i>
    <i>
      <x v="1765"/>
    </i>
    <i>
      <x v="1795"/>
    </i>
    <i>
      <x v="18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8" hier="0"/>
  </pageFields>
  <dataFields count="4">
    <dataField name="Average of ENT MWD" fld="3" subtotal="average" baseField="0" baseItem="0"/>
    <dataField name="Average of Max Load" fld="4" subtotal="average" baseField="0" baseItem="0"/>
    <dataField name="Average of 16 Hr Avg" fld="5" subtotal="average" baseField="0" baseItem="0"/>
    <dataField name="Average of 8 Hr Avg" fld="6" subtotal="average" baseField="0" baseItem="0"/>
  </dataFields>
  <formats count="2">
    <format dxfId="1">
      <pivotArea outline="0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0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1"/>
  <sheetViews>
    <sheetView tabSelected="1" workbookViewId="0"/>
  </sheetViews>
  <sheetFormatPr defaultColWidth="9.109375" defaultRowHeight="10.199999999999999" x14ac:dyDescent="0.2"/>
  <cols>
    <col min="1" max="1" width="8.5546875" style="2" bestFit="1" customWidth="1"/>
    <col min="2" max="2" width="20" style="2" customWidth="1"/>
    <col min="3" max="3" width="12.33203125" style="2" customWidth="1"/>
    <col min="4" max="4" width="10" style="2" customWidth="1"/>
    <col min="5" max="5" width="12" style="2" bestFit="1" customWidth="1"/>
    <col min="6" max="6" width="11" style="2" bestFit="1" customWidth="1"/>
    <col min="7" max="7" width="9.44140625" style="2" bestFit="1" customWidth="1"/>
    <col min="8" max="8" width="6.33203125" style="2" customWidth="1"/>
    <col min="9" max="9" width="9.109375" style="2"/>
    <col min="10" max="10" width="8.44140625" style="2" customWidth="1"/>
    <col min="11" max="11" width="8.44140625" style="2" bestFit="1" customWidth="1"/>
    <col min="12" max="12" width="15.109375" style="2" customWidth="1"/>
    <col min="13" max="15" width="10.109375" style="2" customWidth="1"/>
    <col min="16" max="16" width="8" style="2" customWidth="1"/>
    <col min="17" max="17" width="5.88671875" style="2" customWidth="1"/>
    <col min="18" max="18" width="7.109375" style="2" bestFit="1" customWidth="1"/>
    <col min="19" max="19" width="9.109375" style="2"/>
    <col min="20" max="27" width="9.109375" style="2" hidden="1" customWidth="1"/>
    <col min="28" max="16384" width="9.109375" style="2"/>
  </cols>
  <sheetData>
    <row r="1" spans="1:16" ht="13.2" x14ac:dyDescent="0.25">
      <c r="A1" s="32" t="s">
        <v>83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4" spans="1:16" x14ac:dyDescent="0.2">
      <c r="A4" s="1" t="s">
        <v>58</v>
      </c>
      <c r="D4" s="2" t="s">
        <v>84</v>
      </c>
    </row>
    <row r="5" spans="1:16" x14ac:dyDescent="0.2">
      <c r="A5" s="1"/>
    </row>
    <row r="7" spans="1:16" x14ac:dyDescent="0.2">
      <c r="A7" s="1" t="s">
        <v>59</v>
      </c>
      <c r="B7" s="1"/>
    </row>
    <row r="9" spans="1:16" x14ac:dyDescent="0.2">
      <c r="B9" s="31" t="s">
        <v>65</v>
      </c>
    </row>
    <row r="10" spans="1:16" x14ac:dyDescent="0.2">
      <c r="C10" s="11" t="s">
        <v>60</v>
      </c>
      <c r="D10" s="12" t="s">
        <v>61</v>
      </c>
      <c r="E10" s="12" t="s">
        <v>71</v>
      </c>
      <c r="F10" s="12" t="s">
        <v>62</v>
      </c>
      <c r="G10" s="13" t="s">
        <v>63</v>
      </c>
    </row>
    <row r="11" spans="1:16" x14ac:dyDescent="0.2">
      <c r="B11" s="1" t="s">
        <v>81</v>
      </c>
      <c r="C11" s="37">
        <v>0.52</v>
      </c>
      <c r="D11" s="38">
        <v>0.14000000000000001</v>
      </c>
      <c r="E11" s="38">
        <v>0.28999999999999998</v>
      </c>
      <c r="F11" s="38">
        <v>0.04</v>
      </c>
      <c r="G11" s="39">
        <v>0.01</v>
      </c>
    </row>
    <row r="12" spans="1:16" x14ac:dyDescent="0.2">
      <c r="B12" s="1" t="s">
        <v>87</v>
      </c>
      <c r="C12" s="43">
        <v>11.49</v>
      </c>
      <c r="D12" s="44">
        <v>8.52</v>
      </c>
      <c r="E12" s="44">
        <v>19.41</v>
      </c>
      <c r="F12" s="45"/>
      <c r="G12" s="46"/>
    </row>
    <row r="13" spans="1:16" x14ac:dyDescent="0.2">
      <c r="B13" s="1" t="s">
        <v>64</v>
      </c>
      <c r="C13" s="47">
        <v>13.98</v>
      </c>
      <c r="D13" s="48">
        <v>10.7</v>
      </c>
      <c r="E13" s="48">
        <v>19</v>
      </c>
      <c r="F13" s="49"/>
      <c r="G13" s="50"/>
    </row>
    <row r="14" spans="1:16" x14ac:dyDescent="0.2">
      <c r="B14" s="1" t="s">
        <v>88</v>
      </c>
      <c r="C14" s="47">
        <v>12.74</v>
      </c>
      <c r="D14" s="48">
        <v>9.61</v>
      </c>
      <c r="E14" s="48">
        <v>18.22</v>
      </c>
      <c r="F14" s="49"/>
      <c r="G14" s="50"/>
    </row>
    <row r="15" spans="1:16" x14ac:dyDescent="0.2">
      <c r="B15" s="1" t="s">
        <v>85</v>
      </c>
      <c r="C15" s="47">
        <v>21.99</v>
      </c>
      <c r="D15" s="48">
        <v>6.36</v>
      </c>
      <c r="E15" s="48">
        <v>10.79</v>
      </c>
      <c r="F15" s="49"/>
      <c r="G15" s="50"/>
    </row>
    <row r="16" spans="1:16" x14ac:dyDescent="0.2">
      <c r="B16" s="1" t="s">
        <v>66</v>
      </c>
      <c r="C16" s="33">
        <v>12000</v>
      </c>
      <c r="D16" s="34">
        <v>11300</v>
      </c>
      <c r="E16" s="34">
        <v>8600</v>
      </c>
      <c r="F16" s="34"/>
      <c r="G16" s="35"/>
    </row>
    <row r="17" spans="1:16" x14ac:dyDescent="0.2">
      <c r="B17" s="1" t="s">
        <v>67</v>
      </c>
      <c r="C17" s="41">
        <f>1/24</f>
        <v>4.1666666666666664E-2</v>
      </c>
      <c r="D17" s="36">
        <f>1/22.6</f>
        <v>4.4247787610619468E-2</v>
      </c>
      <c r="E17" s="36">
        <f>1/17.2</f>
        <v>5.8139534883720929E-2</v>
      </c>
      <c r="F17" s="34"/>
      <c r="G17" s="35"/>
    </row>
    <row r="18" spans="1:16" x14ac:dyDescent="0.2">
      <c r="C18" s="2" t="s">
        <v>86</v>
      </c>
      <c r="D18" s="20"/>
    </row>
    <row r="19" spans="1:16" x14ac:dyDescent="0.2">
      <c r="D19" s="20"/>
    </row>
    <row r="20" spans="1:16" x14ac:dyDescent="0.2">
      <c r="B20" s="31" t="s">
        <v>68</v>
      </c>
      <c r="C20" s="1"/>
      <c r="D20" s="20" t="s">
        <v>89</v>
      </c>
    </row>
    <row r="21" spans="1:16" x14ac:dyDescent="0.2">
      <c r="C21" s="1"/>
      <c r="D21" s="20"/>
    </row>
    <row r="22" spans="1:16" x14ac:dyDescent="0.2">
      <c r="B22" s="31" t="s">
        <v>69</v>
      </c>
      <c r="C22" s="1"/>
      <c r="D22" s="20" t="s">
        <v>80</v>
      </c>
    </row>
    <row r="23" spans="1:16" x14ac:dyDescent="0.2">
      <c r="C23" s="1"/>
      <c r="D23" s="20" t="s">
        <v>78</v>
      </c>
    </row>
    <row r="24" spans="1:16" x14ac:dyDescent="0.2">
      <c r="C24" s="1"/>
      <c r="D24" s="20" t="s">
        <v>70</v>
      </c>
    </row>
    <row r="25" spans="1:16" x14ac:dyDescent="0.2">
      <c r="C25" s="1"/>
      <c r="D25" s="20"/>
    </row>
    <row r="26" spans="1:16" x14ac:dyDescent="0.2">
      <c r="A26" s="1" t="s">
        <v>108</v>
      </c>
      <c r="C26" s="1" t="s">
        <v>91</v>
      </c>
      <c r="D26" s="51" t="s">
        <v>92</v>
      </c>
      <c r="E26" s="1" t="s">
        <v>93</v>
      </c>
      <c r="F26" s="1" t="s">
        <v>62</v>
      </c>
    </row>
    <row r="27" spans="1:16" x14ac:dyDescent="0.2">
      <c r="B27" s="2" t="s">
        <v>90</v>
      </c>
      <c r="C27" s="52">
        <v>0.29565672446687724</v>
      </c>
      <c r="D27" s="52">
        <v>0.22273557954224807</v>
      </c>
      <c r="E27" s="52">
        <v>0.45350734057039033</v>
      </c>
      <c r="F27" s="52">
        <v>2.8000000000000001E-2</v>
      </c>
      <c r="G27" s="4"/>
    </row>
    <row r="28" spans="1:16" x14ac:dyDescent="0.2">
      <c r="C28" s="1"/>
      <c r="D28" s="20"/>
    </row>
    <row r="29" spans="1:16" x14ac:dyDescent="0.2">
      <c r="C29" s="1"/>
      <c r="D29" s="20"/>
    </row>
    <row r="30" spans="1:16" x14ac:dyDescent="0.2">
      <c r="A30" s="1" t="s">
        <v>73</v>
      </c>
    </row>
    <row r="31" spans="1:16" x14ac:dyDescent="0.2">
      <c r="B31" s="1"/>
      <c r="C31" s="1"/>
      <c r="D31" s="1"/>
      <c r="E31" s="1"/>
      <c r="F31" s="1" t="s">
        <v>7</v>
      </c>
      <c r="G31" s="1"/>
      <c r="H31" s="1"/>
      <c r="I31" s="1"/>
      <c r="J31" s="1" t="s">
        <v>9</v>
      </c>
      <c r="K31" s="1"/>
      <c r="L31" s="1"/>
      <c r="M31" s="1"/>
      <c r="N31" s="1" t="s">
        <v>72</v>
      </c>
      <c r="O31" s="1" t="s">
        <v>9</v>
      </c>
      <c r="P31" s="1" t="s">
        <v>7</v>
      </c>
    </row>
    <row r="32" spans="1:16" x14ac:dyDescent="0.2">
      <c r="B32" s="1"/>
      <c r="C32" s="1"/>
      <c r="D32" s="5" t="s">
        <v>7</v>
      </c>
      <c r="E32" s="5" t="s">
        <v>10</v>
      </c>
      <c r="F32" s="1" t="s">
        <v>11</v>
      </c>
      <c r="G32" s="1" t="s">
        <v>12</v>
      </c>
      <c r="H32" s="1" t="s">
        <v>9</v>
      </c>
      <c r="I32" s="5" t="s">
        <v>10</v>
      </c>
      <c r="J32" s="1" t="s">
        <v>11</v>
      </c>
      <c r="K32" s="1" t="s">
        <v>12</v>
      </c>
      <c r="L32" s="1" t="s">
        <v>13</v>
      </c>
      <c r="M32" s="3" t="s">
        <v>20</v>
      </c>
      <c r="N32" s="1" t="s">
        <v>15</v>
      </c>
      <c r="O32" s="1" t="s">
        <v>17</v>
      </c>
      <c r="P32" s="1" t="s">
        <v>17</v>
      </c>
    </row>
    <row r="33" spans="2:25" x14ac:dyDescent="0.2">
      <c r="B33" s="1" t="s">
        <v>0</v>
      </c>
      <c r="C33" s="5" t="s">
        <v>6</v>
      </c>
      <c r="D33" s="5" t="s">
        <v>8</v>
      </c>
      <c r="E33" s="5" t="s">
        <v>8</v>
      </c>
      <c r="F33" s="1" t="s">
        <v>8</v>
      </c>
      <c r="G33" s="1" t="s">
        <v>8</v>
      </c>
      <c r="H33" s="1" t="s">
        <v>8</v>
      </c>
      <c r="I33" s="5" t="s">
        <v>8</v>
      </c>
      <c r="J33" s="1" t="s">
        <v>8</v>
      </c>
      <c r="K33" s="1" t="s">
        <v>8</v>
      </c>
      <c r="L33" s="1" t="s">
        <v>14</v>
      </c>
      <c r="M33" s="1" t="s">
        <v>21</v>
      </c>
      <c r="N33" s="1" t="s">
        <v>14</v>
      </c>
      <c r="O33" s="1" t="s">
        <v>16</v>
      </c>
      <c r="P33" s="1" t="s">
        <v>16</v>
      </c>
    </row>
    <row r="34" spans="2:25" x14ac:dyDescent="0.2">
      <c r="B34" s="1" t="s">
        <v>1</v>
      </c>
      <c r="C34" s="6">
        <v>0.01</v>
      </c>
      <c r="D34" s="6">
        <v>218</v>
      </c>
      <c r="E34" s="55">
        <v>0</v>
      </c>
      <c r="F34" s="7">
        <f t="shared" ref="F34:F40" si="0">SUM(D34:E34)</f>
        <v>218</v>
      </c>
      <c r="G34" s="56">
        <f t="shared" ref="G34:G40" si="1">F34/$F$41</f>
        <v>6.3315035868839126E-3</v>
      </c>
      <c r="H34" s="6">
        <v>218</v>
      </c>
      <c r="I34" s="55">
        <f t="shared" ref="I34:I40" si="2">E34</f>
        <v>0</v>
      </c>
      <c r="J34" s="7">
        <f>SUM(H34:I34)</f>
        <v>218</v>
      </c>
      <c r="K34" s="56">
        <f t="shared" ref="K34:K40" si="3">J34/$J$41</f>
        <v>6.3849105233869316E-3</v>
      </c>
      <c r="L34" s="57">
        <v>0.25</v>
      </c>
      <c r="M34" s="58">
        <f>L34</f>
        <v>0.25</v>
      </c>
      <c r="N34" s="59">
        <f>L34*C34</f>
        <v>2.5000000000000001E-3</v>
      </c>
      <c r="O34" s="6">
        <f>J34</f>
        <v>218</v>
      </c>
      <c r="P34" s="24">
        <f>F34</f>
        <v>218</v>
      </c>
    </row>
    <row r="35" spans="2:25" x14ac:dyDescent="0.2">
      <c r="B35" s="1" t="s">
        <v>2</v>
      </c>
      <c r="C35" s="8">
        <v>11106</v>
      </c>
      <c r="D35" s="8">
        <v>4909</v>
      </c>
      <c r="E35" s="60">
        <v>0</v>
      </c>
      <c r="F35" s="4">
        <f t="shared" si="0"/>
        <v>4909</v>
      </c>
      <c r="G35" s="61">
        <f t="shared" si="1"/>
        <v>0.14257500508262902</v>
      </c>
      <c r="H35" s="8">
        <v>4909</v>
      </c>
      <c r="I35" s="60">
        <f t="shared" si="2"/>
        <v>0</v>
      </c>
      <c r="J35" s="4">
        <f t="shared" ref="J35:J40" si="4">SUM(H35:I35)</f>
        <v>4909</v>
      </c>
      <c r="K35" s="61">
        <f t="shared" si="3"/>
        <v>0.143777641097736</v>
      </c>
      <c r="L35" s="63">
        <v>0.5</v>
      </c>
      <c r="M35" s="64">
        <f>L35</f>
        <v>0.5</v>
      </c>
      <c r="N35" s="65">
        <f>L35*C35/1000</f>
        <v>5.5529999999999999</v>
      </c>
      <c r="O35" s="8">
        <f t="shared" ref="O35:O40" si="5">O34+J35</f>
        <v>5127</v>
      </c>
      <c r="P35" s="25">
        <f t="shared" ref="P35:P40" si="6">P34+F35</f>
        <v>5127</v>
      </c>
    </row>
    <row r="36" spans="2:25" x14ac:dyDescent="0.2">
      <c r="B36" s="1" t="s">
        <v>3</v>
      </c>
      <c r="C36" s="8">
        <v>10245</v>
      </c>
      <c r="D36" s="8">
        <v>8040</v>
      </c>
      <c r="E36" s="60">
        <v>0</v>
      </c>
      <c r="F36" s="4">
        <f t="shared" si="0"/>
        <v>8040</v>
      </c>
      <c r="G36" s="61">
        <f t="shared" si="1"/>
        <v>0.23351049925938835</v>
      </c>
      <c r="H36" s="8">
        <v>7988</v>
      </c>
      <c r="I36" s="60">
        <f t="shared" si="2"/>
        <v>0</v>
      </c>
      <c r="J36" s="4">
        <f t="shared" si="4"/>
        <v>7988</v>
      </c>
      <c r="K36" s="61">
        <f t="shared" si="3"/>
        <v>0.23395718009548078</v>
      </c>
      <c r="L36" s="63">
        <f>27+11.5</f>
        <v>38.5</v>
      </c>
      <c r="M36" s="64">
        <f>L36*C17</f>
        <v>1.6041666666666665</v>
      </c>
      <c r="N36" s="65">
        <f>(L36/24)*C36/1000</f>
        <v>16.434687499999999</v>
      </c>
      <c r="O36" s="8">
        <f t="shared" si="5"/>
        <v>13115</v>
      </c>
      <c r="P36" s="25">
        <f t="shared" si="6"/>
        <v>13167</v>
      </c>
    </row>
    <row r="37" spans="2:25" x14ac:dyDescent="0.2">
      <c r="B37" s="1" t="s">
        <v>4</v>
      </c>
      <c r="C37" s="8">
        <v>10445</v>
      </c>
      <c r="D37" s="8">
        <v>19140</v>
      </c>
      <c r="E37" s="60">
        <v>0</v>
      </c>
      <c r="F37" s="4">
        <f t="shared" si="0"/>
        <v>19140</v>
      </c>
      <c r="G37" s="61">
        <f t="shared" si="1"/>
        <v>0.55589439749063341</v>
      </c>
      <c r="H37" s="8">
        <v>19008</v>
      </c>
      <c r="I37" s="60">
        <f t="shared" si="2"/>
        <v>0</v>
      </c>
      <c r="J37" s="4">
        <f t="shared" si="4"/>
        <v>19008</v>
      </c>
      <c r="K37" s="61">
        <f t="shared" si="3"/>
        <v>0.55671733591072836</v>
      </c>
      <c r="L37" s="63">
        <v>2.1</v>
      </c>
      <c r="M37" s="64">
        <f>L37</f>
        <v>2.1</v>
      </c>
      <c r="N37" s="65">
        <f>L37*C37/1000</f>
        <v>21.9345</v>
      </c>
      <c r="O37" s="8">
        <f t="shared" si="5"/>
        <v>32123</v>
      </c>
      <c r="P37" s="25">
        <f t="shared" si="6"/>
        <v>32307</v>
      </c>
    </row>
    <row r="38" spans="2:25" x14ac:dyDescent="0.2">
      <c r="B38" s="1" t="s">
        <v>5</v>
      </c>
      <c r="C38" s="8">
        <v>14262</v>
      </c>
      <c r="D38" s="8">
        <v>2009</v>
      </c>
      <c r="E38" s="60">
        <v>0</v>
      </c>
      <c r="F38" s="4">
        <f t="shared" si="0"/>
        <v>2009</v>
      </c>
      <c r="G38" s="61">
        <f t="shared" si="1"/>
        <v>5.8348581220411838E-2</v>
      </c>
      <c r="H38" s="8">
        <v>1905</v>
      </c>
      <c r="I38" s="60">
        <f t="shared" si="2"/>
        <v>0</v>
      </c>
      <c r="J38" s="4">
        <f t="shared" si="4"/>
        <v>1905</v>
      </c>
      <c r="K38" s="61">
        <f t="shared" si="3"/>
        <v>5.5794745628679379E-2</v>
      </c>
      <c r="L38" s="63">
        <v>2.1</v>
      </c>
      <c r="M38" s="64">
        <f>L38</f>
        <v>2.1</v>
      </c>
      <c r="N38" s="65">
        <f>L38*C38/1000</f>
        <v>29.950200000000002</v>
      </c>
      <c r="O38" s="8">
        <f t="shared" si="5"/>
        <v>34028</v>
      </c>
      <c r="P38" s="25">
        <f t="shared" si="6"/>
        <v>34316</v>
      </c>
    </row>
    <row r="39" spans="2:25" x14ac:dyDescent="0.2">
      <c r="B39" s="1" t="s">
        <v>19</v>
      </c>
      <c r="C39" s="66">
        <v>0</v>
      </c>
      <c r="D39" s="8">
        <v>0</v>
      </c>
      <c r="E39" s="60">
        <v>0</v>
      </c>
      <c r="F39" s="4">
        <f t="shared" si="0"/>
        <v>0</v>
      </c>
      <c r="G39" s="61">
        <f t="shared" si="1"/>
        <v>0</v>
      </c>
      <c r="H39" s="8">
        <v>0</v>
      </c>
      <c r="I39" s="60">
        <f t="shared" si="2"/>
        <v>0</v>
      </c>
      <c r="J39" s="4">
        <f>SUM(H39:I39)</f>
        <v>0</v>
      </c>
      <c r="K39" s="61">
        <f t="shared" si="3"/>
        <v>0</v>
      </c>
      <c r="L39" s="63">
        <v>14.63</v>
      </c>
      <c r="M39" s="64">
        <f>L39/6.306</f>
        <v>2.3200126863304789</v>
      </c>
      <c r="N39" s="65">
        <f>(L39/6.306)*C39/1000</f>
        <v>0</v>
      </c>
      <c r="O39" s="8">
        <f t="shared" si="5"/>
        <v>34028</v>
      </c>
      <c r="P39" s="25">
        <f t="shared" si="6"/>
        <v>34316</v>
      </c>
    </row>
    <row r="40" spans="2:25" x14ac:dyDescent="0.2">
      <c r="B40" s="1" t="s">
        <v>18</v>
      </c>
      <c r="C40" s="9">
        <v>14377</v>
      </c>
      <c r="D40" s="9">
        <v>115</v>
      </c>
      <c r="E40" s="67">
        <v>0</v>
      </c>
      <c r="F40" s="10">
        <f t="shared" si="0"/>
        <v>115</v>
      </c>
      <c r="G40" s="39">
        <f t="shared" si="1"/>
        <v>3.3400133600534404E-3</v>
      </c>
      <c r="H40" s="9">
        <v>115</v>
      </c>
      <c r="I40" s="67">
        <f t="shared" si="2"/>
        <v>0</v>
      </c>
      <c r="J40" s="10">
        <f t="shared" si="4"/>
        <v>115</v>
      </c>
      <c r="K40" s="39">
        <f t="shared" si="3"/>
        <v>3.3681867439885188E-3</v>
      </c>
      <c r="L40" s="68">
        <v>0.54500000000000004</v>
      </c>
      <c r="M40" s="69">
        <f>L40*7.17</f>
        <v>3.9076500000000003</v>
      </c>
      <c r="N40" s="70">
        <f>((L40*7.17)*C40)/1000</f>
        <v>56.180284050000004</v>
      </c>
      <c r="O40" s="9">
        <f t="shared" si="5"/>
        <v>34143</v>
      </c>
      <c r="P40" s="26">
        <f t="shared" si="6"/>
        <v>34431</v>
      </c>
    </row>
    <row r="41" spans="2:25" x14ac:dyDescent="0.2">
      <c r="D41" s="2">
        <f t="shared" ref="D41:K41" si="7">SUM(D34:D40)</f>
        <v>34431</v>
      </c>
      <c r="E41" s="2">
        <f t="shared" si="7"/>
        <v>0</v>
      </c>
      <c r="F41" s="2">
        <f t="shared" si="7"/>
        <v>34431</v>
      </c>
      <c r="G41" s="71">
        <f t="shared" si="7"/>
        <v>1</v>
      </c>
      <c r="H41" s="2">
        <f t="shared" si="7"/>
        <v>34143</v>
      </c>
      <c r="I41" s="2">
        <f t="shared" si="7"/>
        <v>0</v>
      </c>
      <c r="J41" s="2">
        <f t="shared" si="7"/>
        <v>34143</v>
      </c>
      <c r="K41" s="71">
        <f t="shared" si="7"/>
        <v>1</v>
      </c>
    </row>
    <row r="42" spans="2:25" x14ac:dyDescent="0.2">
      <c r="G42" s="71"/>
      <c r="K42" s="71"/>
    </row>
    <row r="43" spans="2:25" x14ac:dyDescent="0.2">
      <c r="I43" s="1"/>
      <c r="J43" s="1"/>
      <c r="K43" s="1"/>
      <c r="L43" s="1"/>
    </row>
    <row r="44" spans="2:25" x14ac:dyDescent="0.2">
      <c r="C44" s="31" t="s">
        <v>22</v>
      </c>
      <c r="I44" s="31" t="s">
        <v>79</v>
      </c>
      <c r="J44" s="3"/>
      <c r="L44" s="3"/>
      <c r="M44" s="3"/>
      <c r="O44" s="2">
        <f>J35</f>
        <v>4909</v>
      </c>
      <c r="P44" s="2">
        <f>H36</f>
        <v>7988</v>
      </c>
      <c r="Q44" s="2">
        <f>SUM(J37:J38)</f>
        <v>20913</v>
      </c>
      <c r="R44" s="2">
        <f>SUM(J39:J40)</f>
        <v>115</v>
      </c>
    </row>
    <row r="45" spans="2:25" x14ac:dyDescent="0.2">
      <c r="C45" s="5" t="s">
        <v>26</v>
      </c>
      <c r="D45" s="5" t="s">
        <v>23</v>
      </c>
      <c r="E45" s="5" t="s">
        <v>24</v>
      </c>
      <c r="F45" s="5" t="s">
        <v>52</v>
      </c>
      <c r="G45" s="5" t="s">
        <v>25</v>
      </c>
      <c r="I45" s="1"/>
      <c r="J45" s="1" t="s">
        <v>53</v>
      </c>
      <c r="K45" s="18" t="s">
        <v>55</v>
      </c>
      <c r="L45" s="18"/>
      <c r="M45" s="1"/>
      <c r="N45" s="3"/>
      <c r="O45" s="1" t="s">
        <v>96</v>
      </c>
      <c r="T45" s="2">
        <v>2001</v>
      </c>
      <c r="U45" s="1" t="s">
        <v>94</v>
      </c>
    </row>
    <row r="46" spans="2:25" x14ac:dyDescent="0.2">
      <c r="C46" s="1" t="s">
        <v>40</v>
      </c>
      <c r="D46" s="6">
        <v>0</v>
      </c>
      <c r="E46" s="7">
        <v>0</v>
      </c>
      <c r="F46" s="7">
        <v>0</v>
      </c>
      <c r="G46" s="14">
        <f t="shared" ref="G46:G60" si="8">SUM(D46:F46)</f>
        <v>0</v>
      </c>
      <c r="I46" s="5" t="s">
        <v>27</v>
      </c>
      <c r="J46" s="17" t="s">
        <v>54</v>
      </c>
      <c r="K46" s="3" t="s">
        <v>56</v>
      </c>
      <c r="L46" s="30" t="s">
        <v>57</v>
      </c>
      <c r="M46" s="3"/>
      <c r="N46" s="30"/>
      <c r="O46" s="19" t="s">
        <v>2</v>
      </c>
      <c r="P46" s="19" t="s">
        <v>3</v>
      </c>
      <c r="Q46" s="19" t="s">
        <v>95</v>
      </c>
      <c r="R46" s="19" t="s">
        <v>69</v>
      </c>
      <c r="S46" s="53" t="s">
        <v>82</v>
      </c>
      <c r="U46" s="19" t="s">
        <v>2</v>
      </c>
      <c r="V46" s="19" t="s">
        <v>3</v>
      </c>
      <c r="W46" s="19" t="s">
        <v>95</v>
      </c>
      <c r="X46" s="19" t="s">
        <v>69</v>
      </c>
      <c r="Y46" s="53" t="s">
        <v>82</v>
      </c>
    </row>
    <row r="47" spans="2:25" x14ac:dyDescent="0.2">
      <c r="C47" s="1" t="s">
        <v>41</v>
      </c>
      <c r="D47" s="8">
        <f>550+816+600+1000+577+620+640</f>
        <v>4803</v>
      </c>
      <c r="E47" s="4">
        <f>550+540</f>
        <v>1090</v>
      </c>
      <c r="F47" s="4">
        <f>500+110+80</f>
        <v>690</v>
      </c>
      <c r="G47" s="15">
        <f t="shared" si="8"/>
        <v>6583</v>
      </c>
      <c r="I47" s="42" t="s">
        <v>28</v>
      </c>
      <c r="J47" s="74">
        <v>21463</v>
      </c>
      <c r="K47" s="75">
        <v>22644</v>
      </c>
      <c r="L47" s="74">
        <v>12668</v>
      </c>
      <c r="M47" s="84"/>
      <c r="N47" s="54"/>
      <c r="O47" s="27">
        <f t="shared" ref="O47:R53" si="9">AVERAGE(U47,V62)+0.05*(O$44-AVERAGE(U47,V62))</f>
        <v>508.125</v>
      </c>
      <c r="P47" s="27">
        <f t="shared" si="9"/>
        <v>490.6</v>
      </c>
      <c r="Q47" s="27">
        <f t="shared" si="9"/>
        <v>2935.6750000000002</v>
      </c>
      <c r="R47" s="27">
        <f t="shared" si="9"/>
        <v>5.75</v>
      </c>
      <c r="S47" s="27">
        <f t="shared" ref="S47:S58" si="10">SUM(O47:R47)</f>
        <v>3940.15</v>
      </c>
      <c r="U47" s="27">
        <v>304</v>
      </c>
      <c r="V47" s="27">
        <v>56</v>
      </c>
      <c r="W47" s="27">
        <v>1550</v>
      </c>
      <c r="X47" s="27">
        <v>0</v>
      </c>
      <c r="Y47" s="27">
        <f t="shared" ref="Y47:Y58" si="11">SUM(U47:X47)</f>
        <v>1910</v>
      </c>
    </row>
    <row r="48" spans="2:25" x14ac:dyDescent="0.2">
      <c r="C48" s="1" t="s">
        <v>42</v>
      </c>
      <c r="D48" s="8">
        <f>535+535</f>
        <v>1070</v>
      </c>
      <c r="E48" s="4">
        <v>0</v>
      </c>
      <c r="F48" s="4">
        <f>448</f>
        <v>448</v>
      </c>
      <c r="G48" s="15">
        <f t="shared" si="8"/>
        <v>1518</v>
      </c>
      <c r="I48" s="42" t="s">
        <v>29</v>
      </c>
      <c r="J48" s="76">
        <v>18506</v>
      </c>
      <c r="K48" s="77">
        <v>19444</v>
      </c>
      <c r="L48" s="76">
        <v>12791</v>
      </c>
      <c r="M48" s="84"/>
      <c r="N48" s="54"/>
      <c r="O48" s="28">
        <f t="shared" si="9"/>
        <v>642.54999999999995</v>
      </c>
      <c r="P48" s="28">
        <f t="shared" si="9"/>
        <v>1312.35</v>
      </c>
      <c r="Q48" s="28">
        <f t="shared" si="9"/>
        <v>4616.7</v>
      </c>
      <c r="R48" s="28">
        <f t="shared" si="9"/>
        <v>5.75</v>
      </c>
      <c r="S48" s="28">
        <f t="shared" si="10"/>
        <v>6577.3499999999995</v>
      </c>
      <c r="U48" s="28">
        <v>115</v>
      </c>
      <c r="V48" s="28">
        <v>569</v>
      </c>
      <c r="W48" s="28">
        <v>3047</v>
      </c>
      <c r="X48" s="28">
        <v>0</v>
      </c>
      <c r="Y48" s="28">
        <f t="shared" si="11"/>
        <v>3731</v>
      </c>
    </row>
    <row r="49" spans="1:26" x14ac:dyDescent="0.2">
      <c r="C49" s="1" t="s">
        <v>43</v>
      </c>
      <c r="D49" s="8">
        <v>0</v>
      </c>
      <c r="E49" s="4">
        <v>0</v>
      </c>
      <c r="F49" s="4">
        <f>778</f>
        <v>778</v>
      </c>
      <c r="G49" s="15">
        <f t="shared" si="8"/>
        <v>778</v>
      </c>
      <c r="I49" s="42" t="s">
        <v>30</v>
      </c>
      <c r="J49" s="76">
        <v>17287</v>
      </c>
      <c r="K49" s="77">
        <v>18340</v>
      </c>
      <c r="L49" s="76">
        <v>12746</v>
      </c>
      <c r="M49" s="84"/>
      <c r="N49" s="54"/>
      <c r="O49" s="28">
        <f t="shared" si="9"/>
        <v>1093.325</v>
      </c>
      <c r="P49" s="28">
        <f t="shared" si="9"/>
        <v>2266.625</v>
      </c>
      <c r="Q49" s="28">
        <f t="shared" si="9"/>
        <v>6070.6750000000002</v>
      </c>
      <c r="R49" s="28">
        <f t="shared" si="9"/>
        <v>5.75</v>
      </c>
      <c r="S49" s="28">
        <f t="shared" si="10"/>
        <v>9436.375</v>
      </c>
      <c r="U49" s="28">
        <v>431</v>
      </c>
      <c r="V49" s="28">
        <v>1938</v>
      </c>
      <c r="W49" s="28">
        <v>4249</v>
      </c>
      <c r="X49" s="28">
        <v>0</v>
      </c>
      <c r="Y49" s="28">
        <f t="shared" si="11"/>
        <v>6618</v>
      </c>
    </row>
    <row r="50" spans="1:26" x14ac:dyDescent="0.2">
      <c r="C50" s="1">
        <v>2002</v>
      </c>
      <c r="D50" s="11">
        <f>SUM(D46:D49)</f>
        <v>5873</v>
      </c>
      <c r="E50" s="12">
        <f>SUM(E46:E49)</f>
        <v>1090</v>
      </c>
      <c r="F50" s="12">
        <f>SUM(F46:F49)</f>
        <v>1916</v>
      </c>
      <c r="G50" s="16">
        <f t="shared" si="8"/>
        <v>8879</v>
      </c>
      <c r="I50" s="42" t="s">
        <v>31</v>
      </c>
      <c r="J50" s="76">
        <v>19505</v>
      </c>
      <c r="K50" s="77">
        <v>20962</v>
      </c>
      <c r="L50" s="76">
        <v>12815</v>
      </c>
      <c r="M50" s="84"/>
      <c r="N50" s="54"/>
      <c r="O50" s="28">
        <f t="shared" si="9"/>
        <v>924.7</v>
      </c>
      <c r="P50" s="28">
        <f t="shared" si="9"/>
        <v>2491.7750000000001</v>
      </c>
      <c r="Q50" s="28">
        <f t="shared" si="9"/>
        <v>5452.7</v>
      </c>
      <c r="R50" s="28">
        <f t="shared" si="9"/>
        <v>5.75</v>
      </c>
      <c r="S50" s="28">
        <f t="shared" si="10"/>
        <v>8874.9249999999993</v>
      </c>
      <c r="U50" s="28">
        <v>1180</v>
      </c>
      <c r="V50" s="28">
        <v>2154</v>
      </c>
      <c r="W50" s="28">
        <v>2726</v>
      </c>
      <c r="X50" s="28">
        <v>0</v>
      </c>
      <c r="Y50" s="28">
        <f t="shared" si="11"/>
        <v>6060</v>
      </c>
    </row>
    <row r="51" spans="1:26" x14ac:dyDescent="0.2">
      <c r="C51" s="1" t="s">
        <v>44</v>
      </c>
      <c r="D51" s="6">
        <f>535</f>
        <v>535</v>
      </c>
      <c r="E51" s="7">
        <v>0</v>
      </c>
      <c r="F51" s="7">
        <v>0</v>
      </c>
      <c r="G51" s="14">
        <f t="shared" si="8"/>
        <v>535</v>
      </c>
      <c r="I51" s="42" t="s">
        <v>32</v>
      </c>
      <c r="J51" s="76">
        <v>21272</v>
      </c>
      <c r="K51" s="77">
        <v>23426</v>
      </c>
      <c r="L51" s="76">
        <v>12916</v>
      </c>
      <c r="M51" s="84"/>
      <c r="N51" s="54"/>
      <c r="O51" s="28">
        <f t="shared" si="9"/>
        <v>335.70000000000005</v>
      </c>
      <c r="P51" s="28">
        <f t="shared" si="9"/>
        <v>1274.825</v>
      </c>
      <c r="Q51" s="28">
        <f t="shared" si="9"/>
        <v>2853.9749999999999</v>
      </c>
      <c r="R51" s="28">
        <f t="shared" si="9"/>
        <v>5.75</v>
      </c>
      <c r="S51" s="28">
        <f t="shared" si="10"/>
        <v>4470.25</v>
      </c>
      <c r="U51" s="28">
        <v>190</v>
      </c>
      <c r="V51" s="28">
        <v>812</v>
      </c>
      <c r="W51" s="28">
        <v>712</v>
      </c>
      <c r="X51" s="28">
        <v>0</v>
      </c>
      <c r="Y51" s="28">
        <f t="shared" si="11"/>
        <v>1714</v>
      </c>
    </row>
    <row r="52" spans="1:26" x14ac:dyDescent="0.2">
      <c r="C52" s="1" t="s">
        <v>45</v>
      </c>
      <c r="D52" s="8">
        <f>660+1800+598+535+800+1200+520+1100+292</f>
        <v>7505</v>
      </c>
      <c r="E52" s="4">
        <v>0</v>
      </c>
      <c r="F52" s="4">
        <f>520</f>
        <v>520</v>
      </c>
      <c r="G52" s="15">
        <f t="shared" si="8"/>
        <v>8025</v>
      </c>
      <c r="I52" s="42" t="s">
        <v>33</v>
      </c>
      <c r="J52" s="76">
        <v>22021</v>
      </c>
      <c r="K52" s="77">
        <v>24278</v>
      </c>
      <c r="L52" s="76">
        <v>14639</v>
      </c>
      <c r="M52" s="84"/>
      <c r="N52" s="54"/>
      <c r="O52" s="28">
        <f t="shared" si="9"/>
        <v>381.77499999999998</v>
      </c>
      <c r="P52" s="28">
        <f t="shared" si="9"/>
        <v>399.40000000000003</v>
      </c>
      <c r="Q52" s="28">
        <f t="shared" si="9"/>
        <v>1918.2249999999999</v>
      </c>
      <c r="R52" s="28">
        <f t="shared" si="9"/>
        <v>5.75</v>
      </c>
      <c r="S52" s="28">
        <f t="shared" si="10"/>
        <v>2705.1499999999996</v>
      </c>
      <c r="U52" s="28">
        <v>0</v>
      </c>
      <c r="V52" s="28">
        <v>0</v>
      </c>
      <c r="W52" s="28">
        <v>346</v>
      </c>
      <c r="X52" s="28">
        <v>0</v>
      </c>
      <c r="Y52" s="28">
        <f t="shared" si="11"/>
        <v>346</v>
      </c>
    </row>
    <row r="53" spans="1:26" x14ac:dyDescent="0.2">
      <c r="C53" s="1" t="s">
        <v>46</v>
      </c>
      <c r="D53" s="8">
        <f>620</f>
        <v>620</v>
      </c>
      <c r="E53" s="4">
        <v>0</v>
      </c>
      <c r="F53" s="4">
        <v>0</v>
      </c>
      <c r="G53" s="15">
        <f t="shared" si="8"/>
        <v>620</v>
      </c>
      <c r="I53" s="42" t="s">
        <v>34</v>
      </c>
      <c r="J53" s="76">
        <v>24359</v>
      </c>
      <c r="K53" s="77">
        <v>27070</v>
      </c>
      <c r="L53" s="76">
        <v>18047</v>
      </c>
      <c r="M53" s="84"/>
      <c r="N53" s="54"/>
      <c r="O53" s="28">
        <f t="shared" si="9"/>
        <v>428.32500000000005</v>
      </c>
      <c r="P53" s="28">
        <f t="shared" si="9"/>
        <v>399.40000000000003</v>
      </c>
      <c r="Q53" s="28">
        <f t="shared" si="9"/>
        <v>1277.925</v>
      </c>
      <c r="R53" s="28">
        <f t="shared" si="9"/>
        <v>5.75</v>
      </c>
      <c r="S53" s="28">
        <f t="shared" si="10"/>
        <v>2111.4</v>
      </c>
      <c r="U53" s="28">
        <v>81</v>
      </c>
      <c r="V53" s="28">
        <v>0</v>
      </c>
      <c r="W53" s="28">
        <v>228</v>
      </c>
      <c r="X53" s="28">
        <v>0</v>
      </c>
      <c r="Y53" s="28">
        <f t="shared" si="11"/>
        <v>309</v>
      </c>
    </row>
    <row r="54" spans="1:26" x14ac:dyDescent="0.2">
      <c r="C54" s="1" t="s">
        <v>47</v>
      </c>
      <c r="D54" s="9">
        <v>0</v>
      </c>
      <c r="E54" s="10">
        <v>0</v>
      </c>
      <c r="F54" s="10">
        <v>0</v>
      </c>
      <c r="G54" s="15">
        <f t="shared" si="8"/>
        <v>0</v>
      </c>
      <c r="I54" s="42" t="s">
        <v>35</v>
      </c>
      <c r="J54" s="76">
        <v>25071</v>
      </c>
      <c r="K54" s="77">
        <v>27925</v>
      </c>
      <c r="L54" s="76">
        <v>17278</v>
      </c>
      <c r="M54" s="84"/>
      <c r="N54" s="54"/>
      <c r="O54" s="28">
        <f t="shared" ref="O54:R55" si="12">AVERAGE(U54,U69)+0.05*(O$44-AVERAGE(U54,U69))</f>
        <v>771.75</v>
      </c>
      <c r="P54" s="28">
        <f t="shared" si="12"/>
        <v>463.52500000000003</v>
      </c>
      <c r="Q54" s="28">
        <f t="shared" si="12"/>
        <v>1095.5250000000001</v>
      </c>
      <c r="R54" s="28">
        <f t="shared" si="12"/>
        <v>5.75</v>
      </c>
      <c r="S54" s="28">
        <f t="shared" si="10"/>
        <v>2336.5500000000002</v>
      </c>
      <c r="U54" s="28">
        <v>456</v>
      </c>
      <c r="V54" s="28">
        <v>0</v>
      </c>
      <c r="W54" s="28">
        <v>53</v>
      </c>
      <c r="X54" s="28">
        <v>0</v>
      </c>
      <c r="Y54" s="28">
        <f t="shared" si="11"/>
        <v>509</v>
      </c>
    </row>
    <row r="55" spans="1:26" x14ac:dyDescent="0.2">
      <c r="C55" s="1">
        <v>2003</v>
      </c>
      <c r="D55" s="11">
        <f>SUM(D51:D54)</f>
        <v>8660</v>
      </c>
      <c r="E55" s="12">
        <f>SUM(E51:E54)</f>
        <v>0</v>
      </c>
      <c r="F55" s="13">
        <f>SUM(F51:F54)</f>
        <v>520</v>
      </c>
      <c r="G55" s="16">
        <f>SUM(D55:F55)</f>
        <v>9180</v>
      </c>
      <c r="I55" s="42" t="s">
        <v>36</v>
      </c>
      <c r="J55" s="76">
        <v>23814</v>
      </c>
      <c r="K55" s="77">
        <v>26449</v>
      </c>
      <c r="L55" s="76">
        <v>15304</v>
      </c>
      <c r="M55" s="84"/>
      <c r="N55" s="54"/>
      <c r="O55" s="28">
        <f t="shared" si="12"/>
        <v>656.32500000000005</v>
      </c>
      <c r="P55" s="28">
        <f t="shared" si="12"/>
        <v>540.95000000000005</v>
      </c>
      <c r="Q55" s="28">
        <f t="shared" si="12"/>
        <v>1457.95</v>
      </c>
      <c r="R55" s="28">
        <f t="shared" si="12"/>
        <v>5.75</v>
      </c>
      <c r="S55" s="28">
        <f t="shared" si="10"/>
        <v>2660.9750000000004</v>
      </c>
      <c r="U55" s="28">
        <v>250</v>
      </c>
      <c r="V55" s="28">
        <v>196</v>
      </c>
      <c r="W55" s="28">
        <v>78</v>
      </c>
      <c r="X55" s="28">
        <v>0</v>
      </c>
      <c r="Y55" s="28">
        <f t="shared" si="11"/>
        <v>524</v>
      </c>
    </row>
    <row r="56" spans="1:26" x14ac:dyDescent="0.2">
      <c r="C56" s="1" t="s">
        <v>48</v>
      </c>
      <c r="D56" s="6">
        <f>600+600</f>
        <v>1200</v>
      </c>
      <c r="E56" s="7">
        <v>0</v>
      </c>
      <c r="F56" s="7">
        <v>0</v>
      </c>
      <c r="G56" s="14">
        <f t="shared" si="8"/>
        <v>1200</v>
      </c>
      <c r="I56" s="42" t="s">
        <v>37</v>
      </c>
      <c r="J56" s="76">
        <v>19026</v>
      </c>
      <c r="K56" s="77">
        <v>20667</v>
      </c>
      <c r="L56" s="76">
        <v>12751</v>
      </c>
      <c r="M56" s="84"/>
      <c r="N56" s="54"/>
      <c r="O56" s="28">
        <f t="shared" ref="O56:R58" si="13">AVERAGE(U56,W71)+0.05*(O$44-AVERAGE(U56,W71))</f>
        <v>1121.3499999999999</v>
      </c>
      <c r="P56" s="28">
        <f t="shared" si="13"/>
        <v>1213.55</v>
      </c>
      <c r="Q56" s="28">
        <f t="shared" si="13"/>
        <v>2926.1750000000002</v>
      </c>
      <c r="R56" s="28">
        <f t="shared" si="13"/>
        <v>5.75</v>
      </c>
      <c r="S56" s="28">
        <f t="shared" si="10"/>
        <v>5266.8249999999998</v>
      </c>
      <c r="U56" s="28">
        <v>362</v>
      </c>
      <c r="V56" s="28">
        <v>1013</v>
      </c>
      <c r="W56" s="28">
        <v>2061</v>
      </c>
      <c r="X56" s="28">
        <v>0</v>
      </c>
      <c r="Y56" s="28">
        <f t="shared" si="11"/>
        <v>3436</v>
      </c>
    </row>
    <row r="57" spans="1:26" x14ac:dyDescent="0.2">
      <c r="C57" s="1" t="s">
        <v>49</v>
      </c>
      <c r="D57" s="8">
        <f>660+380</f>
        <v>1040</v>
      </c>
      <c r="E57" s="4">
        <f>1200</f>
        <v>1200</v>
      </c>
      <c r="F57" s="4">
        <v>0</v>
      </c>
      <c r="G57" s="15">
        <f t="shared" si="8"/>
        <v>2240</v>
      </c>
      <c r="I57" s="42" t="s">
        <v>38</v>
      </c>
      <c r="J57" s="76">
        <v>18152</v>
      </c>
      <c r="K57" s="77">
        <v>19427</v>
      </c>
      <c r="L57" s="76">
        <v>12365</v>
      </c>
      <c r="M57" s="84"/>
      <c r="N57" s="54"/>
      <c r="O57" s="28">
        <f t="shared" si="13"/>
        <v>942.27499999999998</v>
      </c>
      <c r="P57" s="28">
        <f t="shared" si="13"/>
        <v>1076.2750000000001</v>
      </c>
      <c r="Q57" s="28">
        <f t="shared" si="13"/>
        <v>4004.9</v>
      </c>
      <c r="R57" s="28">
        <f t="shared" si="13"/>
        <v>5.75</v>
      </c>
      <c r="S57" s="28">
        <f t="shared" si="10"/>
        <v>6029.2000000000007</v>
      </c>
      <c r="U57" s="28">
        <v>0</v>
      </c>
      <c r="V57" s="28">
        <v>561</v>
      </c>
      <c r="W57" s="28">
        <v>3078</v>
      </c>
      <c r="X57" s="28">
        <v>0</v>
      </c>
      <c r="Y57" s="28">
        <f t="shared" si="11"/>
        <v>3639</v>
      </c>
    </row>
    <row r="58" spans="1:26" x14ac:dyDescent="0.2">
      <c r="C58" s="1" t="s">
        <v>50</v>
      </c>
      <c r="D58" s="8">
        <v>0</v>
      </c>
      <c r="E58" s="4">
        <v>0</v>
      </c>
      <c r="F58" s="4">
        <v>0</v>
      </c>
      <c r="G58" s="15">
        <f t="shared" si="8"/>
        <v>0</v>
      </c>
      <c r="I58" s="42" t="s">
        <v>39</v>
      </c>
      <c r="J58" s="78">
        <v>20137</v>
      </c>
      <c r="K58" s="79">
        <v>21421</v>
      </c>
      <c r="L58" s="78">
        <v>13403</v>
      </c>
      <c r="M58" s="84"/>
      <c r="N58" s="54"/>
      <c r="O58" s="29">
        <f t="shared" si="13"/>
        <v>403.15</v>
      </c>
      <c r="P58" s="29">
        <f t="shared" si="13"/>
        <v>579.42499999999995</v>
      </c>
      <c r="Q58" s="29">
        <f t="shared" si="13"/>
        <v>3359.85</v>
      </c>
      <c r="R58" s="29">
        <f t="shared" si="13"/>
        <v>5.75</v>
      </c>
      <c r="S58" s="29">
        <f t="shared" si="10"/>
        <v>4348.1750000000002</v>
      </c>
      <c r="U58" s="29">
        <v>0</v>
      </c>
      <c r="V58" s="29">
        <v>0</v>
      </c>
      <c r="W58" s="29">
        <v>2119</v>
      </c>
      <c r="X58" s="29">
        <v>0</v>
      </c>
      <c r="Y58" s="29">
        <f t="shared" si="11"/>
        <v>2119</v>
      </c>
    </row>
    <row r="59" spans="1:26" x14ac:dyDescent="0.2">
      <c r="C59" s="1" t="s">
        <v>51</v>
      </c>
      <c r="D59" s="8">
        <v>0</v>
      </c>
      <c r="E59" s="4">
        <v>0</v>
      </c>
      <c r="F59" s="4">
        <v>0</v>
      </c>
      <c r="G59" s="15">
        <v>0</v>
      </c>
      <c r="J59" s="2" t="s">
        <v>97</v>
      </c>
    </row>
    <row r="60" spans="1:26" x14ac:dyDescent="0.2">
      <c r="C60" s="1">
        <v>2004</v>
      </c>
      <c r="D60" s="11">
        <f>SUM(D56:D59)</f>
        <v>2240</v>
      </c>
      <c r="E60" s="12">
        <f>SUM(E56:E59)</f>
        <v>1200</v>
      </c>
      <c r="F60" s="12">
        <f>SUM(F56:F59)</f>
        <v>0</v>
      </c>
      <c r="G60" s="16">
        <f t="shared" si="8"/>
        <v>3440</v>
      </c>
      <c r="T60" s="54">
        <v>2000</v>
      </c>
      <c r="U60" s="1" t="s">
        <v>94</v>
      </c>
    </row>
    <row r="61" spans="1:26" x14ac:dyDescent="0.2">
      <c r="C61" s="1" t="s">
        <v>82</v>
      </c>
      <c r="D61" s="11">
        <f>D60+D55+D50</f>
        <v>16773</v>
      </c>
      <c r="E61" s="12">
        <f>E60+E55+E50</f>
        <v>2290</v>
      </c>
      <c r="F61" s="12">
        <f>F60+F55+F50</f>
        <v>2436</v>
      </c>
      <c r="G61" s="40">
        <f>SUM(D61:F61)</f>
        <v>21499</v>
      </c>
      <c r="U61" s="19" t="s">
        <v>2</v>
      </c>
      <c r="V61" s="19" t="s">
        <v>3</v>
      </c>
      <c r="W61" s="19" t="s">
        <v>95</v>
      </c>
      <c r="X61" s="19" t="s">
        <v>69</v>
      </c>
      <c r="Y61" s="53" t="s">
        <v>82</v>
      </c>
    </row>
    <row r="62" spans="1:26" x14ac:dyDescent="0.2">
      <c r="C62" s="1"/>
      <c r="D62" s="62"/>
      <c r="E62" s="62"/>
      <c r="F62" s="62"/>
      <c r="G62" s="85"/>
      <c r="U62" s="42" t="s">
        <v>28</v>
      </c>
      <c r="V62" s="27">
        <v>249</v>
      </c>
      <c r="W62" s="27">
        <v>136</v>
      </c>
      <c r="X62" s="27">
        <v>2429</v>
      </c>
      <c r="Y62" s="27">
        <v>0</v>
      </c>
      <c r="Z62" s="27">
        <f t="shared" ref="Z62:Z68" si="14">SUM(V62:Y62)</f>
        <v>2814</v>
      </c>
    </row>
    <row r="63" spans="1:26" x14ac:dyDescent="0.2">
      <c r="C63" s="1"/>
      <c r="D63" s="62"/>
      <c r="E63" s="62"/>
      <c r="F63" s="62"/>
      <c r="G63" s="85"/>
      <c r="U63" s="42" t="s">
        <v>29</v>
      </c>
      <c r="V63" s="28">
        <v>721</v>
      </c>
      <c r="W63" s="28">
        <v>1353</v>
      </c>
      <c r="X63" s="28">
        <v>4471</v>
      </c>
      <c r="Y63" s="28">
        <v>0</v>
      </c>
      <c r="Z63" s="28">
        <f t="shared" si="14"/>
        <v>6545</v>
      </c>
    </row>
    <row r="64" spans="1:26" x14ac:dyDescent="0.2">
      <c r="A64" s="1" t="s">
        <v>151</v>
      </c>
      <c r="C64" s="1" t="s">
        <v>152</v>
      </c>
      <c r="D64" s="62"/>
      <c r="E64" s="62"/>
      <c r="F64" s="62"/>
      <c r="G64" s="85"/>
      <c r="U64" s="42" t="s">
        <v>30</v>
      </c>
      <c r="V64" s="28">
        <v>1354</v>
      </c>
      <c r="W64" s="28">
        <v>1993</v>
      </c>
      <c r="X64" s="28">
        <v>6330</v>
      </c>
      <c r="Y64" s="28">
        <v>0</v>
      </c>
      <c r="Z64" s="28">
        <f t="shared" si="14"/>
        <v>9677</v>
      </c>
    </row>
    <row r="65" spans="1:27" x14ac:dyDescent="0.2">
      <c r="C65" s="1"/>
      <c r="D65" s="62" t="s">
        <v>158</v>
      </c>
      <c r="E65" s="62" t="s">
        <v>159</v>
      </c>
      <c r="F65" s="62" t="s">
        <v>160</v>
      </c>
      <c r="G65" s="85" t="s">
        <v>161</v>
      </c>
      <c r="U65" s="42" t="s">
        <v>31</v>
      </c>
      <c r="V65" s="28">
        <v>250</v>
      </c>
      <c r="W65" s="28">
        <v>2251</v>
      </c>
      <c r="X65" s="28">
        <v>6552</v>
      </c>
      <c r="Y65" s="28">
        <v>0</v>
      </c>
      <c r="Z65" s="28">
        <f t="shared" si="14"/>
        <v>9053</v>
      </c>
    </row>
    <row r="66" spans="1:27" x14ac:dyDescent="0.2">
      <c r="C66" s="1" t="s">
        <v>153</v>
      </c>
      <c r="D66" s="4">
        <v>900</v>
      </c>
      <c r="E66" s="4">
        <v>1200</v>
      </c>
      <c r="F66" s="86" t="s">
        <v>167</v>
      </c>
      <c r="G66" s="87" t="s">
        <v>162</v>
      </c>
      <c r="U66" s="42" t="s">
        <v>32</v>
      </c>
      <c r="V66" s="28">
        <v>0</v>
      </c>
      <c r="W66" s="28">
        <v>1031</v>
      </c>
      <c r="X66" s="28">
        <v>3095</v>
      </c>
      <c r="Y66" s="28">
        <v>0</v>
      </c>
      <c r="Z66" s="28">
        <f t="shared" si="14"/>
        <v>4126</v>
      </c>
    </row>
    <row r="67" spans="1:27" x14ac:dyDescent="0.2">
      <c r="C67" s="1" t="s">
        <v>154</v>
      </c>
      <c r="D67" s="4">
        <v>1200</v>
      </c>
      <c r="E67" s="4">
        <v>2000</v>
      </c>
      <c r="F67" s="86" t="s">
        <v>163</v>
      </c>
      <c r="G67" s="87" t="s">
        <v>163</v>
      </c>
      <c r="U67" s="42" t="s">
        <v>33</v>
      </c>
      <c r="V67" s="28">
        <v>287</v>
      </c>
      <c r="W67" s="28">
        <v>0</v>
      </c>
      <c r="X67" s="28">
        <v>1491</v>
      </c>
      <c r="Y67" s="28">
        <v>0</v>
      </c>
      <c r="Z67" s="28">
        <f t="shared" si="14"/>
        <v>1778</v>
      </c>
    </row>
    <row r="68" spans="1:27" x14ac:dyDescent="0.2">
      <c r="C68" s="1" t="s">
        <v>155</v>
      </c>
      <c r="D68" s="4">
        <v>1700</v>
      </c>
      <c r="E68" s="4">
        <v>3000</v>
      </c>
      <c r="F68" s="86" t="s">
        <v>168</v>
      </c>
      <c r="G68" s="87" t="s">
        <v>164</v>
      </c>
      <c r="U68" s="42" t="s">
        <v>34</v>
      </c>
      <c r="V68" s="28">
        <v>304</v>
      </c>
      <c r="W68" s="28">
        <v>0</v>
      </c>
      <c r="X68" s="28">
        <v>261</v>
      </c>
      <c r="Y68" s="28">
        <v>0</v>
      </c>
      <c r="Z68" s="28">
        <f t="shared" si="14"/>
        <v>565</v>
      </c>
    </row>
    <row r="69" spans="1:27" x14ac:dyDescent="0.2">
      <c r="C69" s="1" t="s">
        <v>156</v>
      </c>
      <c r="D69" s="4">
        <v>550</v>
      </c>
      <c r="E69" s="4">
        <v>3000</v>
      </c>
      <c r="F69" s="86" t="s">
        <v>169</v>
      </c>
      <c r="G69" s="87" t="s">
        <v>165</v>
      </c>
      <c r="T69" s="42" t="s">
        <v>35</v>
      </c>
      <c r="U69" s="28">
        <v>652</v>
      </c>
      <c r="V69" s="28">
        <v>135</v>
      </c>
      <c r="W69" s="28">
        <v>52</v>
      </c>
      <c r="X69" s="28">
        <v>0</v>
      </c>
      <c r="Y69" s="28">
        <f>SUM(U69:X69)</f>
        <v>839</v>
      </c>
    </row>
    <row r="70" spans="1:27" x14ac:dyDescent="0.2">
      <c r="C70" s="1" t="s">
        <v>157</v>
      </c>
      <c r="D70" s="4">
        <v>600</v>
      </c>
      <c r="E70" s="4">
        <v>3000</v>
      </c>
      <c r="F70" s="86" t="s">
        <v>170</v>
      </c>
      <c r="G70" s="87" t="s">
        <v>166</v>
      </c>
      <c r="T70" s="42" t="s">
        <v>36</v>
      </c>
      <c r="U70" s="28">
        <v>615</v>
      </c>
      <c r="V70" s="28">
        <v>102</v>
      </c>
      <c r="W70" s="28">
        <v>790</v>
      </c>
      <c r="X70" s="28">
        <v>0</v>
      </c>
      <c r="Y70" s="28">
        <f>SUM(U70:X70)</f>
        <v>1507</v>
      </c>
    </row>
    <row r="71" spans="1:27" x14ac:dyDescent="0.2">
      <c r="C71" s="2" t="s">
        <v>171</v>
      </c>
      <c r="D71" s="62"/>
      <c r="E71" s="62"/>
      <c r="F71" s="62"/>
      <c r="G71" s="85"/>
      <c r="V71" s="42" t="s">
        <v>37</v>
      </c>
      <c r="W71" s="28">
        <v>1482</v>
      </c>
      <c r="X71" s="28">
        <v>701</v>
      </c>
      <c r="Y71" s="28">
        <v>1898</v>
      </c>
      <c r="Z71" s="28">
        <v>0</v>
      </c>
      <c r="AA71" s="28">
        <f>SUM(W71:Z71)</f>
        <v>4081</v>
      </c>
    </row>
    <row r="72" spans="1:27" x14ac:dyDescent="0.2">
      <c r="C72" s="1"/>
      <c r="D72" s="62"/>
      <c r="E72" s="62"/>
      <c r="F72" s="62"/>
      <c r="G72" s="85"/>
      <c r="V72" s="42" t="s">
        <v>38</v>
      </c>
      <c r="W72" s="28">
        <v>1467</v>
      </c>
      <c r="X72" s="28">
        <v>864</v>
      </c>
      <c r="Y72" s="28">
        <v>3152</v>
      </c>
      <c r="Z72" s="28">
        <v>0</v>
      </c>
      <c r="AA72" s="28">
        <f>SUM(W72:Z72)</f>
        <v>5483</v>
      </c>
    </row>
    <row r="73" spans="1:27" x14ac:dyDescent="0.2">
      <c r="C73" s="1"/>
      <c r="D73" s="62"/>
      <c r="E73" s="62"/>
      <c r="F73" s="62"/>
      <c r="G73" s="85"/>
      <c r="V73" s="42" t="s">
        <v>39</v>
      </c>
      <c r="W73" s="29">
        <v>332</v>
      </c>
      <c r="X73" s="29">
        <v>379</v>
      </c>
      <c r="Y73" s="29">
        <v>2753</v>
      </c>
      <c r="Z73" s="29">
        <v>0</v>
      </c>
      <c r="AA73" s="29">
        <f>SUM(W73:Z73)</f>
        <v>3464</v>
      </c>
    </row>
    <row r="74" spans="1:27" x14ac:dyDescent="0.2">
      <c r="C74" s="1"/>
      <c r="D74" s="62"/>
      <c r="E74" s="62"/>
      <c r="F74" s="62"/>
      <c r="G74" s="85"/>
    </row>
    <row r="75" spans="1:27" x14ac:dyDescent="0.2">
      <c r="A75" s="1" t="s">
        <v>106</v>
      </c>
      <c r="L75" s="1" t="s">
        <v>107</v>
      </c>
    </row>
    <row r="76" spans="1:27" x14ac:dyDescent="0.2">
      <c r="C76" s="5" t="s">
        <v>1</v>
      </c>
      <c r="D76" s="5" t="s">
        <v>2</v>
      </c>
      <c r="E76" s="5" t="s">
        <v>3</v>
      </c>
      <c r="F76" s="5" t="s">
        <v>4</v>
      </c>
      <c r="G76" s="5" t="s">
        <v>5</v>
      </c>
      <c r="H76" s="5" t="s">
        <v>74</v>
      </c>
      <c r="I76" s="5" t="s">
        <v>75</v>
      </c>
      <c r="J76" s="5" t="s">
        <v>25</v>
      </c>
      <c r="K76" s="5"/>
      <c r="M76" s="1" t="s">
        <v>91</v>
      </c>
      <c r="N76" s="51" t="s">
        <v>92</v>
      </c>
      <c r="O76" s="1" t="s">
        <v>93</v>
      </c>
      <c r="P76" s="1" t="s">
        <v>62</v>
      </c>
    </row>
    <row r="77" spans="1:27" x14ac:dyDescent="0.2">
      <c r="B77" s="1" t="s">
        <v>98</v>
      </c>
      <c r="C77" s="6">
        <v>81</v>
      </c>
      <c r="D77" s="7">
        <v>0</v>
      </c>
      <c r="E77" s="7">
        <v>550</v>
      </c>
      <c r="F77" s="7">
        <v>5806</v>
      </c>
      <c r="G77" s="7">
        <v>0</v>
      </c>
      <c r="H77" s="7">
        <v>0</v>
      </c>
      <c r="I77" s="24">
        <v>0</v>
      </c>
      <c r="J77" s="21">
        <f>SUM(C77:I77)</f>
        <v>6437</v>
      </c>
      <c r="K77" s="4"/>
      <c r="L77" s="1" t="s">
        <v>98</v>
      </c>
      <c r="M77" s="72">
        <v>0.25642230292304002</v>
      </c>
      <c r="N77" s="72">
        <v>0.20590845098126173</v>
      </c>
      <c r="O77" s="72">
        <v>0.51682470442424411</v>
      </c>
      <c r="P77" s="73">
        <f>1-SUM(M77:O77)</f>
        <v>2.0844541671454109E-2</v>
      </c>
    </row>
    <row r="78" spans="1:27" x14ac:dyDescent="0.2">
      <c r="B78" s="1" t="s">
        <v>99</v>
      </c>
      <c r="C78" s="8">
        <v>0</v>
      </c>
      <c r="D78" s="4">
        <v>1075</v>
      </c>
      <c r="E78" s="4">
        <v>0</v>
      </c>
      <c r="F78" s="4">
        <v>4594</v>
      </c>
      <c r="G78" s="4">
        <v>0</v>
      </c>
      <c r="H78" s="4">
        <v>0</v>
      </c>
      <c r="I78" s="25">
        <v>19</v>
      </c>
      <c r="J78" s="22">
        <f>SUM(C78:I78)</f>
        <v>5688</v>
      </c>
      <c r="K78" s="4"/>
      <c r="L78" s="1" t="s">
        <v>99</v>
      </c>
      <c r="M78" s="72">
        <v>0.27053411268066202</v>
      </c>
      <c r="N78" s="72">
        <v>0.16630353196139502</v>
      </c>
      <c r="O78" s="72">
        <v>0.54803875940760738</v>
      </c>
      <c r="P78" s="73">
        <f>1-SUM(M78:O78)</f>
        <v>1.5123595950335522E-2</v>
      </c>
    </row>
    <row r="79" spans="1:27" x14ac:dyDescent="0.2">
      <c r="B79" s="1" t="s">
        <v>100</v>
      </c>
      <c r="C79" s="8">
        <v>0</v>
      </c>
      <c r="D79" s="4">
        <v>3834</v>
      </c>
      <c r="E79" s="4">
        <v>0</v>
      </c>
      <c r="F79" s="4">
        <v>0</v>
      </c>
      <c r="G79" s="4">
        <v>0</v>
      </c>
      <c r="H79" s="4">
        <v>0</v>
      </c>
      <c r="I79" s="25">
        <v>0</v>
      </c>
      <c r="J79" s="22">
        <f>SUM(C79:I79)</f>
        <v>3834</v>
      </c>
      <c r="K79" s="4"/>
      <c r="L79" s="1" t="s">
        <v>103</v>
      </c>
      <c r="M79" s="72">
        <v>0.35282650965248979</v>
      </c>
      <c r="N79" s="72">
        <v>0.25807116939184288</v>
      </c>
      <c r="O79" s="72">
        <v>0.37386587710832936</v>
      </c>
      <c r="P79" s="73">
        <f>1-SUM(M79:O79)</f>
        <v>1.5236443847338021E-2</v>
      </c>
    </row>
    <row r="80" spans="1:27" x14ac:dyDescent="0.2">
      <c r="B80" s="1" t="s">
        <v>101</v>
      </c>
      <c r="C80" s="8">
        <v>0</v>
      </c>
      <c r="D80" s="4">
        <v>0</v>
      </c>
      <c r="E80" s="4">
        <v>2270</v>
      </c>
      <c r="F80" s="4">
        <v>490</v>
      </c>
      <c r="G80" s="4">
        <v>290</v>
      </c>
      <c r="H80" s="4">
        <v>0</v>
      </c>
      <c r="I80" s="25">
        <v>45</v>
      </c>
      <c r="J80" s="22">
        <f>SUM(C80:I80)</f>
        <v>3095</v>
      </c>
      <c r="K80" s="4"/>
      <c r="L80" s="1" t="s">
        <v>104</v>
      </c>
      <c r="M80" s="72">
        <v>0.38763712536290734</v>
      </c>
      <c r="N80" s="72">
        <v>0.31181964216968711</v>
      </c>
      <c r="O80" s="72">
        <v>0.26925672943145834</v>
      </c>
      <c r="P80" s="73">
        <f>1-SUM(M80:O80)</f>
        <v>3.1286503035947266E-2</v>
      </c>
    </row>
    <row r="81" spans="1:16" x14ac:dyDescent="0.2">
      <c r="B81" s="1" t="s">
        <v>102</v>
      </c>
      <c r="C81" s="9">
        <v>0</v>
      </c>
      <c r="D81" s="10">
        <v>0</v>
      </c>
      <c r="E81" s="10">
        <v>1678</v>
      </c>
      <c r="F81" s="10">
        <v>900</v>
      </c>
      <c r="G81" s="10">
        <v>318</v>
      </c>
      <c r="H81" s="10">
        <v>0</v>
      </c>
      <c r="I81" s="26">
        <v>0</v>
      </c>
      <c r="J81" s="23">
        <f>SUM(C81:I81)</f>
        <v>2896</v>
      </c>
      <c r="K81" s="4"/>
      <c r="L81" s="1" t="s">
        <v>105</v>
      </c>
      <c r="M81" s="72">
        <v>0.3582791486866127</v>
      </c>
      <c r="N81" s="72">
        <v>0.37828521948970384</v>
      </c>
      <c r="O81" s="72">
        <v>8.9381825768254528E-2</v>
      </c>
      <c r="P81" s="73">
        <f>1-SUM(M81:O81)</f>
        <v>0.17405380605542897</v>
      </c>
    </row>
    <row r="83" spans="1:16" x14ac:dyDescent="0.2">
      <c r="A83" s="1" t="s">
        <v>76</v>
      </c>
    </row>
    <row r="84" spans="1:16" x14ac:dyDescent="0.2">
      <c r="C84" s="5" t="s">
        <v>4</v>
      </c>
      <c r="D84" s="5" t="s">
        <v>5</v>
      </c>
      <c r="E84" s="5" t="s">
        <v>52</v>
      </c>
      <c r="F84" s="5" t="s">
        <v>3</v>
      </c>
      <c r="G84" s="5" t="s">
        <v>25</v>
      </c>
    </row>
    <row r="85" spans="1:16" x14ac:dyDescent="0.2">
      <c r="B85" s="1" t="s">
        <v>113</v>
      </c>
      <c r="C85" s="6">
        <v>837</v>
      </c>
      <c r="D85" s="7">
        <v>696</v>
      </c>
      <c r="E85" s="7"/>
      <c r="F85" s="24">
        <v>1576</v>
      </c>
      <c r="G85" s="24">
        <f>SUM(C85:F85)</f>
        <v>3109</v>
      </c>
    </row>
    <row r="86" spans="1:16" x14ac:dyDescent="0.2">
      <c r="B86" s="1" t="s">
        <v>110</v>
      </c>
      <c r="C86" s="8">
        <v>2310</v>
      </c>
      <c r="D86" s="4"/>
      <c r="E86" s="4"/>
      <c r="F86" s="25"/>
      <c r="G86" s="25">
        <f>SUM(C86:F86)</f>
        <v>2310</v>
      </c>
    </row>
    <row r="87" spans="1:16" x14ac:dyDescent="0.2">
      <c r="B87" s="1" t="s">
        <v>111</v>
      </c>
      <c r="C87" s="8">
        <v>1753</v>
      </c>
      <c r="D87" s="4"/>
      <c r="E87" s="4">
        <v>500</v>
      </c>
      <c r="F87" s="25"/>
      <c r="G87" s="25">
        <f>SUM(C87:F87)</f>
        <v>2253</v>
      </c>
    </row>
    <row r="88" spans="1:16" x14ac:dyDescent="0.2">
      <c r="B88" s="1" t="s">
        <v>77</v>
      </c>
      <c r="C88" s="8">
        <v>1255</v>
      </c>
      <c r="D88" s="4"/>
      <c r="E88" s="4"/>
      <c r="F88" s="25"/>
      <c r="G88" s="25">
        <f>SUM(C88:F88)</f>
        <v>1255</v>
      </c>
    </row>
    <row r="89" spans="1:16" x14ac:dyDescent="0.2">
      <c r="B89" s="1" t="s">
        <v>112</v>
      </c>
      <c r="C89" s="9">
        <v>816</v>
      </c>
      <c r="D89" s="10"/>
      <c r="E89" s="10"/>
      <c r="F89" s="26"/>
      <c r="G89" s="26">
        <f>SUM(C89:F89)</f>
        <v>816</v>
      </c>
    </row>
    <row r="90" spans="1:16" x14ac:dyDescent="0.2">
      <c r="C90" s="2" t="s">
        <v>114</v>
      </c>
    </row>
    <row r="92" spans="1:16" x14ac:dyDescent="0.2">
      <c r="C92" s="1" t="s">
        <v>115</v>
      </c>
      <c r="D92" s="1" t="s">
        <v>116</v>
      </c>
      <c r="E92" s="1" t="s">
        <v>117</v>
      </c>
      <c r="F92" s="1" t="s">
        <v>16</v>
      </c>
    </row>
    <row r="93" spans="1:16" x14ac:dyDescent="0.2">
      <c r="B93" s="1" t="s">
        <v>109</v>
      </c>
      <c r="C93" s="2" t="s">
        <v>118</v>
      </c>
      <c r="D93" s="2" t="s">
        <v>119</v>
      </c>
      <c r="E93" s="2" t="s">
        <v>120</v>
      </c>
      <c r="F93" s="2">
        <v>837</v>
      </c>
    </row>
    <row r="94" spans="1:16" x14ac:dyDescent="0.2">
      <c r="C94" s="2" t="s">
        <v>121</v>
      </c>
      <c r="D94" s="2" t="s">
        <v>123</v>
      </c>
      <c r="E94" s="2" t="s">
        <v>124</v>
      </c>
      <c r="F94" s="2">
        <v>470</v>
      </c>
    </row>
    <row r="95" spans="1:16" x14ac:dyDescent="0.2">
      <c r="C95" s="2" t="s">
        <v>122</v>
      </c>
      <c r="D95" s="2" t="s">
        <v>3</v>
      </c>
      <c r="E95" s="2" t="s">
        <v>124</v>
      </c>
      <c r="F95" s="2">
        <v>1576</v>
      </c>
    </row>
    <row r="96" spans="1:16" x14ac:dyDescent="0.2">
      <c r="C96" s="2" t="s">
        <v>125</v>
      </c>
      <c r="D96" s="2" t="s">
        <v>123</v>
      </c>
      <c r="E96" s="2" t="s">
        <v>126</v>
      </c>
      <c r="F96" s="2">
        <v>226</v>
      </c>
    </row>
    <row r="98" spans="2:6" x14ac:dyDescent="0.2">
      <c r="B98" s="1" t="s">
        <v>110</v>
      </c>
      <c r="C98" s="2" t="s">
        <v>127</v>
      </c>
      <c r="D98" s="2" t="s">
        <v>119</v>
      </c>
      <c r="E98" s="2" t="s">
        <v>128</v>
      </c>
      <c r="F98" s="2">
        <v>600</v>
      </c>
    </row>
    <row r="99" spans="2:6" x14ac:dyDescent="0.2">
      <c r="C99" s="2" t="s">
        <v>129</v>
      </c>
      <c r="D99" s="2" t="s">
        <v>119</v>
      </c>
      <c r="E99" s="2" t="s">
        <v>130</v>
      </c>
      <c r="F99" s="2">
        <v>640</v>
      </c>
    </row>
    <row r="100" spans="2:6" x14ac:dyDescent="0.2">
      <c r="C100" s="2" t="s">
        <v>131</v>
      </c>
      <c r="D100" s="2" t="s">
        <v>119</v>
      </c>
      <c r="E100" s="2" t="s">
        <v>132</v>
      </c>
      <c r="F100" s="2">
        <v>1070</v>
      </c>
    </row>
    <row r="102" spans="2:6" x14ac:dyDescent="0.2">
      <c r="B102" s="1" t="s">
        <v>111</v>
      </c>
      <c r="C102" s="2" t="s">
        <v>133</v>
      </c>
      <c r="D102" s="2" t="s">
        <v>119</v>
      </c>
      <c r="E102" s="2" t="s">
        <v>134</v>
      </c>
      <c r="F102" s="2">
        <v>176</v>
      </c>
    </row>
    <row r="103" spans="2:6" x14ac:dyDescent="0.2">
      <c r="C103" s="2" t="s">
        <v>135</v>
      </c>
      <c r="D103" s="2" t="s">
        <v>52</v>
      </c>
      <c r="E103" s="2" t="s">
        <v>136</v>
      </c>
      <c r="F103" s="2">
        <v>500</v>
      </c>
    </row>
    <row r="104" spans="2:6" x14ac:dyDescent="0.2">
      <c r="C104" s="2" t="s">
        <v>137</v>
      </c>
      <c r="D104" s="2" t="s">
        <v>119</v>
      </c>
      <c r="E104" s="2" t="s">
        <v>139</v>
      </c>
      <c r="F104" s="2">
        <v>1000</v>
      </c>
    </row>
    <row r="105" spans="2:6" x14ac:dyDescent="0.2">
      <c r="C105" s="2" t="s">
        <v>138</v>
      </c>
      <c r="D105" s="2" t="s">
        <v>119</v>
      </c>
      <c r="E105" s="2" t="s">
        <v>140</v>
      </c>
      <c r="F105" s="2">
        <v>577</v>
      </c>
    </row>
    <row r="107" spans="2:6" x14ac:dyDescent="0.2">
      <c r="B107" s="1" t="s">
        <v>77</v>
      </c>
      <c r="C107" s="2" t="s">
        <v>141</v>
      </c>
      <c r="D107" s="2" t="s">
        <v>119</v>
      </c>
      <c r="E107" s="2" t="s">
        <v>142</v>
      </c>
      <c r="F107" s="2">
        <v>510</v>
      </c>
    </row>
    <row r="108" spans="2:6" x14ac:dyDescent="0.2">
      <c r="C108" s="2" t="s">
        <v>143</v>
      </c>
      <c r="D108" s="2" t="s">
        <v>119</v>
      </c>
      <c r="E108" s="2" t="s">
        <v>144</v>
      </c>
      <c r="F108" s="2">
        <v>620</v>
      </c>
    </row>
    <row r="109" spans="2:6" x14ac:dyDescent="0.2">
      <c r="C109" s="2" t="s">
        <v>145</v>
      </c>
      <c r="D109" s="2" t="s">
        <v>119</v>
      </c>
      <c r="E109" s="2" t="s">
        <v>146</v>
      </c>
      <c r="F109" s="2">
        <v>125</v>
      </c>
    </row>
    <row r="111" spans="2:6" x14ac:dyDescent="0.2">
      <c r="B111" s="1" t="s">
        <v>112</v>
      </c>
      <c r="C111" s="2" t="s">
        <v>125</v>
      </c>
      <c r="D111" s="2" t="s">
        <v>119</v>
      </c>
      <c r="E111" s="2" t="s">
        <v>126</v>
      </c>
      <c r="F111" s="2">
        <v>816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workbookViewId="0">
      <selection activeCell="D7" sqref="D7"/>
    </sheetView>
  </sheetViews>
  <sheetFormatPr defaultColWidth="9.109375" defaultRowHeight="13.2" x14ac:dyDescent="0.25"/>
  <cols>
    <col min="1" max="1" width="10.109375" style="80" bestFit="1" customWidth="1"/>
    <col min="2" max="3" width="10.109375" style="88" customWidth="1"/>
    <col min="4" max="4" width="10" style="83" bestFit="1" customWidth="1"/>
    <col min="5" max="5" width="10" style="80" bestFit="1" customWidth="1"/>
    <col min="6" max="6" width="9.5546875" style="80" bestFit="1" customWidth="1"/>
    <col min="7" max="7" width="8.5546875" style="80" bestFit="1" customWidth="1"/>
    <col min="8" max="8" width="8.5546875" style="80" customWidth="1"/>
    <col min="9" max="9" width="9.109375" style="80"/>
    <col min="10" max="10" width="10.5546875" style="80" bestFit="1" customWidth="1"/>
    <col min="11" max="11" width="19.33203125" style="80" bestFit="1" customWidth="1"/>
    <col min="12" max="12" width="18.5546875" style="80" bestFit="1" customWidth="1"/>
    <col min="13" max="13" width="18.44140625" style="80" bestFit="1" customWidth="1"/>
    <col min="14" max="14" width="17.44140625" style="80" bestFit="1" customWidth="1"/>
    <col min="15" max="16384" width="9.109375" style="80"/>
  </cols>
  <sheetData>
    <row r="1" spans="1:14" x14ac:dyDescent="0.25">
      <c r="A1" s="81" t="s">
        <v>172</v>
      </c>
      <c r="B1" s="89" t="s">
        <v>27</v>
      </c>
      <c r="C1" s="89" t="s">
        <v>173</v>
      </c>
      <c r="D1" s="81" t="s">
        <v>147</v>
      </c>
      <c r="E1" s="81" t="s">
        <v>148</v>
      </c>
      <c r="F1" s="81" t="s">
        <v>149</v>
      </c>
      <c r="G1" s="81" t="s">
        <v>150</v>
      </c>
      <c r="H1" s="81"/>
      <c r="J1" s="81" t="s">
        <v>181</v>
      </c>
    </row>
    <row r="2" spans="1:14" x14ac:dyDescent="0.25">
      <c r="A2" s="90">
        <v>35431</v>
      </c>
      <c r="B2" s="88">
        <v>35431</v>
      </c>
      <c r="C2" s="91" t="s">
        <v>180</v>
      </c>
      <c r="E2" s="82">
        <v>11217</v>
      </c>
      <c r="F2" s="82">
        <v>10324.4375</v>
      </c>
      <c r="G2" s="82">
        <v>9413.25</v>
      </c>
      <c r="H2" s="82"/>
      <c r="J2" s="97" t="s">
        <v>173</v>
      </c>
      <c r="K2" s="98" t="s">
        <v>180</v>
      </c>
    </row>
    <row r="3" spans="1:14" x14ac:dyDescent="0.25">
      <c r="A3" s="90">
        <v>35432</v>
      </c>
      <c r="B3" s="88">
        <v>35431</v>
      </c>
      <c r="C3" s="91" t="s">
        <v>180</v>
      </c>
      <c r="E3" s="82">
        <v>12255</v>
      </c>
      <c r="F3" s="82">
        <v>11514.125</v>
      </c>
      <c r="G3" s="82">
        <v>9529.375</v>
      </c>
      <c r="H3" s="82"/>
    </row>
    <row r="4" spans="1:14" x14ac:dyDescent="0.25">
      <c r="A4" s="90">
        <v>35433</v>
      </c>
      <c r="B4" s="88">
        <v>35431</v>
      </c>
      <c r="C4" s="91" t="s">
        <v>180</v>
      </c>
      <c r="E4" s="82">
        <v>12280</v>
      </c>
      <c r="F4" s="82">
        <v>11699.8125</v>
      </c>
      <c r="G4" s="82">
        <v>9922.875</v>
      </c>
      <c r="H4" s="82"/>
      <c r="J4" s="94"/>
      <c r="K4" s="92" t="s">
        <v>174</v>
      </c>
      <c r="L4" s="95"/>
      <c r="M4" s="95"/>
      <c r="N4" s="99"/>
    </row>
    <row r="5" spans="1:14" x14ac:dyDescent="0.25">
      <c r="A5" s="90">
        <v>35434</v>
      </c>
      <c r="B5" s="88">
        <v>35431</v>
      </c>
      <c r="C5" s="91">
        <f>WEEKDAY(A5)</f>
        <v>7</v>
      </c>
      <c r="E5" s="82">
        <v>11995</v>
      </c>
      <c r="F5" s="82">
        <v>11155.625</v>
      </c>
      <c r="G5" s="82">
        <v>9818.75</v>
      </c>
      <c r="H5" s="82"/>
      <c r="J5" s="92" t="s">
        <v>27</v>
      </c>
      <c r="K5" s="94" t="s">
        <v>175</v>
      </c>
      <c r="L5" s="100" t="s">
        <v>176</v>
      </c>
      <c r="M5" s="100" t="s">
        <v>177</v>
      </c>
      <c r="N5" s="101" t="s">
        <v>178</v>
      </c>
    </row>
    <row r="6" spans="1:14" x14ac:dyDescent="0.25">
      <c r="A6" s="90">
        <v>35435</v>
      </c>
      <c r="B6" s="88">
        <v>35431</v>
      </c>
      <c r="C6" s="91">
        <f>WEEKDAY(A6)</f>
        <v>1</v>
      </c>
      <c r="E6" s="82">
        <v>11627</v>
      </c>
      <c r="F6" s="82">
        <v>10618.0625</v>
      </c>
      <c r="G6" s="82">
        <v>9596.25</v>
      </c>
      <c r="H6" s="82"/>
      <c r="J6" s="93">
        <v>35431</v>
      </c>
      <c r="K6" s="109"/>
      <c r="L6" s="103">
        <v>13431.565217391304</v>
      </c>
      <c r="M6" s="103">
        <v>12592.72554347826</v>
      </c>
      <c r="N6" s="104">
        <v>10968.070652173914</v>
      </c>
    </row>
    <row r="7" spans="1:14" x14ac:dyDescent="0.25">
      <c r="A7" s="90">
        <v>35436</v>
      </c>
      <c r="B7" s="88">
        <v>35431</v>
      </c>
      <c r="C7" s="91" t="s">
        <v>180</v>
      </c>
      <c r="E7" s="82">
        <v>13314</v>
      </c>
      <c r="F7" s="82">
        <v>12305.75</v>
      </c>
      <c r="G7" s="82">
        <v>9967</v>
      </c>
      <c r="H7" s="82"/>
      <c r="J7" s="102">
        <v>35462</v>
      </c>
      <c r="K7" s="110"/>
      <c r="L7" s="105">
        <v>12822.95</v>
      </c>
      <c r="M7" s="105">
        <v>12172.521875</v>
      </c>
      <c r="N7" s="106">
        <v>10426.8375</v>
      </c>
    </row>
    <row r="8" spans="1:14" x14ac:dyDescent="0.25">
      <c r="A8" s="90">
        <v>35437</v>
      </c>
      <c r="B8" s="88">
        <v>35431</v>
      </c>
      <c r="C8" s="91" t="s">
        <v>180</v>
      </c>
      <c r="E8" s="82">
        <v>14121</v>
      </c>
      <c r="F8" s="82">
        <v>13342.125</v>
      </c>
      <c r="G8" s="82">
        <v>11110</v>
      </c>
      <c r="H8" s="82"/>
      <c r="J8" s="102">
        <v>35490</v>
      </c>
      <c r="K8" s="110"/>
      <c r="L8" s="105">
        <v>12485.571428571429</v>
      </c>
      <c r="M8" s="105">
        <v>11895.827380952382</v>
      </c>
      <c r="N8" s="106">
        <v>10028.595238095239</v>
      </c>
    </row>
    <row r="9" spans="1:14" x14ac:dyDescent="0.25">
      <c r="A9" s="90">
        <v>35438</v>
      </c>
      <c r="B9" s="88">
        <v>35431</v>
      </c>
      <c r="C9" s="91" t="s">
        <v>180</v>
      </c>
      <c r="E9" s="82">
        <v>14160</v>
      </c>
      <c r="F9" s="82">
        <v>13458.0625</v>
      </c>
      <c r="G9" s="82">
        <v>11419.5</v>
      </c>
      <c r="H9" s="82"/>
      <c r="J9" s="102">
        <v>35521</v>
      </c>
      <c r="K9" s="110">
        <v>19.809999999999999</v>
      </c>
      <c r="L9" s="105">
        <v>12249.5</v>
      </c>
      <c r="M9" s="105">
        <v>11706.298295454546</v>
      </c>
      <c r="N9" s="106">
        <v>9867.829545454546</v>
      </c>
    </row>
    <row r="10" spans="1:14" x14ac:dyDescent="0.25">
      <c r="A10" s="90">
        <v>35439</v>
      </c>
      <c r="B10" s="88">
        <v>35431</v>
      </c>
      <c r="C10" s="91" t="s">
        <v>180</v>
      </c>
      <c r="E10" s="82">
        <v>14110</v>
      </c>
      <c r="F10" s="82">
        <v>13393.9375</v>
      </c>
      <c r="G10" s="82">
        <v>11711.75</v>
      </c>
      <c r="H10" s="82"/>
      <c r="J10" s="102">
        <v>35551</v>
      </c>
      <c r="K10" s="110">
        <v>17.07</v>
      </c>
      <c r="L10" s="105">
        <v>14239.181818181818</v>
      </c>
      <c r="M10" s="105">
        <v>13179.400568181818</v>
      </c>
      <c r="N10" s="106">
        <v>10692.897727272728</v>
      </c>
    </row>
    <row r="11" spans="1:14" x14ac:dyDescent="0.25">
      <c r="A11" s="90">
        <v>35440</v>
      </c>
      <c r="B11" s="88">
        <v>35431</v>
      </c>
      <c r="C11" s="91" t="s">
        <v>180</v>
      </c>
      <c r="E11" s="82">
        <v>14283</v>
      </c>
      <c r="F11" s="82">
        <v>13106.3125</v>
      </c>
      <c r="G11" s="82">
        <v>12197.625</v>
      </c>
      <c r="H11" s="82"/>
      <c r="J11" s="102">
        <v>35582</v>
      </c>
      <c r="K11" s="110">
        <v>25.872857142857146</v>
      </c>
      <c r="L11" s="105">
        <v>16264.238095238095</v>
      </c>
      <c r="M11" s="105">
        <v>14821.913690476191</v>
      </c>
      <c r="N11" s="106">
        <v>11867.589285714286</v>
      </c>
    </row>
    <row r="12" spans="1:14" x14ac:dyDescent="0.25">
      <c r="A12" s="90">
        <v>35441</v>
      </c>
      <c r="B12" s="88">
        <v>35431</v>
      </c>
      <c r="C12" s="91">
        <f>WEEKDAY(A12)</f>
        <v>7</v>
      </c>
      <c r="E12" s="82">
        <v>14208</v>
      </c>
      <c r="F12" s="82">
        <v>13438.6875</v>
      </c>
      <c r="G12" s="82">
        <v>12610.875</v>
      </c>
      <c r="H12" s="82"/>
      <c r="J12" s="102">
        <v>35612</v>
      </c>
      <c r="K12" s="110">
        <v>52.204545454545453</v>
      </c>
      <c r="L12" s="105">
        <v>18267.130434782608</v>
      </c>
      <c r="M12" s="105">
        <v>16450.184782608696</v>
      </c>
      <c r="N12" s="106">
        <v>13037.027173913044</v>
      </c>
    </row>
    <row r="13" spans="1:14" x14ac:dyDescent="0.25">
      <c r="A13" s="90">
        <v>35442</v>
      </c>
      <c r="B13" s="88">
        <v>35431</v>
      </c>
      <c r="C13" s="91">
        <f>WEEKDAY(A13)</f>
        <v>1</v>
      </c>
      <c r="E13" s="82">
        <v>14388</v>
      </c>
      <c r="F13" s="82">
        <v>13727.3125</v>
      </c>
      <c r="G13" s="82">
        <v>12553.125</v>
      </c>
      <c r="H13" s="82"/>
      <c r="J13" s="102">
        <v>35643</v>
      </c>
      <c r="K13" s="110">
        <v>24.595499999999998</v>
      </c>
      <c r="L13" s="105">
        <v>18153.714285714286</v>
      </c>
      <c r="M13" s="105">
        <v>16344.782738095239</v>
      </c>
      <c r="N13" s="106">
        <v>12935.297619047618</v>
      </c>
    </row>
    <row r="14" spans="1:14" x14ac:dyDescent="0.25">
      <c r="A14" s="90">
        <v>35443</v>
      </c>
      <c r="B14" s="88">
        <v>35431</v>
      </c>
      <c r="C14" s="91" t="s">
        <v>180</v>
      </c>
      <c r="E14" s="82">
        <v>14536</v>
      </c>
      <c r="F14" s="82">
        <v>14143.5</v>
      </c>
      <c r="G14" s="82">
        <v>12656.25</v>
      </c>
      <c r="H14" s="82"/>
      <c r="J14" s="102">
        <v>35674</v>
      </c>
      <c r="K14" s="110">
        <v>23.279523809523816</v>
      </c>
      <c r="L14" s="105">
        <v>16935.727272727272</v>
      </c>
      <c r="M14" s="105">
        <v>15287.576704545454</v>
      </c>
      <c r="N14" s="106">
        <v>12043.329545454546</v>
      </c>
    </row>
    <row r="15" spans="1:14" x14ac:dyDescent="0.25">
      <c r="A15" s="90">
        <v>35444</v>
      </c>
      <c r="B15" s="88">
        <v>35431</v>
      </c>
      <c r="C15" s="91" t="s">
        <v>180</v>
      </c>
      <c r="E15" s="82">
        <v>14276</v>
      </c>
      <c r="F15" s="82">
        <v>13520.875</v>
      </c>
      <c r="G15" s="82">
        <v>12284</v>
      </c>
      <c r="H15" s="82"/>
      <c r="J15" s="102">
        <v>35704</v>
      </c>
      <c r="K15" s="110">
        <v>26.301739130434779</v>
      </c>
      <c r="L15" s="105">
        <v>13655.826086956522</v>
      </c>
      <c r="M15" s="105">
        <v>12784.584239130434</v>
      </c>
      <c r="N15" s="106">
        <v>10516.570652173914</v>
      </c>
    </row>
    <row r="16" spans="1:14" x14ac:dyDescent="0.25">
      <c r="A16" s="90">
        <v>35445</v>
      </c>
      <c r="B16" s="88">
        <v>35431</v>
      </c>
      <c r="C16" s="91" t="s">
        <v>180</v>
      </c>
      <c r="E16" s="82">
        <v>13265</v>
      </c>
      <c r="F16" s="82">
        <v>12722.5625</v>
      </c>
      <c r="G16" s="82">
        <v>11491.75</v>
      </c>
      <c r="H16" s="82"/>
      <c r="J16" s="102">
        <v>35735</v>
      </c>
      <c r="K16" s="110">
        <v>27.544210526315783</v>
      </c>
      <c r="L16" s="105">
        <v>12590</v>
      </c>
      <c r="M16" s="105">
        <v>11946.012500000001</v>
      </c>
      <c r="N16" s="106">
        <v>10240.331249999999</v>
      </c>
    </row>
    <row r="17" spans="1:14" x14ac:dyDescent="0.25">
      <c r="A17" s="90">
        <v>35446</v>
      </c>
      <c r="B17" s="88">
        <v>35431</v>
      </c>
      <c r="C17" s="91" t="s">
        <v>180</v>
      </c>
      <c r="E17" s="82">
        <v>14723</v>
      </c>
      <c r="F17" s="82">
        <v>13649.25</v>
      </c>
      <c r="G17" s="82">
        <v>11769.625</v>
      </c>
      <c r="H17" s="82"/>
      <c r="J17" s="102">
        <v>35765</v>
      </c>
      <c r="K17" s="110">
        <v>22.220454545454547</v>
      </c>
      <c r="L17" s="105">
        <v>12941.04347826087</v>
      </c>
      <c r="M17" s="105">
        <v>12113.703804347826</v>
      </c>
      <c r="N17" s="106">
        <v>10619.125</v>
      </c>
    </row>
    <row r="18" spans="1:14" x14ac:dyDescent="0.25">
      <c r="A18" s="90">
        <v>35447</v>
      </c>
      <c r="B18" s="88">
        <v>35431</v>
      </c>
      <c r="C18" s="91" t="s">
        <v>180</v>
      </c>
      <c r="E18" s="82">
        <v>15628</v>
      </c>
      <c r="F18" s="82">
        <v>14225.375</v>
      </c>
      <c r="G18" s="82">
        <v>13200</v>
      </c>
      <c r="H18" s="82"/>
      <c r="J18" s="102">
        <v>35796</v>
      </c>
      <c r="K18" s="110">
        <v>17.8</v>
      </c>
      <c r="L18" s="105">
        <v>13683.181818181818</v>
      </c>
      <c r="M18" s="105">
        <v>12792.025568181818</v>
      </c>
      <c r="N18" s="106">
        <v>11069.869318181818</v>
      </c>
    </row>
    <row r="19" spans="1:14" x14ac:dyDescent="0.25">
      <c r="A19" s="90">
        <v>35448</v>
      </c>
      <c r="B19" s="88">
        <v>35431</v>
      </c>
      <c r="C19" s="91">
        <f>WEEKDAY(A19)</f>
        <v>7</v>
      </c>
      <c r="E19" s="82">
        <v>14354</v>
      </c>
      <c r="F19" s="82">
        <v>13144.3125</v>
      </c>
      <c r="G19" s="82">
        <v>12697.75</v>
      </c>
      <c r="H19" s="82"/>
      <c r="J19" s="102">
        <v>35827</v>
      </c>
      <c r="K19" s="110">
        <v>18.112631578947369</v>
      </c>
      <c r="L19" s="105">
        <v>13317.35</v>
      </c>
      <c r="M19" s="105">
        <v>12497.440624999999</v>
      </c>
      <c r="N19" s="106">
        <v>10884.44375</v>
      </c>
    </row>
    <row r="20" spans="1:14" x14ac:dyDescent="0.25">
      <c r="A20" s="90">
        <v>35449</v>
      </c>
      <c r="B20" s="88">
        <v>35431</v>
      </c>
      <c r="C20" s="91">
        <f>WEEKDAY(A20)</f>
        <v>1</v>
      </c>
      <c r="E20" s="82">
        <v>12857</v>
      </c>
      <c r="F20" s="82">
        <v>11654.1875</v>
      </c>
      <c r="G20" s="82">
        <v>11671</v>
      </c>
      <c r="H20" s="82"/>
      <c r="J20" s="102">
        <v>35855</v>
      </c>
      <c r="K20" s="110">
        <v>21.528636363636362</v>
      </c>
      <c r="L20" s="105">
        <v>13538</v>
      </c>
      <c r="M20" s="105">
        <v>12741.136363636364</v>
      </c>
      <c r="N20" s="106">
        <v>11014.056818181818</v>
      </c>
    </row>
    <row r="21" spans="1:14" x14ac:dyDescent="0.25">
      <c r="A21" s="90">
        <v>35450</v>
      </c>
      <c r="B21" s="88">
        <v>35431</v>
      </c>
      <c r="C21" s="91" t="s">
        <v>180</v>
      </c>
      <c r="E21" s="82">
        <v>12817</v>
      </c>
      <c r="F21" s="82">
        <v>12016.3125</v>
      </c>
      <c r="G21" s="82">
        <v>10763.125</v>
      </c>
      <c r="H21" s="82"/>
      <c r="J21" s="102">
        <v>35886</v>
      </c>
      <c r="K21" s="110">
        <v>22.563333333333333</v>
      </c>
      <c r="L21" s="105">
        <v>13631.272727272728</v>
      </c>
      <c r="M21" s="105">
        <v>12893.931818181818</v>
      </c>
      <c r="N21" s="106">
        <v>10838.272727272728</v>
      </c>
    </row>
    <row r="22" spans="1:14" x14ac:dyDescent="0.25">
      <c r="A22" s="90">
        <v>35451</v>
      </c>
      <c r="B22" s="88">
        <v>35431</v>
      </c>
      <c r="C22" s="91" t="s">
        <v>180</v>
      </c>
      <c r="E22" s="82">
        <v>12479</v>
      </c>
      <c r="F22" s="82">
        <v>12002.8125</v>
      </c>
      <c r="G22" s="82">
        <v>10182.25</v>
      </c>
      <c r="H22" s="82"/>
      <c r="J22" s="102">
        <v>35916</v>
      </c>
      <c r="K22" s="110">
        <v>43.140499999999996</v>
      </c>
      <c r="L22" s="105">
        <v>17342.523809523809</v>
      </c>
      <c r="M22" s="105">
        <v>15894.020833333334</v>
      </c>
      <c r="N22" s="106">
        <v>12396.529761904761</v>
      </c>
    </row>
    <row r="23" spans="1:14" x14ac:dyDescent="0.25">
      <c r="A23" s="90">
        <v>35452</v>
      </c>
      <c r="B23" s="88">
        <v>35431</v>
      </c>
      <c r="C23" s="91" t="s">
        <v>180</v>
      </c>
      <c r="E23" s="82">
        <v>12287</v>
      </c>
      <c r="F23" s="82">
        <v>11675.5625</v>
      </c>
      <c r="G23" s="82">
        <v>9957.75</v>
      </c>
      <c r="H23" s="82"/>
      <c r="J23" s="102">
        <v>35947</v>
      </c>
      <c r="K23" s="110">
        <v>161.5440909090909</v>
      </c>
      <c r="L23" s="105">
        <v>20222.409090909092</v>
      </c>
      <c r="M23" s="105">
        <v>18598.167613636364</v>
      </c>
      <c r="N23" s="106">
        <v>14497.892045454546</v>
      </c>
    </row>
    <row r="24" spans="1:14" x14ac:dyDescent="0.25">
      <c r="A24" s="90">
        <v>35453</v>
      </c>
      <c r="B24" s="88">
        <v>35431</v>
      </c>
      <c r="C24" s="91" t="s">
        <v>180</v>
      </c>
      <c r="E24" s="82">
        <v>12619</v>
      </c>
      <c r="F24" s="82">
        <v>11914.8125</v>
      </c>
      <c r="G24" s="82">
        <v>9906.625</v>
      </c>
      <c r="H24" s="82"/>
      <c r="J24" s="102">
        <v>35977</v>
      </c>
      <c r="K24" s="110">
        <v>141.95136363636362</v>
      </c>
      <c r="L24" s="105">
        <v>20432</v>
      </c>
      <c r="M24" s="105">
        <v>18678.11141304348</v>
      </c>
      <c r="N24" s="106">
        <v>14485.744565217392</v>
      </c>
    </row>
    <row r="25" spans="1:14" x14ac:dyDescent="0.25">
      <c r="A25" s="90">
        <v>35454</v>
      </c>
      <c r="B25" s="88">
        <v>35431</v>
      </c>
      <c r="C25" s="91" t="s">
        <v>180</v>
      </c>
      <c r="E25" s="82">
        <v>12129</v>
      </c>
      <c r="F25" s="82">
        <v>11759.25</v>
      </c>
      <c r="G25" s="82">
        <v>9998.625</v>
      </c>
      <c r="H25" s="82"/>
      <c r="J25" s="102">
        <v>36008</v>
      </c>
      <c r="K25" s="110">
        <v>40.371904761904759</v>
      </c>
      <c r="L25" s="105">
        <v>19968.190476190477</v>
      </c>
      <c r="M25" s="105">
        <v>18189.821428571428</v>
      </c>
      <c r="N25" s="106">
        <v>13991.184523809523</v>
      </c>
    </row>
    <row r="26" spans="1:14" x14ac:dyDescent="0.25">
      <c r="A26" s="90">
        <v>35455</v>
      </c>
      <c r="B26" s="88">
        <v>35431</v>
      </c>
      <c r="C26" s="91">
        <f>WEEKDAY(A26)</f>
        <v>7</v>
      </c>
      <c r="E26" s="82">
        <v>11681</v>
      </c>
      <c r="F26" s="82">
        <v>11089.875</v>
      </c>
      <c r="G26" s="82">
        <v>9934.125</v>
      </c>
      <c r="H26" s="82"/>
      <c r="J26" s="102">
        <v>36039</v>
      </c>
      <c r="K26" s="110">
        <v>29.334285714285713</v>
      </c>
      <c r="L26" s="105">
        <v>18550.227272727272</v>
      </c>
      <c r="M26" s="105">
        <v>16879.102272727272</v>
      </c>
      <c r="N26" s="106">
        <v>13092.380681818182</v>
      </c>
    </row>
    <row r="27" spans="1:14" x14ac:dyDescent="0.25">
      <c r="A27" s="90">
        <v>35456</v>
      </c>
      <c r="B27" s="88">
        <v>35431</v>
      </c>
      <c r="C27" s="91">
        <f>WEEKDAY(A27)</f>
        <v>1</v>
      </c>
      <c r="E27" s="82">
        <v>11565</v>
      </c>
      <c r="F27" s="82">
        <v>10936.125</v>
      </c>
      <c r="G27" s="82">
        <v>10160.125</v>
      </c>
      <c r="H27" s="82"/>
      <c r="J27" s="102">
        <v>36069</v>
      </c>
      <c r="K27" s="110">
        <v>20.696818181818184</v>
      </c>
      <c r="L27" s="105">
        <v>15027.818181818182</v>
      </c>
      <c r="M27" s="105">
        <v>14071.838068181818</v>
      </c>
      <c r="N27" s="106">
        <v>11309.823863636364</v>
      </c>
    </row>
    <row r="28" spans="1:14" x14ac:dyDescent="0.25">
      <c r="A28" s="90">
        <v>35457</v>
      </c>
      <c r="B28" s="88">
        <v>35431</v>
      </c>
      <c r="C28" s="91" t="s">
        <v>180</v>
      </c>
      <c r="E28" s="82">
        <v>12593</v>
      </c>
      <c r="F28" s="82">
        <v>11815.75</v>
      </c>
      <c r="G28" s="82">
        <v>9823.25</v>
      </c>
      <c r="H28" s="82"/>
      <c r="J28" s="102">
        <v>36100</v>
      </c>
      <c r="K28" s="110">
        <v>21.312631578947371</v>
      </c>
      <c r="L28" s="105">
        <v>13146.476190476191</v>
      </c>
      <c r="M28" s="105">
        <v>12401.824404761905</v>
      </c>
      <c r="N28" s="106">
        <v>10371.845238095239</v>
      </c>
    </row>
    <row r="29" spans="1:14" x14ac:dyDescent="0.25">
      <c r="A29" s="90">
        <v>35458</v>
      </c>
      <c r="B29" s="88">
        <v>35431</v>
      </c>
      <c r="C29" s="91" t="s">
        <v>180</v>
      </c>
      <c r="E29" s="82">
        <v>14509</v>
      </c>
      <c r="F29" s="82">
        <v>13577.625</v>
      </c>
      <c r="G29" s="82">
        <v>10948.125</v>
      </c>
      <c r="H29" s="82"/>
      <c r="J29" s="102">
        <v>36130</v>
      </c>
      <c r="K29" s="110">
        <v>18.490476190476191</v>
      </c>
      <c r="L29" s="105">
        <v>14128.04347826087</v>
      </c>
      <c r="M29" s="105">
        <v>13224.285326086956</v>
      </c>
      <c r="N29" s="106">
        <v>11431.41847826087</v>
      </c>
    </row>
    <row r="30" spans="1:14" x14ac:dyDescent="0.25">
      <c r="A30" s="90">
        <v>35459</v>
      </c>
      <c r="B30" s="88">
        <v>35431</v>
      </c>
      <c r="C30" s="91" t="s">
        <v>180</v>
      </c>
      <c r="E30" s="82">
        <v>14228</v>
      </c>
      <c r="F30" s="82">
        <v>13317</v>
      </c>
      <c r="G30" s="82">
        <v>11897.25</v>
      </c>
      <c r="H30" s="82"/>
      <c r="J30" s="102">
        <v>36161</v>
      </c>
      <c r="K30" s="110">
        <v>20.816842105263152</v>
      </c>
      <c r="L30" s="105">
        <v>13979.809523809523</v>
      </c>
      <c r="M30" s="105">
        <v>13017.690476190477</v>
      </c>
      <c r="N30" s="106">
        <v>11247.178571428571</v>
      </c>
    </row>
    <row r="31" spans="1:14" x14ac:dyDescent="0.25">
      <c r="A31" s="90">
        <v>35460</v>
      </c>
      <c r="B31" s="88">
        <v>35431</v>
      </c>
      <c r="C31" s="91" t="s">
        <v>180</v>
      </c>
      <c r="E31" s="82">
        <v>13770</v>
      </c>
      <c r="F31" s="82">
        <v>12384.6875</v>
      </c>
      <c r="G31" s="82">
        <v>11242.625</v>
      </c>
      <c r="H31" s="82"/>
      <c r="J31" s="102">
        <v>36192</v>
      </c>
      <c r="K31" s="110">
        <v>17.903684210526315</v>
      </c>
      <c r="L31" s="105">
        <v>13299.8</v>
      </c>
      <c r="M31" s="105">
        <v>12496.703125</v>
      </c>
      <c r="N31" s="106">
        <v>10744.5375</v>
      </c>
    </row>
    <row r="32" spans="1:14" x14ac:dyDescent="0.25">
      <c r="A32" s="90">
        <v>35461</v>
      </c>
      <c r="B32" s="88">
        <v>35431</v>
      </c>
      <c r="C32" s="91" t="s">
        <v>180</v>
      </c>
      <c r="E32" s="82">
        <v>13327</v>
      </c>
      <c r="F32" s="82">
        <v>11762.75</v>
      </c>
      <c r="G32" s="82">
        <v>10873</v>
      </c>
      <c r="H32" s="82"/>
      <c r="J32" s="102">
        <v>36220</v>
      </c>
      <c r="K32" s="110">
        <v>19.163043478260871</v>
      </c>
      <c r="L32" s="105">
        <v>13090.217391304348</v>
      </c>
      <c r="M32" s="105">
        <v>12366.353260869566</v>
      </c>
      <c r="N32" s="106">
        <v>10566.630434782608</v>
      </c>
    </row>
    <row r="33" spans="1:14" x14ac:dyDescent="0.25">
      <c r="A33" s="90">
        <v>35462</v>
      </c>
      <c r="B33" s="88">
        <v>35462</v>
      </c>
      <c r="C33" s="91">
        <f>WEEKDAY(A33)</f>
        <v>7</v>
      </c>
      <c r="E33" s="82">
        <v>11270</v>
      </c>
      <c r="F33" s="82">
        <v>10760.9375</v>
      </c>
      <c r="G33" s="82">
        <v>9830.25</v>
      </c>
      <c r="H33" s="82"/>
      <c r="J33" s="102">
        <v>36251</v>
      </c>
      <c r="K33" s="110">
        <v>26.878571428571426</v>
      </c>
      <c r="L33" s="105">
        <v>14674.227272727272</v>
      </c>
      <c r="M33" s="105">
        <v>13696.988636363636</v>
      </c>
      <c r="N33" s="106">
        <v>11016.301136363636</v>
      </c>
    </row>
    <row r="34" spans="1:14" x14ac:dyDescent="0.25">
      <c r="A34" s="90">
        <v>35463</v>
      </c>
      <c r="B34" s="88">
        <v>35462</v>
      </c>
      <c r="C34" s="91">
        <f>WEEKDAY(A34)</f>
        <v>1</v>
      </c>
      <c r="E34" s="82">
        <v>11539</v>
      </c>
      <c r="F34" s="82">
        <v>10688.75</v>
      </c>
      <c r="G34" s="82">
        <v>9544.25</v>
      </c>
      <c r="H34" s="82"/>
      <c r="J34" s="102">
        <v>36281</v>
      </c>
      <c r="K34" s="110">
        <v>24.532999999999998</v>
      </c>
      <c r="L34" s="105">
        <v>16255.761904761905</v>
      </c>
      <c r="M34" s="105">
        <v>14935.663690476191</v>
      </c>
      <c r="N34" s="106">
        <v>11612.357142857143</v>
      </c>
    </row>
    <row r="35" spans="1:14" x14ac:dyDescent="0.25">
      <c r="A35" s="90">
        <v>35464</v>
      </c>
      <c r="B35" s="88">
        <v>35462</v>
      </c>
      <c r="C35" s="91" t="s">
        <v>180</v>
      </c>
      <c r="E35" s="82">
        <v>12480</v>
      </c>
      <c r="F35" s="82">
        <v>11759.25</v>
      </c>
      <c r="G35" s="82">
        <v>9650</v>
      </c>
      <c r="H35" s="82"/>
      <c r="J35" s="102">
        <v>36312</v>
      </c>
      <c r="K35" s="110">
        <v>43.120454545454542</v>
      </c>
      <c r="L35" s="105">
        <v>18505.545454545456</v>
      </c>
      <c r="M35" s="105">
        <v>16965.360795454544</v>
      </c>
      <c r="N35" s="106">
        <v>13007.744318181818</v>
      </c>
    </row>
    <row r="36" spans="1:14" x14ac:dyDescent="0.25">
      <c r="A36" s="90">
        <v>35465</v>
      </c>
      <c r="B36" s="88">
        <v>35462</v>
      </c>
      <c r="C36" s="91" t="s">
        <v>180</v>
      </c>
      <c r="E36" s="82">
        <v>12433</v>
      </c>
      <c r="F36" s="82">
        <v>11758.6875</v>
      </c>
      <c r="G36" s="82">
        <v>9934</v>
      </c>
      <c r="H36" s="82"/>
      <c r="J36" s="102">
        <v>36342</v>
      </c>
      <c r="K36" s="110">
        <v>265.3219095238095</v>
      </c>
      <c r="L36" s="105">
        <v>19661.18181818182</v>
      </c>
      <c r="M36" s="105">
        <v>17956.954545454544</v>
      </c>
      <c r="N36" s="106">
        <v>13819.369318181818</v>
      </c>
    </row>
    <row r="37" spans="1:14" x14ac:dyDescent="0.25">
      <c r="A37" s="90">
        <v>35466</v>
      </c>
      <c r="B37" s="88">
        <v>35462</v>
      </c>
      <c r="C37" s="91" t="s">
        <v>180</v>
      </c>
      <c r="E37" s="82">
        <v>12631</v>
      </c>
      <c r="F37" s="82">
        <v>12034.1875</v>
      </c>
      <c r="G37" s="82">
        <v>10261.625</v>
      </c>
      <c r="H37" s="82"/>
      <c r="J37" s="102">
        <v>36373</v>
      </c>
      <c r="K37" s="110">
        <v>87.786363636363618</v>
      </c>
      <c r="L37" s="105">
        <v>20907.909090909092</v>
      </c>
      <c r="M37" s="105">
        <v>18904.221590909092</v>
      </c>
      <c r="N37" s="106">
        <v>14402.40340909091</v>
      </c>
    </row>
    <row r="38" spans="1:14" x14ac:dyDescent="0.25">
      <c r="A38" s="90">
        <v>35467</v>
      </c>
      <c r="B38" s="88">
        <v>35462</v>
      </c>
      <c r="C38" s="91" t="s">
        <v>180</v>
      </c>
      <c r="E38" s="82">
        <v>13191</v>
      </c>
      <c r="F38" s="82">
        <v>12600.375</v>
      </c>
      <c r="G38" s="82">
        <v>10791.875</v>
      </c>
      <c r="H38" s="82"/>
      <c r="J38" s="102">
        <v>36404</v>
      </c>
      <c r="K38" s="110">
        <v>25.181428571428576</v>
      </c>
      <c r="L38" s="105">
        <v>17506.363636363636</v>
      </c>
      <c r="M38" s="105">
        <v>15858.963068181818</v>
      </c>
      <c r="N38" s="106">
        <v>12405.47159090909</v>
      </c>
    </row>
    <row r="39" spans="1:14" x14ac:dyDescent="0.25">
      <c r="A39" s="90">
        <v>35468</v>
      </c>
      <c r="B39" s="88">
        <v>35462</v>
      </c>
      <c r="C39" s="91" t="s">
        <v>180</v>
      </c>
      <c r="E39" s="82">
        <v>12839</v>
      </c>
      <c r="F39" s="82">
        <v>12484.3125</v>
      </c>
      <c r="G39" s="82">
        <v>10841.125</v>
      </c>
      <c r="H39" s="82"/>
      <c r="J39" s="102">
        <v>36434</v>
      </c>
      <c r="K39" s="110">
        <v>24.346190476190472</v>
      </c>
      <c r="L39" s="105">
        <v>14723.476190476191</v>
      </c>
      <c r="M39" s="105">
        <v>13753.449404761905</v>
      </c>
      <c r="N39" s="106">
        <v>11214.672619047618</v>
      </c>
    </row>
    <row r="40" spans="1:14" x14ac:dyDescent="0.25">
      <c r="A40" s="90">
        <v>35469</v>
      </c>
      <c r="B40" s="88">
        <v>35462</v>
      </c>
      <c r="C40" s="91">
        <f>WEEKDAY(A40)</f>
        <v>7</v>
      </c>
      <c r="E40" s="82">
        <v>12978</v>
      </c>
      <c r="F40" s="82">
        <v>12416.4375</v>
      </c>
      <c r="G40" s="82">
        <v>10964.5</v>
      </c>
      <c r="H40" s="82"/>
      <c r="J40" s="102">
        <v>36465</v>
      </c>
      <c r="K40" s="110">
        <v>22.863999999999997</v>
      </c>
      <c r="L40" s="105">
        <v>13516.5</v>
      </c>
      <c r="M40" s="105">
        <v>12758.869318181818</v>
      </c>
      <c r="N40" s="106">
        <v>10815.1875</v>
      </c>
    </row>
    <row r="41" spans="1:14" x14ac:dyDescent="0.25">
      <c r="A41" s="90">
        <v>35470</v>
      </c>
      <c r="B41" s="88">
        <v>35462</v>
      </c>
      <c r="C41" s="91">
        <f>WEEKDAY(A41)</f>
        <v>1</v>
      </c>
      <c r="E41" s="82">
        <v>12691</v>
      </c>
      <c r="F41" s="82">
        <v>12119.25</v>
      </c>
      <c r="G41" s="82">
        <v>11060.875</v>
      </c>
      <c r="H41" s="82"/>
      <c r="J41" s="102">
        <v>36495</v>
      </c>
      <c r="K41" s="110">
        <v>22.080476190476194</v>
      </c>
      <c r="L41" s="105">
        <v>14131.04347826087</v>
      </c>
      <c r="M41" s="105">
        <v>13095.58152173913</v>
      </c>
      <c r="N41" s="106">
        <v>11666.603260869566</v>
      </c>
    </row>
    <row r="42" spans="1:14" x14ac:dyDescent="0.25">
      <c r="A42" s="90">
        <v>35471</v>
      </c>
      <c r="B42" s="88">
        <v>35462</v>
      </c>
      <c r="C42" s="91" t="s">
        <v>180</v>
      </c>
      <c r="E42" s="82">
        <v>13467</v>
      </c>
      <c r="F42" s="82">
        <v>12961.375</v>
      </c>
      <c r="G42" s="82">
        <v>11214.625</v>
      </c>
      <c r="H42" s="82"/>
      <c r="J42" s="102">
        <v>36526</v>
      </c>
      <c r="K42" s="110">
        <v>25.044285714285717</v>
      </c>
      <c r="L42" s="105">
        <v>14476.666666666666</v>
      </c>
      <c r="M42" s="105">
        <v>13430.696428571429</v>
      </c>
      <c r="N42" s="106">
        <v>11568.529761904761</v>
      </c>
    </row>
    <row r="43" spans="1:14" x14ac:dyDescent="0.25">
      <c r="A43" s="90">
        <v>35472</v>
      </c>
      <c r="B43" s="88">
        <v>35462</v>
      </c>
      <c r="C43" s="91" t="s">
        <v>180</v>
      </c>
      <c r="E43" s="82">
        <v>13363</v>
      </c>
      <c r="F43" s="82">
        <v>12047.125</v>
      </c>
      <c r="G43" s="82">
        <v>11319.125</v>
      </c>
      <c r="H43" s="82"/>
      <c r="J43" s="102">
        <v>36557</v>
      </c>
      <c r="K43" s="110">
        <v>25.582857142857137</v>
      </c>
      <c r="L43" s="105">
        <v>13855.238095238095</v>
      </c>
      <c r="M43" s="105">
        <v>12997.261785714285</v>
      </c>
      <c r="N43" s="106">
        <v>11174.137142857144</v>
      </c>
    </row>
    <row r="44" spans="1:14" x14ac:dyDescent="0.25">
      <c r="A44" s="90">
        <v>35473</v>
      </c>
      <c r="B44" s="88">
        <v>35462</v>
      </c>
      <c r="C44" s="91" t="s">
        <v>180</v>
      </c>
      <c r="E44" s="82">
        <v>14090</v>
      </c>
      <c r="F44" s="82">
        <v>13171.3125</v>
      </c>
      <c r="G44" s="82">
        <v>10905.375</v>
      </c>
      <c r="H44" s="82"/>
      <c r="J44" s="102">
        <v>36586</v>
      </c>
      <c r="K44" s="110">
        <v>29.032173913043472</v>
      </c>
      <c r="L44" s="105">
        <v>13711.478260869566</v>
      </c>
      <c r="M44" s="105">
        <v>12964.315217391304</v>
      </c>
      <c r="N44" s="106">
        <v>10707.972826086956</v>
      </c>
    </row>
    <row r="45" spans="1:14" x14ac:dyDescent="0.25">
      <c r="A45" s="90">
        <v>35474</v>
      </c>
      <c r="B45" s="88">
        <v>35462</v>
      </c>
      <c r="C45" s="91" t="s">
        <v>180</v>
      </c>
      <c r="E45" s="82">
        <v>13164</v>
      </c>
      <c r="F45" s="82">
        <v>12635.8125</v>
      </c>
      <c r="G45" s="82">
        <v>11218.125</v>
      </c>
      <c r="H45" s="82"/>
      <c r="J45" s="102">
        <v>36617</v>
      </c>
      <c r="K45" s="110">
        <v>35.600500000000004</v>
      </c>
      <c r="L45" s="105">
        <v>14178.35</v>
      </c>
      <c r="M45" s="105">
        <v>13334.903125000001</v>
      </c>
      <c r="N45" s="106">
        <v>11012.4</v>
      </c>
    </row>
    <row r="46" spans="1:14" x14ac:dyDescent="0.25">
      <c r="A46" s="90">
        <v>35475</v>
      </c>
      <c r="B46" s="88">
        <v>35462</v>
      </c>
      <c r="C46" s="91" t="s">
        <v>180</v>
      </c>
      <c r="E46" s="82">
        <v>13530</v>
      </c>
      <c r="F46" s="82">
        <v>12950.9375</v>
      </c>
      <c r="G46" s="82">
        <v>11189.125</v>
      </c>
      <c r="H46" s="82"/>
      <c r="J46" s="102">
        <v>36647</v>
      </c>
      <c r="K46" s="110">
        <v>55.813636363636355</v>
      </c>
      <c r="L46" s="105">
        <v>17607.82608695652</v>
      </c>
      <c r="M46" s="105">
        <v>16030.695652173914</v>
      </c>
      <c r="N46" s="106">
        <v>12713.722826086956</v>
      </c>
    </row>
    <row r="47" spans="1:14" x14ac:dyDescent="0.25">
      <c r="A47" s="90">
        <v>35476</v>
      </c>
      <c r="B47" s="88">
        <v>35462</v>
      </c>
      <c r="C47" s="91">
        <f>WEEKDAY(A47)</f>
        <v>7</v>
      </c>
      <c r="E47" s="82">
        <v>12674</v>
      </c>
      <c r="F47" s="82">
        <v>11498.625</v>
      </c>
      <c r="G47" s="82">
        <v>11301.875</v>
      </c>
      <c r="H47" s="82"/>
      <c r="J47" s="102">
        <v>36678</v>
      </c>
      <c r="K47" s="110">
        <v>50.880909090909107</v>
      </c>
      <c r="L47" s="105">
        <v>18808.772727272728</v>
      </c>
      <c r="M47" s="105">
        <v>17002.159090909092</v>
      </c>
      <c r="N47" s="106">
        <v>13454.920454545454</v>
      </c>
    </row>
    <row r="48" spans="1:14" x14ac:dyDescent="0.25">
      <c r="A48" s="90">
        <v>35477</v>
      </c>
      <c r="B48" s="88">
        <v>35462</v>
      </c>
      <c r="C48" s="91">
        <f>WEEKDAY(A48)</f>
        <v>1</v>
      </c>
      <c r="E48" s="82">
        <v>11800</v>
      </c>
      <c r="F48" s="82">
        <v>10927.875</v>
      </c>
      <c r="G48" s="82">
        <v>10601.625</v>
      </c>
      <c r="H48" s="82"/>
      <c r="J48" s="102">
        <v>36708</v>
      </c>
      <c r="K48" s="110">
        <v>68.12299999999999</v>
      </c>
      <c r="L48" s="105">
        <v>20973.714285714286</v>
      </c>
      <c r="M48" s="105">
        <v>18784.857142857141</v>
      </c>
      <c r="N48" s="106">
        <v>14827.809523809523</v>
      </c>
    </row>
    <row r="49" spans="1:14" x14ac:dyDescent="0.25">
      <c r="A49" s="90">
        <v>35478</v>
      </c>
      <c r="B49" s="88">
        <v>35462</v>
      </c>
      <c r="C49" s="91" t="s">
        <v>180</v>
      </c>
      <c r="E49" s="82">
        <v>12807</v>
      </c>
      <c r="F49" s="82">
        <v>11752.125</v>
      </c>
      <c r="G49" s="82">
        <v>10453.625</v>
      </c>
      <c r="H49" s="82"/>
      <c r="J49" s="102">
        <v>36739</v>
      </c>
      <c r="K49" s="110">
        <v>73.510434782608712</v>
      </c>
      <c r="L49" s="105">
        <v>21561.347826086956</v>
      </c>
      <c r="M49" s="105">
        <v>19177.065217391304</v>
      </c>
      <c r="N49" s="106">
        <v>14959.320652173914</v>
      </c>
    </row>
    <row r="50" spans="1:14" x14ac:dyDescent="0.25">
      <c r="A50" s="90">
        <v>35479</v>
      </c>
      <c r="B50" s="88">
        <v>35462</v>
      </c>
      <c r="C50" s="91" t="s">
        <v>180</v>
      </c>
      <c r="E50" s="82">
        <v>12433</v>
      </c>
      <c r="F50" s="82">
        <v>11731.75</v>
      </c>
      <c r="G50" s="82">
        <v>10246.625</v>
      </c>
      <c r="H50" s="82"/>
      <c r="J50" s="102">
        <v>36770</v>
      </c>
      <c r="K50" s="110">
        <v>43.04</v>
      </c>
      <c r="L50" s="105">
        <v>18072.523809523809</v>
      </c>
      <c r="M50" s="105">
        <v>16458.494047619046</v>
      </c>
      <c r="N50" s="106">
        <v>13268.940476190477</v>
      </c>
    </row>
    <row r="51" spans="1:14" x14ac:dyDescent="0.25">
      <c r="A51" s="90">
        <v>35480</v>
      </c>
      <c r="B51" s="88">
        <v>35462</v>
      </c>
      <c r="C51" s="91" t="s">
        <v>180</v>
      </c>
      <c r="E51" s="82">
        <v>12384</v>
      </c>
      <c r="F51" s="82">
        <v>11798.6875</v>
      </c>
      <c r="G51" s="82">
        <v>9924.875</v>
      </c>
      <c r="H51" s="82"/>
      <c r="J51" s="102">
        <v>36800</v>
      </c>
      <c r="K51" s="110">
        <v>43.328636363636363</v>
      </c>
      <c r="L51" s="105">
        <v>15589.636363636364</v>
      </c>
      <c r="M51" s="105">
        <v>14452.77840909091</v>
      </c>
      <c r="N51" s="106">
        <v>11735.03409090909</v>
      </c>
    </row>
    <row r="52" spans="1:14" x14ac:dyDescent="0.25">
      <c r="A52" s="90">
        <v>35481</v>
      </c>
      <c r="B52" s="88">
        <v>35462</v>
      </c>
      <c r="C52" s="91" t="s">
        <v>180</v>
      </c>
      <c r="E52" s="82">
        <v>12500</v>
      </c>
      <c r="F52" s="82">
        <v>11872.375</v>
      </c>
      <c r="G52" s="82">
        <v>9931.625</v>
      </c>
      <c r="H52" s="82"/>
      <c r="J52" s="102">
        <v>36831</v>
      </c>
      <c r="K52" s="110">
        <v>45.601818181818174</v>
      </c>
      <c r="L52" s="105">
        <v>14335.363636363636</v>
      </c>
      <c r="M52" s="105">
        <v>13412.301136363636</v>
      </c>
      <c r="N52" s="106">
        <v>11589.113636363636</v>
      </c>
    </row>
    <row r="53" spans="1:14" x14ac:dyDescent="0.25">
      <c r="A53" s="90">
        <v>35482</v>
      </c>
      <c r="B53" s="88">
        <v>35462</v>
      </c>
      <c r="C53" s="91" t="s">
        <v>180</v>
      </c>
      <c r="E53" s="82">
        <v>12340</v>
      </c>
      <c r="F53" s="82">
        <v>11873.5625</v>
      </c>
      <c r="G53" s="82">
        <v>9916.25</v>
      </c>
      <c r="H53" s="82"/>
      <c r="J53" s="102">
        <v>36861</v>
      </c>
      <c r="K53" s="110">
        <v>78.774500000000003</v>
      </c>
      <c r="L53" s="105">
        <v>15362.380952380952</v>
      </c>
      <c r="M53" s="105">
        <v>14322.154761904761</v>
      </c>
      <c r="N53" s="106">
        <v>12781.476190476191</v>
      </c>
    </row>
    <row r="54" spans="1:14" x14ac:dyDescent="0.25">
      <c r="A54" s="90">
        <v>35483</v>
      </c>
      <c r="B54" s="88">
        <v>35462</v>
      </c>
      <c r="C54" s="91">
        <f>WEEKDAY(A54)</f>
        <v>7</v>
      </c>
      <c r="E54" s="82">
        <v>11493</v>
      </c>
      <c r="F54" s="82">
        <v>10889.4375</v>
      </c>
      <c r="G54" s="82">
        <v>9886.25</v>
      </c>
      <c r="H54" s="82"/>
      <c r="J54" s="102">
        <v>36892</v>
      </c>
      <c r="K54" s="110">
        <v>60.036956521739135</v>
      </c>
      <c r="L54" s="105"/>
      <c r="M54" s="105"/>
      <c r="N54" s="106"/>
    </row>
    <row r="55" spans="1:14" x14ac:dyDescent="0.25">
      <c r="A55" s="90">
        <v>35484</v>
      </c>
      <c r="B55" s="88">
        <v>35462</v>
      </c>
      <c r="C55" s="91">
        <f>WEEKDAY(A55)</f>
        <v>1</v>
      </c>
      <c r="E55" s="82">
        <v>11801</v>
      </c>
      <c r="F55" s="82">
        <v>10992.125</v>
      </c>
      <c r="G55" s="82">
        <v>9971.125</v>
      </c>
      <c r="H55" s="82"/>
      <c r="J55" s="102">
        <v>36923</v>
      </c>
      <c r="K55" s="110">
        <v>43.175789473684219</v>
      </c>
      <c r="L55" s="105"/>
      <c r="M55" s="105"/>
      <c r="N55" s="106"/>
    </row>
    <row r="56" spans="1:14" x14ac:dyDescent="0.25">
      <c r="A56" s="90">
        <v>35485</v>
      </c>
      <c r="B56" s="88">
        <v>35462</v>
      </c>
      <c r="C56" s="91" t="s">
        <v>180</v>
      </c>
      <c r="E56" s="82">
        <v>13178</v>
      </c>
      <c r="F56" s="82">
        <v>12466.1875</v>
      </c>
      <c r="G56" s="82">
        <v>10279.625</v>
      </c>
      <c r="H56" s="82"/>
      <c r="J56" s="102">
        <v>36951</v>
      </c>
      <c r="K56" s="110">
        <v>44.412272727272722</v>
      </c>
      <c r="L56" s="105"/>
      <c r="M56" s="105"/>
      <c r="N56" s="106"/>
    </row>
    <row r="57" spans="1:14" x14ac:dyDescent="0.25">
      <c r="A57" s="90">
        <v>35486</v>
      </c>
      <c r="B57" s="88">
        <v>35462</v>
      </c>
      <c r="C57" s="91" t="s">
        <v>180</v>
      </c>
      <c r="E57" s="82">
        <v>12750</v>
      </c>
      <c r="F57" s="82">
        <v>12307.75</v>
      </c>
      <c r="G57" s="82">
        <v>10522</v>
      </c>
      <c r="H57" s="82"/>
      <c r="J57" s="102">
        <v>36982</v>
      </c>
      <c r="K57" s="110">
        <v>55.22904761904762</v>
      </c>
      <c r="L57" s="105"/>
      <c r="M57" s="105"/>
      <c r="N57" s="106"/>
    </row>
    <row r="58" spans="1:14" x14ac:dyDescent="0.25">
      <c r="A58" s="90">
        <v>35487</v>
      </c>
      <c r="B58" s="88">
        <v>35462</v>
      </c>
      <c r="C58" s="91" t="s">
        <v>180</v>
      </c>
      <c r="E58" s="82">
        <v>12494</v>
      </c>
      <c r="F58" s="82">
        <v>11867.5</v>
      </c>
      <c r="G58" s="82">
        <v>10030.125</v>
      </c>
      <c r="H58" s="82"/>
      <c r="J58" s="102">
        <v>37012</v>
      </c>
      <c r="K58" s="110">
        <v>40.005909090909086</v>
      </c>
      <c r="L58" s="105"/>
      <c r="M58" s="105"/>
      <c r="N58" s="106"/>
    </row>
    <row r="59" spans="1:14" x14ac:dyDescent="0.25">
      <c r="A59" s="90">
        <v>35488</v>
      </c>
      <c r="B59" s="88">
        <v>35462</v>
      </c>
      <c r="C59" s="91" t="s">
        <v>180</v>
      </c>
      <c r="E59" s="82">
        <v>12163</v>
      </c>
      <c r="F59" s="82">
        <v>11618.6875</v>
      </c>
      <c r="G59" s="82">
        <v>9924.375</v>
      </c>
      <c r="H59" s="82"/>
      <c r="J59" s="102">
        <v>37043</v>
      </c>
      <c r="K59" s="110">
        <v>40.6095238095238</v>
      </c>
      <c r="L59" s="105"/>
      <c r="M59" s="105"/>
      <c r="N59" s="106"/>
    </row>
    <row r="60" spans="1:14" x14ac:dyDescent="0.25">
      <c r="A60" s="90">
        <v>35489</v>
      </c>
      <c r="B60" s="88">
        <v>35462</v>
      </c>
      <c r="C60" s="91" t="s">
        <v>180</v>
      </c>
      <c r="E60" s="82">
        <v>12222</v>
      </c>
      <c r="F60" s="82">
        <v>11758.4375</v>
      </c>
      <c r="G60" s="82">
        <v>9982.625</v>
      </c>
      <c r="H60" s="82"/>
      <c r="J60" s="102">
        <v>37073</v>
      </c>
      <c r="K60" s="110">
        <v>43.193809523809527</v>
      </c>
      <c r="L60" s="105"/>
      <c r="M60" s="105"/>
      <c r="N60" s="106"/>
    </row>
    <row r="61" spans="1:14" x14ac:dyDescent="0.25">
      <c r="A61" s="90">
        <v>35490</v>
      </c>
      <c r="B61" s="88">
        <v>35490</v>
      </c>
      <c r="C61" s="91">
        <f>WEEKDAY(A61)</f>
        <v>7</v>
      </c>
      <c r="E61" s="82">
        <v>12165</v>
      </c>
      <c r="F61" s="82">
        <v>11476.6875</v>
      </c>
      <c r="G61" s="82">
        <v>9989.75</v>
      </c>
      <c r="H61" s="82"/>
      <c r="J61" s="102">
        <v>37104</v>
      </c>
      <c r="K61" s="110">
        <v>39.53</v>
      </c>
      <c r="L61" s="105"/>
      <c r="M61" s="105"/>
      <c r="N61" s="106"/>
    </row>
    <row r="62" spans="1:14" x14ac:dyDescent="0.25">
      <c r="A62" s="90">
        <v>35491</v>
      </c>
      <c r="B62" s="88">
        <v>35490</v>
      </c>
      <c r="C62" s="91">
        <f>WEEKDAY(A62)</f>
        <v>1</v>
      </c>
      <c r="E62" s="82">
        <v>11914</v>
      </c>
      <c r="F62" s="82">
        <v>11125.8125</v>
      </c>
      <c r="G62" s="82">
        <v>9902</v>
      </c>
      <c r="H62" s="82"/>
      <c r="J62" s="102">
        <v>37135</v>
      </c>
      <c r="K62" s="110">
        <v>20.544736842105266</v>
      </c>
      <c r="L62" s="105"/>
      <c r="M62" s="105"/>
      <c r="N62" s="106"/>
    </row>
    <row r="63" spans="1:14" x14ac:dyDescent="0.25">
      <c r="A63" s="90">
        <v>35492</v>
      </c>
      <c r="B63" s="88">
        <v>35490</v>
      </c>
      <c r="C63" s="91" t="s">
        <v>180</v>
      </c>
      <c r="E63" s="82">
        <v>12278</v>
      </c>
      <c r="F63" s="82">
        <v>11749.125</v>
      </c>
      <c r="G63" s="82">
        <v>9953</v>
      </c>
      <c r="H63" s="82"/>
      <c r="J63" s="102">
        <v>37165</v>
      </c>
      <c r="K63" s="110">
        <v>20.925217391304344</v>
      </c>
      <c r="L63" s="105"/>
      <c r="M63" s="105"/>
      <c r="N63" s="106"/>
    </row>
    <row r="64" spans="1:14" x14ac:dyDescent="0.25">
      <c r="A64" s="90">
        <v>35493</v>
      </c>
      <c r="B64" s="88">
        <v>35490</v>
      </c>
      <c r="C64" s="91" t="s">
        <v>180</v>
      </c>
      <c r="E64" s="82">
        <v>12424</v>
      </c>
      <c r="F64" s="82">
        <v>11709.875</v>
      </c>
      <c r="G64" s="82">
        <v>10093.375</v>
      </c>
      <c r="H64" s="82"/>
      <c r="J64" s="102">
        <v>37196</v>
      </c>
      <c r="K64" s="110">
        <v>22.149047619047622</v>
      </c>
      <c r="L64" s="105"/>
      <c r="M64" s="105"/>
      <c r="N64" s="106"/>
    </row>
    <row r="65" spans="1:14" x14ac:dyDescent="0.25">
      <c r="A65" s="90">
        <v>35494</v>
      </c>
      <c r="B65" s="88">
        <v>35490</v>
      </c>
      <c r="C65" s="91" t="s">
        <v>180</v>
      </c>
      <c r="E65" s="82">
        <v>12811</v>
      </c>
      <c r="F65" s="82">
        <v>12276.875</v>
      </c>
      <c r="G65" s="82">
        <v>10102.375</v>
      </c>
      <c r="H65" s="82"/>
      <c r="J65" s="102">
        <v>37226</v>
      </c>
      <c r="K65" s="110">
        <v>19.974499999999999</v>
      </c>
      <c r="L65" s="105"/>
      <c r="M65" s="105"/>
      <c r="N65" s="106"/>
    </row>
    <row r="66" spans="1:14" x14ac:dyDescent="0.25">
      <c r="A66" s="90">
        <v>35495</v>
      </c>
      <c r="B66" s="88">
        <v>35490</v>
      </c>
      <c r="C66" s="91" t="s">
        <v>180</v>
      </c>
      <c r="E66" s="82">
        <v>12368</v>
      </c>
      <c r="F66" s="82">
        <v>11628.375</v>
      </c>
      <c r="G66" s="82">
        <v>10235.375</v>
      </c>
      <c r="H66" s="82"/>
      <c r="J66" s="102">
        <v>37257</v>
      </c>
      <c r="K66" s="110">
        <v>19.503043478260867</v>
      </c>
      <c r="L66" s="105"/>
      <c r="M66" s="105"/>
      <c r="N66" s="106"/>
    </row>
    <row r="67" spans="1:14" x14ac:dyDescent="0.25">
      <c r="A67" s="90">
        <v>35496</v>
      </c>
      <c r="B67" s="88">
        <v>35490</v>
      </c>
      <c r="C67" s="91" t="s">
        <v>180</v>
      </c>
      <c r="E67" s="82">
        <v>12232</v>
      </c>
      <c r="F67" s="82">
        <v>11410.375</v>
      </c>
      <c r="G67" s="82">
        <v>10221</v>
      </c>
      <c r="H67" s="82"/>
      <c r="J67" s="96" t="s">
        <v>179</v>
      </c>
      <c r="K67" s="111">
        <v>43.159915838247635</v>
      </c>
      <c r="L67" s="107">
        <v>15765.369127516778</v>
      </c>
      <c r="M67" s="107">
        <v>14564.364151486097</v>
      </c>
      <c r="N67" s="108">
        <v>11904.527809204219</v>
      </c>
    </row>
    <row r="68" spans="1:14" x14ac:dyDescent="0.25">
      <c r="A68" s="90">
        <v>35497</v>
      </c>
      <c r="B68" s="88">
        <v>35490</v>
      </c>
      <c r="C68" s="91">
        <f>WEEKDAY(A68)</f>
        <v>7</v>
      </c>
      <c r="E68" s="82">
        <v>11231</v>
      </c>
      <c r="F68" s="82">
        <v>10669.75</v>
      </c>
      <c r="G68" s="82">
        <v>9600.125</v>
      </c>
      <c r="H68" s="82"/>
      <c r="J68"/>
      <c r="K68"/>
      <c r="L68"/>
      <c r="M68"/>
      <c r="N68"/>
    </row>
    <row r="69" spans="1:14" x14ac:dyDescent="0.25">
      <c r="A69" s="90">
        <v>35498</v>
      </c>
      <c r="B69" s="88">
        <v>35490</v>
      </c>
      <c r="C69" s="91">
        <f>WEEKDAY(A69)</f>
        <v>1</v>
      </c>
      <c r="E69" s="82">
        <v>11681</v>
      </c>
      <c r="F69" s="82">
        <v>10556</v>
      </c>
      <c r="G69" s="82">
        <v>9300.75</v>
      </c>
      <c r="H69" s="82"/>
      <c r="J69"/>
      <c r="K69"/>
      <c r="L69"/>
      <c r="M69"/>
      <c r="N69"/>
    </row>
    <row r="70" spans="1:14" x14ac:dyDescent="0.25">
      <c r="A70" s="90">
        <v>35499</v>
      </c>
      <c r="B70" s="88">
        <v>35490</v>
      </c>
      <c r="C70" s="91" t="s">
        <v>180</v>
      </c>
      <c r="E70" s="82">
        <v>12753</v>
      </c>
      <c r="F70" s="82">
        <v>11977.25</v>
      </c>
      <c r="G70" s="82">
        <v>9695.375</v>
      </c>
      <c r="H70" s="82"/>
      <c r="J70"/>
      <c r="K70"/>
      <c r="L70"/>
      <c r="M70"/>
      <c r="N70"/>
    </row>
    <row r="71" spans="1:14" x14ac:dyDescent="0.25">
      <c r="A71" s="90">
        <v>35500</v>
      </c>
      <c r="B71" s="88">
        <v>35490</v>
      </c>
      <c r="C71" s="91" t="s">
        <v>180</v>
      </c>
      <c r="E71" s="82">
        <v>12671</v>
      </c>
      <c r="F71" s="82">
        <v>12015.1875</v>
      </c>
      <c r="G71" s="82">
        <v>10001.5</v>
      </c>
      <c r="H71" s="82"/>
      <c r="J71"/>
      <c r="K71"/>
      <c r="L71"/>
      <c r="M71"/>
      <c r="N71"/>
    </row>
    <row r="72" spans="1:14" x14ac:dyDescent="0.25">
      <c r="A72" s="90">
        <v>35501</v>
      </c>
      <c r="B72" s="88">
        <v>35490</v>
      </c>
      <c r="C72" s="91" t="s">
        <v>180</v>
      </c>
      <c r="E72" s="82">
        <v>12511</v>
      </c>
      <c r="F72" s="82">
        <v>11883.5</v>
      </c>
      <c r="G72" s="82">
        <v>9962.25</v>
      </c>
      <c r="H72" s="82"/>
      <c r="J72"/>
      <c r="K72"/>
      <c r="L72"/>
      <c r="M72"/>
      <c r="N72"/>
    </row>
    <row r="73" spans="1:14" x14ac:dyDescent="0.25">
      <c r="A73" s="90">
        <v>35502</v>
      </c>
      <c r="B73" s="88">
        <v>35490</v>
      </c>
      <c r="C73" s="91" t="s">
        <v>180</v>
      </c>
      <c r="E73" s="82">
        <v>12539</v>
      </c>
      <c r="F73" s="82">
        <v>11987.375</v>
      </c>
      <c r="G73" s="82">
        <v>10051.375</v>
      </c>
      <c r="H73" s="82"/>
      <c r="J73"/>
      <c r="K73"/>
      <c r="L73"/>
      <c r="M73"/>
      <c r="N73"/>
    </row>
    <row r="74" spans="1:14" x14ac:dyDescent="0.25">
      <c r="A74" s="90">
        <v>35503</v>
      </c>
      <c r="B74" s="88">
        <v>35490</v>
      </c>
      <c r="C74" s="91" t="s">
        <v>180</v>
      </c>
      <c r="E74" s="82">
        <v>12271</v>
      </c>
      <c r="F74" s="82">
        <v>11945.1875</v>
      </c>
      <c r="G74" s="82">
        <v>10024.125</v>
      </c>
      <c r="H74" s="82"/>
      <c r="J74"/>
      <c r="K74"/>
      <c r="L74"/>
      <c r="M74"/>
      <c r="N74"/>
    </row>
    <row r="75" spans="1:14" x14ac:dyDescent="0.25">
      <c r="A75" s="90">
        <v>35504</v>
      </c>
      <c r="B75" s="88">
        <v>35490</v>
      </c>
      <c r="C75" s="91">
        <f>WEEKDAY(A75)</f>
        <v>7</v>
      </c>
      <c r="E75" s="82">
        <v>11536</v>
      </c>
      <c r="F75" s="82">
        <v>10957.625</v>
      </c>
      <c r="G75" s="82">
        <v>10050</v>
      </c>
      <c r="H75" s="82"/>
      <c r="J75"/>
      <c r="K75"/>
      <c r="L75"/>
      <c r="M75"/>
      <c r="N75"/>
    </row>
    <row r="76" spans="1:14" x14ac:dyDescent="0.25">
      <c r="A76" s="90">
        <v>35505</v>
      </c>
      <c r="B76" s="88">
        <v>35490</v>
      </c>
      <c r="C76" s="91">
        <f>WEEKDAY(A76)</f>
        <v>1</v>
      </c>
      <c r="E76" s="82">
        <v>11740</v>
      </c>
      <c r="F76" s="82">
        <v>10898.4375</v>
      </c>
      <c r="G76" s="82">
        <v>10058.5</v>
      </c>
      <c r="H76" s="82"/>
      <c r="J76"/>
      <c r="K76"/>
      <c r="L76"/>
      <c r="M76"/>
      <c r="N76"/>
    </row>
    <row r="77" spans="1:14" x14ac:dyDescent="0.25">
      <c r="A77" s="90">
        <v>35506</v>
      </c>
      <c r="B77" s="88">
        <v>35490</v>
      </c>
      <c r="C77" s="91" t="s">
        <v>180</v>
      </c>
      <c r="E77" s="82">
        <v>12336</v>
      </c>
      <c r="F77" s="82">
        <v>11832</v>
      </c>
      <c r="G77" s="82">
        <v>10063.25</v>
      </c>
      <c r="H77" s="82"/>
      <c r="J77"/>
      <c r="K77"/>
      <c r="L77"/>
      <c r="M77"/>
      <c r="N77"/>
    </row>
    <row r="78" spans="1:14" x14ac:dyDescent="0.25">
      <c r="A78" s="90">
        <v>35507</v>
      </c>
      <c r="B78" s="88">
        <v>35490</v>
      </c>
      <c r="C78" s="91" t="s">
        <v>180</v>
      </c>
      <c r="E78" s="82">
        <v>12730</v>
      </c>
      <c r="F78" s="82">
        <v>12114.125</v>
      </c>
      <c r="G78" s="82">
        <v>10048</v>
      </c>
      <c r="H78" s="82"/>
      <c r="J78"/>
      <c r="K78"/>
      <c r="L78"/>
      <c r="M78"/>
      <c r="N78"/>
    </row>
    <row r="79" spans="1:14" x14ac:dyDescent="0.25">
      <c r="A79" s="90">
        <v>35508</v>
      </c>
      <c r="B79" s="88">
        <v>35490</v>
      </c>
      <c r="C79" s="91" t="s">
        <v>180</v>
      </c>
      <c r="E79" s="82">
        <v>12735</v>
      </c>
      <c r="F79" s="82">
        <v>12129.9375</v>
      </c>
      <c r="G79" s="82">
        <v>10231.125</v>
      </c>
      <c r="H79" s="82"/>
      <c r="J79"/>
      <c r="K79"/>
      <c r="L79"/>
      <c r="M79"/>
      <c r="N79"/>
    </row>
    <row r="80" spans="1:14" x14ac:dyDescent="0.25">
      <c r="A80" s="90">
        <v>35509</v>
      </c>
      <c r="B80" s="88">
        <v>35490</v>
      </c>
      <c r="C80" s="91" t="s">
        <v>180</v>
      </c>
      <c r="E80" s="82">
        <v>12306</v>
      </c>
      <c r="F80" s="82">
        <v>11903.375</v>
      </c>
      <c r="G80" s="82">
        <v>10369.5</v>
      </c>
      <c r="H80" s="82"/>
      <c r="J80"/>
      <c r="K80"/>
      <c r="L80"/>
      <c r="M80"/>
      <c r="N80"/>
    </row>
    <row r="81" spans="1:14" x14ac:dyDescent="0.25">
      <c r="A81" s="90">
        <v>35510</v>
      </c>
      <c r="B81" s="88">
        <v>35490</v>
      </c>
      <c r="C81" s="91" t="s">
        <v>180</v>
      </c>
      <c r="E81" s="82">
        <v>12017</v>
      </c>
      <c r="F81" s="82">
        <v>11761.5625</v>
      </c>
      <c r="G81" s="82">
        <v>10181.125</v>
      </c>
      <c r="H81" s="82"/>
      <c r="J81"/>
      <c r="K81"/>
      <c r="L81"/>
      <c r="M81"/>
      <c r="N81"/>
    </row>
    <row r="82" spans="1:14" x14ac:dyDescent="0.25">
      <c r="A82" s="90">
        <v>35511</v>
      </c>
      <c r="B82" s="88">
        <v>35490</v>
      </c>
      <c r="C82" s="91">
        <f>WEEKDAY(A82)</f>
        <v>7</v>
      </c>
      <c r="E82" s="82">
        <v>11939</v>
      </c>
      <c r="F82" s="82">
        <v>11170.875</v>
      </c>
      <c r="G82" s="82">
        <v>9697</v>
      </c>
      <c r="H82" s="82"/>
      <c r="J82"/>
      <c r="K82"/>
      <c r="L82"/>
      <c r="M82"/>
      <c r="N82"/>
    </row>
    <row r="83" spans="1:14" x14ac:dyDescent="0.25">
      <c r="A83" s="90">
        <v>35512</v>
      </c>
      <c r="B83" s="88">
        <v>35490</v>
      </c>
      <c r="C83" s="91">
        <f>WEEKDAY(A83)</f>
        <v>1</v>
      </c>
      <c r="E83" s="82">
        <v>11701</v>
      </c>
      <c r="F83" s="82">
        <v>10697.625</v>
      </c>
      <c r="G83" s="82">
        <v>9555.875</v>
      </c>
      <c r="H83" s="82"/>
      <c r="J83"/>
      <c r="K83"/>
      <c r="L83"/>
      <c r="M83"/>
      <c r="N83"/>
    </row>
    <row r="84" spans="1:14" x14ac:dyDescent="0.25">
      <c r="A84" s="90">
        <v>35513</v>
      </c>
      <c r="B84" s="88">
        <v>35490</v>
      </c>
      <c r="C84" s="91" t="s">
        <v>180</v>
      </c>
      <c r="E84" s="82">
        <v>12566</v>
      </c>
      <c r="F84" s="82">
        <v>11816</v>
      </c>
      <c r="G84" s="82">
        <v>9679.5</v>
      </c>
      <c r="H84" s="82"/>
      <c r="J84"/>
      <c r="K84"/>
      <c r="L84"/>
      <c r="M84"/>
      <c r="N84"/>
    </row>
    <row r="85" spans="1:14" x14ac:dyDescent="0.25">
      <c r="A85" s="90">
        <v>35514</v>
      </c>
      <c r="B85" s="88">
        <v>35490</v>
      </c>
      <c r="C85" s="91" t="s">
        <v>180</v>
      </c>
      <c r="E85" s="82">
        <v>12867</v>
      </c>
      <c r="F85" s="82">
        <v>12282.75</v>
      </c>
      <c r="G85" s="82">
        <v>9980</v>
      </c>
      <c r="H85" s="82"/>
      <c r="J85"/>
      <c r="K85"/>
      <c r="L85"/>
      <c r="M85"/>
      <c r="N85"/>
    </row>
    <row r="86" spans="1:14" x14ac:dyDescent="0.25">
      <c r="A86" s="90">
        <v>35515</v>
      </c>
      <c r="B86" s="88">
        <v>35490</v>
      </c>
      <c r="C86" s="91" t="s">
        <v>180</v>
      </c>
      <c r="E86" s="82">
        <v>12482</v>
      </c>
      <c r="F86" s="82">
        <v>11992.0625</v>
      </c>
      <c r="G86" s="82">
        <v>10102.125</v>
      </c>
      <c r="H86" s="82"/>
      <c r="J86"/>
      <c r="K86"/>
      <c r="L86"/>
      <c r="M86"/>
      <c r="N86"/>
    </row>
    <row r="87" spans="1:14" x14ac:dyDescent="0.25">
      <c r="A87" s="90">
        <v>35516</v>
      </c>
      <c r="B87" s="88">
        <v>35490</v>
      </c>
      <c r="C87" s="91" t="s">
        <v>180</v>
      </c>
      <c r="E87" s="82">
        <v>12396</v>
      </c>
      <c r="F87" s="82">
        <v>11929.3125</v>
      </c>
      <c r="G87" s="82">
        <v>10052.875</v>
      </c>
      <c r="H87" s="82"/>
      <c r="J87"/>
      <c r="K87"/>
      <c r="L87"/>
      <c r="M87"/>
      <c r="N87"/>
    </row>
    <row r="88" spans="1:14" x14ac:dyDescent="0.25">
      <c r="A88" s="90">
        <v>35517</v>
      </c>
      <c r="B88" s="88">
        <v>35490</v>
      </c>
      <c r="C88" s="91" t="s">
        <v>180</v>
      </c>
      <c r="E88" s="82">
        <v>12899</v>
      </c>
      <c r="F88" s="82">
        <v>12131.1875</v>
      </c>
      <c r="G88" s="82">
        <v>10123</v>
      </c>
      <c r="H88" s="82"/>
      <c r="J88"/>
      <c r="K88"/>
      <c r="L88"/>
      <c r="M88"/>
      <c r="N88"/>
    </row>
    <row r="89" spans="1:14" x14ac:dyDescent="0.25">
      <c r="A89" s="90">
        <v>35518</v>
      </c>
      <c r="B89" s="88">
        <v>35490</v>
      </c>
      <c r="C89" s="91">
        <f>WEEKDAY(A89)</f>
        <v>7</v>
      </c>
      <c r="E89" s="82">
        <v>12494</v>
      </c>
      <c r="F89" s="82">
        <v>11717.625</v>
      </c>
      <c r="G89" s="82">
        <v>10061.75</v>
      </c>
      <c r="H89" s="82"/>
      <c r="J89"/>
      <c r="K89"/>
      <c r="L89"/>
      <c r="M89"/>
      <c r="N89"/>
    </row>
    <row r="90" spans="1:14" x14ac:dyDescent="0.25">
      <c r="A90" s="90">
        <v>35519</v>
      </c>
      <c r="B90" s="88">
        <v>35490</v>
      </c>
      <c r="C90" s="91">
        <f>WEEKDAY(A90)</f>
        <v>1</v>
      </c>
      <c r="E90" s="82">
        <v>11094</v>
      </c>
      <c r="F90" s="82">
        <v>10507.8125</v>
      </c>
      <c r="G90" s="82">
        <v>9775.875</v>
      </c>
      <c r="H90" s="82"/>
      <c r="J90"/>
      <c r="K90"/>
      <c r="L90"/>
      <c r="M90"/>
      <c r="N90"/>
    </row>
    <row r="91" spans="1:14" x14ac:dyDescent="0.25">
      <c r="A91" s="90">
        <v>35520</v>
      </c>
      <c r="B91" s="88">
        <v>35490</v>
      </c>
      <c r="C91" s="91" t="s">
        <v>180</v>
      </c>
      <c r="E91" s="82">
        <v>12005</v>
      </c>
      <c r="F91" s="82">
        <v>11336.9375</v>
      </c>
      <c r="G91" s="82">
        <v>9430.25</v>
      </c>
      <c r="H91" s="82"/>
      <c r="J91"/>
      <c r="K91"/>
      <c r="L91"/>
      <c r="M91"/>
      <c r="N91"/>
    </row>
    <row r="92" spans="1:14" x14ac:dyDescent="0.25">
      <c r="A92" s="90">
        <v>35521</v>
      </c>
      <c r="B92" s="88">
        <v>35521</v>
      </c>
      <c r="C92" s="91" t="s">
        <v>180</v>
      </c>
      <c r="E92" s="82">
        <v>12092</v>
      </c>
      <c r="F92" s="82">
        <v>11377.5625</v>
      </c>
      <c r="G92" s="82">
        <v>9599.875</v>
      </c>
      <c r="H92" s="82"/>
      <c r="J92"/>
      <c r="K92"/>
      <c r="L92"/>
      <c r="M92"/>
      <c r="N92"/>
    </row>
    <row r="93" spans="1:14" x14ac:dyDescent="0.25">
      <c r="A93" s="90">
        <v>35522</v>
      </c>
      <c r="B93" s="88">
        <v>35521</v>
      </c>
      <c r="C93" s="91" t="s">
        <v>180</v>
      </c>
      <c r="E93" s="82">
        <v>12268</v>
      </c>
      <c r="F93" s="82">
        <v>11594.25</v>
      </c>
      <c r="G93" s="82">
        <v>9641.5</v>
      </c>
      <c r="H93" s="82"/>
      <c r="J93"/>
      <c r="K93"/>
      <c r="L93"/>
      <c r="M93"/>
      <c r="N93"/>
    </row>
    <row r="94" spans="1:14" x14ac:dyDescent="0.25">
      <c r="A94" s="90">
        <v>35523</v>
      </c>
      <c r="B94" s="88">
        <v>35521</v>
      </c>
      <c r="C94" s="91" t="s">
        <v>180</v>
      </c>
      <c r="E94" s="82">
        <v>12384</v>
      </c>
      <c r="F94" s="82">
        <v>11673.1875</v>
      </c>
      <c r="G94" s="82">
        <v>9771.375</v>
      </c>
      <c r="H94" s="82"/>
      <c r="J94"/>
      <c r="K94"/>
      <c r="L94"/>
      <c r="M94"/>
      <c r="N94"/>
    </row>
    <row r="95" spans="1:14" x14ac:dyDescent="0.25">
      <c r="A95" s="90">
        <v>35524</v>
      </c>
      <c r="B95" s="88">
        <v>35521</v>
      </c>
      <c r="C95" s="91" t="s">
        <v>180</v>
      </c>
      <c r="E95" s="82">
        <v>12371</v>
      </c>
      <c r="F95" s="82">
        <v>12042.0625</v>
      </c>
      <c r="G95" s="82">
        <v>10057</v>
      </c>
      <c r="H95" s="82"/>
      <c r="J95"/>
      <c r="K95"/>
      <c r="L95"/>
      <c r="M95"/>
      <c r="N95"/>
    </row>
    <row r="96" spans="1:14" x14ac:dyDescent="0.25">
      <c r="A96" s="90">
        <v>35525</v>
      </c>
      <c r="B96" s="88">
        <v>35521</v>
      </c>
      <c r="C96" s="91">
        <f>WEEKDAY(A96)</f>
        <v>7</v>
      </c>
      <c r="E96" s="82">
        <v>11593</v>
      </c>
      <c r="F96" s="82">
        <v>11056.625</v>
      </c>
      <c r="G96" s="82">
        <v>9948.375</v>
      </c>
      <c r="H96" s="82"/>
      <c r="J96"/>
      <c r="K96"/>
      <c r="L96"/>
      <c r="M96"/>
      <c r="N96"/>
    </row>
    <row r="97" spans="1:14" x14ac:dyDescent="0.25">
      <c r="A97" s="90">
        <v>35526</v>
      </c>
      <c r="B97" s="88">
        <v>35521</v>
      </c>
      <c r="C97" s="91">
        <f>WEEKDAY(A97)</f>
        <v>1</v>
      </c>
      <c r="E97" s="82">
        <v>11982</v>
      </c>
      <c r="F97" s="82">
        <v>10780.4375</v>
      </c>
      <c r="G97" s="82">
        <v>9561.1875</v>
      </c>
      <c r="H97" s="82"/>
      <c r="J97"/>
      <c r="K97"/>
      <c r="L97"/>
      <c r="M97"/>
      <c r="N97"/>
    </row>
    <row r="98" spans="1:14" x14ac:dyDescent="0.25">
      <c r="A98" s="90">
        <v>35527</v>
      </c>
      <c r="B98" s="88">
        <v>35521</v>
      </c>
      <c r="C98" s="91" t="s">
        <v>180</v>
      </c>
      <c r="E98" s="82">
        <v>12195</v>
      </c>
      <c r="F98" s="82">
        <v>11514.0625</v>
      </c>
      <c r="G98" s="82">
        <v>9703.75</v>
      </c>
      <c r="H98" s="82"/>
      <c r="J98"/>
      <c r="K98"/>
      <c r="L98"/>
      <c r="M98"/>
      <c r="N98"/>
    </row>
    <row r="99" spans="1:14" x14ac:dyDescent="0.25">
      <c r="A99" s="90">
        <v>35528</v>
      </c>
      <c r="B99" s="88">
        <v>35521</v>
      </c>
      <c r="C99" s="91" t="s">
        <v>180</v>
      </c>
      <c r="E99" s="82">
        <v>11753</v>
      </c>
      <c r="F99" s="82">
        <v>11308.1875</v>
      </c>
      <c r="G99" s="82">
        <v>9689.125</v>
      </c>
      <c r="H99" s="82"/>
      <c r="J99"/>
      <c r="K99"/>
      <c r="L99"/>
      <c r="M99"/>
      <c r="N99"/>
    </row>
    <row r="100" spans="1:14" x14ac:dyDescent="0.25">
      <c r="A100" s="90">
        <v>35529</v>
      </c>
      <c r="B100" s="88">
        <v>35521</v>
      </c>
      <c r="C100" s="91" t="s">
        <v>180</v>
      </c>
      <c r="E100" s="82">
        <v>12191</v>
      </c>
      <c r="F100" s="82">
        <v>11600.6875</v>
      </c>
      <c r="G100" s="82">
        <v>9797.125</v>
      </c>
      <c r="H100" s="82"/>
      <c r="J100"/>
      <c r="K100"/>
      <c r="L100"/>
      <c r="M100"/>
      <c r="N100"/>
    </row>
    <row r="101" spans="1:14" x14ac:dyDescent="0.25">
      <c r="A101" s="90">
        <v>35530</v>
      </c>
      <c r="B101" s="88">
        <v>35521</v>
      </c>
      <c r="C101" s="91" t="s">
        <v>180</v>
      </c>
      <c r="E101" s="82">
        <v>12157</v>
      </c>
      <c r="F101" s="82">
        <v>11645.6875</v>
      </c>
      <c r="G101" s="82">
        <v>9903.75</v>
      </c>
      <c r="H101" s="82"/>
      <c r="J101"/>
      <c r="K101"/>
      <c r="L101"/>
      <c r="M101"/>
      <c r="N101"/>
    </row>
    <row r="102" spans="1:14" x14ac:dyDescent="0.25">
      <c r="A102" s="90">
        <v>35531</v>
      </c>
      <c r="B102" s="88">
        <v>35521</v>
      </c>
      <c r="C102" s="91" t="s">
        <v>180</v>
      </c>
      <c r="E102" s="82">
        <v>11866</v>
      </c>
      <c r="F102" s="82">
        <v>11607.875</v>
      </c>
      <c r="G102" s="82">
        <v>9897.375</v>
      </c>
      <c r="H102" s="82"/>
      <c r="J102"/>
      <c r="K102"/>
      <c r="L102"/>
      <c r="M102"/>
      <c r="N102"/>
    </row>
    <row r="103" spans="1:14" x14ac:dyDescent="0.25">
      <c r="A103" s="90">
        <v>35532</v>
      </c>
      <c r="B103" s="88">
        <v>35521</v>
      </c>
      <c r="C103" s="91">
        <f>WEEKDAY(A103)</f>
        <v>7</v>
      </c>
      <c r="E103" s="82">
        <v>11414</v>
      </c>
      <c r="F103" s="82">
        <v>10904.625</v>
      </c>
      <c r="G103" s="82">
        <v>9645.875</v>
      </c>
      <c r="H103" s="82"/>
      <c r="J103"/>
      <c r="K103"/>
      <c r="L103"/>
      <c r="M103"/>
      <c r="N103"/>
    </row>
    <row r="104" spans="1:14" x14ac:dyDescent="0.25">
      <c r="A104" s="90">
        <v>35533</v>
      </c>
      <c r="B104" s="88">
        <v>35521</v>
      </c>
      <c r="C104" s="91">
        <f>WEEKDAY(A104)</f>
        <v>1</v>
      </c>
      <c r="E104" s="82">
        <v>11322</v>
      </c>
      <c r="F104" s="82">
        <v>10421</v>
      </c>
      <c r="G104" s="82">
        <v>9705.375</v>
      </c>
      <c r="H104" s="82"/>
      <c r="J104"/>
      <c r="K104"/>
      <c r="L104"/>
      <c r="M104"/>
      <c r="N104"/>
    </row>
    <row r="105" spans="1:14" x14ac:dyDescent="0.25">
      <c r="A105" s="90">
        <v>35534</v>
      </c>
      <c r="B105" s="88">
        <v>35521</v>
      </c>
      <c r="C105" s="91" t="s">
        <v>180</v>
      </c>
      <c r="E105" s="82">
        <v>12122</v>
      </c>
      <c r="F105" s="82">
        <v>11570.6875</v>
      </c>
      <c r="G105" s="82">
        <v>9886.375</v>
      </c>
      <c r="H105" s="82"/>
      <c r="J105"/>
      <c r="K105"/>
      <c r="L105"/>
      <c r="M105"/>
      <c r="N105"/>
    </row>
    <row r="106" spans="1:14" x14ac:dyDescent="0.25">
      <c r="A106" s="90">
        <v>35535</v>
      </c>
      <c r="B106" s="88">
        <v>35521</v>
      </c>
      <c r="C106" s="91" t="s">
        <v>180</v>
      </c>
      <c r="E106" s="82">
        <v>11972</v>
      </c>
      <c r="F106" s="82">
        <v>11338.1875</v>
      </c>
      <c r="G106" s="82">
        <v>9895.75</v>
      </c>
      <c r="H106" s="82"/>
      <c r="J106"/>
      <c r="K106"/>
      <c r="L106"/>
      <c r="M106"/>
      <c r="N106"/>
    </row>
    <row r="107" spans="1:14" x14ac:dyDescent="0.25">
      <c r="A107" s="90">
        <v>35536</v>
      </c>
      <c r="B107" s="88">
        <v>35521</v>
      </c>
      <c r="C107" s="91" t="s">
        <v>180</v>
      </c>
      <c r="E107" s="82">
        <v>12010</v>
      </c>
      <c r="F107" s="82">
        <v>11548.25</v>
      </c>
      <c r="G107" s="82">
        <v>9698.875</v>
      </c>
      <c r="H107" s="82"/>
      <c r="J107"/>
      <c r="K107"/>
      <c r="L107"/>
      <c r="M107"/>
      <c r="N107"/>
    </row>
    <row r="108" spans="1:14" x14ac:dyDescent="0.25">
      <c r="A108" s="90">
        <v>35537</v>
      </c>
      <c r="B108" s="88">
        <v>35521</v>
      </c>
      <c r="C108" s="91" t="s">
        <v>180</v>
      </c>
      <c r="E108" s="82">
        <v>11879</v>
      </c>
      <c r="F108" s="82">
        <v>11456.625</v>
      </c>
      <c r="G108" s="82">
        <v>9732.625</v>
      </c>
      <c r="H108" s="82"/>
      <c r="J108"/>
      <c r="K108"/>
      <c r="L108"/>
      <c r="M108"/>
      <c r="N108"/>
    </row>
    <row r="109" spans="1:14" x14ac:dyDescent="0.25">
      <c r="A109" s="90">
        <v>35538</v>
      </c>
      <c r="B109" s="88">
        <v>35521</v>
      </c>
      <c r="C109" s="91" t="s">
        <v>180</v>
      </c>
      <c r="E109" s="82">
        <v>11867</v>
      </c>
      <c r="F109" s="82">
        <v>11384.125</v>
      </c>
      <c r="G109" s="82">
        <v>9870</v>
      </c>
      <c r="H109" s="82"/>
      <c r="J109"/>
      <c r="K109"/>
      <c r="L109"/>
      <c r="M109"/>
      <c r="N109"/>
    </row>
    <row r="110" spans="1:14" x14ac:dyDescent="0.25">
      <c r="A110" s="90">
        <v>35539</v>
      </c>
      <c r="B110" s="88">
        <v>35521</v>
      </c>
      <c r="C110" s="91">
        <f>WEEKDAY(A110)</f>
        <v>7</v>
      </c>
      <c r="E110" s="82">
        <v>11388</v>
      </c>
      <c r="F110" s="82">
        <v>10787.3125</v>
      </c>
      <c r="G110" s="82">
        <v>9590.375</v>
      </c>
      <c r="H110" s="82"/>
      <c r="J110"/>
      <c r="K110"/>
      <c r="L110"/>
      <c r="M110"/>
      <c r="N110"/>
    </row>
    <row r="111" spans="1:14" x14ac:dyDescent="0.25">
      <c r="A111" s="90">
        <v>35540</v>
      </c>
      <c r="B111" s="88">
        <v>35521</v>
      </c>
      <c r="C111" s="91">
        <f>WEEKDAY(A111)</f>
        <v>1</v>
      </c>
      <c r="E111" s="82">
        <v>12130</v>
      </c>
      <c r="F111" s="82">
        <v>10933.9375</v>
      </c>
      <c r="G111" s="82">
        <v>9577</v>
      </c>
      <c r="H111" s="82"/>
      <c r="J111"/>
      <c r="K111"/>
      <c r="L111"/>
      <c r="M111"/>
      <c r="N111"/>
    </row>
    <row r="112" spans="1:14" x14ac:dyDescent="0.25">
      <c r="A112" s="90">
        <v>35541</v>
      </c>
      <c r="B112" s="88">
        <v>35521</v>
      </c>
      <c r="C112" s="91" t="s">
        <v>180</v>
      </c>
      <c r="E112" s="82">
        <v>13739</v>
      </c>
      <c r="F112" s="82">
        <v>12789.25</v>
      </c>
      <c r="G112" s="82">
        <v>10119.375</v>
      </c>
      <c r="H112" s="82"/>
      <c r="J112"/>
      <c r="K112"/>
      <c r="L112"/>
      <c r="M112"/>
      <c r="N112"/>
    </row>
    <row r="113" spans="1:14" x14ac:dyDescent="0.25">
      <c r="A113" s="90">
        <v>35542</v>
      </c>
      <c r="B113" s="88">
        <v>35521</v>
      </c>
      <c r="C113" s="91" t="s">
        <v>180</v>
      </c>
      <c r="E113" s="82">
        <v>12756</v>
      </c>
      <c r="F113" s="82">
        <v>12364.125</v>
      </c>
      <c r="G113" s="82">
        <v>10374.25</v>
      </c>
      <c r="H113" s="82"/>
      <c r="J113"/>
      <c r="K113"/>
      <c r="L113"/>
      <c r="M113"/>
      <c r="N113"/>
    </row>
    <row r="114" spans="1:14" x14ac:dyDescent="0.25">
      <c r="A114" s="90">
        <v>35543</v>
      </c>
      <c r="B114" s="88">
        <v>35521</v>
      </c>
      <c r="C114" s="91" t="s">
        <v>180</v>
      </c>
      <c r="E114" s="82">
        <v>12195</v>
      </c>
      <c r="F114" s="82">
        <v>11715.875</v>
      </c>
      <c r="G114" s="82">
        <v>9847.5</v>
      </c>
      <c r="H114" s="82"/>
      <c r="J114"/>
      <c r="K114"/>
      <c r="L114"/>
      <c r="M114"/>
      <c r="N114"/>
    </row>
    <row r="115" spans="1:14" x14ac:dyDescent="0.25">
      <c r="A115" s="90">
        <v>35544</v>
      </c>
      <c r="B115" s="88">
        <v>35521</v>
      </c>
      <c r="C115" s="91" t="s">
        <v>180</v>
      </c>
      <c r="E115" s="82">
        <v>12208</v>
      </c>
      <c r="F115" s="82">
        <v>11639.9375</v>
      </c>
      <c r="G115" s="82">
        <v>9893.5</v>
      </c>
      <c r="H115" s="82"/>
      <c r="J115"/>
      <c r="K115"/>
      <c r="L115"/>
      <c r="M115"/>
      <c r="N115"/>
    </row>
    <row r="116" spans="1:14" x14ac:dyDescent="0.25">
      <c r="A116" s="90">
        <v>35545</v>
      </c>
      <c r="B116" s="88">
        <v>35521</v>
      </c>
      <c r="C116" s="91" t="s">
        <v>180</v>
      </c>
      <c r="D116" s="83">
        <v>19.809999999999999</v>
      </c>
      <c r="E116" s="82">
        <v>11628</v>
      </c>
      <c r="F116" s="82">
        <v>11399.375</v>
      </c>
      <c r="G116" s="82">
        <v>9777.875</v>
      </c>
      <c r="H116" s="82"/>
      <c r="J116"/>
      <c r="K116"/>
      <c r="L116"/>
      <c r="M116"/>
      <c r="N116"/>
    </row>
    <row r="117" spans="1:14" x14ac:dyDescent="0.25">
      <c r="A117" s="90">
        <v>35546</v>
      </c>
      <c r="B117" s="88">
        <v>35521</v>
      </c>
      <c r="C117" s="91">
        <f>WEEKDAY(A117)</f>
        <v>7</v>
      </c>
      <c r="E117" s="82">
        <v>11246</v>
      </c>
      <c r="F117" s="82">
        <v>10743</v>
      </c>
      <c r="G117" s="82">
        <v>9582.875</v>
      </c>
      <c r="H117" s="82"/>
      <c r="J117"/>
      <c r="K117"/>
      <c r="L117"/>
      <c r="M117"/>
      <c r="N117"/>
    </row>
    <row r="118" spans="1:14" x14ac:dyDescent="0.25">
      <c r="A118" s="90">
        <v>35547</v>
      </c>
      <c r="B118" s="88">
        <v>35521</v>
      </c>
      <c r="C118" s="91">
        <f>WEEKDAY(A118)</f>
        <v>1</v>
      </c>
      <c r="E118" s="82">
        <v>11554</v>
      </c>
      <c r="F118" s="82">
        <v>10761.375</v>
      </c>
      <c r="G118" s="82">
        <v>9641</v>
      </c>
      <c r="H118" s="82"/>
      <c r="J118"/>
      <c r="K118"/>
      <c r="L118"/>
      <c r="M118"/>
      <c r="N118"/>
    </row>
    <row r="119" spans="1:14" x14ac:dyDescent="0.25">
      <c r="A119" s="90">
        <v>35548</v>
      </c>
      <c r="B119" s="88">
        <v>35521</v>
      </c>
      <c r="C119" s="91" t="s">
        <v>180</v>
      </c>
      <c r="E119" s="82">
        <v>11925</v>
      </c>
      <c r="F119" s="82">
        <v>11557.9375</v>
      </c>
      <c r="G119" s="82">
        <v>9752.875</v>
      </c>
      <c r="H119" s="82"/>
      <c r="J119"/>
      <c r="K119"/>
      <c r="L119"/>
      <c r="M119"/>
      <c r="N119"/>
    </row>
    <row r="120" spans="1:14" x14ac:dyDescent="0.25">
      <c r="A120" s="90">
        <v>35549</v>
      </c>
      <c r="B120" s="88">
        <v>35521</v>
      </c>
      <c r="C120" s="91" t="s">
        <v>180</v>
      </c>
      <c r="E120" s="82">
        <v>12519</v>
      </c>
      <c r="F120" s="82">
        <v>11797</v>
      </c>
      <c r="G120" s="82">
        <v>9938.5</v>
      </c>
      <c r="H120" s="82"/>
      <c r="J120"/>
      <c r="K120"/>
      <c r="L120"/>
      <c r="M120"/>
      <c r="N120"/>
    </row>
    <row r="121" spans="1:14" x14ac:dyDescent="0.25">
      <c r="A121" s="90">
        <v>35550</v>
      </c>
      <c r="B121" s="88">
        <v>35521</v>
      </c>
      <c r="C121" s="91" t="s">
        <v>180</v>
      </c>
      <c r="E121" s="82">
        <v>13392</v>
      </c>
      <c r="F121" s="82">
        <v>12613.625</v>
      </c>
      <c r="G121" s="82">
        <v>10243.875</v>
      </c>
      <c r="H121" s="82"/>
      <c r="J121"/>
      <c r="K121"/>
      <c r="L121"/>
      <c r="M121"/>
      <c r="N121"/>
    </row>
    <row r="122" spans="1:14" x14ac:dyDescent="0.25">
      <c r="A122" s="90">
        <v>35551</v>
      </c>
      <c r="B122" s="88">
        <v>35551</v>
      </c>
      <c r="C122" s="91" t="s">
        <v>180</v>
      </c>
      <c r="E122" s="82">
        <v>13677</v>
      </c>
      <c r="F122" s="82">
        <v>12676.75</v>
      </c>
      <c r="G122" s="82">
        <v>10391.5</v>
      </c>
      <c r="H122" s="82"/>
      <c r="J122"/>
      <c r="K122"/>
      <c r="L122"/>
      <c r="M122"/>
      <c r="N122"/>
    </row>
    <row r="123" spans="1:14" x14ac:dyDescent="0.25">
      <c r="A123" s="90">
        <v>35552</v>
      </c>
      <c r="B123" s="88">
        <v>35551</v>
      </c>
      <c r="C123" s="91" t="s">
        <v>180</v>
      </c>
      <c r="E123" s="82">
        <v>13542</v>
      </c>
      <c r="F123" s="82">
        <v>12899.75</v>
      </c>
      <c r="G123" s="82">
        <v>10592.875</v>
      </c>
      <c r="H123" s="82"/>
      <c r="J123"/>
      <c r="K123"/>
      <c r="L123"/>
      <c r="M123"/>
      <c r="N123"/>
    </row>
    <row r="124" spans="1:14" x14ac:dyDescent="0.25">
      <c r="A124" s="90">
        <v>35553</v>
      </c>
      <c r="B124" s="88">
        <v>35551</v>
      </c>
      <c r="C124" s="91">
        <f>WEEKDAY(A124)</f>
        <v>7</v>
      </c>
      <c r="E124" s="82">
        <v>11799</v>
      </c>
      <c r="F124" s="82">
        <v>11199.25</v>
      </c>
      <c r="G124" s="82">
        <v>10186.625</v>
      </c>
      <c r="H124" s="82"/>
      <c r="J124"/>
      <c r="K124"/>
      <c r="L124"/>
      <c r="M124"/>
      <c r="N124"/>
    </row>
    <row r="125" spans="1:14" x14ac:dyDescent="0.25">
      <c r="A125" s="90">
        <v>35554</v>
      </c>
      <c r="B125" s="88">
        <v>35551</v>
      </c>
      <c r="C125" s="91">
        <f>WEEKDAY(A125)</f>
        <v>1</v>
      </c>
      <c r="E125" s="82">
        <v>11520</v>
      </c>
      <c r="F125" s="82">
        <v>10614.625</v>
      </c>
      <c r="G125" s="82">
        <v>9443.625</v>
      </c>
      <c r="H125" s="82"/>
      <c r="J125"/>
      <c r="K125"/>
      <c r="L125"/>
      <c r="M125"/>
      <c r="N125"/>
    </row>
    <row r="126" spans="1:14" x14ac:dyDescent="0.25">
      <c r="A126" s="90">
        <v>35555</v>
      </c>
      <c r="B126" s="88">
        <v>35551</v>
      </c>
      <c r="C126" s="91" t="s">
        <v>180</v>
      </c>
      <c r="E126" s="82">
        <v>12402</v>
      </c>
      <c r="F126" s="82">
        <v>11823.625</v>
      </c>
      <c r="G126" s="82">
        <v>9596.625</v>
      </c>
      <c r="H126" s="82"/>
      <c r="J126"/>
      <c r="K126"/>
      <c r="L126"/>
      <c r="M126"/>
      <c r="N126"/>
    </row>
    <row r="127" spans="1:14" x14ac:dyDescent="0.25">
      <c r="A127" s="90">
        <v>35556</v>
      </c>
      <c r="B127" s="88">
        <v>35551</v>
      </c>
      <c r="C127" s="91" t="s">
        <v>180</v>
      </c>
      <c r="E127" s="82">
        <v>13462</v>
      </c>
      <c r="F127" s="82">
        <v>12448.4375</v>
      </c>
      <c r="G127" s="82">
        <v>10003.125</v>
      </c>
      <c r="H127" s="82"/>
      <c r="J127"/>
      <c r="K127"/>
      <c r="L127"/>
      <c r="M127"/>
      <c r="N127"/>
    </row>
    <row r="128" spans="1:14" x14ac:dyDescent="0.25">
      <c r="A128" s="90">
        <v>35557</v>
      </c>
      <c r="B128" s="88">
        <v>35551</v>
      </c>
      <c r="C128" s="91" t="s">
        <v>180</v>
      </c>
      <c r="E128" s="82">
        <v>13869</v>
      </c>
      <c r="F128" s="82">
        <v>12719.125</v>
      </c>
      <c r="G128" s="82">
        <v>10197.375</v>
      </c>
      <c r="H128" s="82"/>
      <c r="J128"/>
      <c r="K128"/>
      <c r="L128"/>
      <c r="M128"/>
      <c r="N128"/>
    </row>
    <row r="129" spans="1:14" x14ac:dyDescent="0.25">
      <c r="A129" s="90">
        <v>35558</v>
      </c>
      <c r="B129" s="88">
        <v>35551</v>
      </c>
      <c r="C129" s="91" t="s">
        <v>180</v>
      </c>
      <c r="E129" s="82">
        <v>14482</v>
      </c>
      <c r="F129" s="82">
        <v>13315.5625</v>
      </c>
      <c r="G129" s="82">
        <v>10618</v>
      </c>
      <c r="H129" s="82"/>
      <c r="J129"/>
      <c r="K129"/>
      <c r="L129"/>
      <c r="M129"/>
      <c r="N129"/>
    </row>
    <row r="130" spans="1:14" x14ac:dyDescent="0.25">
      <c r="A130" s="90">
        <v>35559</v>
      </c>
      <c r="B130" s="88">
        <v>35551</v>
      </c>
      <c r="C130" s="91" t="s">
        <v>180</v>
      </c>
      <c r="D130" s="83">
        <v>17.43</v>
      </c>
      <c r="E130" s="82">
        <v>13585</v>
      </c>
      <c r="F130" s="82">
        <v>12713.75</v>
      </c>
      <c r="G130" s="82">
        <v>10559.375</v>
      </c>
      <c r="H130" s="82"/>
      <c r="J130"/>
      <c r="K130"/>
      <c r="L130"/>
      <c r="M130"/>
      <c r="N130"/>
    </row>
    <row r="131" spans="1:14" x14ac:dyDescent="0.25">
      <c r="A131" s="90">
        <v>35560</v>
      </c>
      <c r="B131" s="88">
        <v>35551</v>
      </c>
      <c r="C131" s="91">
        <f>WEEKDAY(A131)</f>
        <v>7</v>
      </c>
      <c r="E131" s="82">
        <v>11147</v>
      </c>
      <c r="F131" s="82">
        <v>10669.5625</v>
      </c>
      <c r="G131" s="82">
        <v>9757.375</v>
      </c>
      <c r="H131" s="82"/>
      <c r="J131"/>
      <c r="K131"/>
      <c r="L131"/>
      <c r="M131"/>
      <c r="N131"/>
    </row>
    <row r="132" spans="1:14" x14ac:dyDescent="0.25">
      <c r="A132" s="90">
        <v>35561</v>
      </c>
      <c r="B132" s="88">
        <v>35551</v>
      </c>
      <c r="C132" s="91">
        <f>WEEKDAY(A132)</f>
        <v>1</v>
      </c>
      <c r="D132" s="83">
        <v>14.5</v>
      </c>
      <c r="E132" s="82">
        <v>11500</v>
      </c>
      <c r="F132" s="82">
        <v>10483.375</v>
      </c>
      <c r="G132" s="82">
        <v>9336.375</v>
      </c>
      <c r="H132" s="82"/>
      <c r="J132"/>
      <c r="K132"/>
      <c r="L132"/>
      <c r="M132"/>
      <c r="N132"/>
    </row>
    <row r="133" spans="1:14" x14ac:dyDescent="0.25">
      <c r="A133" s="90">
        <v>35562</v>
      </c>
      <c r="B133" s="88">
        <v>35551</v>
      </c>
      <c r="C133" s="91" t="s">
        <v>180</v>
      </c>
      <c r="E133" s="82">
        <v>13005</v>
      </c>
      <c r="F133" s="82">
        <v>12194.875</v>
      </c>
      <c r="G133" s="82">
        <v>9806.875</v>
      </c>
      <c r="H133" s="82"/>
      <c r="J133"/>
      <c r="K133"/>
      <c r="L133"/>
      <c r="M133"/>
      <c r="N133"/>
    </row>
    <row r="134" spans="1:14" x14ac:dyDescent="0.25">
      <c r="A134" s="90">
        <v>35563</v>
      </c>
      <c r="B134" s="88">
        <v>35551</v>
      </c>
      <c r="C134" s="91" t="s">
        <v>180</v>
      </c>
      <c r="E134" s="82">
        <v>13422</v>
      </c>
      <c r="F134" s="82">
        <v>12379.3125</v>
      </c>
      <c r="G134" s="82">
        <v>10086</v>
      </c>
      <c r="H134" s="82"/>
      <c r="J134"/>
      <c r="K134"/>
      <c r="L134"/>
      <c r="M134"/>
      <c r="N134"/>
    </row>
    <row r="135" spans="1:14" x14ac:dyDescent="0.25">
      <c r="A135" s="90">
        <v>35564</v>
      </c>
      <c r="B135" s="88">
        <v>35551</v>
      </c>
      <c r="C135" s="91" t="s">
        <v>180</v>
      </c>
      <c r="E135" s="82">
        <v>14469</v>
      </c>
      <c r="F135" s="82">
        <v>13101.0625</v>
      </c>
      <c r="G135" s="82">
        <v>10312</v>
      </c>
      <c r="H135" s="82"/>
      <c r="J135"/>
      <c r="K135"/>
      <c r="L135"/>
      <c r="M135"/>
      <c r="N135"/>
    </row>
    <row r="136" spans="1:14" x14ac:dyDescent="0.25">
      <c r="A136" s="90">
        <v>35565</v>
      </c>
      <c r="B136" s="88">
        <v>35551</v>
      </c>
      <c r="C136" s="91" t="s">
        <v>180</v>
      </c>
      <c r="E136" s="82">
        <v>14305</v>
      </c>
      <c r="F136" s="82">
        <v>13059.6875</v>
      </c>
      <c r="G136" s="82">
        <v>10580.25</v>
      </c>
      <c r="H136" s="82"/>
      <c r="J136"/>
      <c r="K136"/>
      <c r="L136"/>
      <c r="M136"/>
      <c r="N136"/>
    </row>
    <row r="137" spans="1:14" x14ac:dyDescent="0.25">
      <c r="A137" s="90">
        <v>35566</v>
      </c>
      <c r="B137" s="88">
        <v>35551</v>
      </c>
      <c r="C137" s="91" t="s">
        <v>180</v>
      </c>
      <c r="D137" s="83">
        <v>16.600000000000001</v>
      </c>
      <c r="E137" s="82">
        <v>13758</v>
      </c>
      <c r="F137" s="82">
        <v>12708.5</v>
      </c>
      <c r="G137" s="82">
        <v>10321.625</v>
      </c>
      <c r="H137" s="82"/>
      <c r="J137"/>
      <c r="K137"/>
      <c r="L137"/>
      <c r="M137"/>
      <c r="N137"/>
    </row>
    <row r="138" spans="1:14" x14ac:dyDescent="0.25">
      <c r="A138" s="90">
        <v>35567</v>
      </c>
      <c r="B138" s="88">
        <v>35551</v>
      </c>
      <c r="C138" s="91">
        <f>WEEKDAY(A138)</f>
        <v>7</v>
      </c>
      <c r="D138" s="83">
        <v>16</v>
      </c>
      <c r="E138" s="82">
        <v>13893</v>
      </c>
      <c r="F138" s="82">
        <v>12506.5</v>
      </c>
      <c r="G138" s="82">
        <v>10173.25</v>
      </c>
      <c r="H138" s="82"/>
      <c r="J138"/>
      <c r="K138"/>
      <c r="L138"/>
      <c r="M138"/>
      <c r="N138"/>
    </row>
    <row r="139" spans="1:14" x14ac:dyDescent="0.25">
      <c r="A139" s="90">
        <v>35568</v>
      </c>
      <c r="B139" s="88">
        <v>35551</v>
      </c>
      <c r="C139" s="91">
        <f>WEEKDAY(A139)</f>
        <v>1</v>
      </c>
      <c r="D139" s="83">
        <v>16</v>
      </c>
      <c r="E139" s="82">
        <v>13936</v>
      </c>
      <c r="F139" s="82">
        <v>12754</v>
      </c>
      <c r="G139" s="82">
        <v>10689.5</v>
      </c>
      <c r="H139" s="82"/>
      <c r="J139"/>
      <c r="K139"/>
      <c r="L139"/>
      <c r="M139"/>
      <c r="N139"/>
    </row>
    <row r="140" spans="1:14" x14ac:dyDescent="0.25">
      <c r="A140" s="90">
        <v>35569</v>
      </c>
      <c r="B140" s="88">
        <v>35551</v>
      </c>
      <c r="C140" s="91" t="s">
        <v>180</v>
      </c>
      <c r="E140" s="82">
        <v>14870</v>
      </c>
      <c r="F140" s="82">
        <v>13951.6875</v>
      </c>
      <c r="G140" s="82">
        <v>11140.125</v>
      </c>
      <c r="H140" s="82"/>
      <c r="J140"/>
      <c r="K140"/>
      <c r="L140"/>
      <c r="M140"/>
      <c r="N140"/>
    </row>
    <row r="141" spans="1:14" x14ac:dyDescent="0.25">
      <c r="A141" s="90">
        <v>35570</v>
      </c>
      <c r="B141" s="88">
        <v>35551</v>
      </c>
      <c r="C141" s="91" t="s">
        <v>180</v>
      </c>
      <c r="E141" s="82">
        <v>14752</v>
      </c>
      <c r="F141" s="82">
        <v>13722.8125</v>
      </c>
      <c r="G141" s="82">
        <v>11192.5</v>
      </c>
      <c r="H141" s="82"/>
      <c r="J141"/>
      <c r="K141"/>
      <c r="L141"/>
      <c r="M141"/>
      <c r="N141"/>
    </row>
    <row r="142" spans="1:14" x14ac:dyDescent="0.25">
      <c r="A142" s="90">
        <v>35571</v>
      </c>
      <c r="B142" s="88">
        <v>35551</v>
      </c>
      <c r="C142" s="91" t="s">
        <v>180</v>
      </c>
      <c r="E142" s="82">
        <v>13944</v>
      </c>
      <c r="F142" s="82">
        <v>13163.375</v>
      </c>
      <c r="G142" s="82">
        <v>10969.5</v>
      </c>
      <c r="H142" s="82"/>
      <c r="J142"/>
      <c r="K142"/>
      <c r="L142"/>
      <c r="M142"/>
      <c r="N142"/>
    </row>
    <row r="143" spans="1:14" x14ac:dyDescent="0.25">
      <c r="A143" s="90">
        <v>35572</v>
      </c>
      <c r="B143" s="88">
        <v>35551</v>
      </c>
      <c r="C143" s="91" t="s">
        <v>180</v>
      </c>
      <c r="E143" s="82">
        <v>13832</v>
      </c>
      <c r="F143" s="82">
        <v>12893.875</v>
      </c>
      <c r="G143" s="82">
        <v>10648.875</v>
      </c>
      <c r="H143" s="82"/>
      <c r="J143"/>
      <c r="K143"/>
      <c r="L143"/>
      <c r="M143"/>
      <c r="N143"/>
    </row>
    <row r="144" spans="1:14" x14ac:dyDescent="0.25">
      <c r="A144" s="90">
        <v>35573</v>
      </c>
      <c r="B144" s="88">
        <v>35551</v>
      </c>
      <c r="C144" s="91" t="s">
        <v>180</v>
      </c>
      <c r="D144" s="83">
        <v>17.18</v>
      </c>
      <c r="E144" s="82">
        <v>14162</v>
      </c>
      <c r="F144" s="82">
        <v>13233.25</v>
      </c>
      <c r="G144" s="82">
        <v>10824.25</v>
      </c>
      <c r="H144" s="82"/>
      <c r="J144"/>
      <c r="K144"/>
      <c r="L144"/>
      <c r="M144"/>
      <c r="N144"/>
    </row>
    <row r="145" spans="1:14" x14ac:dyDescent="0.25">
      <c r="A145" s="90">
        <v>35574</v>
      </c>
      <c r="B145" s="88">
        <v>35551</v>
      </c>
      <c r="C145" s="91">
        <f>WEEKDAY(A145)</f>
        <v>7</v>
      </c>
      <c r="E145" s="82">
        <v>12868</v>
      </c>
      <c r="F145" s="82">
        <v>12009.5</v>
      </c>
      <c r="G145" s="82">
        <v>10585.25</v>
      </c>
      <c r="H145" s="82"/>
      <c r="J145"/>
      <c r="K145"/>
      <c r="L145"/>
      <c r="M145"/>
      <c r="N145"/>
    </row>
    <row r="146" spans="1:14" x14ac:dyDescent="0.25">
      <c r="A146" s="90">
        <v>35575</v>
      </c>
      <c r="B146" s="88">
        <v>35551</v>
      </c>
      <c r="C146" s="91">
        <f>WEEKDAY(A146)</f>
        <v>1</v>
      </c>
      <c r="E146" s="82">
        <v>13674</v>
      </c>
      <c r="F146" s="82">
        <v>12300.9375</v>
      </c>
      <c r="G146" s="82">
        <v>10476.5</v>
      </c>
      <c r="H146" s="82"/>
      <c r="J146"/>
      <c r="K146"/>
      <c r="L146"/>
      <c r="M146"/>
      <c r="N146"/>
    </row>
    <row r="147" spans="1:14" x14ac:dyDescent="0.25">
      <c r="A147" s="90">
        <v>35576</v>
      </c>
      <c r="B147" s="88">
        <v>35551</v>
      </c>
      <c r="C147" s="91" t="s">
        <v>180</v>
      </c>
      <c r="E147" s="82">
        <v>15721</v>
      </c>
      <c r="F147" s="82">
        <v>14180.75</v>
      </c>
      <c r="G147" s="82">
        <v>11418.125</v>
      </c>
      <c r="H147" s="82"/>
      <c r="J147"/>
      <c r="K147"/>
      <c r="L147"/>
      <c r="M147"/>
      <c r="N147"/>
    </row>
    <row r="148" spans="1:14" x14ac:dyDescent="0.25">
      <c r="A148" s="90">
        <v>35577</v>
      </c>
      <c r="B148" s="88">
        <v>35551</v>
      </c>
      <c r="C148" s="91" t="s">
        <v>180</v>
      </c>
      <c r="E148" s="82">
        <v>17145</v>
      </c>
      <c r="F148" s="82">
        <v>15308.875</v>
      </c>
      <c r="G148" s="82">
        <v>11893.125</v>
      </c>
      <c r="H148" s="82"/>
      <c r="J148"/>
      <c r="K148"/>
      <c r="L148"/>
      <c r="M148"/>
      <c r="N148"/>
    </row>
    <row r="149" spans="1:14" x14ac:dyDescent="0.25">
      <c r="A149" s="90">
        <v>35578</v>
      </c>
      <c r="B149" s="88">
        <v>35551</v>
      </c>
      <c r="C149" s="91" t="s">
        <v>180</v>
      </c>
      <c r="E149" s="82">
        <v>15067</v>
      </c>
      <c r="F149" s="82">
        <v>13969.5</v>
      </c>
      <c r="G149" s="82">
        <v>11634.375</v>
      </c>
      <c r="H149" s="82"/>
      <c r="J149"/>
      <c r="K149"/>
      <c r="L149"/>
      <c r="M149"/>
      <c r="N149"/>
    </row>
    <row r="150" spans="1:14" x14ac:dyDescent="0.25">
      <c r="A150" s="90">
        <v>35579</v>
      </c>
      <c r="B150" s="88">
        <v>35551</v>
      </c>
      <c r="C150" s="91" t="s">
        <v>180</v>
      </c>
      <c r="E150" s="82">
        <v>15052</v>
      </c>
      <c r="F150" s="82">
        <v>13804.875</v>
      </c>
      <c r="G150" s="82">
        <v>11212.25</v>
      </c>
      <c r="H150" s="82"/>
      <c r="J150"/>
      <c r="K150"/>
      <c r="L150"/>
      <c r="M150"/>
      <c r="N150"/>
    </row>
    <row r="151" spans="1:14" x14ac:dyDescent="0.25">
      <c r="A151" s="90">
        <v>35580</v>
      </c>
      <c r="B151" s="88">
        <v>35551</v>
      </c>
      <c r="C151" s="91" t="s">
        <v>180</v>
      </c>
      <c r="E151" s="82">
        <v>14739</v>
      </c>
      <c r="F151" s="82">
        <v>13677.375</v>
      </c>
      <c r="G151" s="82">
        <v>11245</v>
      </c>
      <c r="H151" s="82"/>
      <c r="J151"/>
      <c r="K151"/>
      <c r="L151"/>
      <c r="M151"/>
      <c r="N151"/>
    </row>
    <row r="152" spans="1:14" x14ac:dyDescent="0.25">
      <c r="A152" s="90">
        <v>35581</v>
      </c>
      <c r="B152" s="88">
        <v>35551</v>
      </c>
      <c r="C152" s="91">
        <f>WEEKDAY(A152)</f>
        <v>7</v>
      </c>
      <c r="D152" s="83">
        <v>15.75</v>
      </c>
      <c r="E152" s="82">
        <v>12733</v>
      </c>
      <c r="F152" s="82">
        <v>12086</v>
      </c>
      <c r="G152" s="82">
        <v>10781.75</v>
      </c>
      <c r="H152" s="82"/>
      <c r="J152"/>
      <c r="K152"/>
      <c r="L152"/>
      <c r="M152"/>
      <c r="N152"/>
    </row>
    <row r="153" spans="1:14" x14ac:dyDescent="0.25">
      <c r="A153" s="90">
        <v>35582</v>
      </c>
      <c r="B153" s="88">
        <v>35582</v>
      </c>
      <c r="C153" s="91">
        <f>WEEKDAY(A153)</f>
        <v>1</v>
      </c>
      <c r="E153" s="82">
        <v>12873</v>
      </c>
      <c r="F153" s="82">
        <v>11705.5</v>
      </c>
      <c r="G153" s="82">
        <v>10043.375</v>
      </c>
      <c r="H153" s="82"/>
      <c r="J153"/>
      <c r="K153"/>
      <c r="L153"/>
      <c r="M153"/>
      <c r="N153"/>
    </row>
    <row r="154" spans="1:14" x14ac:dyDescent="0.25">
      <c r="A154" s="90">
        <v>35583</v>
      </c>
      <c r="B154" s="88">
        <v>35582</v>
      </c>
      <c r="C154" s="91" t="s">
        <v>180</v>
      </c>
      <c r="D154" s="83">
        <v>18.75</v>
      </c>
      <c r="E154" s="82">
        <v>14286</v>
      </c>
      <c r="F154" s="82">
        <v>13127.5625</v>
      </c>
      <c r="G154" s="82">
        <v>10379.5</v>
      </c>
      <c r="H154" s="82"/>
      <c r="J154"/>
      <c r="K154"/>
      <c r="L154"/>
      <c r="M154"/>
      <c r="N154"/>
    </row>
    <row r="155" spans="1:14" x14ac:dyDescent="0.25">
      <c r="A155" s="90">
        <v>35584</v>
      </c>
      <c r="B155" s="88">
        <v>35582</v>
      </c>
      <c r="C155" s="91" t="s">
        <v>180</v>
      </c>
      <c r="D155" s="83">
        <v>18.02</v>
      </c>
      <c r="E155" s="82">
        <v>15177</v>
      </c>
      <c r="F155" s="82">
        <v>13636.0625</v>
      </c>
      <c r="G155" s="82">
        <v>10710</v>
      </c>
      <c r="H155" s="82"/>
      <c r="J155"/>
      <c r="K155"/>
      <c r="L155"/>
      <c r="M155"/>
      <c r="N155"/>
    </row>
    <row r="156" spans="1:14" x14ac:dyDescent="0.25">
      <c r="A156" s="90">
        <v>35585</v>
      </c>
      <c r="B156" s="88">
        <v>35582</v>
      </c>
      <c r="C156" s="91" t="s">
        <v>180</v>
      </c>
      <c r="D156" s="83">
        <v>18.21</v>
      </c>
      <c r="E156" s="82">
        <v>15018</v>
      </c>
      <c r="F156" s="82">
        <v>13782.75</v>
      </c>
      <c r="G156" s="82">
        <v>10927.875</v>
      </c>
      <c r="H156" s="82"/>
      <c r="J156"/>
      <c r="K156"/>
      <c r="L156"/>
      <c r="M156"/>
      <c r="N156"/>
    </row>
    <row r="157" spans="1:14" x14ac:dyDescent="0.25">
      <c r="A157" s="90">
        <v>35586</v>
      </c>
      <c r="B157" s="88">
        <v>35582</v>
      </c>
      <c r="C157" s="91" t="s">
        <v>180</v>
      </c>
      <c r="D157" s="83">
        <v>18.079999999999998</v>
      </c>
      <c r="E157" s="82">
        <v>14912</v>
      </c>
      <c r="F157" s="82">
        <v>13645.8125</v>
      </c>
      <c r="G157" s="82">
        <v>11140</v>
      </c>
      <c r="H157" s="82"/>
      <c r="J157"/>
      <c r="K157"/>
      <c r="L157"/>
      <c r="M157"/>
      <c r="N157"/>
    </row>
    <row r="158" spans="1:14" x14ac:dyDescent="0.25">
      <c r="A158" s="90">
        <v>35587</v>
      </c>
      <c r="B158" s="88">
        <v>35582</v>
      </c>
      <c r="C158" s="91" t="s">
        <v>180</v>
      </c>
      <c r="D158" s="83">
        <v>17.84</v>
      </c>
      <c r="E158" s="82">
        <v>15302</v>
      </c>
      <c r="F158" s="82">
        <v>13894.875</v>
      </c>
      <c r="G158" s="82">
        <v>11141.375</v>
      </c>
      <c r="H158" s="82"/>
      <c r="J158"/>
      <c r="K158"/>
      <c r="L158"/>
      <c r="M158"/>
      <c r="N158"/>
    </row>
    <row r="159" spans="1:14" x14ac:dyDescent="0.25">
      <c r="A159" s="90">
        <v>35588</v>
      </c>
      <c r="B159" s="88">
        <v>35582</v>
      </c>
      <c r="C159" s="91">
        <f>WEEKDAY(A159)</f>
        <v>7</v>
      </c>
      <c r="E159" s="82">
        <v>14134</v>
      </c>
      <c r="F159" s="82">
        <v>13028.1875</v>
      </c>
      <c r="G159" s="82">
        <v>11114.125</v>
      </c>
      <c r="H159" s="82"/>
      <c r="J159"/>
      <c r="K159"/>
      <c r="L159"/>
      <c r="M159"/>
      <c r="N159"/>
    </row>
    <row r="160" spans="1:14" x14ac:dyDescent="0.25">
      <c r="A160" s="90">
        <v>35589</v>
      </c>
      <c r="B160" s="88">
        <v>35582</v>
      </c>
      <c r="C160" s="91">
        <f>WEEKDAY(A160)</f>
        <v>1</v>
      </c>
      <c r="E160" s="82">
        <v>13963</v>
      </c>
      <c r="F160" s="82">
        <v>12877.8125</v>
      </c>
      <c r="G160" s="82">
        <v>11000.75</v>
      </c>
      <c r="H160" s="82"/>
      <c r="J160"/>
      <c r="K160"/>
      <c r="L160"/>
      <c r="M160"/>
      <c r="N160"/>
    </row>
    <row r="161" spans="1:14" x14ac:dyDescent="0.25">
      <c r="A161" s="90">
        <v>35590</v>
      </c>
      <c r="B161" s="88">
        <v>35582</v>
      </c>
      <c r="C161" s="91" t="s">
        <v>180</v>
      </c>
      <c r="D161" s="83">
        <v>18.010000000000002</v>
      </c>
      <c r="E161" s="82">
        <v>14989</v>
      </c>
      <c r="F161" s="82">
        <v>13905.0625</v>
      </c>
      <c r="G161" s="82">
        <v>11206</v>
      </c>
      <c r="H161" s="82"/>
      <c r="J161"/>
      <c r="K161"/>
      <c r="L161"/>
      <c r="M161"/>
      <c r="N161"/>
    </row>
    <row r="162" spans="1:14" x14ac:dyDescent="0.25">
      <c r="A162" s="90">
        <v>35591</v>
      </c>
      <c r="B162" s="88">
        <v>35582</v>
      </c>
      <c r="C162" s="91" t="s">
        <v>180</v>
      </c>
      <c r="D162" s="83">
        <v>17.47</v>
      </c>
      <c r="E162" s="82">
        <v>15063</v>
      </c>
      <c r="F162" s="82">
        <v>13850.125</v>
      </c>
      <c r="G162" s="82">
        <v>11335.875</v>
      </c>
      <c r="H162" s="82"/>
      <c r="J162"/>
      <c r="K162"/>
      <c r="L162"/>
      <c r="M162"/>
      <c r="N162"/>
    </row>
    <row r="163" spans="1:14" x14ac:dyDescent="0.25">
      <c r="A163" s="90">
        <v>35592</v>
      </c>
      <c r="B163" s="88">
        <v>35582</v>
      </c>
      <c r="C163" s="91" t="s">
        <v>180</v>
      </c>
      <c r="D163" s="83">
        <v>17.55</v>
      </c>
      <c r="E163" s="82">
        <v>15700</v>
      </c>
      <c r="F163" s="82">
        <v>14343.5625</v>
      </c>
      <c r="G163" s="82">
        <v>11541.5</v>
      </c>
      <c r="H163" s="82"/>
      <c r="J163"/>
      <c r="K163"/>
      <c r="L163"/>
      <c r="M163"/>
      <c r="N163"/>
    </row>
    <row r="164" spans="1:14" x14ac:dyDescent="0.25">
      <c r="A164" s="90">
        <v>35593</v>
      </c>
      <c r="B164" s="88">
        <v>35582</v>
      </c>
      <c r="C164" s="91" t="s">
        <v>180</v>
      </c>
      <c r="D164" s="83">
        <v>17.420000000000002</v>
      </c>
      <c r="E164" s="82">
        <v>16336</v>
      </c>
      <c r="F164" s="82">
        <v>14865.875</v>
      </c>
      <c r="G164" s="82">
        <v>11776.875</v>
      </c>
      <c r="H164" s="82"/>
      <c r="J164"/>
      <c r="K164"/>
      <c r="L164"/>
      <c r="M164"/>
      <c r="N164"/>
    </row>
    <row r="165" spans="1:14" x14ac:dyDescent="0.25">
      <c r="A165" s="90">
        <v>35594</v>
      </c>
      <c r="B165" s="88">
        <v>35582</v>
      </c>
      <c r="C165" s="91" t="s">
        <v>180</v>
      </c>
      <c r="D165" s="83">
        <v>18.53</v>
      </c>
      <c r="E165" s="82">
        <v>17031</v>
      </c>
      <c r="F165" s="82">
        <v>15409.3125</v>
      </c>
      <c r="G165" s="82">
        <v>12235.25</v>
      </c>
      <c r="H165" s="82"/>
      <c r="J165"/>
      <c r="K165"/>
      <c r="L165"/>
      <c r="M165"/>
      <c r="N165"/>
    </row>
    <row r="166" spans="1:14" x14ac:dyDescent="0.25">
      <c r="A166" s="90">
        <v>35595</v>
      </c>
      <c r="B166" s="88">
        <v>35582</v>
      </c>
      <c r="C166" s="91">
        <f>WEEKDAY(A166)</f>
        <v>7</v>
      </c>
      <c r="E166" s="82">
        <v>16470</v>
      </c>
      <c r="F166" s="82">
        <v>14963.6875</v>
      </c>
      <c r="G166" s="82">
        <v>12406.5</v>
      </c>
      <c r="H166" s="82"/>
      <c r="J166"/>
      <c r="K166"/>
      <c r="L166"/>
      <c r="M166"/>
      <c r="N166"/>
    </row>
    <row r="167" spans="1:14" x14ac:dyDescent="0.25">
      <c r="A167" s="90">
        <v>35596</v>
      </c>
      <c r="B167" s="88">
        <v>35582</v>
      </c>
      <c r="C167" s="91">
        <f>WEEKDAY(A167)</f>
        <v>1</v>
      </c>
      <c r="E167" s="82">
        <v>15934</v>
      </c>
      <c r="F167" s="82">
        <v>14453.0625</v>
      </c>
      <c r="G167" s="82">
        <v>12305.25</v>
      </c>
      <c r="H167" s="82"/>
      <c r="J167"/>
      <c r="K167"/>
      <c r="L167"/>
      <c r="M167"/>
      <c r="N167"/>
    </row>
    <row r="168" spans="1:14" x14ac:dyDescent="0.25">
      <c r="A168" s="90">
        <v>35597</v>
      </c>
      <c r="B168" s="88">
        <v>35582</v>
      </c>
      <c r="C168" s="91" t="s">
        <v>180</v>
      </c>
      <c r="D168" s="83">
        <v>19.05</v>
      </c>
      <c r="E168" s="82">
        <v>16945</v>
      </c>
      <c r="F168" s="82">
        <v>15588.875</v>
      </c>
      <c r="G168" s="82">
        <v>12519.625</v>
      </c>
      <c r="H168" s="82"/>
      <c r="J168"/>
      <c r="K168"/>
      <c r="L168"/>
      <c r="M168"/>
      <c r="N168"/>
    </row>
    <row r="169" spans="1:14" x14ac:dyDescent="0.25">
      <c r="A169" s="90">
        <v>35598</v>
      </c>
      <c r="B169" s="88">
        <v>35582</v>
      </c>
      <c r="C169" s="91" t="s">
        <v>180</v>
      </c>
      <c r="D169" s="83">
        <v>20.3</v>
      </c>
      <c r="E169" s="82">
        <v>14334</v>
      </c>
      <c r="F169" s="82">
        <v>13917.0625</v>
      </c>
      <c r="G169" s="82">
        <v>12383.875</v>
      </c>
      <c r="H169" s="82"/>
      <c r="J169"/>
      <c r="K169"/>
      <c r="L169"/>
      <c r="M169"/>
      <c r="N169"/>
    </row>
    <row r="170" spans="1:14" x14ac:dyDescent="0.25">
      <c r="A170" s="90">
        <v>35599</v>
      </c>
      <c r="B170" s="88">
        <v>35582</v>
      </c>
      <c r="C170" s="91" t="s">
        <v>180</v>
      </c>
      <c r="D170" s="83">
        <v>19.98</v>
      </c>
      <c r="E170" s="82">
        <v>16396</v>
      </c>
      <c r="F170" s="82">
        <v>14603.3125</v>
      </c>
      <c r="G170" s="82">
        <v>11696.875</v>
      </c>
      <c r="H170" s="82"/>
      <c r="J170"/>
      <c r="K170"/>
      <c r="L170"/>
      <c r="M170"/>
      <c r="N170"/>
    </row>
    <row r="171" spans="1:14" x14ac:dyDescent="0.25">
      <c r="A171" s="90">
        <v>35600</v>
      </c>
      <c r="B171" s="88">
        <v>35582</v>
      </c>
      <c r="C171" s="91" t="s">
        <v>180</v>
      </c>
      <c r="D171" s="83">
        <v>22.79</v>
      </c>
      <c r="E171" s="82">
        <v>16488</v>
      </c>
      <c r="F171" s="82">
        <v>15116.4375</v>
      </c>
      <c r="G171" s="82">
        <v>11973.75</v>
      </c>
      <c r="H171" s="82"/>
      <c r="J171"/>
      <c r="K171"/>
      <c r="L171"/>
      <c r="M171"/>
      <c r="N171"/>
    </row>
    <row r="172" spans="1:14" x14ac:dyDescent="0.25">
      <c r="A172" s="90">
        <v>35601</v>
      </c>
      <c r="B172" s="88">
        <v>35582</v>
      </c>
      <c r="C172" s="91" t="s">
        <v>180</v>
      </c>
      <c r="D172" s="83">
        <v>24.91</v>
      </c>
      <c r="E172" s="82">
        <v>17726</v>
      </c>
      <c r="F172" s="82">
        <v>15891.9375</v>
      </c>
      <c r="G172" s="82">
        <v>12446.875</v>
      </c>
      <c r="H172" s="82"/>
      <c r="J172"/>
      <c r="K172"/>
      <c r="L172"/>
      <c r="M172"/>
      <c r="N172"/>
    </row>
    <row r="173" spans="1:14" x14ac:dyDescent="0.25">
      <c r="A173" s="90">
        <v>35602</v>
      </c>
      <c r="B173" s="88">
        <v>35582</v>
      </c>
      <c r="C173" s="91">
        <f>WEEKDAY(A173)</f>
        <v>7</v>
      </c>
      <c r="E173" s="82">
        <v>16923</v>
      </c>
      <c r="F173" s="82">
        <v>15340.125</v>
      </c>
      <c r="G173" s="82">
        <v>12741.625</v>
      </c>
      <c r="H173" s="82"/>
      <c r="J173"/>
      <c r="K173"/>
      <c r="L173"/>
      <c r="M173"/>
      <c r="N173"/>
    </row>
    <row r="174" spans="1:14" x14ac:dyDescent="0.25">
      <c r="A174" s="90">
        <v>35603</v>
      </c>
      <c r="B174" s="88">
        <v>35582</v>
      </c>
      <c r="C174" s="91">
        <f>WEEKDAY(A174)</f>
        <v>1</v>
      </c>
      <c r="E174" s="82">
        <v>16759</v>
      </c>
      <c r="F174" s="82">
        <v>15033.125</v>
      </c>
      <c r="G174" s="82">
        <v>12505.75</v>
      </c>
      <c r="H174" s="82"/>
      <c r="J174"/>
      <c r="K174"/>
      <c r="L174"/>
      <c r="M174"/>
      <c r="N174"/>
    </row>
    <row r="175" spans="1:14" x14ac:dyDescent="0.25">
      <c r="A175" s="90">
        <v>35604</v>
      </c>
      <c r="B175" s="88">
        <v>35582</v>
      </c>
      <c r="C175" s="91" t="s">
        <v>180</v>
      </c>
      <c r="D175" s="83">
        <v>28.06</v>
      </c>
      <c r="E175" s="82">
        <v>18266</v>
      </c>
      <c r="F175" s="82">
        <v>16430</v>
      </c>
      <c r="G175" s="82">
        <v>12788.25</v>
      </c>
      <c r="H175" s="82"/>
      <c r="J175"/>
      <c r="K175"/>
      <c r="L175"/>
      <c r="M175"/>
      <c r="N175"/>
    </row>
    <row r="176" spans="1:14" x14ac:dyDescent="0.25">
      <c r="A176" s="90">
        <v>35605</v>
      </c>
      <c r="B176" s="88">
        <v>35582</v>
      </c>
      <c r="C176" s="91" t="s">
        <v>180</v>
      </c>
      <c r="D176" s="83">
        <v>52.21</v>
      </c>
      <c r="E176" s="82">
        <v>18140</v>
      </c>
      <c r="F176" s="82">
        <v>16276.625</v>
      </c>
      <c r="G176" s="82">
        <v>12768.875</v>
      </c>
      <c r="H176" s="82"/>
      <c r="J176"/>
      <c r="K176"/>
      <c r="L176"/>
      <c r="M176"/>
      <c r="N176"/>
    </row>
    <row r="177" spans="1:14" x14ac:dyDescent="0.25">
      <c r="A177" s="90">
        <v>35606</v>
      </c>
      <c r="B177" s="88">
        <v>35582</v>
      </c>
      <c r="C177" s="91" t="s">
        <v>180</v>
      </c>
      <c r="D177" s="83">
        <v>65</v>
      </c>
      <c r="E177" s="82">
        <v>16759</v>
      </c>
      <c r="F177" s="82">
        <v>15362.25</v>
      </c>
      <c r="G177" s="82">
        <v>12707.875</v>
      </c>
      <c r="H177" s="82"/>
      <c r="J177"/>
      <c r="K177"/>
      <c r="L177"/>
      <c r="M177"/>
      <c r="N177"/>
    </row>
    <row r="178" spans="1:14" x14ac:dyDescent="0.25">
      <c r="A178" s="90">
        <v>35607</v>
      </c>
      <c r="B178" s="88">
        <v>35582</v>
      </c>
      <c r="C178" s="91" t="s">
        <v>180</v>
      </c>
      <c r="D178" s="83">
        <v>41.17</v>
      </c>
      <c r="E178" s="82">
        <v>17282</v>
      </c>
      <c r="F178" s="82">
        <v>15663.4375</v>
      </c>
      <c r="G178" s="82">
        <v>12451.875</v>
      </c>
      <c r="H178" s="82"/>
      <c r="J178"/>
      <c r="K178"/>
      <c r="L178"/>
      <c r="M178"/>
      <c r="N178"/>
    </row>
    <row r="179" spans="1:14" x14ac:dyDescent="0.25">
      <c r="A179" s="90">
        <v>35608</v>
      </c>
      <c r="B179" s="88">
        <v>35582</v>
      </c>
      <c r="C179" s="91" t="s">
        <v>180</v>
      </c>
      <c r="D179" s="83">
        <v>29.94</v>
      </c>
      <c r="E179" s="82">
        <v>17628</v>
      </c>
      <c r="F179" s="82">
        <v>15908.4375</v>
      </c>
      <c r="G179" s="82">
        <v>12639.625</v>
      </c>
      <c r="H179" s="82"/>
      <c r="J179"/>
      <c r="K179"/>
      <c r="L179"/>
      <c r="M179"/>
      <c r="N179"/>
    </row>
    <row r="180" spans="1:14" x14ac:dyDescent="0.25">
      <c r="A180" s="90">
        <v>35609</v>
      </c>
      <c r="B180" s="88">
        <v>35582</v>
      </c>
      <c r="C180" s="91">
        <f>WEEKDAY(A180)</f>
        <v>7</v>
      </c>
      <c r="E180" s="82">
        <v>16023</v>
      </c>
      <c r="F180" s="82">
        <v>14588.8125</v>
      </c>
      <c r="G180" s="82">
        <v>12316.25</v>
      </c>
      <c r="H180" s="82"/>
      <c r="J180"/>
      <c r="K180"/>
      <c r="L180"/>
      <c r="M180"/>
      <c r="N180"/>
    </row>
    <row r="181" spans="1:14" x14ac:dyDescent="0.25">
      <c r="A181" s="90">
        <v>35610</v>
      </c>
      <c r="B181" s="88">
        <v>35582</v>
      </c>
      <c r="C181" s="91">
        <f>WEEKDAY(A181)</f>
        <v>1</v>
      </c>
      <c r="E181" s="82">
        <v>15341</v>
      </c>
      <c r="F181" s="82">
        <v>14058.875</v>
      </c>
      <c r="G181" s="82">
        <v>11915.25</v>
      </c>
      <c r="H181" s="82"/>
      <c r="J181"/>
      <c r="K181"/>
      <c r="L181"/>
      <c r="M181"/>
      <c r="N181"/>
    </row>
    <row r="182" spans="1:14" x14ac:dyDescent="0.25">
      <c r="A182" s="90">
        <v>35611</v>
      </c>
      <c r="B182" s="88">
        <v>35582</v>
      </c>
      <c r="C182" s="91" t="s">
        <v>180</v>
      </c>
      <c r="D182" s="83">
        <v>40.04</v>
      </c>
      <c r="E182" s="82">
        <v>17771</v>
      </c>
      <c r="F182" s="82">
        <v>16040.8125</v>
      </c>
      <c r="G182" s="82">
        <v>12447.625</v>
      </c>
      <c r="H182" s="82"/>
      <c r="J182"/>
      <c r="K182"/>
      <c r="L182"/>
      <c r="M182"/>
      <c r="N182"/>
    </row>
    <row r="183" spans="1:14" x14ac:dyDescent="0.25">
      <c r="A183" s="90">
        <v>35612</v>
      </c>
      <c r="B183" s="88">
        <v>35612</v>
      </c>
      <c r="C183" s="91" t="s">
        <v>180</v>
      </c>
      <c r="D183" s="83">
        <v>33.020000000000003</v>
      </c>
      <c r="E183" s="82">
        <v>18534</v>
      </c>
      <c r="F183" s="82">
        <v>16740.4375</v>
      </c>
      <c r="G183" s="82">
        <v>13070.875</v>
      </c>
      <c r="H183" s="82"/>
      <c r="J183"/>
      <c r="K183"/>
      <c r="L183"/>
      <c r="M183"/>
      <c r="N183"/>
    </row>
    <row r="184" spans="1:14" x14ac:dyDescent="0.25">
      <c r="A184" s="90">
        <v>35613</v>
      </c>
      <c r="B184" s="88">
        <v>35612</v>
      </c>
      <c r="C184" s="91" t="s">
        <v>180</v>
      </c>
      <c r="D184" s="83">
        <v>31.07</v>
      </c>
      <c r="E184" s="82">
        <v>19233</v>
      </c>
      <c r="F184" s="82">
        <v>17219.75</v>
      </c>
      <c r="G184" s="82">
        <v>13476.875</v>
      </c>
      <c r="H184" s="82"/>
      <c r="J184"/>
      <c r="K184"/>
      <c r="L184"/>
      <c r="M184"/>
      <c r="N184"/>
    </row>
    <row r="185" spans="1:14" x14ac:dyDescent="0.25">
      <c r="A185" s="90">
        <v>35614</v>
      </c>
      <c r="B185" s="88">
        <v>35612</v>
      </c>
      <c r="C185" s="91" t="s">
        <v>180</v>
      </c>
      <c r="D185" s="83">
        <v>29.28</v>
      </c>
      <c r="E185" s="82">
        <v>19254</v>
      </c>
      <c r="F185" s="82">
        <v>17278.8125</v>
      </c>
      <c r="G185" s="82">
        <v>13690.5</v>
      </c>
      <c r="H185" s="82"/>
      <c r="J185"/>
      <c r="K185"/>
      <c r="L185"/>
      <c r="M185"/>
      <c r="N185"/>
    </row>
    <row r="186" spans="1:14" x14ac:dyDescent="0.25">
      <c r="A186" s="90">
        <v>35615</v>
      </c>
      <c r="B186" s="88">
        <v>35612</v>
      </c>
      <c r="C186" s="91" t="s">
        <v>180</v>
      </c>
      <c r="E186" s="82">
        <v>17162</v>
      </c>
      <c r="F186" s="82">
        <v>15517.4375</v>
      </c>
      <c r="G186" s="82">
        <v>13344.125</v>
      </c>
      <c r="H186" s="82"/>
      <c r="J186"/>
      <c r="K186"/>
      <c r="L186"/>
      <c r="M186"/>
      <c r="N186"/>
    </row>
    <row r="187" spans="1:14" x14ac:dyDescent="0.25">
      <c r="A187" s="90">
        <v>35616</v>
      </c>
      <c r="B187" s="88">
        <v>35612</v>
      </c>
      <c r="C187" s="91">
        <f>WEEKDAY(A187)</f>
        <v>7</v>
      </c>
      <c r="E187" s="82">
        <v>15774</v>
      </c>
      <c r="F187" s="82">
        <v>14314.0625</v>
      </c>
      <c r="G187" s="82">
        <v>12226.5</v>
      </c>
      <c r="H187" s="82"/>
      <c r="J187"/>
      <c r="K187"/>
      <c r="L187"/>
      <c r="M187"/>
      <c r="N187"/>
    </row>
    <row r="188" spans="1:14" x14ac:dyDescent="0.25">
      <c r="A188" s="90">
        <v>35617</v>
      </c>
      <c r="B188" s="88">
        <v>35612</v>
      </c>
      <c r="C188" s="91">
        <f>WEEKDAY(A188)</f>
        <v>1</v>
      </c>
      <c r="E188" s="82">
        <v>15266</v>
      </c>
      <c r="F188" s="82">
        <v>13838.8125</v>
      </c>
      <c r="G188" s="82">
        <v>11571.25</v>
      </c>
      <c r="H188" s="82"/>
      <c r="J188"/>
      <c r="K188"/>
      <c r="L188"/>
      <c r="M188"/>
      <c r="N188"/>
    </row>
    <row r="189" spans="1:14" x14ac:dyDescent="0.25">
      <c r="A189" s="90">
        <v>35618</v>
      </c>
      <c r="B189" s="88">
        <v>35612</v>
      </c>
      <c r="C189" s="91" t="s">
        <v>180</v>
      </c>
      <c r="D189" s="83">
        <v>27.07</v>
      </c>
      <c r="E189" s="82">
        <v>16736</v>
      </c>
      <c r="F189" s="82">
        <v>15347.9375</v>
      </c>
      <c r="G189" s="82">
        <v>12023.125</v>
      </c>
      <c r="H189" s="82"/>
      <c r="J189"/>
      <c r="K189"/>
      <c r="L189"/>
      <c r="M189"/>
      <c r="N189"/>
    </row>
    <row r="190" spans="1:14" x14ac:dyDescent="0.25">
      <c r="A190" s="90">
        <v>35619</v>
      </c>
      <c r="B190" s="88">
        <v>35612</v>
      </c>
      <c r="C190" s="91" t="s">
        <v>180</v>
      </c>
      <c r="D190" s="83">
        <v>25.34</v>
      </c>
      <c r="E190" s="82">
        <v>16631</v>
      </c>
      <c r="F190" s="82">
        <v>15168.5</v>
      </c>
      <c r="G190" s="82">
        <v>12216</v>
      </c>
      <c r="H190" s="82"/>
      <c r="J190"/>
      <c r="K190"/>
      <c r="L190"/>
      <c r="M190"/>
      <c r="N190"/>
    </row>
    <row r="191" spans="1:14" x14ac:dyDescent="0.25">
      <c r="A191" s="90">
        <v>35620</v>
      </c>
      <c r="B191" s="88">
        <v>35612</v>
      </c>
      <c r="C191" s="91" t="s">
        <v>180</v>
      </c>
      <c r="D191" s="83">
        <v>23.1</v>
      </c>
      <c r="E191" s="82">
        <v>17434</v>
      </c>
      <c r="F191" s="82">
        <v>15687.9375</v>
      </c>
      <c r="G191" s="82">
        <v>12206.125</v>
      </c>
      <c r="H191" s="82"/>
      <c r="J191"/>
      <c r="K191"/>
      <c r="L191"/>
      <c r="M191"/>
      <c r="N191"/>
    </row>
    <row r="192" spans="1:14" x14ac:dyDescent="0.25">
      <c r="A192" s="90">
        <v>35621</v>
      </c>
      <c r="B192" s="88">
        <v>35612</v>
      </c>
      <c r="C192" s="91" t="s">
        <v>180</v>
      </c>
      <c r="D192" s="83">
        <v>22.97</v>
      </c>
      <c r="E192" s="82">
        <v>18113</v>
      </c>
      <c r="F192" s="82">
        <v>16213.25</v>
      </c>
      <c r="G192" s="82">
        <v>12515.5</v>
      </c>
      <c r="H192" s="82"/>
      <c r="J192"/>
      <c r="K192"/>
      <c r="L192"/>
      <c r="M192"/>
      <c r="N192"/>
    </row>
    <row r="193" spans="1:14" x14ac:dyDescent="0.25">
      <c r="A193" s="90">
        <v>35622</v>
      </c>
      <c r="B193" s="88">
        <v>35612</v>
      </c>
      <c r="C193" s="91" t="s">
        <v>180</v>
      </c>
      <c r="D193" s="83">
        <v>22.94</v>
      </c>
      <c r="E193" s="82">
        <v>18308</v>
      </c>
      <c r="F193" s="82">
        <v>16458.6875</v>
      </c>
      <c r="G193" s="82">
        <v>13012</v>
      </c>
      <c r="H193" s="82"/>
      <c r="J193"/>
      <c r="K193"/>
      <c r="L193"/>
      <c r="M193"/>
      <c r="N193"/>
    </row>
    <row r="194" spans="1:14" x14ac:dyDescent="0.25">
      <c r="A194" s="90">
        <v>35623</v>
      </c>
      <c r="B194" s="88">
        <v>35612</v>
      </c>
      <c r="C194" s="91">
        <f>WEEKDAY(A194)</f>
        <v>7</v>
      </c>
      <c r="E194" s="82">
        <v>17780</v>
      </c>
      <c r="F194" s="82">
        <v>15972.6875</v>
      </c>
      <c r="G194" s="82">
        <v>12995.875</v>
      </c>
      <c r="H194" s="82"/>
      <c r="J194"/>
      <c r="K194"/>
      <c r="L194"/>
      <c r="M194"/>
      <c r="N194"/>
    </row>
    <row r="195" spans="1:14" x14ac:dyDescent="0.25">
      <c r="A195" s="90">
        <v>35624</v>
      </c>
      <c r="B195" s="88">
        <v>35612</v>
      </c>
      <c r="C195" s="91">
        <f>WEEKDAY(A195)</f>
        <v>1</v>
      </c>
      <c r="E195" s="82">
        <v>17055</v>
      </c>
      <c r="F195" s="82">
        <v>15205.125</v>
      </c>
      <c r="G195" s="82">
        <v>12729.625</v>
      </c>
      <c r="H195" s="82"/>
      <c r="J195"/>
      <c r="K195"/>
      <c r="L195"/>
      <c r="M195"/>
      <c r="N195"/>
    </row>
    <row r="196" spans="1:14" x14ac:dyDescent="0.25">
      <c r="A196" s="90">
        <v>35625</v>
      </c>
      <c r="B196" s="88">
        <v>35612</v>
      </c>
      <c r="C196" s="91" t="s">
        <v>180</v>
      </c>
      <c r="D196" s="83">
        <v>35.36</v>
      </c>
      <c r="E196" s="82">
        <v>18483</v>
      </c>
      <c r="F196" s="82">
        <v>16474.5625</v>
      </c>
      <c r="G196" s="82">
        <v>12611.25</v>
      </c>
      <c r="H196" s="82"/>
      <c r="J196"/>
      <c r="K196"/>
      <c r="L196"/>
      <c r="M196"/>
      <c r="N196"/>
    </row>
    <row r="197" spans="1:14" x14ac:dyDescent="0.25">
      <c r="A197" s="90">
        <v>35626</v>
      </c>
      <c r="B197" s="88">
        <v>35612</v>
      </c>
      <c r="C197" s="91" t="s">
        <v>180</v>
      </c>
      <c r="D197" s="83">
        <v>67.11</v>
      </c>
      <c r="E197" s="82">
        <v>18522</v>
      </c>
      <c r="F197" s="82">
        <v>16528.5625</v>
      </c>
      <c r="G197" s="82">
        <v>13036.25</v>
      </c>
      <c r="H197" s="82"/>
      <c r="J197"/>
      <c r="K197"/>
      <c r="L197"/>
      <c r="M197"/>
      <c r="N197"/>
    </row>
    <row r="198" spans="1:14" x14ac:dyDescent="0.25">
      <c r="A198" s="90">
        <v>35627</v>
      </c>
      <c r="B198" s="88">
        <v>35612</v>
      </c>
      <c r="C198" s="91" t="s">
        <v>180</v>
      </c>
      <c r="D198" s="83">
        <v>137.5</v>
      </c>
      <c r="E198" s="82">
        <v>18224</v>
      </c>
      <c r="F198" s="82">
        <v>16484.0625</v>
      </c>
      <c r="G198" s="82">
        <v>13020.5</v>
      </c>
      <c r="H198" s="82"/>
      <c r="J198"/>
      <c r="K198"/>
      <c r="L198"/>
      <c r="M198"/>
      <c r="N198"/>
    </row>
    <row r="199" spans="1:14" x14ac:dyDescent="0.25">
      <c r="A199" s="90">
        <v>35628</v>
      </c>
      <c r="B199" s="88">
        <v>35612</v>
      </c>
      <c r="C199" s="91" t="s">
        <v>180</v>
      </c>
      <c r="D199" s="83">
        <v>199.06</v>
      </c>
      <c r="E199" s="82">
        <v>18010</v>
      </c>
      <c r="F199" s="82">
        <v>16128.375</v>
      </c>
      <c r="G199" s="82">
        <v>12845.875</v>
      </c>
      <c r="H199" s="82"/>
      <c r="J199"/>
      <c r="K199"/>
      <c r="L199"/>
      <c r="M199"/>
      <c r="N199"/>
    </row>
    <row r="200" spans="1:14" x14ac:dyDescent="0.25">
      <c r="A200" s="90">
        <v>35629</v>
      </c>
      <c r="B200" s="88">
        <v>35612</v>
      </c>
      <c r="C200" s="91" t="s">
        <v>180</v>
      </c>
      <c r="D200" s="83">
        <v>144.69</v>
      </c>
      <c r="E200" s="82">
        <v>17800</v>
      </c>
      <c r="F200" s="82">
        <v>16040.625</v>
      </c>
      <c r="G200" s="82">
        <v>12875.75</v>
      </c>
      <c r="H200" s="82"/>
      <c r="J200"/>
      <c r="K200"/>
      <c r="L200"/>
      <c r="M200"/>
      <c r="N200"/>
    </row>
    <row r="201" spans="1:14" x14ac:dyDescent="0.25">
      <c r="A201" s="90">
        <v>35630</v>
      </c>
      <c r="B201" s="88">
        <v>35612</v>
      </c>
      <c r="C201" s="91">
        <f>WEEKDAY(A201)</f>
        <v>7</v>
      </c>
      <c r="E201" s="82">
        <v>17618</v>
      </c>
      <c r="F201" s="82">
        <v>15737.75</v>
      </c>
      <c r="G201" s="82">
        <v>12763.25</v>
      </c>
      <c r="H201" s="82"/>
      <c r="J201"/>
      <c r="K201"/>
      <c r="L201"/>
      <c r="M201"/>
      <c r="N201"/>
    </row>
    <row r="202" spans="1:14" x14ac:dyDescent="0.25">
      <c r="A202" s="90">
        <v>35631</v>
      </c>
      <c r="B202" s="88">
        <v>35612</v>
      </c>
      <c r="C202" s="91">
        <f>WEEKDAY(A202)</f>
        <v>1</v>
      </c>
      <c r="E202" s="82">
        <v>17468</v>
      </c>
      <c r="F202" s="82">
        <v>15509.75</v>
      </c>
      <c r="G202" s="82">
        <v>12773.125</v>
      </c>
      <c r="H202" s="82"/>
      <c r="J202"/>
      <c r="K202"/>
      <c r="L202"/>
      <c r="M202"/>
      <c r="N202"/>
    </row>
    <row r="203" spans="1:14" x14ac:dyDescent="0.25">
      <c r="A203" s="90">
        <v>35632</v>
      </c>
      <c r="B203" s="88">
        <v>35612</v>
      </c>
      <c r="C203" s="91" t="s">
        <v>180</v>
      </c>
      <c r="D203" s="83">
        <v>41.5</v>
      </c>
      <c r="E203" s="82">
        <v>19067</v>
      </c>
      <c r="F203" s="82">
        <v>16964.1875</v>
      </c>
      <c r="G203" s="82">
        <v>12961.75</v>
      </c>
      <c r="H203" s="82"/>
      <c r="J203"/>
      <c r="K203"/>
      <c r="L203"/>
      <c r="M203"/>
      <c r="N203"/>
    </row>
    <row r="204" spans="1:14" x14ac:dyDescent="0.25">
      <c r="A204" s="90">
        <v>35633</v>
      </c>
      <c r="B204" s="88">
        <v>35612</v>
      </c>
      <c r="C204" s="91" t="s">
        <v>180</v>
      </c>
      <c r="D204" s="83">
        <v>30.73</v>
      </c>
      <c r="E204" s="82">
        <v>18817</v>
      </c>
      <c r="F204" s="82">
        <v>16964.1875</v>
      </c>
      <c r="G204" s="82">
        <v>13439.875</v>
      </c>
      <c r="H204" s="82"/>
      <c r="J204"/>
      <c r="K204"/>
      <c r="L204"/>
      <c r="M204"/>
      <c r="N204"/>
    </row>
    <row r="205" spans="1:14" x14ac:dyDescent="0.25">
      <c r="A205" s="90">
        <v>35634</v>
      </c>
      <c r="B205" s="88">
        <v>35612</v>
      </c>
      <c r="C205" s="91" t="s">
        <v>180</v>
      </c>
      <c r="D205" s="83">
        <v>30.99</v>
      </c>
      <c r="E205" s="82">
        <v>18667</v>
      </c>
      <c r="F205" s="82">
        <v>16843.125</v>
      </c>
      <c r="G205" s="82">
        <v>13203.875</v>
      </c>
      <c r="H205" s="82"/>
      <c r="J205"/>
      <c r="K205"/>
      <c r="L205"/>
      <c r="M205"/>
      <c r="N205"/>
    </row>
    <row r="206" spans="1:14" x14ac:dyDescent="0.25">
      <c r="A206" s="90">
        <v>35635</v>
      </c>
      <c r="B206" s="88">
        <v>35612</v>
      </c>
      <c r="C206" s="91" t="s">
        <v>180</v>
      </c>
      <c r="D206" s="83">
        <v>40.83</v>
      </c>
      <c r="E206" s="82">
        <v>19200</v>
      </c>
      <c r="F206" s="82">
        <v>17112.5</v>
      </c>
      <c r="G206" s="82">
        <v>13315.125</v>
      </c>
      <c r="H206" s="82"/>
      <c r="J206"/>
      <c r="K206"/>
      <c r="L206"/>
      <c r="M206"/>
      <c r="N206"/>
    </row>
    <row r="207" spans="1:14" x14ac:dyDescent="0.25">
      <c r="A207" s="90">
        <v>35636</v>
      </c>
      <c r="B207" s="88">
        <v>35612</v>
      </c>
      <c r="C207" s="91" t="s">
        <v>180</v>
      </c>
      <c r="D207" s="83">
        <v>68.27</v>
      </c>
      <c r="E207" s="82">
        <v>18778</v>
      </c>
      <c r="F207" s="82">
        <v>17170.3125</v>
      </c>
      <c r="G207" s="82">
        <v>13808</v>
      </c>
      <c r="H207" s="82"/>
      <c r="J207"/>
      <c r="K207"/>
      <c r="L207"/>
      <c r="M207"/>
      <c r="N207"/>
    </row>
    <row r="208" spans="1:14" x14ac:dyDescent="0.25">
      <c r="A208" s="90">
        <v>35637</v>
      </c>
      <c r="B208" s="88">
        <v>35612</v>
      </c>
      <c r="C208" s="91">
        <f>WEEKDAY(A208)</f>
        <v>7</v>
      </c>
      <c r="D208" s="83">
        <v>57.5</v>
      </c>
      <c r="E208" s="82">
        <v>18723</v>
      </c>
      <c r="F208" s="82">
        <v>16836.625</v>
      </c>
      <c r="G208" s="82">
        <v>13723.375</v>
      </c>
      <c r="H208" s="82"/>
      <c r="J208"/>
      <c r="K208"/>
      <c r="L208"/>
      <c r="M208"/>
      <c r="N208"/>
    </row>
    <row r="209" spans="1:14" x14ac:dyDescent="0.25">
      <c r="A209" s="90">
        <v>35638</v>
      </c>
      <c r="B209" s="88">
        <v>35612</v>
      </c>
      <c r="C209" s="91">
        <f>WEEKDAY(A209)</f>
        <v>1</v>
      </c>
      <c r="D209" s="83">
        <v>57.5</v>
      </c>
      <c r="E209" s="82">
        <v>18187</v>
      </c>
      <c r="F209" s="82">
        <v>16425.8125</v>
      </c>
      <c r="G209" s="82">
        <v>13723.625</v>
      </c>
      <c r="H209" s="82"/>
      <c r="J209"/>
      <c r="K209"/>
      <c r="L209"/>
      <c r="M209"/>
      <c r="N209"/>
    </row>
    <row r="210" spans="1:14" x14ac:dyDescent="0.25">
      <c r="A210" s="90">
        <v>35639</v>
      </c>
      <c r="B210" s="88">
        <v>35612</v>
      </c>
      <c r="C210" s="91" t="s">
        <v>180</v>
      </c>
      <c r="D210" s="83">
        <v>45</v>
      </c>
      <c r="E210" s="82">
        <v>19041</v>
      </c>
      <c r="F210" s="82">
        <v>17355.25</v>
      </c>
      <c r="G210" s="82">
        <v>13806.125</v>
      </c>
      <c r="H210" s="82"/>
      <c r="J210"/>
      <c r="K210"/>
      <c r="L210"/>
      <c r="M210"/>
      <c r="N210"/>
    </row>
    <row r="211" spans="1:14" x14ac:dyDescent="0.25">
      <c r="A211" s="90">
        <v>35640</v>
      </c>
      <c r="B211" s="88">
        <v>35612</v>
      </c>
      <c r="C211" s="91" t="s">
        <v>180</v>
      </c>
      <c r="D211" s="83">
        <v>40.47</v>
      </c>
      <c r="E211" s="82">
        <v>18785</v>
      </c>
      <c r="F211" s="82">
        <v>16732.6875</v>
      </c>
      <c r="G211" s="82">
        <v>13535.875</v>
      </c>
      <c r="H211" s="82"/>
      <c r="J211"/>
      <c r="K211"/>
      <c r="L211"/>
      <c r="M211"/>
      <c r="N211"/>
    </row>
    <row r="212" spans="1:14" x14ac:dyDescent="0.25">
      <c r="A212" s="90">
        <v>35641</v>
      </c>
      <c r="B212" s="88">
        <v>35612</v>
      </c>
      <c r="C212" s="91" t="s">
        <v>180</v>
      </c>
      <c r="D212" s="83">
        <v>28.51</v>
      </c>
      <c r="E212" s="82">
        <v>17559</v>
      </c>
      <c r="F212" s="82">
        <v>15901.25</v>
      </c>
      <c r="G212" s="82">
        <v>12899.75</v>
      </c>
      <c r="H212" s="82"/>
      <c r="J212"/>
      <c r="K212"/>
      <c r="L212"/>
      <c r="M212"/>
      <c r="N212"/>
    </row>
    <row r="213" spans="1:14" x14ac:dyDescent="0.25">
      <c r="A213" s="90">
        <v>35642</v>
      </c>
      <c r="B213" s="88">
        <v>35612</v>
      </c>
      <c r="C213" s="91" t="s">
        <v>180</v>
      </c>
      <c r="D213" s="83">
        <v>23.69</v>
      </c>
      <c r="E213" s="82">
        <v>17786</v>
      </c>
      <c r="F213" s="82">
        <v>16021.8125</v>
      </c>
      <c r="G213" s="82">
        <v>12936.5</v>
      </c>
      <c r="H213" s="82"/>
      <c r="J213"/>
      <c r="K213"/>
      <c r="L213"/>
      <c r="M213"/>
      <c r="N213"/>
    </row>
    <row r="214" spans="1:14" x14ac:dyDescent="0.25">
      <c r="A214" s="90">
        <v>35643</v>
      </c>
      <c r="B214" s="88">
        <v>35643</v>
      </c>
      <c r="C214" s="91" t="s">
        <v>180</v>
      </c>
      <c r="D214" s="83">
        <v>27.16</v>
      </c>
      <c r="E214" s="82">
        <v>16193</v>
      </c>
      <c r="F214" s="82">
        <v>14825.125</v>
      </c>
      <c r="G214" s="82">
        <v>12616.125</v>
      </c>
      <c r="H214" s="82"/>
      <c r="J214"/>
      <c r="K214"/>
      <c r="L214"/>
      <c r="M214"/>
      <c r="N214"/>
    </row>
    <row r="215" spans="1:14" x14ac:dyDescent="0.25">
      <c r="A215" s="90">
        <v>35644</v>
      </c>
      <c r="B215" s="88">
        <v>35643</v>
      </c>
      <c r="C215" s="91">
        <f>WEEKDAY(A215)</f>
        <v>7</v>
      </c>
      <c r="E215" s="82">
        <v>16569</v>
      </c>
      <c r="F215" s="82">
        <v>14712.0625</v>
      </c>
      <c r="G215" s="82">
        <v>12027.875</v>
      </c>
      <c r="H215" s="82"/>
      <c r="J215"/>
      <c r="K215"/>
      <c r="L215"/>
      <c r="M215"/>
      <c r="N215"/>
    </row>
    <row r="216" spans="1:14" x14ac:dyDescent="0.25">
      <c r="A216" s="90">
        <v>35645</v>
      </c>
      <c r="B216" s="88">
        <v>35643</v>
      </c>
      <c r="C216" s="91">
        <f>WEEKDAY(A216)</f>
        <v>1</v>
      </c>
      <c r="E216" s="82">
        <v>16582</v>
      </c>
      <c r="F216" s="82">
        <v>14716.1875</v>
      </c>
      <c r="G216" s="82">
        <v>12121.75</v>
      </c>
      <c r="H216" s="82"/>
      <c r="J216"/>
      <c r="K216"/>
      <c r="L216"/>
      <c r="M216"/>
      <c r="N216"/>
    </row>
    <row r="217" spans="1:14" x14ac:dyDescent="0.25">
      <c r="A217" s="90">
        <v>35646</v>
      </c>
      <c r="B217" s="88">
        <v>35643</v>
      </c>
      <c r="C217" s="91" t="s">
        <v>180</v>
      </c>
      <c r="D217" s="83">
        <v>28.37</v>
      </c>
      <c r="E217" s="82">
        <v>18804</v>
      </c>
      <c r="F217" s="82">
        <v>16589.25</v>
      </c>
      <c r="G217" s="82">
        <v>12719.5</v>
      </c>
      <c r="H217" s="82"/>
      <c r="J217"/>
      <c r="K217"/>
      <c r="L217"/>
      <c r="M217"/>
      <c r="N217"/>
    </row>
    <row r="218" spans="1:14" x14ac:dyDescent="0.25">
      <c r="A218" s="90">
        <v>35647</v>
      </c>
      <c r="B218" s="88">
        <v>35643</v>
      </c>
      <c r="C218" s="91" t="s">
        <v>180</v>
      </c>
      <c r="D218" s="83">
        <v>21.98</v>
      </c>
      <c r="E218" s="82">
        <v>18924</v>
      </c>
      <c r="F218" s="82">
        <v>16882.0625</v>
      </c>
      <c r="G218" s="82">
        <v>13247</v>
      </c>
      <c r="H218" s="82"/>
      <c r="J218"/>
      <c r="K218"/>
      <c r="L218"/>
      <c r="M218"/>
      <c r="N218"/>
    </row>
    <row r="219" spans="1:14" x14ac:dyDescent="0.25">
      <c r="A219" s="90">
        <v>35648</v>
      </c>
      <c r="B219" s="88">
        <v>35643</v>
      </c>
      <c r="C219" s="91" t="s">
        <v>180</v>
      </c>
      <c r="D219" s="83">
        <v>21.1</v>
      </c>
      <c r="E219" s="82">
        <v>17937</v>
      </c>
      <c r="F219" s="82">
        <v>16081.5625</v>
      </c>
      <c r="G219" s="82">
        <v>13071.25</v>
      </c>
      <c r="H219" s="82"/>
      <c r="J219"/>
      <c r="K219"/>
      <c r="L219"/>
      <c r="M219"/>
      <c r="N219"/>
    </row>
    <row r="220" spans="1:14" x14ac:dyDescent="0.25">
      <c r="A220" s="90">
        <v>35649</v>
      </c>
      <c r="B220" s="88">
        <v>35643</v>
      </c>
      <c r="C220" s="91" t="s">
        <v>180</v>
      </c>
      <c r="D220" s="83">
        <v>21.36</v>
      </c>
      <c r="E220" s="82">
        <v>16223</v>
      </c>
      <c r="F220" s="82">
        <v>14939.75</v>
      </c>
      <c r="G220" s="82">
        <v>12572</v>
      </c>
      <c r="H220" s="82"/>
      <c r="J220"/>
      <c r="K220"/>
      <c r="L220"/>
      <c r="M220"/>
      <c r="N220"/>
    </row>
    <row r="221" spans="1:14" x14ac:dyDescent="0.25">
      <c r="A221" s="90">
        <v>35650</v>
      </c>
      <c r="B221" s="88">
        <v>35643</v>
      </c>
      <c r="C221" s="91" t="s">
        <v>180</v>
      </c>
      <c r="D221" s="83">
        <v>21.02</v>
      </c>
      <c r="E221" s="82">
        <v>14606</v>
      </c>
      <c r="F221" s="82">
        <v>14019.3125</v>
      </c>
      <c r="G221" s="82">
        <v>12077.25</v>
      </c>
      <c r="H221" s="82"/>
      <c r="J221"/>
      <c r="K221"/>
      <c r="L221"/>
      <c r="M221"/>
      <c r="N221"/>
    </row>
    <row r="222" spans="1:14" x14ac:dyDescent="0.25">
      <c r="A222" s="90">
        <v>35651</v>
      </c>
      <c r="B222" s="88">
        <v>35643</v>
      </c>
      <c r="C222" s="91">
        <f>WEEKDAY(A222)</f>
        <v>7</v>
      </c>
      <c r="D222" s="83">
        <v>20.5</v>
      </c>
      <c r="E222" s="82">
        <v>15099</v>
      </c>
      <c r="F222" s="82">
        <v>14013.5625</v>
      </c>
      <c r="G222" s="82">
        <v>11905.25</v>
      </c>
      <c r="H222" s="82"/>
      <c r="J222"/>
      <c r="K222"/>
      <c r="L222"/>
      <c r="M222"/>
      <c r="N222"/>
    </row>
    <row r="223" spans="1:14" x14ac:dyDescent="0.25">
      <c r="A223" s="90">
        <v>35652</v>
      </c>
      <c r="B223" s="88">
        <v>35643</v>
      </c>
      <c r="C223" s="91">
        <f>WEEKDAY(A223)</f>
        <v>1</v>
      </c>
      <c r="D223" s="83">
        <v>17.5</v>
      </c>
      <c r="E223" s="82">
        <v>16510</v>
      </c>
      <c r="F223" s="82">
        <v>14899.8125</v>
      </c>
      <c r="G223" s="82">
        <v>12445.875</v>
      </c>
      <c r="H223" s="82"/>
      <c r="J223"/>
      <c r="K223"/>
      <c r="L223"/>
      <c r="M223"/>
      <c r="N223"/>
    </row>
    <row r="224" spans="1:14" x14ac:dyDescent="0.25">
      <c r="A224" s="90">
        <v>35653</v>
      </c>
      <c r="B224" s="88">
        <v>35643</v>
      </c>
      <c r="C224" s="91" t="s">
        <v>180</v>
      </c>
      <c r="D224" s="83">
        <v>25.7</v>
      </c>
      <c r="E224" s="82">
        <v>18385</v>
      </c>
      <c r="F224" s="82">
        <v>16597.875</v>
      </c>
      <c r="G224" s="82">
        <v>12966</v>
      </c>
      <c r="H224" s="82"/>
      <c r="J224"/>
      <c r="K224"/>
      <c r="L224"/>
      <c r="M224"/>
      <c r="N224"/>
    </row>
    <row r="225" spans="1:14" x14ac:dyDescent="0.25">
      <c r="A225" s="90">
        <v>35654</v>
      </c>
      <c r="B225" s="88">
        <v>35643</v>
      </c>
      <c r="C225" s="91" t="s">
        <v>180</v>
      </c>
      <c r="D225" s="83">
        <v>22.97</v>
      </c>
      <c r="E225" s="82">
        <v>18857</v>
      </c>
      <c r="F225" s="82">
        <v>17014.8125</v>
      </c>
      <c r="G225" s="82">
        <v>13333.125</v>
      </c>
      <c r="H225" s="82"/>
      <c r="J225"/>
      <c r="K225"/>
      <c r="L225"/>
      <c r="M225"/>
      <c r="N225"/>
    </row>
    <row r="226" spans="1:14" x14ac:dyDescent="0.25">
      <c r="A226" s="90">
        <v>35655</v>
      </c>
      <c r="B226" s="88">
        <v>35643</v>
      </c>
      <c r="C226" s="91" t="s">
        <v>180</v>
      </c>
      <c r="D226" s="83">
        <v>24.76</v>
      </c>
      <c r="E226" s="82">
        <v>18590</v>
      </c>
      <c r="F226" s="82">
        <v>16964.375</v>
      </c>
      <c r="G226" s="82">
        <v>13450.5</v>
      </c>
      <c r="H226" s="82"/>
      <c r="J226"/>
      <c r="K226"/>
      <c r="L226"/>
      <c r="M226"/>
      <c r="N226"/>
    </row>
    <row r="227" spans="1:14" x14ac:dyDescent="0.25">
      <c r="A227" s="90">
        <v>35656</v>
      </c>
      <c r="B227" s="88">
        <v>35643</v>
      </c>
      <c r="C227" s="91" t="s">
        <v>180</v>
      </c>
      <c r="D227" s="83">
        <v>25.99</v>
      </c>
      <c r="E227" s="82">
        <v>18721</v>
      </c>
      <c r="F227" s="82">
        <v>16952.1875</v>
      </c>
      <c r="G227" s="82">
        <v>13445.375</v>
      </c>
      <c r="H227" s="82"/>
      <c r="J227"/>
      <c r="K227"/>
      <c r="L227"/>
      <c r="M227"/>
      <c r="N227"/>
    </row>
    <row r="228" spans="1:14" x14ac:dyDescent="0.25">
      <c r="A228" s="90">
        <v>35657</v>
      </c>
      <c r="B228" s="88">
        <v>35643</v>
      </c>
      <c r="C228" s="91" t="s">
        <v>180</v>
      </c>
      <c r="D228" s="83">
        <v>22.33</v>
      </c>
      <c r="E228" s="82">
        <v>19159</v>
      </c>
      <c r="F228" s="82">
        <v>17391.8125</v>
      </c>
      <c r="G228" s="82">
        <v>13820.125</v>
      </c>
      <c r="H228" s="82"/>
      <c r="J228"/>
      <c r="K228"/>
      <c r="L228"/>
      <c r="M228"/>
      <c r="N228"/>
    </row>
    <row r="229" spans="1:14" x14ac:dyDescent="0.25">
      <c r="A229" s="90">
        <v>35658</v>
      </c>
      <c r="B229" s="88">
        <v>35643</v>
      </c>
      <c r="C229" s="91">
        <f>WEEKDAY(A229)</f>
        <v>7</v>
      </c>
      <c r="E229" s="82">
        <v>18595</v>
      </c>
      <c r="F229" s="82">
        <v>16855.6875</v>
      </c>
      <c r="G229" s="82">
        <v>13917.375</v>
      </c>
      <c r="H229" s="82"/>
      <c r="J229"/>
      <c r="K229"/>
      <c r="L229"/>
      <c r="M229"/>
      <c r="N229"/>
    </row>
    <row r="230" spans="1:14" x14ac:dyDescent="0.25">
      <c r="A230" s="90">
        <v>35659</v>
      </c>
      <c r="B230" s="88">
        <v>35643</v>
      </c>
      <c r="C230" s="91">
        <f>WEEKDAY(A230)</f>
        <v>1</v>
      </c>
      <c r="E230" s="82">
        <v>17622</v>
      </c>
      <c r="F230" s="82">
        <v>16168.875</v>
      </c>
      <c r="G230" s="82">
        <v>13675.75</v>
      </c>
      <c r="H230" s="82"/>
      <c r="J230"/>
      <c r="K230"/>
      <c r="L230"/>
      <c r="M230"/>
      <c r="N230"/>
    </row>
    <row r="231" spans="1:14" x14ac:dyDescent="0.25">
      <c r="A231" s="90">
        <v>35660</v>
      </c>
      <c r="B231" s="88">
        <v>35643</v>
      </c>
      <c r="C231" s="91" t="s">
        <v>180</v>
      </c>
      <c r="D231" s="83">
        <v>33.729999999999997</v>
      </c>
      <c r="E231" s="82">
        <v>18562</v>
      </c>
      <c r="F231" s="82">
        <v>16967.5625</v>
      </c>
      <c r="G231" s="82">
        <v>13287.875</v>
      </c>
      <c r="H231" s="82"/>
      <c r="J231"/>
      <c r="K231"/>
      <c r="L231"/>
      <c r="M231"/>
      <c r="N231"/>
    </row>
    <row r="232" spans="1:14" x14ac:dyDescent="0.25">
      <c r="A232" s="90">
        <v>35661</v>
      </c>
      <c r="B232" s="88">
        <v>35643</v>
      </c>
      <c r="C232" s="91" t="s">
        <v>180</v>
      </c>
      <c r="D232" s="83">
        <v>17.5</v>
      </c>
      <c r="E232" s="82">
        <v>19550</v>
      </c>
      <c r="F232" s="82">
        <v>17563.625</v>
      </c>
      <c r="G232" s="82">
        <v>13632.75</v>
      </c>
      <c r="H232" s="82"/>
      <c r="J232"/>
      <c r="K232"/>
      <c r="L232"/>
      <c r="M232"/>
      <c r="N232"/>
    </row>
    <row r="233" spans="1:14" x14ac:dyDescent="0.25">
      <c r="A233" s="90">
        <v>35662</v>
      </c>
      <c r="B233" s="88">
        <v>35643</v>
      </c>
      <c r="C233" s="91" t="s">
        <v>180</v>
      </c>
      <c r="D233" s="83">
        <v>29.96</v>
      </c>
      <c r="E233" s="82">
        <v>19492</v>
      </c>
      <c r="F233" s="82">
        <v>17581.5625</v>
      </c>
      <c r="G233" s="82">
        <v>13840.75</v>
      </c>
      <c r="H233" s="82"/>
      <c r="J233"/>
      <c r="K233"/>
      <c r="L233"/>
      <c r="M233"/>
      <c r="N233"/>
    </row>
    <row r="234" spans="1:14" x14ac:dyDescent="0.25">
      <c r="A234" s="90">
        <v>35663</v>
      </c>
      <c r="B234" s="88">
        <v>35643</v>
      </c>
      <c r="C234" s="91" t="s">
        <v>180</v>
      </c>
      <c r="D234" s="83">
        <v>28.43</v>
      </c>
      <c r="E234" s="82">
        <v>18663</v>
      </c>
      <c r="F234" s="82">
        <v>16586.75</v>
      </c>
      <c r="G234" s="82">
        <v>13067.5</v>
      </c>
      <c r="H234" s="82"/>
      <c r="J234"/>
      <c r="K234"/>
      <c r="L234"/>
      <c r="M234"/>
      <c r="N234"/>
    </row>
    <row r="235" spans="1:14" x14ac:dyDescent="0.25">
      <c r="A235" s="90">
        <v>35664</v>
      </c>
      <c r="B235" s="88">
        <v>35643</v>
      </c>
      <c r="C235" s="91" t="s">
        <v>180</v>
      </c>
      <c r="D235" s="83">
        <v>22.78</v>
      </c>
      <c r="E235" s="82">
        <v>16392</v>
      </c>
      <c r="F235" s="82">
        <v>14990.5625</v>
      </c>
      <c r="G235" s="82">
        <v>12248.625</v>
      </c>
      <c r="H235" s="82"/>
      <c r="J235"/>
      <c r="K235"/>
      <c r="L235"/>
      <c r="M235"/>
      <c r="N235"/>
    </row>
    <row r="236" spans="1:14" x14ac:dyDescent="0.25">
      <c r="A236" s="90">
        <v>35665</v>
      </c>
      <c r="B236" s="88">
        <v>35643</v>
      </c>
      <c r="C236" s="91">
        <f>WEEKDAY(A236)</f>
        <v>7</v>
      </c>
      <c r="E236" s="82">
        <v>15473</v>
      </c>
      <c r="F236" s="82">
        <v>13855.375</v>
      </c>
      <c r="G236" s="82">
        <v>11511.125</v>
      </c>
      <c r="H236" s="82"/>
      <c r="J236"/>
      <c r="K236"/>
      <c r="L236"/>
      <c r="M236"/>
      <c r="N236"/>
    </row>
    <row r="237" spans="1:14" x14ac:dyDescent="0.25">
      <c r="A237" s="90">
        <v>35666</v>
      </c>
      <c r="B237" s="88">
        <v>35643</v>
      </c>
      <c r="C237" s="91">
        <f>WEEKDAY(A237)</f>
        <v>1</v>
      </c>
      <c r="E237" s="82">
        <v>15599</v>
      </c>
      <c r="F237" s="82">
        <v>13714.9375</v>
      </c>
      <c r="G237" s="82">
        <v>11147.875</v>
      </c>
      <c r="H237" s="82"/>
      <c r="J237"/>
      <c r="K237"/>
      <c r="L237"/>
      <c r="M237"/>
      <c r="N237"/>
    </row>
    <row r="238" spans="1:14" x14ac:dyDescent="0.25">
      <c r="A238" s="90">
        <v>35667</v>
      </c>
      <c r="B238" s="88">
        <v>35643</v>
      </c>
      <c r="C238" s="91" t="s">
        <v>180</v>
      </c>
      <c r="E238" s="82">
        <v>17559</v>
      </c>
      <c r="F238" s="82">
        <v>15422.375</v>
      </c>
      <c r="G238" s="82">
        <v>11635.875</v>
      </c>
      <c r="H238" s="82"/>
      <c r="J238"/>
      <c r="K238"/>
      <c r="L238"/>
      <c r="M238"/>
      <c r="N238"/>
    </row>
    <row r="239" spans="1:14" x14ac:dyDescent="0.25">
      <c r="A239" s="90">
        <v>35668</v>
      </c>
      <c r="B239" s="88">
        <v>35643</v>
      </c>
      <c r="C239" s="91" t="s">
        <v>180</v>
      </c>
      <c r="D239" s="83">
        <v>24.35</v>
      </c>
      <c r="E239" s="82">
        <v>18196</v>
      </c>
      <c r="F239" s="82">
        <v>16060.5625</v>
      </c>
      <c r="G239" s="82">
        <v>12210.75</v>
      </c>
      <c r="H239" s="82"/>
      <c r="J239"/>
      <c r="K239"/>
      <c r="L239"/>
      <c r="M239"/>
      <c r="N239"/>
    </row>
    <row r="240" spans="1:14" x14ac:dyDescent="0.25">
      <c r="A240" s="90">
        <v>35669</v>
      </c>
      <c r="B240" s="88">
        <v>35643</v>
      </c>
      <c r="C240" s="91" t="s">
        <v>180</v>
      </c>
      <c r="D240" s="83">
        <v>23.64</v>
      </c>
      <c r="E240" s="82">
        <v>18706</v>
      </c>
      <c r="F240" s="82">
        <v>16459.5625</v>
      </c>
      <c r="G240" s="82">
        <v>12536.75</v>
      </c>
      <c r="H240" s="82"/>
      <c r="J240"/>
      <c r="K240"/>
      <c r="L240"/>
      <c r="M240"/>
      <c r="N240"/>
    </row>
    <row r="241" spans="1:14" x14ac:dyDescent="0.25">
      <c r="A241" s="90">
        <v>35670</v>
      </c>
      <c r="B241" s="88">
        <v>35643</v>
      </c>
      <c r="C241" s="91" t="s">
        <v>180</v>
      </c>
      <c r="D241" s="83">
        <v>24.39</v>
      </c>
      <c r="E241" s="82">
        <v>18929</v>
      </c>
      <c r="F241" s="82">
        <v>16625.6875</v>
      </c>
      <c r="G241" s="82">
        <v>12895</v>
      </c>
      <c r="H241" s="82"/>
      <c r="J241"/>
      <c r="K241"/>
      <c r="L241"/>
      <c r="M241"/>
      <c r="N241"/>
    </row>
    <row r="242" spans="1:14" x14ac:dyDescent="0.25">
      <c r="A242" s="90">
        <v>35671</v>
      </c>
      <c r="B242" s="88">
        <v>35643</v>
      </c>
      <c r="C242" s="91" t="s">
        <v>180</v>
      </c>
      <c r="D242" s="83">
        <v>24.39</v>
      </c>
      <c r="E242" s="82">
        <v>18780</v>
      </c>
      <c r="F242" s="82">
        <v>16724.0625</v>
      </c>
      <c r="G242" s="82">
        <v>12967.125</v>
      </c>
      <c r="H242" s="82"/>
      <c r="J242"/>
      <c r="K242"/>
      <c r="L242"/>
      <c r="M242"/>
      <c r="N242"/>
    </row>
    <row r="243" spans="1:14" x14ac:dyDescent="0.25">
      <c r="A243" s="90">
        <v>35672</v>
      </c>
      <c r="B243" s="88">
        <v>35643</v>
      </c>
      <c r="C243" s="91">
        <f>WEEKDAY(A243)</f>
        <v>7</v>
      </c>
      <c r="E243" s="82">
        <v>17852</v>
      </c>
      <c r="F243" s="82">
        <v>15860.8125</v>
      </c>
      <c r="G243" s="82">
        <v>12912.875</v>
      </c>
      <c r="H243" s="82"/>
      <c r="J243"/>
      <c r="K243"/>
      <c r="L243"/>
      <c r="M243"/>
      <c r="N243"/>
    </row>
    <row r="244" spans="1:14" x14ac:dyDescent="0.25">
      <c r="A244" s="90">
        <v>35673</v>
      </c>
      <c r="B244" s="88">
        <v>35643</v>
      </c>
      <c r="C244" s="91">
        <f>WEEKDAY(A244)</f>
        <v>1</v>
      </c>
      <c r="E244" s="82">
        <v>16970</v>
      </c>
      <c r="F244" s="82">
        <v>15062.6875</v>
      </c>
      <c r="G244" s="82">
        <v>12609.5</v>
      </c>
      <c r="H244" s="82"/>
      <c r="J244"/>
      <c r="K244"/>
      <c r="L244"/>
      <c r="M244"/>
      <c r="N244"/>
    </row>
    <row r="245" spans="1:14" x14ac:dyDescent="0.25">
      <c r="A245" s="90">
        <v>35674</v>
      </c>
      <c r="B245" s="88">
        <v>35674</v>
      </c>
      <c r="C245" s="91" t="s">
        <v>180</v>
      </c>
      <c r="E245" s="82">
        <v>17334</v>
      </c>
      <c r="F245" s="82">
        <v>15344.5625</v>
      </c>
      <c r="G245" s="82">
        <v>12085.125</v>
      </c>
      <c r="H245" s="82"/>
      <c r="J245"/>
      <c r="K245"/>
      <c r="L245"/>
      <c r="M245"/>
      <c r="N245"/>
    </row>
    <row r="246" spans="1:14" x14ac:dyDescent="0.25">
      <c r="A246" s="90">
        <v>35675</v>
      </c>
      <c r="B246" s="88">
        <v>35674</v>
      </c>
      <c r="C246" s="91" t="s">
        <v>180</v>
      </c>
      <c r="D246" s="83">
        <v>28.57</v>
      </c>
      <c r="E246" s="82">
        <v>18776</v>
      </c>
      <c r="F246" s="82">
        <v>16881.6875</v>
      </c>
      <c r="G246" s="82">
        <v>12784.625</v>
      </c>
      <c r="H246" s="82"/>
      <c r="J246"/>
      <c r="K246"/>
      <c r="L246"/>
      <c r="M246"/>
      <c r="N246"/>
    </row>
    <row r="247" spans="1:14" x14ac:dyDescent="0.25">
      <c r="A247" s="90">
        <v>35676</v>
      </c>
      <c r="B247" s="88">
        <v>35674</v>
      </c>
      <c r="C247" s="91" t="s">
        <v>180</v>
      </c>
      <c r="D247" s="83">
        <v>21.91</v>
      </c>
      <c r="E247" s="82">
        <v>18122</v>
      </c>
      <c r="F247" s="82">
        <v>16461.0625</v>
      </c>
      <c r="G247" s="82">
        <v>12891.375</v>
      </c>
      <c r="H247" s="82"/>
      <c r="J247"/>
      <c r="K247"/>
      <c r="L247"/>
      <c r="M247"/>
      <c r="N247"/>
    </row>
    <row r="248" spans="1:14" x14ac:dyDescent="0.25">
      <c r="A248" s="90">
        <v>35677</v>
      </c>
      <c r="B248" s="88">
        <v>35674</v>
      </c>
      <c r="C248" s="91" t="s">
        <v>180</v>
      </c>
      <c r="D248" s="83">
        <v>19.989999999999998</v>
      </c>
      <c r="E248" s="82">
        <v>16412</v>
      </c>
      <c r="F248" s="82">
        <v>14961.6875</v>
      </c>
      <c r="G248" s="82">
        <v>12371.625</v>
      </c>
      <c r="H248" s="82"/>
      <c r="J248"/>
      <c r="K248"/>
      <c r="L248"/>
      <c r="M248"/>
      <c r="N248"/>
    </row>
    <row r="249" spans="1:14" x14ac:dyDescent="0.25">
      <c r="A249" s="90">
        <v>35678</v>
      </c>
      <c r="B249" s="88">
        <v>35674</v>
      </c>
      <c r="C249" s="91" t="s">
        <v>180</v>
      </c>
      <c r="D249" s="83">
        <v>18.600000000000001</v>
      </c>
      <c r="E249" s="82">
        <v>16525</v>
      </c>
      <c r="F249" s="82">
        <v>14797.125</v>
      </c>
      <c r="G249" s="82">
        <v>11621</v>
      </c>
      <c r="H249" s="82"/>
      <c r="J249"/>
      <c r="K249"/>
      <c r="L249"/>
      <c r="M249"/>
      <c r="N249"/>
    </row>
    <row r="250" spans="1:14" x14ac:dyDescent="0.25">
      <c r="A250" s="90">
        <v>35679</v>
      </c>
      <c r="B250" s="88">
        <v>35674</v>
      </c>
      <c r="C250" s="91">
        <f>WEEKDAY(A250)</f>
        <v>7</v>
      </c>
      <c r="E250" s="82">
        <v>16095</v>
      </c>
      <c r="F250" s="82">
        <v>14510.125</v>
      </c>
      <c r="G250" s="82">
        <v>11843.75</v>
      </c>
      <c r="H250" s="82"/>
      <c r="J250"/>
      <c r="K250"/>
      <c r="L250"/>
      <c r="M250"/>
      <c r="N250"/>
    </row>
    <row r="251" spans="1:14" x14ac:dyDescent="0.25">
      <c r="A251" s="90">
        <v>35680</v>
      </c>
      <c r="B251" s="88">
        <v>35674</v>
      </c>
      <c r="C251" s="91">
        <f>WEEKDAY(A251)</f>
        <v>1</v>
      </c>
      <c r="E251" s="82">
        <v>16628</v>
      </c>
      <c r="F251" s="82">
        <v>14711</v>
      </c>
      <c r="G251" s="82">
        <v>11960.5</v>
      </c>
      <c r="H251" s="82"/>
      <c r="J251"/>
      <c r="K251"/>
      <c r="L251"/>
      <c r="M251"/>
      <c r="N251"/>
    </row>
    <row r="252" spans="1:14" x14ac:dyDescent="0.25">
      <c r="A252" s="90">
        <v>35681</v>
      </c>
      <c r="B252" s="88">
        <v>35674</v>
      </c>
      <c r="C252" s="91" t="s">
        <v>180</v>
      </c>
      <c r="D252" s="83">
        <v>20.8</v>
      </c>
      <c r="E252" s="82">
        <v>17521</v>
      </c>
      <c r="F252" s="82">
        <v>15774.4375</v>
      </c>
      <c r="G252" s="82">
        <v>12241.125</v>
      </c>
      <c r="H252" s="82"/>
      <c r="J252"/>
      <c r="K252"/>
      <c r="L252"/>
      <c r="M252"/>
      <c r="N252"/>
    </row>
    <row r="253" spans="1:14" x14ac:dyDescent="0.25">
      <c r="A253" s="90">
        <v>35682</v>
      </c>
      <c r="B253" s="88">
        <v>35674</v>
      </c>
      <c r="C253" s="91" t="s">
        <v>180</v>
      </c>
      <c r="D253" s="83">
        <v>21.19</v>
      </c>
      <c r="E253" s="82">
        <v>17146</v>
      </c>
      <c r="F253" s="82">
        <v>15620.8125</v>
      </c>
      <c r="G253" s="82">
        <v>12472.25</v>
      </c>
      <c r="H253" s="82"/>
      <c r="J253"/>
      <c r="K253"/>
      <c r="L253"/>
      <c r="M253"/>
      <c r="N253"/>
    </row>
    <row r="254" spans="1:14" x14ac:dyDescent="0.25">
      <c r="A254" s="90">
        <v>35683</v>
      </c>
      <c r="B254" s="88">
        <v>35674</v>
      </c>
      <c r="C254" s="91" t="s">
        <v>180</v>
      </c>
      <c r="D254" s="83">
        <v>20.98</v>
      </c>
      <c r="E254" s="82">
        <v>17490</v>
      </c>
      <c r="F254" s="82">
        <v>15506.6875</v>
      </c>
      <c r="G254" s="82">
        <v>12029.375</v>
      </c>
      <c r="H254" s="82"/>
      <c r="J254"/>
      <c r="K254"/>
      <c r="L254"/>
      <c r="M254"/>
      <c r="N254"/>
    </row>
    <row r="255" spans="1:14" x14ac:dyDescent="0.25">
      <c r="A255" s="90">
        <v>35684</v>
      </c>
      <c r="B255" s="88">
        <v>35674</v>
      </c>
      <c r="C255" s="91" t="s">
        <v>180</v>
      </c>
      <c r="D255" s="83">
        <v>20.02</v>
      </c>
      <c r="E255" s="82">
        <v>16418</v>
      </c>
      <c r="F255" s="82">
        <v>14680.9375</v>
      </c>
      <c r="G255" s="82">
        <v>11612</v>
      </c>
      <c r="H255" s="82"/>
      <c r="J255"/>
      <c r="K255"/>
      <c r="L255"/>
      <c r="M255"/>
      <c r="N255"/>
    </row>
    <row r="256" spans="1:14" x14ac:dyDescent="0.25">
      <c r="A256" s="90">
        <v>35685</v>
      </c>
      <c r="B256" s="88">
        <v>35674</v>
      </c>
      <c r="C256" s="91" t="s">
        <v>180</v>
      </c>
      <c r="D256" s="83">
        <v>19.27</v>
      </c>
      <c r="E256" s="82">
        <v>16520</v>
      </c>
      <c r="F256" s="82">
        <v>14568.75</v>
      </c>
      <c r="G256" s="82">
        <v>11272.75</v>
      </c>
      <c r="H256" s="82"/>
      <c r="J256"/>
      <c r="K256"/>
      <c r="L256"/>
      <c r="M256"/>
      <c r="N256"/>
    </row>
    <row r="257" spans="1:14" x14ac:dyDescent="0.25">
      <c r="A257" s="90">
        <v>35686</v>
      </c>
      <c r="B257" s="88">
        <v>35674</v>
      </c>
      <c r="C257" s="91">
        <f>WEEKDAY(A257)</f>
        <v>7</v>
      </c>
      <c r="E257" s="82">
        <v>16133</v>
      </c>
      <c r="F257" s="82">
        <v>14295.25</v>
      </c>
      <c r="G257" s="82">
        <v>11485.125</v>
      </c>
      <c r="H257" s="82"/>
      <c r="J257"/>
      <c r="K257"/>
      <c r="L257"/>
      <c r="M257"/>
      <c r="N257"/>
    </row>
    <row r="258" spans="1:14" x14ac:dyDescent="0.25">
      <c r="A258" s="90">
        <v>35687</v>
      </c>
      <c r="B258" s="88">
        <v>35674</v>
      </c>
      <c r="C258" s="91">
        <f>WEEKDAY(A258)</f>
        <v>1</v>
      </c>
      <c r="E258" s="82">
        <v>16259</v>
      </c>
      <c r="F258" s="82">
        <v>14403.3125</v>
      </c>
      <c r="G258" s="82">
        <v>11754.25</v>
      </c>
      <c r="H258" s="82"/>
      <c r="J258"/>
      <c r="K258"/>
      <c r="L258"/>
      <c r="M258"/>
      <c r="N258"/>
    </row>
    <row r="259" spans="1:14" x14ac:dyDescent="0.25">
      <c r="A259" s="90">
        <v>35688</v>
      </c>
      <c r="B259" s="88">
        <v>35674</v>
      </c>
      <c r="C259" s="91" t="s">
        <v>180</v>
      </c>
      <c r="D259" s="83">
        <v>21.05</v>
      </c>
      <c r="E259" s="82">
        <v>18263</v>
      </c>
      <c r="F259" s="82">
        <v>16095.125</v>
      </c>
      <c r="G259" s="82">
        <v>12185.125</v>
      </c>
      <c r="H259" s="82"/>
      <c r="J259"/>
      <c r="K259"/>
      <c r="L259"/>
      <c r="M259"/>
      <c r="N259"/>
    </row>
    <row r="260" spans="1:14" x14ac:dyDescent="0.25">
      <c r="A260" s="90">
        <v>35689</v>
      </c>
      <c r="B260" s="88">
        <v>35674</v>
      </c>
      <c r="C260" s="91" t="s">
        <v>180</v>
      </c>
      <c r="D260" s="83">
        <v>28.32</v>
      </c>
      <c r="E260" s="82">
        <v>18573</v>
      </c>
      <c r="F260" s="82">
        <v>16417.125</v>
      </c>
      <c r="G260" s="82">
        <v>12615.875</v>
      </c>
      <c r="H260" s="82"/>
      <c r="J260"/>
      <c r="K260"/>
      <c r="L260"/>
      <c r="M260"/>
      <c r="N260"/>
    </row>
    <row r="261" spans="1:14" x14ac:dyDescent="0.25">
      <c r="A261" s="90">
        <v>35690</v>
      </c>
      <c r="B261" s="88">
        <v>35674</v>
      </c>
      <c r="C261" s="91" t="s">
        <v>180</v>
      </c>
      <c r="D261" s="83">
        <v>31.33</v>
      </c>
      <c r="E261" s="82">
        <v>17901</v>
      </c>
      <c r="F261" s="82">
        <v>16086.125</v>
      </c>
      <c r="G261" s="82">
        <v>12523.375</v>
      </c>
      <c r="H261" s="82"/>
      <c r="J261"/>
      <c r="K261"/>
      <c r="L261"/>
      <c r="M261"/>
      <c r="N261"/>
    </row>
    <row r="262" spans="1:14" x14ac:dyDescent="0.25">
      <c r="A262" s="90">
        <v>35691</v>
      </c>
      <c r="B262" s="88">
        <v>35674</v>
      </c>
      <c r="C262" s="91" t="s">
        <v>180</v>
      </c>
      <c r="D262" s="83">
        <v>32.64</v>
      </c>
      <c r="E262" s="82">
        <v>18433</v>
      </c>
      <c r="F262" s="82">
        <v>16413.625</v>
      </c>
      <c r="G262" s="82">
        <v>12666.125</v>
      </c>
      <c r="H262" s="82"/>
      <c r="J262"/>
      <c r="K262"/>
      <c r="L262"/>
      <c r="M262"/>
      <c r="N262"/>
    </row>
    <row r="263" spans="1:14" x14ac:dyDescent="0.25">
      <c r="A263" s="90">
        <v>35692</v>
      </c>
      <c r="B263" s="88">
        <v>35674</v>
      </c>
      <c r="C263" s="91" t="s">
        <v>180</v>
      </c>
      <c r="D263" s="83">
        <v>37</v>
      </c>
      <c r="E263" s="82">
        <v>18690</v>
      </c>
      <c r="F263" s="82">
        <v>16614.8125</v>
      </c>
      <c r="G263" s="82">
        <v>12783.25</v>
      </c>
      <c r="H263" s="82"/>
      <c r="J263"/>
      <c r="K263"/>
      <c r="L263"/>
      <c r="M263"/>
      <c r="N263"/>
    </row>
    <row r="264" spans="1:14" x14ac:dyDescent="0.25">
      <c r="A264" s="90">
        <v>35693</v>
      </c>
      <c r="B264" s="88">
        <v>35674</v>
      </c>
      <c r="C264" s="91">
        <f>WEEKDAY(A264)</f>
        <v>7</v>
      </c>
      <c r="E264" s="82">
        <v>17627</v>
      </c>
      <c r="F264" s="82">
        <v>15648.6875</v>
      </c>
      <c r="G264" s="82">
        <v>12591</v>
      </c>
      <c r="H264" s="82"/>
      <c r="J264"/>
      <c r="K264"/>
      <c r="L264"/>
      <c r="M264"/>
      <c r="N264"/>
    </row>
    <row r="265" spans="1:14" x14ac:dyDescent="0.25">
      <c r="A265" s="90">
        <v>35694</v>
      </c>
      <c r="B265" s="88">
        <v>35674</v>
      </c>
      <c r="C265" s="91">
        <f>WEEKDAY(A265)</f>
        <v>1</v>
      </c>
      <c r="E265" s="82">
        <v>16212</v>
      </c>
      <c r="F265" s="82">
        <v>14489.75</v>
      </c>
      <c r="G265" s="82">
        <v>12204.5</v>
      </c>
      <c r="H265" s="82"/>
      <c r="J265"/>
      <c r="K265"/>
      <c r="L265"/>
      <c r="M265"/>
      <c r="N265"/>
    </row>
    <row r="266" spans="1:14" x14ac:dyDescent="0.25">
      <c r="A266" s="90">
        <v>35695</v>
      </c>
      <c r="B266" s="88">
        <v>35674</v>
      </c>
      <c r="C266" s="91" t="s">
        <v>180</v>
      </c>
      <c r="D266" s="83">
        <v>20.03</v>
      </c>
      <c r="E266" s="82">
        <v>16968</v>
      </c>
      <c r="F266" s="82">
        <v>15410.8125</v>
      </c>
      <c r="G266" s="82">
        <v>12186.625</v>
      </c>
      <c r="H266" s="82"/>
      <c r="J266"/>
      <c r="K266"/>
      <c r="L266"/>
      <c r="M266"/>
      <c r="N266"/>
    </row>
    <row r="267" spans="1:14" x14ac:dyDescent="0.25">
      <c r="A267" s="90">
        <v>35696</v>
      </c>
      <c r="B267" s="88">
        <v>35674</v>
      </c>
      <c r="C267" s="91" t="s">
        <v>180</v>
      </c>
      <c r="D267" s="83">
        <v>21.24</v>
      </c>
      <c r="E267" s="82">
        <v>15241</v>
      </c>
      <c r="F267" s="82">
        <v>14699.4375</v>
      </c>
      <c r="G267" s="82">
        <v>12262.875</v>
      </c>
      <c r="H267" s="82"/>
      <c r="J267"/>
      <c r="K267"/>
      <c r="L267"/>
      <c r="M267"/>
      <c r="N267"/>
    </row>
    <row r="268" spans="1:14" x14ac:dyDescent="0.25">
      <c r="A268" s="90">
        <v>35697</v>
      </c>
      <c r="B268" s="88">
        <v>35674</v>
      </c>
      <c r="C268" s="91" t="s">
        <v>180</v>
      </c>
      <c r="D268" s="83">
        <v>20.72</v>
      </c>
      <c r="E268" s="82">
        <v>14999</v>
      </c>
      <c r="F268" s="82">
        <v>14382.375</v>
      </c>
      <c r="G268" s="82">
        <v>11980</v>
      </c>
      <c r="H268" s="82"/>
      <c r="J268"/>
      <c r="K268"/>
      <c r="L268"/>
      <c r="M268"/>
      <c r="N268"/>
    </row>
    <row r="269" spans="1:14" x14ac:dyDescent="0.25">
      <c r="A269" s="90">
        <v>35698</v>
      </c>
      <c r="B269" s="88">
        <v>35674</v>
      </c>
      <c r="C269" s="91" t="s">
        <v>180</v>
      </c>
      <c r="D269" s="83">
        <v>20.73</v>
      </c>
      <c r="E269" s="82">
        <v>13131</v>
      </c>
      <c r="F269" s="82">
        <v>12761.3125</v>
      </c>
      <c r="G269" s="82">
        <v>11181.875</v>
      </c>
      <c r="H269" s="82"/>
      <c r="J269"/>
      <c r="K269"/>
      <c r="L269"/>
      <c r="M269"/>
      <c r="N269"/>
    </row>
    <row r="270" spans="1:14" x14ac:dyDescent="0.25">
      <c r="A270" s="90">
        <v>35699</v>
      </c>
      <c r="B270" s="88">
        <v>35674</v>
      </c>
      <c r="C270" s="91" t="s">
        <v>180</v>
      </c>
      <c r="D270" s="83">
        <v>21.04</v>
      </c>
      <c r="E270" s="82">
        <v>14377</v>
      </c>
      <c r="F270" s="82">
        <v>13150.875</v>
      </c>
      <c r="G270" s="82">
        <v>10591.375</v>
      </c>
      <c r="H270" s="82"/>
      <c r="J270"/>
      <c r="K270"/>
      <c r="L270"/>
      <c r="M270"/>
      <c r="N270"/>
    </row>
    <row r="271" spans="1:14" x14ac:dyDescent="0.25">
      <c r="A271" s="90">
        <v>35700</v>
      </c>
      <c r="B271" s="88">
        <v>35674</v>
      </c>
      <c r="C271" s="91">
        <f>WEEKDAY(A271)</f>
        <v>7</v>
      </c>
      <c r="E271" s="82">
        <v>14068</v>
      </c>
      <c r="F271" s="82">
        <v>12699.3125</v>
      </c>
      <c r="G271" s="82">
        <v>10522.625</v>
      </c>
      <c r="H271" s="82"/>
      <c r="J271"/>
      <c r="K271"/>
      <c r="L271"/>
      <c r="M271"/>
      <c r="N271"/>
    </row>
    <row r="272" spans="1:14" x14ac:dyDescent="0.25">
      <c r="A272" s="90">
        <v>35701</v>
      </c>
      <c r="B272" s="88">
        <v>35674</v>
      </c>
      <c r="C272" s="91">
        <f>WEEKDAY(A272)</f>
        <v>1</v>
      </c>
      <c r="E272" s="82">
        <v>14995</v>
      </c>
      <c r="F272" s="82">
        <v>13160.6875</v>
      </c>
      <c r="G272" s="82">
        <v>10716.125</v>
      </c>
      <c r="H272" s="82"/>
      <c r="J272"/>
      <c r="K272"/>
      <c r="L272"/>
      <c r="M272"/>
      <c r="N272"/>
    </row>
    <row r="273" spans="1:14" x14ac:dyDescent="0.25">
      <c r="A273" s="90">
        <v>35702</v>
      </c>
      <c r="B273" s="88">
        <v>35674</v>
      </c>
      <c r="C273" s="91" t="s">
        <v>180</v>
      </c>
      <c r="D273" s="83">
        <v>21.38</v>
      </c>
      <c r="E273" s="82">
        <v>16436</v>
      </c>
      <c r="F273" s="82">
        <v>14505.0625</v>
      </c>
      <c r="G273" s="82">
        <v>11054.125</v>
      </c>
      <c r="H273" s="82"/>
      <c r="J273"/>
      <c r="K273"/>
      <c r="L273"/>
      <c r="M273"/>
      <c r="N273"/>
    </row>
    <row r="274" spans="1:14" x14ac:dyDescent="0.25">
      <c r="A274" s="90">
        <v>35703</v>
      </c>
      <c r="B274" s="88">
        <v>35674</v>
      </c>
      <c r="C274" s="91" t="s">
        <v>180</v>
      </c>
      <c r="D274" s="83">
        <v>22.06</v>
      </c>
      <c r="E274" s="82">
        <v>17310</v>
      </c>
      <c r="F274" s="82">
        <v>15192.25</v>
      </c>
      <c r="G274" s="82">
        <v>11541.375</v>
      </c>
      <c r="H274" s="82"/>
      <c r="J274"/>
      <c r="K274"/>
      <c r="L274"/>
      <c r="M274"/>
      <c r="N274"/>
    </row>
    <row r="275" spans="1:14" x14ac:dyDescent="0.25">
      <c r="A275" s="90">
        <v>35704</v>
      </c>
      <c r="B275" s="88">
        <v>35704</v>
      </c>
      <c r="C275" s="91" t="s">
        <v>180</v>
      </c>
      <c r="D275" s="83">
        <v>21.38</v>
      </c>
      <c r="E275" s="82">
        <v>16564</v>
      </c>
      <c r="F275" s="82">
        <v>14868.1875</v>
      </c>
      <c r="G275" s="82">
        <v>11612.75</v>
      </c>
      <c r="H275" s="82"/>
      <c r="J275"/>
      <c r="K275"/>
      <c r="L275"/>
      <c r="M275"/>
      <c r="N275"/>
    </row>
    <row r="276" spans="1:14" x14ac:dyDescent="0.25">
      <c r="A276" s="90">
        <v>35705</v>
      </c>
      <c r="B276" s="88">
        <v>35704</v>
      </c>
      <c r="C276" s="91" t="s">
        <v>180</v>
      </c>
      <c r="D276" s="83">
        <v>23.69</v>
      </c>
      <c r="E276" s="82">
        <v>15237</v>
      </c>
      <c r="F276" s="82">
        <v>13664.0625</v>
      </c>
      <c r="G276" s="82">
        <v>10927.125</v>
      </c>
      <c r="H276" s="82"/>
      <c r="J276"/>
      <c r="K276"/>
      <c r="L276"/>
      <c r="M276"/>
      <c r="N276"/>
    </row>
    <row r="277" spans="1:14" x14ac:dyDescent="0.25">
      <c r="A277" s="90">
        <v>35706</v>
      </c>
      <c r="B277" s="88">
        <v>35704</v>
      </c>
      <c r="C277" s="91" t="s">
        <v>180</v>
      </c>
      <c r="D277" s="83">
        <v>23.82</v>
      </c>
      <c r="E277" s="82">
        <v>15062</v>
      </c>
      <c r="F277" s="82">
        <v>13410.75</v>
      </c>
      <c r="G277" s="82">
        <v>10533.25</v>
      </c>
      <c r="H277" s="82"/>
      <c r="J277"/>
      <c r="K277"/>
      <c r="L277"/>
      <c r="M277"/>
      <c r="N277"/>
    </row>
    <row r="278" spans="1:14" x14ac:dyDescent="0.25">
      <c r="A278" s="90">
        <v>35707</v>
      </c>
      <c r="B278" s="88">
        <v>35704</v>
      </c>
      <c r="C278" s="91">
        <f>WEEKDAY(A278)</f>
        <v>7</v>
      </c>
      <c r="E278" s="82">
        <v>14785</v>
      </c>
      <c r="F278" s="82">
        <v>13055.75</v>
      </c>
      <c r="G278" s="82">
        <v>10493.25</v>
      </c>
      <c r="H278" s="82"/>
      <c r="J278"/>
      <c r="K278"/>
      <c r="L278"/>
      <c r="M278"/>
      <c r="N278"/>
    </row>
    <row r="279" spans="1:14" x14ac:dyDescent="0.25">
      <c r="A279" s="90">
        <v>35708</v>
      </c>
      <c r="B279" s="88">
        <v>35704</v>
      </c>
      <c r="C279" s="91">
        <f>WEEKDAY(A279)</f>
        <v>1</v>
      </c>
      <c r="E279" s="82">
        <v>14961</v>
      </c>
      <c r="F279" s="82">
        <v>13375.0625</v>
      </c>
      <c r="G279" s="82">
        <v>10957.875</v>
      </c>
      <c r="H279" s="82"/>
      <c r="J279"/>
      <c r="K279"/>
      <c r="L279"/>
      <c r="M279"/>
      <c r="N279"/>
    </row>
    <row r="280" spans="1:14" x14ac:dyDescent="0.25">
      <c r="A280" s="90">
        <v>35709</v>
      </c>
      <c r="B280" s="88">
        <v>35704</v>
      </c>
      <c r="C280" s="91" t="s">
        <v>180</v>
      </c>
      <c r="D280" s="83">
        <v>27.39</v>
      </c>
      <c r="E280" s="82">
        <v>16376</v>
      </c>
      <c r="F280" s="82">
        <v>14784.375</v>
      </c>
      <c r="G280" s="82">
        <v>11397.125</v>
      </c>
      <c r="H280" s="82"/>
      <c r="J280"/>
      <c r="K280"/>
      <c r="L280"/>
      <c r="M280"/>
      <c r="N280"/>
    </row>
    <row r="281" spans="1:14" x14ac:dyDescent="0.25">
      <c r="A281" s="90">
        <v>35710</v>
      </c>
      <c r="B281" s="88">
        <v>35704</v>
      </c>
      <c r="C281" s="91" t="s">
        <v>180</v>
      </c>
      <c r="D281" s="83">
        <v>38.61</v>
      </c>
      <c r="E281" s="82">
        <v>15457</v>
      </c>
      <c r="F281" s="82">
        <v>14477.3125</v>
      </c>
      <c r="G281" s="82">
        <v>11793.125</v>
      </c>
      <c r="H281" s="82"/>
      <c r="J281"/>
      <c r="K281"/>
      <c r="L281"/>
      <c r="M281"/>
      <c r="N281"/>
    </row>
    <row r="282" spans="1:14" x14ac:dyDescent="0.25">
      <c r="A282" s="90">
        <v>35711</v>
      </c>
      <c r="B282" s="88">
        <v>35704</v>
      </c>
      <c r="C282" s="91" t="s">
        <v>180</v>
      </c>
      <c r="D282" s="83">
        <v>45.6</v>
      </c>
      <c r="E282" s="82">
        <v>16167</v>
      </c>
      <c r="F282" s="82">
        <v>14911.4375</v>
      </c>
      <c r="G282" s="82">
        <v>11867.25</v>
      </c>
      <c r="H282" s="82"/>
      <c r="J282"/>
      <c r="K282"/>
      <c r="L282"/>
      <c r="M282"/>
      <c r="N282"/>
    </row>
    <row r="283" spans="1:14" x14ac:dyDescent="0.25">
      <c r="A283" s="90">
        <v>35712</v>
      </c>
      <c r="B283" s="88">
        <v>35704</v>
      </c>
      <c r="C283" s="91" t="s">
        <v>180</v>
      </c>
      <c r="D283" s="83">
        <v>28.56</v>
      </c>
      <c r="E283" s="82">
        <v>15669</v>
      </c>
      <c r="F283" s="82">
        <v>14774.375</v>
      </c>
      <c r="G283" s="82">
        <v>12115.25</v>
      </c>
      <c r="H283" s="82"/>
      <c r="J283"/>
      <c r="K283"/>
      <c r="L283"/>
      <c r="M283"/>
      <c r="N283"/>
    </row>
    <row r="284" spans="1:14" x14ac:dyDescent="0.25">
      <c r="A284" s="90">
        <v>35713</v>
      </c>
      <c r="B284" s="88">
        <v>35704</v>
      </c>
      <c r="C284" s="91" t="s">
        <v>180</v>
      </c>
      <c r="D284" s="83">
        <v>28.02</v>
      </c>
      <c r="E284" s="82">
        <v>15398</v>
      </c>
      <c r="F284" s="82">
        <v>14504.9375</v>
      </c>
      <c r="G284" s="82">
        <v>11964.25</v>
      </c>
      <c r="H284" s="82"/>
      <c r="J284"/>
      <c r="K284"/>
      <c r="L284"/>
      <c r="M284"/>
      <c r="N284"/>
    </row>
    <row r="285" spans="1:14" x14ac:dyDescent="0.25">
      <c r="A285" s="90">
        <v>35714</v>
      </c>
      <c r="B285" s="88">
        <v>35704</v>
      </c>
      <c r="C285" s="91">
        <f>WEEKDAY(A285)</f>
        <v>7</v>
      </c>
      <c r="E285" s="82">
        <v>15031</v>
      </c>
      <c r="F285" s="82">
        <v>13833.9375</v>
      </c>
      <c r="G285" s="82">
        <v>11540.5</v>
      </c>
      <c r="H285" s="82"/>
      <c r="J285"/>
      <c r="K285"/>
      <c r="L285"/>
      <c r="M285"/>
      <c r="N285"/>
    </row>
    <row r="286" spans="1:14" x14ac:dyDescent="0.25">
      <c r="A286" s="90">
        <v>35715</v>
      </c>
      <c r="B286" s="88">
        <v>35704</v>
      </c>
      <c r="C286" s="91">
        <f>WEEKDAY(A286)</f>
        <v>1</v>
      </c>
      <c r="E286" s="82">
        <v>14908</v>
      </c>
      <c r="F286" s="82">
        <v>13646.5625</v>
      </c>
      <c r="G286" s="82">
        <v>11444.125</v>
      </c>
      <c r="H286" s="82"/>
      <c r="J286"/>
      <c r="K286"/>
      <c r="L286"/>
      <c r="M286"/>
      <c r="N286"/>
    </row>
    <row r="287" spans="1:14" x14ac:dyDescent="0.25">
      <c r="A287" s="90">
        <v>35716</v>
      </c>
      <c r="B287" s="88">
        <v>35704</v>
      </c>
      <c r="C287" s="91" t="s">
        <v>180</v>
      </c>
      <c r="D287" s="83">
        <v>29.22</v>
      </c>
      <c r="E287" s="82">
        <v>13835</v>
      </c>
      <c r="F287" s="82">
        <v>13053.5625</v>
      </c>
      <c r="G287" s="82">
        <v>11352.875</v>
      </c>
      <c r="H287" s="82"/>
      <c r="J287"/>
      <c r="K287"/>
      <c r="L287"/>
      <c r="M287"/>
      <c r="N287"/>
    </row>
    <row r="288" spans="1:14" x14ac:dyDescent="0.25">
      <c r="A288" s="90">
        <v>35717</v>
      </c>
      <c r="B288" s="88">
        <v>35704</v>
      </c>
      <c r="C288" s="91" t="s">
        <v>180</v>
      </c>
      <c r="D288" s="83">
        <v>25.16</v>
      </c>
      <c r="E288" s="82">
        <v>12021</v>
      </c>
      <c r="F288" s="82">
        <v>11473.75</v>
      </c>
      <c r="G288" s="82">
        <v>9755.25</v>
      </c>
      <c r="H288" s="82"/>
      <c r="J288"/>
      <c r="K288"/>
      <c r="L288"/>
      <c r="M288"/>
      <c r="N288"/>
    </row>
    <row r="289" spans="1:14" x14ac:dyDescent="0.25">
      <c r="A289" s="90">
        <v>35718</v>
      </c>
      <c r="B289" s="88">
        <v>35704</v>
      </c>
      <c r="C289" s="91" t="s">
        <v>180</v>
      </c>
      <c r="D289" s="83">
        <v>23.19</v>
      </c>
      <c r="E289" s="82">
        <v>12086</v>
      </c>
      <c r="F289" s="82">
        <v>11511.1875</v>
      </c>
      <c r="G289" s="82">
        <v>9641</v>
      </c>
      <c r="H289" s="82"/>
      <c r="J289"/>
      <c r="K289"/>
      <c r="L289"/>
      <c r="M289"/>
      <c r="N289"/>
    </row>
    <row r="290" spans="1:14" x14ac:dyDescent="0.25">
      <c r="A290" s="90">
        <v>35719</v>
      </c>
      <c r="B290" s="88">
        <v>35704</v>
      </c>
      <c r="C290" s="91" t="s">
        <v>180</v>
      </c>
      <c r="D290" s="83">
        <v>23.7</v>
      </c>
      <c r="E290" s="82">
        <v>12137</v>
      </c>
      <c r="F290" s="82">
        <v>11494.875</v>
      </c>
      <c r="G290" s="82">
        <v>9653.625</v>
      </c>
      <c r="H290" s="82"/>
      <c r="J290"/>
      <c r="K290"/>
      <c r="L290"/>
      <c r="M290"/>
      <c r="N290"/>
    </row>
    <row r="291" spans="1:14" x14ac:dyDescent="0.25">
      <c r="A291" s="90">
        <v>35720</v>
      </c>
      <c r="B291" s="88">
        <v>35704</v>
      </c>
      <c r="C291" s="91" t="s">
        <v>180</v>
      </c>
      <c r="D291" s="83">
        <v>23.43</v>
      </c>
      <c r="E291" s="82">
        <v>11681</v>
      </c>
      <c r="F291" s="82">
        <v>11419.375</v>
      </c>
      <c r="G291" s="82">
        <v>9689.625</v>
      </c>
      <c r="H291" s="82"/>
      <c r="J291"/>
      <c r="K291"/>
      <c r="L291"/>
      <c r="M291"/>
      <c r="N291"/>
    </row>
    <row r="292" spans="1:14" x14ac:dyDescent="0.25">
      <c r="A292" s="90">
        <v>35721</v>
      </c>
      <c r="B292" s="88">
        <v>35704</v>
      </c>
      <c r="C292" s="91">
        <f>WEEKDAY(A292)</f>
        <v>7</v>
      </c>
      <c r="D292" s="83">
        <v>22</v>
      </c>
      <c r="E292" s="82">
        <v>11134</v>
      </c>
      <c r="F292" s="82">
        <v>10585.4375</v>
      </c>
      <c r="G292" s="82">
        <v>9495.75</v>
      </c>
      <c r="H292" s="82"/>
      <c r="J292"/>
      <c r="K292"/>
      <c r="L292"/>
      <c r="M292"/>
      <c r="N292"/>
    </row>
    <row r="293" spans="1:14" x14ac:dyDescent="0.25">
      <c r="A293" s="90">
        <v>35722</v>
      </c>
      <c r="B293" s="88">
        <v>35704</v>
      </c>
      <c r="C293" s="91">
        <f>WEEKDAY(A293)</f>
        <v>1</v>
      </c>
      <c r="D293" s="83">
        <v>22</v>
      </c>
      <c r="E293" s="82">
        <v>11538</v>
      </c>
      <c r="F293" s="82">
        <v>10589.625</v>
      </c>
      <c r="G293" s="82">
        <v>9368.5</v>
      </c>
      <c r="H293" s="82"/>
      <c r="J293"/>
      <c r="K293"/>
      <c r="L293"/>
      <c r="M293"/>
      <c r="N293"/>
    </row>
    <row r="294" spans="1:14" x14ac:dyDescent="0.25">
      <c r="A294" s="90">
        <v>35723</v>
      </c>
      <c r="B294" s="88">
        <v>35704</v>
      </c>
      <c r="C294" s="91" t="s">
        <v>180</v>
      </c>
      <c r="D294" s="83">
        <v>23.21</v>
      </c>
      <c r="E294" s="82">
        <v>12960</v>
      </c>
      <c r="F294" s="82">
        <v>12105.3125</v>
      </c>
      <c r="G294" s="82">
        <v>9632.5</v>
      </c>
      <c r="H294" s="82"/>
      <c r="J294"/>
      <c r="K294"/>
      <c r="L294"/>
      <c r="M294"/>
      <c r="N294"/>
    </row>
    <row r="295" spans="1:14" x14ac:dyDescent="0.25">
      <c r="A295" s="90">
        <v>35724</v>
      </c>
      <c r="B295" s="88">
        <v>35704</v>
      </c>
      <c r="C295" s="91" t="s">
        <v>180</v>
      </c>
      <c r="D295" s="83">
        <v>23.5</v>
      </c>
      <c r="E295" s="82">
        <v>12952</v>
      </c>
      <c r="F295" s="82">
        <v>12254.75</v>
      </c>
      <c r="G295" s="82">
        <v>9953.25</v>
      </c>
      <c r="H295" s="82"/>
      <c r="J295"/>
      <c r="K295"/>
      <c r="L295"/>
      <c r="M295"/>
      <c r="N295"/>
    </row>
    <row r="296" spans="1:14" x14ac:dyDescent="0.25">
      <c r="A296" s="90">
        <v>35725</v>
      </c>
      <c r="B296" s="88">
        <v>35704</v>
      </c>
      <c r="C296" s="91" t="s">
        <v>180</v>
      </c>
      <c r="D296" s="83">
        <v>27.78</v>
      </c>
      <c r="E296" s="82">
        <v>12116</v>
      </c>
      <c r="F296" s="82">
        <v>11620.5625</v>
      </c>
      <c r="G296" s="82">
        <v>9867.125</v>
      </c>
      <c r="H296" s="82"/>
      <c r="J296"/>
      <c r="K296"/>
      <c r="L296"/>
      <c r="M296"/>
      <c r="N296"/>
    </row>
    <row r="297" spans="1:14" x14ac:dyDescent="0.25">
      <c r="A297" s="90">
        <v>35726</v>
      </c>
      <c r="B297" s="88">
        <v>35704</v>
      </c>
      <c r="C297" s="91" t="s">
        <v>180</v>
      </c>
      <c r="D297" s="83">
        <v>23.93</v>
      </c>
      <c r="E297" s="82">
        <v>12673</v>
      </c>
      <c r="F297" s="82">
        <v>11976.75</v>
      </c>
      <c r="G297" s="82">
        <v>10057</v>
      </c>
      <c r="H297" s="82"/>
      <c r="J297"/>
      <c r="K297"/>
      <c r="L297"/>
      <c r="M297"/>
      <c r="N297"/>
    </row>
    <row r="298" spans="1:14" x14ac:dyDescent="0.25">
      <c r="A298" s="90">
        <v>35727</v>
      </c>
      <c r="B298" s="88">
        <v>35704</v>
      </c>
      <c r="C298" s="91" t="s">
        <v>180</v>
      </c>
      <c r="D298" s="83">
        <v>23.81</v>
      </c>
      <c r="E298" s="82">
        <v>13524</v>
      </c>
      <c r="F298" s="82">
        <v>12814.8125</v>
      </c>
      <c r="G298" s="82">
        <v>10481.375</v>
      </c>
      <c r="H298" s="82"/>
      <c r="J298"/>
      <c r="K298"/>
      <c r="L298"/>
      <c r="M298"/>
      <c r="N298"/>
    </row>
    <row r="299" spans="1:14" x14ac:dyDescent="0.25">
      <c r="A299" s="90">
        <v>35728</v>
      </c>
      <c r="B299" s="88">
        <v>35704</v>
      </c>
      <c r="C299" s="91">
        <f>WEEKDAY(A299)</f>
        <v>7</v>
      </c>
      <c r="E299" s="82">
        <v>13377</v>
      </c>
      <c r="F299" s="82">
        <v>12650.9375</v>
      </c>
      <c r="G299" s="82">
        <v>10873.25</v>
      </c>
      <c r="H299" s="82"/>
      <c r="J299"/>
      <c r="K299"/>
      <c r="L299"/>
      <c r="M299"/>
      <c r="N299"/>
    </row>
    <row r="300" spans="1:14" x14ac:dyDescent="0.25">
      <c r="A300" s="90">
        <v>35729</v>
      </c>
      <c r="B300" s="88">
        <v>35704</v>
      </c>
      <c r="C300" s="91">
        <f>WEEKDAY(A300)</f>
        <v>1</v>
      </c>
      <c r="E300" s="82">
        <v>11597</v>
      </c>
      <c r="F300" s="82">
        <v>10839.4375</v>
      </c>
      <c r="G300" s="82">
        <v>10171.25</v>
      </c>
      <c r="H300" s="82"/>
      <c r="J300"/>
      <c r="K300"/>
      <c r="L300"/>
      <c r="M300"/>
      <c r="N300"/>
    </row>
    <row r="301" spans="1:14" x14ac:dyDescent="0.25">
      <c r="A301" s="90">
        <v>35730</v>
      </c>
      <c r="B301" s="88">
        <v>35704</v>
      </c>
      <c r="C301" s="91" t="s">
        <v>180</v>
      </c>
      <c r="D301" s="83">
        <v>22.87</v>
      </c>
      <c r="E301" s="82">
        <v>12593</v>
      </c>
      <c r="F301" s="82">
        <v>11795</v>
      </c>
      <c r="G301" s="82">
        <v>9834.875</v>
      </c>
      <c r="H301" s="82"/>
      <c r="J301"/>
      <c r="K301"/>
      <c r="L301"/>
      <c r="M301"/>
      <c r="N301"/>
    </row>
    <row r="302" spans="1:14" x14ac:dyDescent="0.25">
      <c r="A302" s="90">
        <v>35731</v>
      </c>
      <c r="B302" s="88">
        <v>35704</v>
      </c>
      <c r="C302" s="91" t="s">
        <v>180</v>
      </c>
      <c r="D302" s="83">
        <v>23.25</v>
      </c>
      <c r="E302" s="82">
        <v>12506</v>
      </c>
      <c r="F302" s="82">
        <v>11869.875</v>
      </c>
      <c r="G302" s="82">
        <v>10253.125</v>
      </c>
      <c r="H302" s="82"/>
      <c r="J302"/>
      <c r="K302"/>
      <c r="L302"/>
      <c r="M302"/>
      <c r="N302"/>
    </row>
    <row r="303" spans="1:14" x14ac:dyDescent="0.25">
      <c r="A303" s="90">
        <v>35732</v>
      </c>
      <c r="B303" s="88">
        <v>35704</v>
      </c>
      <c r="C303" s="91" t="s">
        <v>180</v>
      </c>
      <c r="D303" s="83">
        <v>24.63</v>
      </c>
      <c r="E303" s="82">
        <v>12135</v>
      </c>
      <c r="F303" s="82">
        <v>11544.4375</v>
      </c>
      <c r="G303" s="82">
        <v>9991.5</v>
      </c>
      <c r="H303" s="82"/>
      <c r="J303"/>
      <c r="K303"/>
      <c r="L303"/>
      <c r="M303"/>
      <c r="N303"/>
    </row>
    <row r="304" spans="1:14" x14ac:dyDescent="0.25">
      <c r="A304" s="90">
        <v>35733</v>
      </c>
      <c r="B304" s="88">
        <v>35704</v>
      </c>
      <c r="C304" s="91" t="s">
        <v>180</v>
      </c>
      <c r="D304" s="83">
        <v>25.41</v>
      </c>
      <c r="E304" s="82">
        <v>12310</v>
      </c>
      <c r="F304" s="82">
        <v>11631.6875</v>
      </c>
      <c r="G304" s="82">
        <v>9706.375</v>
      </c>
      <c r="H304" s="82"/>
      <c r="J304"/>
      <c r="K304"/>
      <c r="L304"/>
      <c r="M304"/>
      <c r="N304"/>
    </row>
    <row r="305" spans="1:14" x14ac:dyDescent="0.25">
      <c r="A305" s="90">
        <v>35734</v>
      </c>
      <c r="B305" s="88">
        <v>35704</v>
      </c>
      <c r="C305" s="91" t="s">
        <v>180</v>
      </c>
      <c r="D305" s="83">
        <v>24.78</v>
      </c>
      <c r="E305" s="82">
        <v>12625</v>
      </c>
      <c r="F305" s="82">
        <v>12084.0625</v>
      </c>
      <c r="G305" s="82">
        <v>9801.5</v>
      </c>
      <c r="H305" s="82"/>
      <c r="J305"/>
      <c r="K305"/>
      <c r="L305"/>
      <c r="M305"/>
      <c r="N305"/>
    </row>
    <row r="306" spans="1:14" x14ac:dyDescent="0.25">
      <c r="A306" s="90">
        <v>35735</v>
      </c>
      <c r="B306" s="88">
        <v>35735</v>
      </c>
      <c r="C306" s="91">
        <f>WEEKDAY(A306)</f>
        <v>7</v>
      </c>
      <c r="E306" s="82">
        <v>12209</v>
      </c>
      <c r="F306" s="82">
        <v>11537.0625</v>
      </c>
      <c r="G306" s="82">
        <v>9844.75</v>
      </c>
      <c r="H306" s="82"/>
      <c r="J306"/>
      <c r="K306"/>
      <c r="L306"/>
      <c r="M306"/>
      <c r="N306"/>
    </row>
    <row r="307" spans="1:14" x14ac:dyDescent="0.25">
      <c r="A307" s="90">
        <v>35736</v>
      </c>
      <c r="B307" s="88">
        <v>35735</v>
      </c>
      <c r="C307" s="91">
        <f>WEEKDAY(A307)</f>
        <v>1</v>
      </c>
      <c r="E307" s="82">
        <v>11450</v>
      </c>
      <c r="F307" s="82">
        <v>10519.25</v>
      </c>
      <c r="G307" s="82">
        <v>9354.5</v>
      </c>
      <c r="H307" s="82"/>
      <c r="J307"/>
      <c r="K307"/>
      <c r="L307"/>
      <c r="M307"/>
      <c r="N307"/>
    </row>
    <row r="308" spans="1:14" x14ac:dyDescent="0.25">
      <c r="A308" s="90">
        <v>35737</v>
      </c>
      <c r="B308" s="88">
        <v>35735</v>
      </c>
      <c r="C308" s="91" t="s">
        <v>180</v>
      </c>
      <c r="D308" s="83">
        <v>27.48</v>
      </c>
      <c r="E308" s="82">
        <v>12362</v>
      </c>
      <c r="F308" s="82">
        <v>11701.8125</v>
      </c>
      <c r="G308" s="82">
        <v>9735.875</v>
      </c>
      <c r="H308" s="82"/>
      <c r="J308"/>
      <c r="K308"/>
      <c r="L308"/>
      <c r="M308"/>
      <c r="N308"/>
    </row>
    <row r="309" spans="1:14" x14ac:dyDescent="0.25">
      <c r="A309" s="90">
        <v>35738</v>
      </c>
      <c r="B309" s="88">
        <v>35735</v>
      </c>
      <c r="C309" s="91" t="s">
        <v>180</v>
      </c>
      <c r="D309" s="83">
        <v>28.17</v>
      </c>
      <c r="E309" s="82">
        <v>12347</v>
      </c>
      <c r="F309" s="82">
        <v>11750.875</v>
      </c>
      <c r="G309" s="82">
        <v>10123.625</v>
      </c>
      <c r="H309" s="82"/>
      <c r="J309"/>
      <c r="K309"/>
      <c r="L309"/>
      <c r="M309"/>
      <c r="N309"/>
    </row>
    <row r="310" spans="1:14" x14ac:dyDescent="0.25">
      <c r="A310" s="90">
        <v>35739</v>
      </c>
      <c r="B310" s="88">
        <v>35735</v>
      </c>
      <c r="C310" s="91" t="s">
        <v>180</v>
      </c>
      <c r="D310" s="83">
        <v>29.56</v>
      </c>
      <c r="E310" s="82">
        <v>12566</v>
      </c>
      <c r="F310" s="82">
        <v>11838.5</v>
      </c>
      <c r="G310" s="82">
        <v>9996.125</v>
      </c>
      <c r="H310" s="82"/>
      <c r="J310"/>
      <c r="K310"/>
      <c r="L310"/>
      <c r="M310"/>
      <c r="N310"/>
    </row>
    <row r="311" spans="1:14" x14ac:dyDescent="0.25">
      <c r="A311" s="90">
        <v>35740</v>
      </c>
      <c r="B311" s="88">
        <v>35735</v>
      </c>
      <c r="C311" s="91" t="s">
        <v>180</v>
      </c>
      <c r="D311" s="83">
        <v>26.08</v>
      </c>
      <c r="E311" s="82">
        <v>12660</v>
      </c>
      <c r="F311" s="82">
        <v>11914.875</v>
      </c>
      <c r="G311" s="82">
        <v>10031.5</v>
      </c>
      <c r="H311" s="82"/>
      <c r="J311"/>
      <c r="K311"/>
      <c r="L311"/>
      <c r="M311"/>
      <c r="N311"/>
    </row>
    <row r="312" spans="1:14" x14ac:dyDescent="0.25">
      <c r="A312" s="90">
        <v>35741</v>
      </c>
      <c r="B312" s="88">
        <v>35735</v>
      </c>
      <c r="C312" s="91" t="s">
        <v>180</v>
      </c>
      <c r="D312" s="83">
        <v>23.38</v>
      </c>
      <c r="E312" s="82">
        <v>12319</v>
      </c>
      <c r="F312" s="82">
        <v>11928</v>
      </c>
      <c r="G312" s="82">
        <v>10334.625</v>
      </c>
      <c r="H312" s="82"/>
      <c r="J312"/>
      <c r="K312"/>
      <c r="L312"/>
      <c r="M312"/>
      <c r="N312"/>
    </row>
    <row r="313" spans="1:14" x14ac:dyDescent="0.25">
      <c r="A313" s="90">
        <v>35742</v>
      </c>
      <c r="B313" s="88">
        <v>35735</v>
      </c>
      <c r="C313" s="91">
        <f>WEEKDAY(A313)</f>
        <v>7</v>
      </c>
      <c r="D313" s="83">
        <v>24.25</v>
      </c>
      <c r="E313" s="82">
        <v>11553</v>
      </c>
      <c r="F313" s="82">
        <v>10988.25</v>
      </c>
      <c r="G313" s="82">
        <v>10226.875</v>
      </c>
      <c r="H313" s="82"/>
      <c r="J313"/>
      <c r="K313"/>
      <c r="L313"/>
      <c r="M313"/>
      <c r="N313"/>
    </row>
    <row r="314" spans="1:14" x14ac:dyDescent="0.25">
      <c r="A314" s="90">
        <v>35743</v>
      </c>
      <c r="B314" s="88">
        <v>35735</v>
      </c>
      <c r="C314" s="91">
        <f>WEEKDAY(A314)</f>
        <v>1</v>
      </c>
      <c r="D314" s="83">
        <v>24.25</v>
      </c>
      <c r="E314" s="82">
        <v>11536</v>
      </c>
      <c r="F314" s="82">
        <v>10786</v>
      </c>
      <c r="G314" s="82">
        <v>10044.875</v>
      </c>
      <c r="H314" s="82"/>
      <c r="J314"/>
      <c r="K314"/>
      <c r="L314"/>
      <c r="M314"/>
      <c r="N314"/>
    </row>
    <row r="315" spans="1:14" x14ac:dyDescent="0.25">
      <c r="A315" s="90">
        <v>35744</v>
      </c>
      <c r="B315" s="88">
        <v>35735</v>
      </c>
      <c r="C315" s="91" t="s">
        <v>180</v>
      </c>
      <c r="D315" s="83">
        <v>26.78</v>
      </c>
      <c r="E315" s="82">
        <v>13632</v>
      </c>
      <c r="F315" s="82">
        <v>12876.0625</v>
      </c>
      <c r="G315" s="82">
        <v>10671.875</v>
      </c>
      <c r="H315" s="82"/>
      <c r="J315"/>
      <c r="K315"/>
      <c r="L315"/>
      <c r="M315"/>
      <c r="N315"/>
    </row>
    <row r="316" spans="1:14" x14ac:dyDescent="0.25">
      <c r="A316" s="90">
        <v>35745</v>
      </c>
      <c r="B316" s="88">
        <v>35735</v>
      </c>
      <c r="C316" s="91" t="s">
        <v>180</v>
      </c>
      <c r="D316" s="83">
        <v>29.91</v>
      </c>
      <c r="E316" s="82">
        <v>12506</v>
      </c>
      <c r="F316" s="82">
        <v>11890.1875</v>
      </c>
      <c r="G316" s="82">
        <v>10103.75</v>
      </c>
      <c r="H316" s="82"/>
      <c r="J316"/>
      <c r="K316"/>
      <c r="L316"/>
      <c r="M316"/>
      <c r="N316"/>
    </row>
    <row r="317" spans="1:14" x14ac:dyDescent="0.25">
      <c r="A317" s="90">
        <v>35746</v>
      </c>
      <c r="B317" s="88">
        <v>35735</v>
      </c>
      <c r="C317" s="91" t="s">
        <v>180</v>
      </c>
      <c r="D317" s="83">
        <v>31.6</v>
      </c>
      <c r="E317" s="82">
        <v>14908</v>
      </c>
      <c r="F317" s="82">
        <v>13646.5625</v>
      </c>
      <c r="G317" s="82">
        <v>11444.125</v>
      </c>
      <c r="H317" s="82"/>
      <c r="J317"/>
      <c r="K317"/>
      <c r="L317"/>
      <c r="M317"/>
      <c r="N317"/>
    </row>
    <row r="318" spans="1:14" x14ac:dyDescent="0.25">
      <c r="A318" s="90">
        <v>35747</v>
      </c>
      <c r="B318" s="88">
        <v>35735</v>
      </c>
      <c r="C318" s="91" t="s">
        <v>180</v>
      </c>
      <c r="D318" s="83">
        <v>30.16</v>
      </c>
      <c r="E318" s="82">
        <v>12837</v>
      </c>
      <c r="F318" s="82">
        <v>12258.4375</v>
      </c>
      <c r="G318" s="82">
        <v>10286.375</v>
      </c>
      <c r="H318" s="82"/>
      <c r="J318"/>
      <c r="K318"/>
      <c r="L318"/>
      <c r="M318"/>
      <c r="N318"/>
    </row>
    <row r="319" spans="1:14" x14ac:dyDescent="0.25">
      <c r="A319" s="90">
        <v>35748</v>
      </c>
      <c r="B319" s="88">
        <v>35735</v>
      </c>
      <c r="C319" s="91" t="s">
        <v>180</v>
      </c>
      <c r="D319" s="83">
        <v>31.02</v>
      </c>
      <c r="E319" s="82">
        <v>12241</v>
      </c>
      <c r="F319" s="82">
        <v>11939.9375</v>
      </c>
      <c r="G319" s="82">
        <v>10254.25</v>
      </c>
      <c r="H319" s="82"/>
      <c r="J319"/>
      <c r="K319"/>
      <c r="L319"/>
      <c r="M319"/>
      <c r="N319"/>
    </row>
    <row r="320" spans="1:14" x14ac:dyDescent="0.25">
      <c r="A320" s="90">
        <v>35749</v>
      </c>
      <c r="B320" s="88">
        <v>35735</v>
      </c>
      <c r="C320" s="91">
        <f>WEEKDAY(A320)</f>
        <v>7</v>
      </c>
      <c r="D320" s="83">
        <v>33</v>
      </c>
      <c r="E320" s="82">
        <v>12545</v>
      </c>
      <c r="F320" s="82">
        <v>11772.25</v>
      </c>
      <c r="G320" s="82">
        <v>10416.5</v>
      </c>
      <c r="H320" s="82"/>
      <c r="J320"/>
      <c r="K320"/>
      <c r="L320"/>
      <c r="M320"/>
      <c r="N320"/>
    </row>
    <row r="321" spans="1:14" x14ac:dyDescent="0.25">
      <c r="A321" s="90">
        <v>35750</v>
      </c>
      <c r="B321" s="88">
        <v>35735</v>
      </c>
      <c r="C321" s="91">
        <f>WEEKDAY(A321)</f>
        <v>1</v>
      </c>
      <c r="D321" s="83">
        <v>33</v>
      </c>
      <c r="E321" s="82">
        <v>12716</v>
      </c>
      <c r="F321" s="82">
        <v>11758.125</v>
      </c>
      <c r="G321" s="82">
        <v>11155.25</v>
      </c>
      <c r="H321" s="82"/>
      <c r="J321"/>
      <c r="K321"/>
      <c r="L321"/>
      <c r="M321"/>
      <c r="N321"/>
    </row>
    <row r="322" spans="1:14" x14ac:dyDescent="0.25">
      <c r="A322" s="90">
        <v>35751</v>
      </c>
      <c r="B322" s="88">
        <v>35735</v>
      </c>
      <c r="C322" s="91" t="s">
        <v>180</v>
      </c>
      <c r="D322" s="83">
        <v>34.5</v>
      </c>
      <c r="E322" s="82">
        <v>14033</v>
      </c>
      <c r="F322" s="82">
        <v>12952.25</v>
      </c>
      <c r="G322" s="82">
        <v>11535.75</v>
      </c>
      <c r="H322" s="82"/>
      <c r="J322"/>
      <c r="K322"/>
      <c r="L322"/>
      <c r="M322"/>
      <c r="N322"/>
    </row>
    <row r="323" spans="1:14" x14ac:dyDescent="0.25">
      <c r="A323" s="90">
        <v>35752</v>
      </c>
      <c r="B323" s="88">
        <v>35735</v>
      </c>
      <c r="C323" s="91" t="s">
        <v>180</v>
      </c>
      <c r="D323" s="83">
        <v>37.21</v>
      </c>
      <c r="E323" s="82">
        <v>13244</v>
      </c>
      <c r="F323" s="82">
        <v>12576.5</v>
      </c>
      <c r="G323" s="82">
        <v>10739.875</v>
      </c>
      <c r="H323" s="82"/>
      <c r="J323"/>
      <c r="K323"/>
      <c r="L323"/>
      <c r="M323"/>
      <c r="N323"/>
    </row>
    <row r="324" spans="1:14" x14ac:dyDescent="0.25">
      <c r="A324" s="90">
        <v>35753</v>
      </c>
      <c r="B324" s="88">
        <v>35735</v>
      </c>
      <c r="C324" s="91" t="s">
        <v>180</v>
      </c>
      <c r="D324" s="83">
        <v>29.22</v>
      </c>
      <c r="E324" s="82">
        <v>12737</v>
      </c>
      <c r="F324" s="82">
        <v>12168.4375</v>
      </c>
      <c r="G324" s="82">
        <v>10618.375</v>
      </c>
      <c r="H324" s="82"/>
      <c r="J324"/>
      <c r="K324"/>
      <c r="L324"/>
      <c r="M324"/>
      <c r="N324"/>
    </row>
    <row r="325" spans="1:14" x14ac:dyDescent="0.25">
      <c r="A325" s="90">
        <v>35754</v>
      </c>
      <c r="B325" s="88">
        <v>35735</v>
      </c>
      <c r="C325" s="91" t="s">
        <v>180</v>
      </c>
      <c r="D325" s="83">
        <v>24.44</v>
      </c>
      <c r="E325" s="82">
        <v>12442</v>
      </c>
      <c r="F325" s="82">
        <v>11947</v>
      </c>
      <c r="G325" s="82">
        <v>10370</v>
      </c>
      <c r="H325" s="82"/>
      <c r="J325"/>
      <c r="K325"/>
      <c r="L325"/>
      <c r="M325"/>
      <c r="N325"/>
    </row>
    <row r="326" spans="1:14" x14ac:dyDescent="0.25">
      <c r="A326" s="90">
        <v>35755</v>
      </c>
      <c r="B326" s="88">
        <v>35735</v>
      </c>
      <c r="C326" s="91" t="s">
        <v>180</v>
      </c>
      <c r="D326" s="83">
        <v>23.71</v>
      </c>
      <c r="E326" s="82">
        <v>12224</v>
      </c>
      <c r="F326" s="82">
        <v>11762.1875</v>
      </c>
      <c r="G326" s="82">
        <v>9854.125</v>
      </c>
      <c r="H326" s="82"/>
      <c r="J326"/>
      <c r="K326"/>
      <c r="L326"/>
      <c r="M326"/>
      <c r="N326"/>
    </row>
    <row r="327" spans="1:14" x14ac:dyDescent="0.25">
      <c r="A327" s="90">
        <v>35756</v>
      </c>
      <c r="B327" s="88">
        <v>35735</v>
      </c>
      <c r="C327" s="91">
        <f>WEEKDAY(A327)</f>
        <v>7</v>
      </c>
      <c r="D327" s="83">
        <v>21.75</v>
      </c>
      <c r="E327" s="82">
        <v>11582</v>
      </c>
      <c r="F327" s="82">
        <v>11012.5</v>
      </c>
      <c r="G327" s="82">
        <v>9961</v>
      </c>
      <c r="H327" s="82"/>
      <c r="J327"/>
      <c r="K327"/>
      <c r="L327"/>
      <c r="M327"/>
      <c r="N327"/>
    </row>
    <row r="328" spans="1:14" x14ac:dyDescent="0.25">
      <c r="A328" s="90">
        <v>35757</v>
      </c>
      <c r="B328" s="88">
        <v>35735</v>
      </c>
      <c r="C328" s="91">
        <f>WEEKDAY(A328)</f>
        <v>1</v>
      </c>
      <c r="D328" s="83">
        <v>20.75</v>
      </c>
      <c r="E328" s="82">
        <v>11599</v>
      </c>
      <c r="F328" s="82">
        <v>10895.625</v>
      </c>
      <c r="G328" s="82">
        <v>10037.625</v>
      </c>
      <c r="H328" s="82"/>
      <c r="J328"/>
      <c r="K328"/>
      <c r="L328"/>
      <c r="M328"/>
      <c r="N328"/>
    </row>
    <row r="329" spans="1:14" x14ac:dyDescent="0.25">
      <c r="A329" s="90">
        <v>35758</v>
      </c>
      <c r="B329" s="88">
        <v>35735</v>
      </c>
      <c r="C329" s="91" t="s">
        <v>180</v>
      </c>
      <c r="D329" s="83">
        <v>25.05</v>
      </c>
      <c r="E329" s="82">
        <v>12446</v>
      </c>
      <c r="F329" s="82">
        <v>11829.25</v>
      </c>
      <c r="G329" s="82">
        <v>10323.25</v>
      </c>
      <c r="H329" s="82"/>
      <c r="J329"/>
      <c r="K329"/>
      <c r="L329"/>
      <c r="M329"/>
      <c r="N329"/>
    </row>
    <row r="330" spans="1:14" x14ac:dyDescent="0.25">
      <c r="A330" s="90">
        <v>35759</v>
      </c>
      <c r="B330" s="88">
        <v>35735</v>
      </c>
      <c r="C330" s="91" t="s">
        <v>180</v>
      </c>
      <c r="D330" s="83">
        <v>24.05</v>
      </c>
      <c r="E330" s="82">
        <v>12071</v>
      </c>
      <c r="F330" s="82">
        <v>11634.625</v>
      </c>
      <c r="G330" s="82">
        <v>10118</v>
      </c>
      <c r="H330" s="82"/>
      <c r="J330"/>
      <c r="K330"/>
      <c r="L330"/>
      <c r="M330"/>
      <c r="N330"/>
    </row>
    <row r="331" spans="1:14" x14ac:dyDescent="0.25">
      <c r="A331" s="90">
        <v>35760</v>
      </c>
      <c r="B331" s="88">
        <v>35735</v>
      </c>
      <c r="C331" s="91" t="s">
        <v>180</v>
      </c>
      <c r="D331" s="83">
        <v>20.6</v>
      </c>
      <c r="E331" s="82">
        <v>11981</v>
      </c>
      <c r="F331" s="82">
        <v>11538.1875</v>
      </c>
      <c r="G331" s="82">
        <v>9804.375</v>
      </c>
      <c r="H331" s="82"/>
      <c r="J331"/>
      <c r="K331"/>
      <c r="L331"/>
      <c r="M331"/>
      <c r="N331"/>
    </row>
    <row r="332" spans="1:14" x14ac:dyDescent="0.25">
      <c r="A332" s="90">
        <v>35761</v>
      </c>
      <c r="B332" s="88">
        <v>35735</v>
      </c>
      <c r="C332" s="91" t="s">
        <v>180</v>
      </c>
      <c r="E332" s="82">
        <v>10833</v>
      </c>
      <c r="F332" s="82">
        <v>10129.4375</v>
      </c>
      <c r="G332" s="82">
        <v>9307.75</v>
      </c>
      <c r="H332" s="82"/>
      <c r="J332"/>
      <c r="K332"/>
      <c r="L332"/>
      <c r="M332"/>
      <c r="N332"/>
    </row>
    <row r="333" spans="1:14" x14ac:dyDescent="0.25">
      <c r="A333" s="90">
        <v>35762</v>
      </c>
      <c r="B333" s="88">
        <v>35735</v>
      </c>
      <c r="C333" s="91" t="s">
        <v>180</v>
      </c>
      <c r="D333" s="83">
        <v>20.420000000000002</v>
      </c>
      <c r="E333" s="82">
        <v>11411</v>
      </c>
      <c r="F333" s="82">
        <v>10637.125</v>
      </c>
      <c r="G333" s="82">
        <v>9153</v>
      </c>
      <c r="H333" s="82"/>
      <c r="J333"/>
      <c r="K333"/>
      <c r="L333"/>
      <c r="M333"/>
      <c r="N333"/>
    </row>
    <row r="334" spans="1:14" x14ac:dyDescent="0.25">
      <c r="A334" s="90">
        <v>35763</v>
      </c>
      <c r="B334" s="88">
        <v>35735</v>
      </c>
      <c r="C334" s="91">
        <f>WEEKDAY(A334)</f>
        <v>7</v>
      </c>
      <c r="D334" s="83">
        <v>20.6</v>
      </c>
      <c r="E334" s="82">
        <v>11178</v>
      </c>
      <c r="F334" s="82">
        <v>10530.75</v>
      </c>
      <c r="G334" s="82">
        <v>9378.375</v>
      </c>
      <c r="H334" s="82"/>
      <c r="J334"/>
      <c r="K334"/>
      <c r="L334"/>
      <c r="M334"/>
      <c r="N334"/>
    </row>
    <row r="335" spans="1:14" x14ac:dyDescent="0.25">
      <c r="A335" s="90">
        <v>35764</v>
      </c>
      <c r="B335" s="88">
        <v>35735</v>
      </c>
      <c r="C335" s="91">
        <f>WEEKDAY(A335)</f>
        <v>1</v>
      </c>
      <c r="D335" s="83">
        <v>20.6</v>
      </c>
      <c r="E335" s="82">
        <v>11420</v>
      </c>
      <c r="F335" s="82">
        <v>10450.25</v>
      </c>
      <c r="G335" s="82">
        <v>9280.5</v>
      </c>
      <c r="H335" s="82"/>
      <c r="J335"/>
      <c r="K335"/>
      <c r="L335"/>
      <c r="M335"/>
      <c r="N335"/>
    </row>
    <row r="336" spans="1:14" x14ac:dyDescent="0.25">
      <c r="A336" s="90">
        <v>35765</v>
      </c>
      <c r="B336" s="88">
        <v>35765</v>
      </c>
      <c r="C336" s="91" t="s">
        <v>180</v>
      </c>
      <c r="D336" s="83">
        <v>23.87</v>
      </c>
      <c r="E336" s="82">
        <v>12549</v>
      </c>
      <c r="F336" s="82">
        <v>11822.1875</v>
      </c>
      <c r="G336" s="82">
        <v>9837.125</v>
      </c>
      <c r="H336" s="82"/>
      <c r="J336"/>
      <c r="K336"/>
      <c r="L336"/>
      <c r="M336"/>
      <c r="N336"/>
    </row>
    <row r="337" spans="1:14" x14ac:dyDescent="0.25">
      <c r="A337" s="90">
        <v>35766</v>
      </c>
      <c r="B337" s="88">
        <v>35765</v>
      </c>
      <c r="C337" s="91" t="s">
        <v>180</v>
      </c>
      <c r="D337" s="83">
        <v>23.92</v>
      </c>
      <c r="E337" s="82">
        <v>12536</v>
      </c>
      <c r="F337" s="82">
        <v>11941.125</v>
      </c>
      <c r="G337" s="82">
        <v>10130.5</v>
      </c>
      <c r="H337" s="82"/>
      <c r="J337"/>
      <c r="K337"/>
      <c r="L337"/>
      <c r="M337"/>
      <c r="N337"/>
    </row>
    <row r="338" spans="1:14" x14ac:dyDescent="0.25">
      <c r="A338" s="90">
        <v>35767</v>
      </c>
      <c r="B338" s="88">
        <v>35765</v>
      </c>
      <c r="C338" s="91" t="s">
        <v>180</v>
      </c>
      <c r="D338" s="83">
        <v>24.38</v>
      </c>
      <c r="E338" s="82">
        <v>13557</v>
      </c>
      <c r="F338" s="82">
        <v>12721.3125</v>
      </c>
      <c r="G338" s="82">
        <v>10811.75</v>
      </c>
      <c r="H338" s="82"/>
      <c r="J338"/>
      <c r="K338"/>
      <c r="L338"/>
      <c r="M338"/>
      <c r="N338"/>
    </row>
    <row r="339" spans="1:14" x14ac:dyDescent="0.25">
      <c r="A339" s="90">
        <v>35768</v>
      </c>
      <c r="B339" s="88">
        <v>35765</v>
      </c>
      <c r="C339" s="91" t="s">
        <v>180</v>
      </c>
      <c r="D339" s="83">
        <v>23.95</v>
      </c>
      <c r="E339" s="82">
        <v>12957</v>
      </c>
      <c r="F339" s="82">
        <v>12200.6875</v>
      </c>
      <c r="G339" s="82">
        <v>10536.5</v>
      </c>
      <c r="H339" s="82"/>
      <c r="J339"/>
      <c r="K339"/>
      <c r="L339"/>
      <c r="M339"/>
      <c r="N339"/>
    </row>
    <row r="340" spans="1:14" x14ac:dyDescent="0.25">
      <c r="A340" s="90">
        <v>35769</v>
      </c>
      <c r="B340" s="88">
        <v>35765</v>
      </c>
      <c r="C340" s="91" t="s">
        <v>180</v>
      </c>
      <c r="D340" s="83">
        <v>25.37</v>
      </c>
      <c r="E340" s="82">
        <v>13505</v>
      </c>
      <c r="F340" s="82">
        <v>12513.25</v>
      </c>
      <c r="G340" s="82">
        <v>11253.625</v>
      </c>
      <c r="H340" s="82"/>
      <c r="J340"/>
      <c r="K340"/>
      <c r="L340"/>
      <c r="M340"/>
      <c r="N340"/>
    </row>
    <row r="341" spans="1:14" x14ac:dyDescent="0.25">
      <c r="A341" s="90">
        <v>35770</v>
      </c>
      <c r="B341" s="88">
        <v>35765</v>
      </c>
      <c r="C341" s="91">
        <f>WEEKDAY(A341)</f>
        <v>7</v>
      </c>
      <c r="E341" s="82">
        <v>12698</v>
      </c>
      <c r="F341" s="82">
        <v>12028.8125</v>
      </c>
      <c r="G341" s="82">
        <v>11437.875</v>
      </c>
      <c r="H341" s="82"/>
      <c r="J341"/>
      <c r="K341"/>
      <c r="L341"/>
      <c r="M341"/>
      <c r="N341"/>
    </row>
    <row r="342" spans="1:14" x14ac:dyDescent="0.25">
      <c r="A342" s="90">
        <v>35771</v>
      </c>
      <c r="B342" s="88">
        <v>35765</v>
      </c>
      <c r="C342" s="91">
        <f>WEEKDAY(A342)</f>
        <v>1</v>
      </c>
      <c r="E342" s="82">
        <v>12891</v>
      </c>
      <c r="F342" s="82">
        <v>12135.875</v>
      </c>
      <c r="G342" s="82">
        <v>11097.75</v>
      </c>
      <c r="H342" s="82"/>
      <c r="J342"/>
      <c r="K342"/>
      <c r="L342"/>
      <c r="M342"/>
      <c r="N342"/>
    </row>
    <row r="343" spans="1:14" x14ac:dyDescent="0.25">
      <c r="A343" s="90">
        <v>35772</v>
      </c>
      <c r="B343" s="88">
        <v>35765</v>
      </c>
      <c r="C343" s="91" t="s">
        <v>180</v>
      </c>
      <c r="D343" s="83">
        <v>25.37</v>
      </c>
      <c r="E343" s="82">
        <v>13034</v>
      </c>
      <c r="F343" s="82">
        <v>12524.75</v>
      </c>
      <c r="G343" s="82">
        <v>10784.625</v>
      </c>
      <c r="H343" s="82"/>
      <c r="J343"/>
      <c r="K343"/>
      <c r="L343"/>
      <c r="M343"/>
      <c r="N343"/>
    </row>
    <row r="344" spans="1:14" x14ac:dyDescent="0.25">
      <c r="A344" s="90">
        <v>35773</v>
      </c>
      <c r="B344" s="88">
        <v>35765</v>
      </c>
      <c r="C344" s="91" t="s">
        <v>180</v>
      </c>
      <c r="D344" s="83">
        <v>23.72</v>
      </c>
      <c r="E344" s="82">
        <v>12961</v>
      </c>
      <c r="F344" s="82">
        <v>12078</v>
      </c>
      <c r="G344" s="82">
        <v>10106.75</v>
      </c>
      <c r="H344" s="82"/>
      <c r="J344"/>
      <c r="K344"/>
      <c r="L344"/>
      <c r="M344"/>
      <c r="N344"/>
    </row>
    <row r="345" spans="1:14" x14ac:dyDescent="0.25">
      <c r="A345" s="90">
        <v>35774</v>
      </c>
      <c r="B345" s="88">
        <v>35765</v>
      </c>
      <c r="C345" s="91" t="s">
        <v>180</v>
      </c>
      <c r="D345" s="83">
        <v>22.2</v>
      </c>
      <c r="E345" s="82">
        <v>12552</v>
      </c>
      <c r="F345" s="82">
        <v>11827.875</v>
      </c>
      <c r="G345" s="82">
        <v>10122.75</v>
      </c>
      <c r="H345" s="82"/>
      <c r="J345"/>
      <c r="K345"/>
      <c r="L345"/>
      <c r="M345"/>
      <c r="N345"/>
    </row>
    <row r="346" spans="1:14" x14ac:dyDescent="0.25">
      <c r="A346" s="90">
        <v>35775</v>
      </c>
      <c r="B346" s="88">
        <v>35765</v>
      </c>
      <c r="C346" s="91" t="s">
        <v>180</v>
      </c>
      <c r="D346" s="83">
        <v>22.28</v>
      </c>
      <c r="E346" s="82">
        <v>14175</v>
      </c>
      <c r="F346" s="82">
        <v>13344.625</v>
      </c>
      <c r="G346" s="82">
        <v>11170.5</v>
      </c>
      <c r="H346" s="82"/>
      <c r="J346"/>
      <c r="K346"/>
      <c r="L346"/>
      <c r="M346"/>
      <c r="N346"/>
    </row>
    <row r="347" spans="1:14" x14ac:dyDescent="0.25">
      <c r="A347" s="90">
        <v>35776</v>
      </c>
      <c r="B347" s="88">
        <v>35765</v>
      </c>
      <c r="C347" s="91" t="s">
        <v>180</v>
      </c>
      <c r="D347" s="83">
        <v>23.8</v>
      </c>
      <c r="E347" s="82">
        <v>13908</v>
      </c>
      <c r="F347" s="82">
        <v>13406.4375</v>
      </c>
      <c r="G347" s="82">
        <v>11683.75</v>
      </c>
      <c r="H347" s="82"/>
      <c r="J347"/>
      <c r="K347"/>
      <c r="L347"/>
      <c r="M347"/>
      <c r="N347"/>
    </row>
    <row r="348" spans="1:14" x14ac:dyDescent="0.25">
      <c r="A348" s="90">
        <v>35777</v>
      </c>
      <c r="B348" s="88">
        <v>35765</v>
      </c>
      <c r="C348" s="91">
        <f>WEEKDAY(A348)</f>
        <v>7</v>
      </c>
      <c r="E348" s="82">
        <v>13349</v>
      </c>
      <c r="F348" s="82">
        <v>12687.1875</v>
      </c>
      <c r="G348" s="82">
        <v>11584.25</v>
      </c>
      <c r="H348" s="82"/>
      <c r="J348"/>
      <c r="K348"/>
      <c r="L348"/>
      <c r="M348"/>
      <c r="N348"/>
    </row>
    <row r="349" spans="1:14" x14ac:dyDescent="0.25">
      <c r="A349" s="90">
        <v>35778</v>
      </c>
      <c r="B349" s="88">
        <v>35765</v>
      </c>
      <c r="C349" s="91">
        <f>WEEKDAY(A349)</f>
        <v>1</v>
      </c>
      <c r="E349" s="82">
        <v>13353</v>
      </c>
      <c r="F349" s="82">
        <v>12510.3125</v>
      </c>
      <c r="G349" s="82">
        <v>11632.625</v>
      </c>
      <c r="H349" s="82"/>
      <c r="J349"/>
      <c r="K349"/>
      <c r="L349"/>
      <c r="M349"/>
      <c r="N349"/>
    </row>
    <row r="350" spans="1:14" x14ac:dyDescent="0.25">
      <c r="A350" s="90">
        <v>35779</v>
      </c>
      <c r="B350" s="88">
        <v>35765</v>
      </c>
      <c r="C350" s="91" t="s">
        <v>180</v>
      </c>
      <c r="D350" s="83">
        <v>21.58</v>
      </c>
      <c r="E350" s="82">
        <v>14342</v>
      </c>
      <c r="F350" s="82">
        <v>12965.375</v>
      </c>
      <c r="G350" s="82">
        <v>11882.25</v>
      </c>
      <c r="H350" s="82"/>
      <c r="J350"/>
      <c r="K350"/>
      <c r="L350"/>
      <c r="M350"/>
      <c r="N350"/>
    </row>
    <row r="351" spans="1:14" x14ac:dyDescent="0.25">
      <c r="A351" s="90">
        <v>35780</v>
      </c>
      <c r="B351" s="88">
        <v>35765</v>
      </c>
      <c r="C351" s="91" t="s">
        <v>180</v>
      </c>
      <c r="D351" s="83">
        <v>22.43</v>
      </c>
      <c r="E351" s="82">
        <v>14040</v>
      </c>
      <c r="F351" s="82">
        <v>12491.25</v>
      </c>
      <c r="G351" s="82">
        <v>11577.125</v>
      </c>
      <c r="H351" s="82"/>
      <c r="J351"/>
      <c r="K351"/>
      <c r="L351"/>
      <c r="M351"/>
      <c r="N351"/>
    </row>
    <row r="352" spans="1:14" x14ac:dyDescent="0.25">
      <c r="A352" s="90">
        <v>35781</v>
      </c>
      <c r="B352" s="88">
        <v>35765</v>
      </c>
      <c r="C352" s="91" t="s">
        <v>180</v>
      </c>
      <c r="D352" s="83">
        <v>22.26</v>
      </c>
      <c r="E352" s="82">
        <v>13291</v>
      </c>
      <c r="F352" s="82">
        <v>12225.125</v>
      </c>
      <c r="G352" s="82">
        <v>10991.875</v>
      </c>
      <c r="H352" s="82"/>
      <c r="J352"/>
      <c r="K352"/>
      <c r="L352"/>
      <c r="M352"/>
      <c r="N352"/>
    </row>
    <row r="353" spans="1:14" x14ac:dyDescent="0.25">
      <c r="A353" s="90">
        <v>35782</v>
      </c>
      <c r="B353" s="88">
        <v>35765</v>
      </c>
      <c r="C353" s="91" t="s">
        <v>180</v>
      </c>
      <c r="D353" s="83">
        <v>21.89</v>
      </c>
      <c r="E353" s="82">
        <v>13362</v>
      </c>
      <c r="F353" s="82">
        <v>12137.6875</v>
      </c>
      <c r="G353" s="82">
        <v>10955</v>
      </c>
      <c r="H353" s="82"/>
      <c r="J353"/>
      <c r="K353"/>
      <c r="L353"/>
      <c r="M353"/>
      <c r="N353"/>
    </row>
    <row r="354" spans="1:14" x14ac:dyDescent="0.25">
      <c r="A354" s="90">
        <v>35783</v>
      </c>
      <c r="B354" s="88">
        <v>35765</v>
      </c>
      <c r="C354" s="91" t="s">
        <v>180</v>
      </c>
      <c r="D354" s="83">
        <v>21.18</v>
      </c>
      <c r="E354" s="82">
        <v>12685</v>
      </c>
      <c r="F354" s="82">
        <v>11821.1875</v>
      </c>
      <c r="G354" s="82">
        <v>10538.625</v>
      </c>
      <c r="H354" s="82"/>
      <c r="J354"/>
      <c r="K354"/>
      <c r="L354"/>
      <c r="M354"/>
      <c r="N354"/>
    </row>
    <row r="355" spans="1:14" x14ac:dyDescent="0.25">
      <c r="A355" s="90">
        <v>35784</v>
      </c>
      <c r="B355" s="88">
        <v>35765</v>
      </c>
      <c r="C355" s="91">
        <f>WEEKDAY(A355)</f>
        <v>7</v>
      </c>
      <c r="E355" s="82">
        <v>11796</v>
      </c>
      <c r="F355" s="82">
        <v>11057.875</v>
      </c>
      <c r="G355" s="82">
        <v>9862.75</v>
      </c>
      <c r="H355" s="82"/>
      <c r="J355"/>
      <c r="K355"/>
      <c r="L355"/>
      <c r="M355"/>
      <c r="N355"/>
    </row>
    <row r="356" spans="1:14" x14ac:dyDescent="0.25">
      <c r="A356" s="90">
        <v>35785</v>
      </c>
      <c r="B356" s="88">
        <v>35765</v>
      </c>
      <c r="C356" s="91">
        <f>WEEKDAY(A356)</f>
        <v>1</v>
      </c>
      <c r="E356" s="82">
        <v>11706</v>
      </c>
      <c r="F356" s="82">
        <v>10949.8125</v>
      </c>
      <c r="G356" s="82">
        <v>9796.5</v>
      </c>
      <c r="H356" s="82"/>
      <c r="J356"/>
      <c r="K356"/>
      <c r="L356"/>
      <c r="M356"/>
      <c r="N356"/>
    </row>
    <row r="357" spans="1:14" x14ac:dyDescent="0.25">
      <c r="A357" s="90">
        <v>35786</v>
      </c>
      <c r="B357" s="88">
        <v>35765</v>
      </c>
      <c r="C357" s="91" t="s">
        <v>180</v>
      </c>
      <c r="D357" s="83">
        <v>20.62</v>
      </c>
      <c r="E357" s="82">
        <v>12316</v>
      </c>
      <c r="F357" s="82">
        <v>11750.4375</v>
      </c>
      <c r="G357" s="82">
        <v>10080.125</v>
      </c>
      <c r="H357" s="82"/>
      <c r="J357"/>
      <c r="K357"/>
      <c r="L357"/>
      <c r="M357"/>
      <c r="N357"/>
    </row>
    <row r="358" spans="1:14" x14ac:dyDescent="0.25">
      <c r="A358" s="90">
        <v>35787</v>
      </c>
      <c r="B358" s="88">
        <v>35765</v>
      </c>
      <c r="C358" s="91" t="s">
        <v>180</v>
      </c>
      <c r="D358" s="83">
        <v>20.07</v>
      </c>
      <c r="E358" s="82">
        <v>12567</v>
      </c>
      <c r="F358" s="82">
        <v>11919.4375</v>
      </c>
      <c r="G358" s="82">
        <v>9995.625</v>
      </c>
      <c r="H358" s="82"/>
      <c r="J358"/>
      <c r="K358"/>
      <c r="L358"/>
      <c r="M358"/>
      <c r="N358"/>
    </row>
    <row r="359" spans="1:14" x14ac:dyDescent="0.25">
      <c r="A359" s="90">
        <v>35788</v>
      </c>
      <c r="B359" s="88">
        <v>35765</v>
      </c>
      <c r="C359" s="91" t="s">
        <v>180</v>
      </c>
      <c r="D359" s="83">
        <v>18.8</v>
      </c>
      <c r="E359" s="82">
        <v>11248</v>
      </c>
      <c r="F359" s="82">
        <v>10752.5</v>
      </c>
      <c r="G359" s="82">
        <v>9787.25</v>
      </c>
      <c r="H359" s="82"/>
      <c r="J359"/>
      <c r="K359"/>
      <c r="L359"/>
      <c r="M359"/>
      <c r="N359"/>
    </row>
    <row r="360" spans="1:14" x14ac:dyDescent="0.25">
      <c r="A360" s="90">
        <v>35789</v>
      </c>
      <c r="B360" s="88">
        <v>35765</v>
      </c>
      <c r="C360" s="91" t="s">
        <v>180</v>
      </c>
      <c r="E360" s="82">
        <v>10893</v>
      </c>
      <c r="F360" s="82">
        <v>10100.8125</v>
      </c>
      <c r="G360" s="82">
        <v>9643.375</v>
      </c>
      <c r="H360" s="82"/>
      <c r="J360"/>
      <c r="K360"/>
      <c r="L360"/>
      <c r="M360"/>
      <c r="N360"/>
    </row>
    <row r="361" spans="1:14" x14ac:dyDescent="0.25">
      <c r="A361" s="90">
        <v>35790</v>
      </c>
      <c r="B361" s="88">
        <v>35765</v>
      </c>
      <c r="C361" s="91" t="s">
        <v>180</v>
      </c>
      <c r="D361" s="83">
        <v>18.739999999999998</v>
      </c>
      <c r="E361" s="82">
        <v>12438</v>
      </c>
      <c r="F361" s="82">
        <v>11483.5</v>
      </c>
      <c r="G361" s="82">
        <v>9707.5</v>
      </c>
      <c r="H361" s="82"/>
      <c r="J361"/>
      <c r="K361"/>
      <c r="L361"/>
      <c r="M361"/>
      <c r="N361"/>
    </row>
    <row r="362" spans="1:14" x14ac:dyDescent="0.25">
      <c r="A362" s="90">
        <v>35791</v>
      </c>
      <c r="B362" s="88">
        <v>35765</v>
      </c>
      <c r="C362" s="91">
        <f>WEEKDAY(A362)</f>
        <v>7</v>
      </c>
      <c r="E362" s="82">
        <v>12371</v>
      </c>
      <c r="F362" s="82">
        <v>11513.75</v>
      </c>
      <c r="G362" s="82">
        <v>10652.25</v>
      </c>
      <c r="H362" s="82"/>
      <c r="J362"/>
      <c r="K362"/>
      <c r="L362"/>
      <c r="M362"/>
      <c r="N362"/>
    </row>
    <row r="363" spans="1:14" x14ac:dyDescent="0.25">
      <c r="A363" s="90">
        <v>35792</v>
      </c>
      <c r="B363" s="88">
        <v>35765</v>
      </c>
      <c r="C363" s="91">
        <f>WEEKDAY(A363)</f>
        <v>1</v>
      </c>
      <c r="E363" s="82">
        <v>12323</v>
      </c>
      <c r="F363" s="82">
        <v>11708.1875</v>
      </c>
      <c r="G363" s="82">
        <v>11111</v>
      </c>
      <c r="H363" s="82"/>
      <c r="J363"/>
      <c r="K363"/>
      <c r="L363"/>
      <c r="M363"/>
      <c r="N363"/>
    </row>
    <row r="364" spans="1:14" x14ac:dyDescent="0.25">
      <c r="A364" s="90">
        <v>35793</v>
      </c>
      <c r="B364" s="88">
        <v>35765</v>
      </c>
      <c r="C364" s="91" t="s">
        <v>180</v>
      </c>
      <c r="D364" s="83">
        <v>18.739999999999998</v>
      </c>
      <c r="E364" s="82">
        <v>13181</v>
      </c>
      <c r="F364" s="82">
        <v>12604.5625</v>
      </c>
      <c r="G364" s="82">
        <v>10956.625</v>
      </c>
      <c r="H364" s="82"/>
      <c r="J364"/>
      <c r="K364"/>
      <c r="L364"/>
      <c r="M364"/>
      <c r="N364"/>
    </row>
    <row r="365" spans="1:14" x14ac:dyDescent="0.25">
      <c r="A365" s="90">
        <v>35794</v>
      </c>
      <c r="B365" s="88">
        <v>35765</v>
      </c>
      <c r="C365" s="91" t="s">
        <v>180</v>
      </c>
      <c r="D365" s="83">
        <v>21.88</v>
      </c>
      <c r="E365" s="82">
        <v>13114</v>
      </c>
      <c r="F365" s="82">
        <v>12152.625</v>
      </c>
      <c r="G365" s="82">
        <v>11074.625</v>
      </c>
      <c r="H365" s="82"/>
      <c r="J365"/>
      <c r="K365"/>
      <c r="L365"/>
      <c r="M365"/>
      <c r="N365"/>
    </row>
    <row r="366" spans="1:14" x14ac:dyDescent="0.25">
      <c r="A366" s="90">
        <v>35795</v>
      </c>
      <c r="B366" s="88">
        <v>35765</v>
      </c>
      <c r="C366" s="91" t="s">
        <v>180</v>
      </c>
      <c r="D366" s="83">
        <v>21.8</v>
      </c>
      <c r="E366" s="82">
        <v>12433</v>
      </c>
      <c r="F366" s="82">
        <v>11830.4375</v>
      </c>
      <c r="G366" s="82">
        <v>10612</v>
      </c>
      <c r="H366" s="82"/>
      <c r="J366"/>
      <c r="K366"/>
      <c r="L366"/>
      <c r="M366"/>
      <c r="N366"/>
    </row>
    <row r="367" spans="1:14" x14ac:dyDescent="0.25">
      <c r="A367" s="90">
        <v>35796</v>
      </c>
      <c r="B367" s="88">
        <v>35796</v>
      </c>
      <c r="C367" s="91" t="s">
        <v>180</v>
      </c>
      <c r="E367" s="82">
        <v>12217</v>
      </c>
      <c r="F367" s="82">
        <v>11657.25</v>
      </c>
      <c r="G367" s="82">
        <v>11507.875</v>
      </c>
      <c r="H367" s="82"/>
      <c r="J367"/>
      <c r="K367"/>
      <c r="L367"/>
      <c r="M367"/>
      <c r="N367"/>
    </row>
    <row r="368" spans="1:14" x14ac:dyDescent="0.25">
      <c r="A368" s="90">
        <v>35797</v>
      </c>
      <c r="B368" s="88">
        <v>35796</v>
      </c>
      <c r="C368" s="91" t="s">
        <v>180</v>
      </c>
      <c r="D368" s="83">
        <v>21.28</v>
      </c>
      <c r="E368" s="82">
        <v>12382</v>
      </c>
      <c r="F368" s="82">
        <v>11942.4375</v>
      </c>
      <c r="G368" s="82">
        <v>10576.625</v>
      </c>
      <c r="H368" s="82"/>
      <c r="J368"/>
      <c r="K368"/>
      <c r="L368"/>
      <c r="M368"/>
      <c r="N368"/>
    </row>
    <row r="369" spans="1:14" x14ac:dyDescent="0.25">
      <c r="A369" s="90">
        <v>35798</v>
      </c>
      <c r="B369" s="88">
        <v>35796</v>
      </c>
      <c r="C369" s="91">
        <f>WEEKDAY(A369)</f>
        <v>7</v>
      </c>
      <c r="E369" s="82">
        <v>11967</v>
      </c>
      <c r="F369" s="82">
        <v>11241.0625</v>
      </c>
      <c r="G369" s="82">
        <v>10158</v>
      </c>
      <c r="H369" s="82"/>
      <c r="J369"/>
      <c r="K369"/>
      <c r="L369"/>
      <c r="M369"/>
      <c r="N369"/>
    </row>
    <row r="370" spans="1:14" x14ac:dyDescent="0.25">
      <c r="A370" s="90">
        <v>35799</v>
      </c>
      <c r="B370" s="88">
        <v>35796</v>
      </c>
      <c r="C370" s="91">
        <f>WEEKDAY(A370)</f>
        <v>1</v>
      </c>
      <c r="E370" s="82">
        <v>12013</v>
      </c>
      <c r="F370" s="82">
        <v>11014.1875</v>
      </c>
      <c r="G370" s="82">
        <v>9803</v>
      </c>
      <c r="H370" s="82"/>
      <c r="J370"/>
      <c r="K370"/>
      <c r="L370"/>
      <c r="M370"/>
      <c r="N370"/>
    </row>
    <row r="371" spans="1:14" x14ac:dyDescent="0.25">
      <c r="A371" s="90">
        <v>35800</v>
      </c>
      <c r="B371" s="88">
        <v>35796</v>
      </c>
      <c r="C371" s="91" t="s">
        <v>180</v>
      </c>
      <c r="D371" s="83">
        <v>20.98</v>
      </c>
      <c r="E371" s="82">
        <v>13013</v>
      </c>
      <c r="F371" s="82">
        <v>12302.875</v>
      </c>
      <c r="G371" s="82">
        <v>10052.75</v>
      </c>
      <c r="H371" s="82"/>
      <c r="J371"/>
      <c r="K371"/>
      <c r="L371"/>
      <c r="M371"/>
      <c r="N371"/>
    </row>
    <row r="372" spans="1:14" x14ac:dyDescent="0.25">
      <c r="A372" s="90">
        <v>35801</v>
      </c>
      <c r="B372" s="88">
        <v>35796</v>
      </c>
      <c r="C372" s="91" t="s">
        <v>180</v>
      </c>
      <c r="D372" s="83">
        <v>19.059999999999999</v>
      </c>
      <c r="E372" s="82">
        <v>12987</v>
      </c>
      <c r="F372" s="82">
        <v>12262.125</v>
      </c>
      <c r="G372" s="82">
        <v>10178.875</v>
      </c>
      <c r="H372" s="82"/>
      <c r="J372"/>
      <c r="K372"/>
      <c r="L372"/>
      <c r="M372"/>
      <c r="N372"/>
    </row>
    <row r="373" spans="1:14" x14ac:dyDescent="0.25">
      <c r="A373" s="90">
        <v>35802</v>
      </c>
      <c r="B373" s="88">
        <v>35796</v>
      </c>
      <c r="C373" s="91" t="s">
        <v>180</v>
      </c>
      <c r="D373" s="83">
        <v>17.39</v>
      </c>
      <c r="E373" s="82">
        <v>13691</v>
      </c>
      <c r="F373" s="82">
        <v>12745.3125</v>
      </c>
      <c r="G373" s="82">
        <v>10526.125</v>
      </c>
      <c r="H373" s="82"/>
      <c r="J373"/>
      <c r="K373"/>
      <c r="L373"/>
      <c r="M373"/>
      <c r="N373"/>
    </row>
    <row r="374" spans="1:14" x14ac:dyDescent="0.25">
      <c r="A374" s="90">
        <v>35803</v>
      </c>
      <c r="B374" s="88">
        <v>35796</v>
      </c>
      <c r="C374" s="91" t="s">
        <v>180</v>
      </c>
      <c r="D374" s="83">
        <v>16.39</v>
      </c>
      <c r="E374" s="82">
        <v>14114</v>
      </c>
      <c r="F374" s="82">
        <v>13156.125</v>
      </c>
      <c r="G374" s="82">
        <v>11088.625</v>
      </c>
      <c r="H374" s="82"/>
      <c r="J374"/>
      <c r="K374"/>
      <c r="L374"/>
      <c r="M374"/>
      <c r="N374"/>
    </row>
    <row r="375" spans="1:14" x14ac:dyDescent="0.25">
      <c r="A375" s="90">
        <v>35804</v>
      </c>
      <c r="B375" s="88">
        <v>35796</v>
      </c>
      <c r="C375" s="91" t="s">
        <v>180</v>
      </c>
      <c r="D375" s="83">
        <v>16.12</v>
      </c>
      <c r="E375" s="82">
        <v>14182</v>
      </c>
      <c r="F375" s="82">
        <v>12913.125</v>
      </c>
      <c r="G375" s="82">
        <v>11675.375</v>
      </c>
      <c r="H375" s="82"/>
      <c r="J375"/>
      <c r="K375"/>
      <c r="L375"/>
      <c r="M375"/>
      <c r="N375"/>
    </row>
    <row r="376" spans="1:14" x14ac:dyDescent="0.25">
      <c r="A376" s="90">
        <v>35805</v>
      </c>
      <c r="B376" s="88">
        <v>35796</v>
      </c>
      <c r="C376" s="91">
        <f>WEEKDAY(A376)</f>
        <v>7</v>
      </c>
      <c r="E376" s="82">
        <v>12727</v>
      </c>
      <c r="F376" s="82">
        <v>12190.125</v>
      </c>
      <c r="G376" s="82">
        <v>11286.5</v>
      </c>
      <c r="H376" s="82"/>
      <c r="J376"/>
      <c r="K376"/>
      <c r="L376"/>
      <c r="M376"/>
      <c r="N376"/>
    </row>
    <row r="377" spans="1:14" x14ac:dyDescent="0.25">
      <c r="A377" s="90">
        <v>35806</v>
      </c>
      <c r="B377" s="88">
        <v>35796</v>
      </c>
      <c r="C377" s="91">
        <f>WEEKDAY(A377)</f>
        <v>1</v>
      </c>
      <c r="E377" s="82">
        <v>12528</v>
      </c>
      <c r="F377" s="82">
        <v>11714.5625</v>
      </c>
      <c r="G377" s="82">
        <v>10633.25</v>
      </c>
      <c r="H377" s="82"/>
      <c r="J377"/>
      <c r="K377"/>
      <c r="L377"/>
      <c r="M377"/>
      <c r="N377"/>
    </row>
    <row r="378" spans="1:14" x14ac:dyDescent="0.25">
      <c r="A378" s="90">
        <v>35807</v>
      </c>
      <c r="B378" s="88">
        <v>35796</v>
      </c>
      <c r="C378" s="91" t="s">
        <v>180</v>
      </c>
      <c r="D378" s="83">
        <v>19.22</v>
      </c>
      <c r="E378" s="82">
        <v>13463</v>
      </c>
      <c r="F378" s="82">
        <v>12811.1875</v>
      </c>
      <c r="G378" s="82">
        <v>10641.25</v>
      </c>
      <c r="H378" s="82"/>
      <c r="J378"/>
      <c r="K378"/>
      <c r="L378"/>
      <c r="M378"/>
      <c r="N378"/>
    </row>
    <row r="379" spans="1:14" x14ac:dyDescent="0.25">
      <c r="A379" s="90">
        <v>35808</v>
      </c>
      <c r="B379" s="88">
        <v>35796</v>
      </c>
      <c r="C379" s="91" t="s">
        <v>180</v>
      </c>
      <c r="D379" s="83">
        <v>18.329999999999998</v>
      </c>
      <c r="E379" s="82">
        <v>13909</v>
      </c>
      <c r="F379" s="82">
        <v>13097</v>
      </c>
      <c r="G379" s="82">
        <v>10783.875</v>
      </c>
      <c r="H379" s="82"/>
      <c r="J379"/>
      <c r="K379"/>
      <c r="L379"/>
      <c r="M379"/>
      <c r="N379"/>
    </row>
    <row r="380" spans="1:14" x14ac:dyDescent="0.25">
      <c r="A380" s="90">
        <v>35809</v>
      </c>
      <c r="B380" s="88">
        <v>35796</v>
      </c>
      <c r="C380" s="91" t="s">
        <v>180</v>
      </c>
      <c r="D380" s="83">
        <v>17.53</v>
      </c>
      <c r="E380" s="82">
        <v>13625</v>
      </c>
      <c r="F380" s="82">
        <v>12967.4375</v>
      </c>
      <c r="G380" s="82">
        <v>11058.375</v>
      </c>
      <c r="H380" s="82"/>
      <c r="J380"/>
      <c r="K380"/>
      <c r="L380"/>
      <c r="M380"/>
      <c r="N380"/>
    </row>
    <row r="381" spans="1:14" x14ac:dyDescent="0.25">
      <c r="A381" s="90">
        <v>35810</v>
      </c>
      <c r="B381" s="88">
        <v>35796</v>
      </c>
      <c r="C381" s="91" t="s">
        <v>180</v>
      </c>
      <c r="D381" s="83">
        <v>18.14</v>
      </c>
      <c r="E381" s="82">
        <v>14444</v>
      </c>
      <c r="F381" s="82">
        <v>13458.75</v>
      </c>
      <c r="G381" s="82">
        <v>11242.125</v>
      </c>
      <c r="H381" s="82"/>
      <c r="J381"/>
      <c r="K381"/>
      <c r="L381"/>
      <c r="M381"/>
      <c r="N381"/>
    </row>
    <row r="382" spans="1:14" x14ac:dyDescent="0.25">
      <c r="A382" s="90">
        <v>35811</v>
      </c>
      <c r="B382" s="88">
        <v>35796</v>
      </c>
      <c r="C382" s="91" t="s">
        <v>180</v>
      </c>
      <c r="D382" s="83">
        <v>17.45</v>
      </c>
      <c r="E382" s="82">
        <v>14747</v>
      </c>
      <c r="F382" s="82">
        <v>13198</v>
      </c>
      <c r="G382" s="82">
        <v>12127.125</v>
      </c>
      <c r="H382" s="82"/>
      <c r="J382"/>
      <c r="K382"/>
      <c r="L382"/>
      <c r="M382"/>
      <c r="N382"/>
    </row>
    <row r="383" spans="1:14" x14ac:dyDescent="0.25">
      <c r="A383" s="90">
        <v>35812</v>
      </c>
      <c r="B383" s="88">
        <v>35796</v>
      </c>
      <c r="C383" s="91">
        <f>WEEKDAY(A383)</f>
        <v>7</v>
      </c>
      <c r="E383" s="82">
        <v>12518</v>
      </c>
      <c r="F383" s="82">
        <v>11878.0625</v>
      </c>
      <c r="G383" s="82">
        <v>11113.75</v>
      </c>
      <c r="H383" s="82"/>
      <c r="J383"/>
      <c r="K383"/>
      <c r="L383"/>
      <c r="M383"/>
      <c r="N383"/>
    </row>
    <row r="384" spans="1:14" x14ac:dyDescent="0.25">
      <c r="A384" s="90">
        <v>35813</v>
      </c>
      <c r="B384" s="88">
        <v>35796</v>
      </c>
      <c r="C384" s="91">
        <f>WEEKDAY(A384)</f>
        <v>1</v>
      </c>
      <c r="E384" s="82">
        <v>12337</v>
      </c>
      <c r="F384" s="82">
        <v>11635.3125</v>
      </c>
      <c r="G384" s="82">
        <v>10627.125</v>
      </c>
      <c r="H384" s="82"/>
      <c r="J384"/>
      <c r="K384"/>
      <c r="L384"/>
      <c r="M384"/>
      <c r="N384"/>
    </row>
    <row r="385" spans="1:14" x14ac:dyDescent="0.25">
      <c r="A385" s="90">
        <v>35814</v>
      </c>
      <c r="B385" s="88">
        <v>35796</v>
      </c>
      <c r="C385" s="91" t="s">
        <v>180</v>
      </c>
      <c r="D385" s="83">
        <v>16.940000000000001</v>
      </c>
      <c r="E385" s="82">
        <v>13638</v>
      </c>
      <c r="F385" s="82">
        <v>12799.125</v>
      </c>
      <c r="G385" s="82">
        <v>10885.625</v>
      </c>
      <c r="H385" s="82"/>
      <c r="J385"/>
      <c r="K385"/>
      <c r="L385"/>
      <c r="M385"/>
      <c r="N385"/>
    </row>
    <row r="386" spans="1:14" x14ac:dyDescent="0.25">
      <c r="A386" s="90">
        <v>35815</v>
      </c>
      <c r="B386" s="88">
        <v>35796</v>
      </c>
      <c r="C386" s="91" t="s">
        <v>180</v>
      </c>
      <c r="D386" s="83">
        <v>17.28</v>
      </c>
      <c r="E386" s="82">
        <v>14211</v>
      </c>
      <c r="F386" s="82">
        <v>13046.25</v>
      </c>
      <c r="G386" s="82">
        <v>11588.875</v>
      </c>
      <c r="H386" s="82"/>
      <c r="J386"/>
      <c r="K386"/>
      <c r="L386"/>
      <c r="M386"/>
      <c r="N386"/>
    </row>
    <row r="387" spans="1:14" x14ac:dyDescent="0.25">
      <c r="A387" s="90">
        <v>35816</v>
      </c>
      <c r="B387" s="88">
        <v>35796</v>
      </c>
      <c r="C387" s="91" t="s">
        <v>180</v>
      </c>
      <c r="D387" s="83">
        <v>18.09</v>
      </c>
      <c r="E387" s="82">
        <v>13222</v>
      </c>
      <c r="F387" s="82">
        <v>12547.1875</v>
      </c>
      <c r="G387" s="82">
        <v>10802</v>
      </c>
      <c r="H387" s="82"/>
      <c r="J387"/>
      <c r="K387"/>
      <c r="L387"/>
      <c r="M387"/>
      <c r="N387"/>
    </row>
    <row r="388" spans="1:14" x14ac:dyDescent="0.25">
      <c r="A388" s="90">
        <v>35817</v>
      </c>
      <c r="B388" s="88">
        <v>35796</v>
      </c>
      <c r="C388" s="91" t="s">
        <v>180</v>
      </c>
      <c r="D388" s="83">
        <v>18.059999999999999</v>
      </c>
      <c r="E388" s="82">
        <v>13854</v>
      </c>
      <c r="F388" s="82">
        <v>13044.0625</v>
      </c>
      <c r="G388" s="82">
        <v>10825.75</v>
      </c>
      <c r="H388" s="82"/>
      <c r="J388"/>
      <c r="K388"/>
      <c r="L388"/>
      <c r="M388"/>
      <c r="N388"/>
    </row>
    <row r="389" spans="1:14" x14ac:dyDescent="0.25">
      <c r="A389" s="90">
        <v>35818</v>
      </c>
      <c r="B389" s="88">
        <v>35796</v>
      </c>
      <c r="C389" s="91" t="s">
        <v>180</v>
      </c>
      <c r="D389" s="83">
        <v>17.739999999999998</v>
      </c>
      <c r="E389" s="82">
        <v>13974</v>
      </c>
      <c r="F389" s="82">
        <v>13265.375</v>
      </c>
      <c r="G389" s="82">
        <v>11582.5</v>
      </c>
      <c r="H389" s="82"/>
      <c r="J389"/>
      <c r="K389"/>
      <c r="L389"/>
      <c r="M389"/>
      <c r="N389"/>
    </row>
    <row r="390" spans="1:14" x14ac:dyDescent="0.25">
      <c r="A390" s="90">
        <v>35819</v>
      </c>
      <c r="B390" s="88">
        <v>35796</v>
      </c>
      <c r="C390" s="91">
        <f>WEEKDAY(A390)</f>
        <v>7</v>
      </c>
      <c r="E390" s="82">
        <v>13465</v>
      </c>
      <c r="F390" s="82">
        <v>12493.25</v>
      </c>
      <c r="G390" s="82">
        <v>11806.75</v>
      </c>
      <c r="H390" s="82"/>
      <c r="J390"/>
      <c r="K390"/>
      <c r="L390"/>
      <c r="M390"/>
      <c r="N390"/>
    </row>
    <row r="391" spans="1:14" x14ac:dyDescent="0.25">
      <c r="A391" s="90">
        <v>35820</v>
      </c>
      <c r="B391" s="88">
        <v>35796</v>
      </c>
      <c r="C391" s="91">
        <f>WEEKDAY(A391)</f>
        <v>1</v>
      </c>
      <c r="E391" s="82">
        <v>13013</v>
      </c>
      <c r="F391" s="82">
        <v>12013.8125</v>
      </c>
      <c r="G391" s="82">
        <v>11471.5</v>
      </c>
      <c r="H391" s="82"/>
      <c r="J391"/>
      <c r="K391"/>
      <c r="L391"/>
      <c r="M391"/>
      <c r="N391"/>
    </row>
    <row r="392" spans="1:14" x14ac:dyDescent="0.25">
      <c r="A392" s="90">
        <v>35821</v>
      </c>
      <c r="B392" s="88">
        <v>35796</v>
      </c>
      <c r="C392" s="91" t="s">
        <v>180</v>
      </c>
      <c r="D392" s="83">
        <v>17.3</v>
      </c>
      <c r="E392" s="82">
        <v>14023</v>
      </c>
      <c r="F392" s="82">
        <v>13276.6875</v>
      </c>
      <c r="G392" s="82">
        <v>10978.25</v>
      </c>
      <c r="H392" s="82"/>
      <c r="J392"/>
      <c r="K392"/>
      <c r="L392"/>
      <c r="M392"/>
      <c r="N392"/>
    </row>
    <row r="393" spans="1:14" x14ac:dyDescent="0.25">
      <c r="A393" s="90">
        <v>35822</v>
      </c>
      <c r="B393" s="88">
        <v>35796</v>
      </c>
      <c r="C393" s="91" t="s">
        <v>180</v>
      </c>
      <c r="D393" s="83">
        <v>17.23</v>
      </c>
      <c r="E393" s="82">
        <v>13802</v>
      </c>
      <c r="F393" s="82">
        <v>13103.3125</v>
      </c>
      <c r="G393" s="82">
        <v>11494.875</v>
      </c>
      <c r="H393" s="82"/>
      <c r="J393"/>
      <c r="K393"/>
      <c r="L393"/>
      <c r="M393"/>
      <c r="N393"/>
    </row>
    <row r="394" spans="1:14" x14ac:dyDescent="0.25">
      <c r="A394" s="90">
        <v>35823</v>
      </c>
      <c r="B394" s="88">
        <v>35796</v>
      </c>
      <c r="C394" s="91" t="s">
        <v>180</v>
      </c>
      <c r="D394" s="83">
        <v>16.7</v>
      </c>
      <c r="E394" s="82">
        <v>14503</v>
      </c>
      <c r="F394" s="82">
        <v>12933.4375</v>
      </c>
      <c r="G394" s="82">
        <v>11740.875</v>
      </c>
      <c r="H394" s="82"/>
      <c r="J394"/>
      <c r="K394"/>
      <c r="L394"/>
      <c r="M394"/>
      <c r="N394"/>
    </row>
    <row r="395" spans="1:14" x14ac:dyDescent="0.25">
      <c r="A395" s="90">
        <v>35824</v>
      </c>
      <c r="B395" s="88">
        <v>35796</v>
      </c>
      <c r="C395" s="91" t="s">
        <v>180</v>
      </c>
      <c r="D395" s="83">
        <v>16.37</v>
      </c>
      <c r="E395" s="82">
        <v>13749</v>
      </c>
      <c r="F395" s="82">
        <v>12603.0625</v>
      </c>
      <c r="G395" s="82">
        <v>11270.75</v>
      </c>
      <c r="H395" s="82"/>
      <c r="J395"/>
      <c r="K395"/>
      <c r="L395"/>
      <c r="M395"/>
      <c r="N395"/>
    </row>
    <row r="396" spans="1:14" x14ac:dyDescent="0.25">
      <c r="A396" s="90">
        <v>35825</v>
      </c>
      <c r="B396" s="88">
        <v>35796</v>
      </c>
      <c r="C396" s="91" t="s">
        <v>180</v>
      </c>
      <c r="D396" s="83">
        <v>16.2</v>
      </c>
      <c r="E396" s="82">
        <v>13280</v>
      </c>
      <c r="F396" s="82">
        <v>12294.4375</v>
      </c>
      <c r="G396" s="82">
        <v>10908.625</v>
      </c>
      <c r="H396" s="82"/>
      <c r="J396"/>
      <c r="K396"/>
      <c r="L396"/>
      <c r="M396"/>
      <c r="N396"/>
    </row>
    <row r="397" spans="1:14" x14ac:dyDescent="0.25">
      <c r="A397" s="90">
        <v>35826</v>
      </c>
      <c r="B397" s="88">
        <v>35796</v>
      </c>
      <c r="C397" s="91">
        <f>WEEKDAY(A397)</f>
        <v>7</v>
      </c>
      <c r="D397" s="83">
        <v>16.5</v>
      </c>
      <c r="E397" s="82">
        <v>12468</v>
      </c>
      <c r="F397" s="82">
        <v>11775.1875</v>
      </c>
      <c r="G397" s="82">
        <v>10856.625</v>
      </c>
      <c r="H397" s="82"/>
      <c r="J397"/>
      <c r="K397"/>
      <c r="L397"/>
      <c r="M397"/>
      <c r="N397"/>
    </row>
    <row r="398" spans="1:14" x14ac:dyDescent="0.25">
      <c r="A398" s="90">
        <v>35827</v>
      </c>
      <c r="B398" s="88">
        <v>35827</v>
      </c>
      <c r="C398" s="91">
        <f>WEEKDAY(A398)</f>
        <v>1</v>
      </c>
      <c r="E398" s="82">
        <v>12450</v>
      </c>
      <c r="F398" s="82">
        <v>11657.5625</v>
      </c>
      <c r="G398" s="82">
        <v>10461.875</v>
      </c>
      <c r="H398" s="82"/>
      <c r="J398"/>
      <c r="K398"/>
      <c r="L398"/>
      <c r="M398"/>
      <c r="N398"/>
    </row>
    <row r="399" spans="1:14" x14ac:dyDescent="0.25">
      <c r="A399" s="90">
        <v>35828</v>
      </c>
      <c r="B399" s="88">
        <v>35827</v>
      </c>
      <c r="C399" s="91" t="s">
        <v>180</v>
      </c>
      <c r="D399" s="83">
        <v>16.86</v>
      </c>
      <c r="E399" s="82">
        <v>13678</v>
      </c>
      <c r="F399" s="82">
        <v>12877.8125</v>
      </c>
      <c r="G399" s="82">
        <v>10686.375</v>
      </c>
      <c r="H399" s="82"/>
      <c r="J399"/>
      <c r="K399"/>
      <c r="L399"/>
      <c r="M399"/>
      <c r="N399"/>
    </row>
    <row r="400" spans="1:14" x14ac:dyDescent="0.25">
      <c r="A400" s="90">
        <v>35829</v>
      </c>
      <c r="B400" s="88">
        <v>35827</v>
      </c>
      <c r="C400" s="91" t="s">
        <v>180</v>
      </c>
      <c r="D400" s="83">
        <v>17.68</v>
      </c>
      <c r="E400" s="82">
        <v>13271</v>
      </c>
      <c r="F400" s="82">
        <v>12488.9375</v>
      </c>
      <c r="G400" s="82">
        <v>10995.5</v>
      </c>
      <c r="H400" s="82"/>
      <c r="J400"/>
      <c r="K400"/>
      <c r="L400"/>
      <c r="M400"/>
      <c r="N400"/>
    </row>
    <row r="401" spans="1:14" x14ac:dyDescent="0.25">
      <c r="A401" s="90">
        <v>35830</v>
      </c>
      <c r="B401" s="88">
        <v>35827</v>
      </c>
      <c r="C401" s="91" t="s">
        <v>180</v>
      </c>
      <c r="D401" s="83">
        <v>18.53</v>
      </c>
      <c r="E401" s="82">
        <v>13688</v>
      </c>
      <c r="F401" s="82">
        <v>12685.0625</v>
      </c>
      <c r="G401" s="82">
        <v>11204.75</v>
      </c>
      <c r="H401" s="82"/>
      <c r="J401"/>
      <c r="K401"/>
      <c r="L401"/>
      <c r="M401"/>
      <c r="N401"/>
    </row>
    <row r="402" spans="1:14" x14ac:dyDescent="0.25">
      <c r="A402" s="90">
        <v>35831</v>
      </c>
      <c r="B402" s="88">
        <v>35827</v>
      </c>
      <c r="C402" s="91" t="s">
        <v>180</v>
      </c>
      <c r="D402" s="83">
        <v>19.89</v>
      </c>
      <c r="E402" s="82">
        <v>14128</v>
      </c>
      <c r="F402" s="82">
        <v>13058.5625</v>
      </c>
      <c r="G402" s="82">
        <v>11749.125</v>
      </c>
      <c r="H402" s="82"/>
      <c r="J402"/>
      <c r="K402"/>
      <c r="L402"/>
      <c r="M402"/>
      <c r="N402"/>
    </row>
    <row r="403" spans="1:14" x14ac:dyDescent="0.25">
      <c r="A403" s="90">
        <v>35832</v>
      </c>
      <c r="B403" s="88">
        <v>35827</v>
      </c>
      <c r="C403" s="91" t="s">
        <v>180</v>
      </c>
      <c r="D403" s="83">
        <v>20.329999999999998</v>
      </c>
      <c r="E403" s="82">
        <v>13772</v>
      </c>
      <c r="F403" s="82">
        <v>12941.5625</v>
      </c>
      <c r="G403" s="82">
        <v>11416.75</v>
      </c>
      <c r="H403" s="82"/>
      <c r="J403"/>
      <c r="K403"/>
      <c r="L403"/>
      <c r="M403"/>
      <c r="N403"/>
    </row>
    <row r="404" spans="1:14" x14ac:dyDescent="0.25">
      <c r="A404" s="90">
        <v>35833</v>
      </c>
      <c r="B404" s="88">
        <v>35827</v>
      </c>
      <c r="C404" s="91">
        <f>WEEKDAY(A404)</f>
        <v>7</v>
      </c>
      <c r="E404" s="82">
        <v>13301</v>
      </c>
      <c r="F404" s="82">
        <v>12288.125</v>
      </c>
      <c r="G404" s="82">
        <v>11639.375</v>
      </c>
      <c r="H404" s="82"/>
      <c r="J404"/>
      <c r="K404"/>
      <c r="L404"/>
      <c r="M404"/>
      <c r="N404"/>
    </row>
    <row r="405" spans="1:14" x14ac:dyDescent="0.25">
      <c r="A405" s="90">
        <v>35834</v>
      </c>
      <c r="B405" s="88">
        <v>35827</v>
      </c>
      <c r="C405" s="91">
        <f>WEEKDAY(A405)</f>
        <v>1</v>
      </c>
      <c r="E405" s="82">
        <v>12560</v>
      </c>
      <c r="F405" s="82">
        <v>11688.875</v>
      </c>
      <c r="G405" s="82">
        <v>11118.625</v>
      </c>
      <c r="H405" s="82"/>
      <c r="J405"/>
      <c r="K405"/>
      <c r="L405"/>
      <c r="M405"/>
      <c r="N405"/>
    </row>
    <row r="406" spans="1:14" x14ac:dyDescent="0.25">
      <c r="A406" s="90">
        <v>35835</v>
      </c>
      <c r="B406" s="88">
        <v>35827</v>
      </c>
      <c r="C406" s="91" t="s">
        <v>180</v>
      </c>
      <c r="D406" s="83">
        <v>18.84</v>
      </c>
      <c r="E406" s="82">
        <v>13509</v>
      </c>
      <c r="F406" s="82">
        <v>12787.875</v>
      </c>
      <c r="G406" s="82">
        <v>10908.25</v>
      </c>
      <c r="H406" s="82"/>
      <c r="J406"/>
      <c r="K406"/>
      <c r="L406"/>
      <c r="M406"/>
      <c r="N406"/>
    </row>
    <row r="407" spans="1:14" x14ac:dyDescent="0.25">
      <c r="A407" s="90">
        <v>35836</v>
      </c>
      <c r="B407" s="88">
        <v>35827</v>
      </c>
      <c r="C407" s="91" t="s">
        <v>180</v>
      </c>
      <c r="D407" s="83">
        <v>18.02</v>
      </c>
      <c r="E407" s="82">
        <v>12560</v>
      </c>
      <c r="F407" s="82">
        <v>12184.6875</v>
      </c>
      <c r="G407" s="82">
        <v>10404.25</v>
      </c>
      <c r="H407" s="82"/>
      <c r="J407"/>
      <c r="K407"/>
      <c r="L407"/>
      <c r="M407"/>
      <c r="N407"/>
    </row>
    <row r="408" spans="1:14" x14ac:dyDescent="0.25">
      <c r="A408" s="90">
        <v>35837</v>
      </c>
      <c r="B408" s="88">
        <v>35827</v>
      </c>
      <c r="C408" s="91" t="s">
        <v>180</v>
      </c>
      <c r="D408" s="83">
        <v>18</v>
      </c>
      <c r="E408" s="82">
        <v>13217</v>
      </c>
      <c r="F408" s="82">
        <v>12529.9375</v>
      </c>
      <c r="G408" s="82">
        <v>10587.125</v>
      </c>
      <c r="H408" s="82"/>
      <c r="J408"/>
      <c r="K408"/>
      <c r="L408"/>
      <c r="M408"/>
      <c r="N408"/>
    </row>
    <row r="409" spans="1:14" x14ac:dyDescent="0.25">
      <c r="A409" s="90">
        <v>35838</v>
      </c>
      <c r="B409" s="88">
        <v>35827</v>
      </c>
      <c r="C409" s="91" t="s">
        <v>180</v>
      </c>
      <c r="D409" s="83">
        <v>17.670000000000002</v>
      </c>
      <c r="E409" s="82">
        <v>13749</v>
      </c>
      <c r="F409" s="82">
        <v>12614</v>
      </c>
      <c r="G409" s="82">
        <v>11244.625</v>
      </c>
      <c r="H409" s="82"/>
      <c r="J409"/>
      <c r="K409"/>
      <c r="L409"/>
      <c r="M409"/>
      <c r="N409"/>
    </row>
    <row r="410" spans="1:14" x14ac:dyDescent="0.25">
      <c r="A410" s="90">
        <v>35839</v>
      </c>
      <c r="B410" s="88">
        <v>35827</v>
      </c>
      <c r="C410" s="91" t="s">
        <v>180</v>
      </c>
      <c r="D410" s="83">
        <v>17.64</v>
      </c>
      <c r="E410" s="82">
        <v>13131</v>
      </c>
      <c r="F410" s="82">
        <v>12206.6875</v>
      </c>
      <c r="G410" s="82">
        <v>10912.375</v>
      </c>
      <c r="H410" s="82"/>
      <c r="J410"/>
      <c r="K410"/>
      <c r="L410"/>
      <c r="M410"/>
      <c r="N410"/>
    </row>
    <row r="411" spans="1:14" x14ac:dyDescent="0.25">
      <c r="A411" s="90">
        <v>35840</v>
      </c>
      <c r="B411" s="88">
        <v>35827</v>
      </c>
      <c r="C411" s="91">
        <f>WEEKDAY(A411)</f>
        <v>7</v>
      </c>
      <c r="D411" s="83">
        <v>15</v>
      </c>
      <c r="E411" s="82">
        <v>12252</v>
      </c>
      <c r="F411" s="82">
        <v>11525.25</v>
      </c>
      <c r="G411" s="82">
        <v>10701.25</v>
      </c>
      <c r="H411" s="82"/>
      <c r="J411"/>
      <c r="K411"/>
      <c r="L411"/>
      <c r="M411"/>
      <c r="N411"/>
    </row>
    <row r="412" spans="1:14" x14ac:dyDescent="0.25">
      <c r="A412" s="90">
        <v>35841</v>
      </c>
      <c r="B412" s="88">
        <v>35827</v>
      </c>
      <c r="C412" s="91">
        <f>WEEKDAY(A412)</f>
        <v>1</v>
      </c>
      <c r="D412" s="83">
        <v>14.5</v>
      </c>
      <c r="E412" s="82">
        <v>12829</v>
      </c>
      <c r="F412" s="82">
        <v>11909.4375</v>
      </c>
      <c r="G412" s="82">
        <v>10439.25</v>
      </c>
      <c r="H412" s="82"/>
      <c r="J412"/>
      <c r="K412"/>
      <c r="L412"/>
      <c r="M412"/>
      <c r="N412"/>
    </row>
    <row r="413" spans="1:14" x14ac:dyDescent="0.25">
      <c r="A413" s="90">
        <v>35842</v>
      </c>
      <c r="B413" s="88">
        <v>35827</v>
      </c>
      <c r="C413" s="91" t="s">
        <v>180</v>
      </c>
      <c r="D413" s="83">
        <v>17.489999999999998</v>
      </c>
      <c r="E413" s="82">
        <v>13519</v>
      </c>
      <c r="F413" s="82">
        <v>12861.1875</v>
      </c>
      <c r="G413" s="82">
        <v>10715.25</v>
      </c>
      <c r="H413" s="82"/>
      <c r="J413"/>
      <c r="K413"/>
      <c r="L413"/>
      <c r="M413"/>
      <c r="N413"/>
    </row>
    <row r="414" spans="1:14" x14ac:dyDescent="0.25">
      <c r="A414" s="90">
        <v>35843</v>
      </c>
      <c r="B414" s="88">
        <v>35827</v>
      </c>
      <c r="C414" s="91" t="s">
        <v>180</v>
      </c>
      <c r="E414" s="82">
        <v>13488</v>
      </c>
      <c r="F414" s="82">
        <v>12849.375</v>
      </c>
      <c r="G414" s="82">
        <v>11018.5</v>
      </c>
      <c r="H414" s="82"/>
      <c r="J414"/>
      <c r="K414"/>
      <c r="L414"/>
      <c r="M414"/>
      <c r="N414"/>
    </row>
    <row r="415" spans="1:14" x14ac:dyDescent="0.25">
      <c r="A415" s="90">
        <v>35844</v>
      </c>
      <c r="B415" s="88">
        <v>35827</v>
      </c>
      <c r="C415" s="91" t="s">
        <v>180</v>
      </c>
      <c r="D415" s="83">
        <v>17.489999999999998</v>
      </c>
      <c r="E415" s="82">
        <v>13591</v>
      </c>
      <c r="F415" s="82">
        <v>12436</v>
      </c>
      <c r="G415" s="82">
        <v>11163.625</v>
      </c>
      <c r="H415" s="82"/>
      <c r="J415"/>
      <c r="K415"/>
      <c r="L415"/>
      <c r="M415"/>
      <c r="N415"/>
    </row>
    <row r="416" spans="1:14" x14ac:dyDescent="0.25">
      <c r="A416" s="90">
        <v>35845</v>
      </c>
      <c r="B416" s="88">
        <v>35827</v>
      </c>
      <c r="C416" s="91" t="s">
        <v>180</v>
      </c>
      <c r="D416" s="83">
        <v>17.71</v>
      </c>
      <c r="E416" s="82">
        <v>13197</v>
      </c>
      <c r="F416" s="82">
        <v>12539.375</v>
      </c>
      <c r="G416" s="82">
        <v>10956.75</v>
      </c>
      <c r="H416" s="82"/>
      <c r="J416"/>
      <c r="K416"/>
      <c r="L416"/>
      <c r="M416"/>
      <c r="N416"/>
    </row>
    <row r="417" spans="1:14" x14ac:dyDescent="0.25">
      <c r="A417" s="90">
        <v>35846</v>
      </c>
      <c r="B417" s="88">
        <v>35827</v>
      </c>
      <c r="C417" s="91" t="s">
        <v>180</v>
      </c>
      <c r="D417" s="83">
        <v>18.16</v>
      </c>
      <c r="E417" s="82">
        <v>13349</v>
      </c>
      <c r="F417" s="82">
        <v>12160.0625</v>
      </c>
      <c r="G417" s="82">
        <v>10939.125</v>
      </c>
      <c r="H417" s="82"/>
      <c r="J417"/>
      <c r="K417"/>
      <c r="L417"/>
      <c r="M417"/>
      <c r="N417"/>
    </row>
    <row r="418" spans="1:14" x14ac:dyDescent="0.25">
      <c r="A418" s="90">
        <v>35847</v>
      </c>
      <c r="B418" s="88">
        <v>35827</v>
      </c>
      <c r="C418" s="91">
        <f>WEEKDAY(A418)</f>
        <v>7</v>
      </c>
      <c r="E418" s="82">
        <v>12293</v>
      </c>
      <c r="F418" s="82">
        <v>11422.375</v>
      </c>
      <c r="G418" s="82">
        <v>10663</v>
      </c>
      <c r="H418" s="82"/>
      <c r="J418"/>
      <c r="K418"/>
      <c r="L418"/>
      <c r="M418"/>
      <c r="N418"/>
    </row>
    <row r="419" spans="1:14" x14ac:dyDescent="0.25">
      <c r="A419" s="90">
        <v>35848</v>
      </c>
      <c r="B419" s="88">
        <v>35827</v>
      </c>
      <c r="C419" s="91">
        <f>WEEKDAY(A419)</f>
        <v>1</v>
      </c>
      <c r="E419" s="82">
        <v>12303</v>
      </c>
      <c r="F419" s="82">
        <v>11470.6875</v>
      </c>
      <c r="G419" s="82">
        <v>10139.25</v>
      </c>
      <c r="H419" s="82"/>
      <c r="J419"/>
      <c r="K419"/>
      <c r="L419"/>
      <c r="M419"/>
      <c r="N419"/>
    </row>
    <row r="420" spans="1:14" x14ac:dyDescent="0.25">
      <c r="A420" s="90">
        <v>35849</v>
      </c>
      <c r="B420" s="88">
        <v>35827</v>
      </c>
      <c r="C420" s="91" t="s">
        <v>180</v>
      </c>
      <c r="D420" s="83">
        <v>18.64</v>
      </c>
      <c r="E420" s="82">
        <v>13118</v>
      </c>
      <c r="F420" s="82">
        <v>12261.125</v>
      </c>
      <c r="G420" s="82">
        <v>10763.75</v>
      </c>
      <c r="H420" s="82"/>
      <c r="J420"/>
      <c r="K420"/>
      <c r="L420"/>
      <c r="M420"/>
      <c r="N420"/>
    </row>
    <row r="421" spans="1:14" x14ac:dyDescent="0.25">
      <c r="A421" s="90">
        <v>35850</v>
      </c>
      <c r="B421" s="88">
        <v>35827</v>
      </c>
      <c r="C421" s="91" t="s">
        <v>180</v>
      </c>
      <c r="D421" s="83">
        <v>18.57</v>
      </c>
      <c r="E421" s="82">
        <v>12524</v>
      </c>
      <c r="F421" s="82">
        <v>11742.5625</v>
      </c>
      <c r="G421" s="82">
        <v>10552</v>
      </c>
      <c r="H421" s="82"/>
      <c r="J421"/>
      <c r="K421"/>
      <c r="L421"/>
      <c r="M421"/>
      <c r="N421"/>
    </row>
    <row r="422" spans="1:14" x14ac:dyDescent="0.25">
      <c r="A422" s="90">
        <v>35851</v>
      </c>
      <c r="B422" s="88">
        <v>35827</v>
      </c>
      <c r="C422" s="91" t="s">
        <v>180</v>
      </c>
      <c r="D422" s="83">
        <v>18.2</v>
      </c>
      <c r="E422" s="82">
        <v>12863</v>
      </c>
      <c r="F422" s="82">
        <v>12233.75</v>
      </c>
      <c r="G422" s="82">
        <v>10307</v>
      </c>
      <c r="H422" s="82"/>
      <c r="J422"/>
      <c r="K422"/>
      <c r="L422"/>
      <c r="M422"/>
      <c r="N422"/>
    </row>
    <row r="423" spans="1:14" x14ac:dyDescent="0.25">
      <c r="A423" s="90">
        <v>35852</v>
      </c>
      <c r="B423" s="88">
        <v>35827</v>
      </c>
      <c r="C423" s="91" t="s">
        <v>180</v>
      </c>
      <c r="D423" s="83">
        <v>17.32</v>
      </c>
      <c r="E423" s="82">
        <v>12920</v>
      </c>
      <c r="F423" s="82">
        <v>12368.8125</v>
      </c>
      <c r="G423" s="82">
        <v>10469.875</v>
      </c>
      <c r="H423" s="82"/>
      <c r="J423"/>
      <c r="K423"/>
      <c r="L423"/>
      <c r="M423"/>
      <c r="N423"/>
    </row>
    <row r="424" spans="1:14" x14ac:dyDescent="0.25">
      <c r="A424" s="90">
        <v>35853</v>
      </c>
      <c r="B424" s="88">
        <v>35827</v>
      </c>
      <c r="C424" s="91" t="s">
        <v>180</v>
      </c>
      <c r="D424" s="83">
        <v>17.100000000000001</v>
      </c>
      <c r="E424" s="82">
        <v>13075</v>
      </c>
      <c r="F424" s="82">
        <v>12121.4375</v>
      </c>
      <c r="G424" s="82">
        <v>10693.875</v>
      </c>
      <c r="H424" s="82"/>
      <c r="J424"/>
      <c r="K424"/>
      <c r="L424"/>
      <c r="M424"/>
      <c r="N424"/>
    </row>
    <row r="425" spans="1:14" x14ac:dyDescent="0.25">
      <c r="A425" s="90">
        <v>35854</v>
      </c>
      <c r="B425" s="88">
        <v>35827</v>
      </c>
      <c r="C425" s="91">
        <f>WEEKDAY(A425)</f>
        <v>7</v>
      </c>
      <c r="E425" s="82">
        <v>12047</v>
      </c>
      <c r="F425" s="82">
        <v>11450.375</v>
      </c>
      <c r="G425" s="82">
        <v>10658.375</v>
      </c>
      <c r="H425" s="82"/>
      <c r="J425"/>
      <c r="K425"/>
      <c r="L425"/>
      <c r="M425"/>
      <c r="N425"/>
    </row>
    <row r="426" spans="1:14" x14ac:dyDescent="0.25">
      <c r="A426" s="90">
        <v>35855</v>
      </c>
      <c r="B426" s="88">
        <v>35855</v>
      </c>
      <c r="C426" s="91">
        <f>WEEKDAY(A426)</f>
        <v>1</v>
      </c>
      <c r="E426" s="82">
        <v>12402</v>
      </c>
      <c r="F426" s="82">
        <v>11360.625</v>
      </c>
      <c r="G426" s="82">
        <v>10604.625</v>
      </c>
      <c r="H426" s="82"/>
      <c r="J426"/>
      <c r="K426"/>
      <c r="L426"/>
      <c r="M426"/>
      <c r="N426"/>
    </row>
    <row r="427" spans="1:14" x14ac:dyDescent="0.25">
      <c r="A427" s="90">
        <v>35856</v>
      </c>
      <c r="B427" s="88">
        <v>35855</v>
      </c>
      <c r="C427" s="91" t="s">
        <v>180</v>
      </c>
      <c r="D427" s="83">
        <v>20.58</v>
      </c>
      <c r="E427" s="82">
        <v>13784</v>
      </c>
      <c r="F427" s="82">
        <v>12778.75</v>
      </c>
      <c r="G427" s="82">
        <v>11207.875</v>
      </c>
      <c r="H427" s="82"/>
      <c r="J427"/>
      <c r="K427"/>
      <c r="L427"/>
      <c r="M427"/>
      <c r="N427"/>
    </row>
    <row r="428" spans="1:14" x14ac:dyDescent="0.25">
      <c r="A428" s="90">
        <v>35857</v>
      </c>
      <c r="B428" s="88">
        <v>35855</v>
      </c>
      <c r="C428" s="91" t="s">
        <v>180</v>
      </c>
      <c r="D428" s="83">
        <v>19.37</v>
      </c>
      <c r="E428" s="82">
        <v>13808</v>
      </c>
      <c r="F428" s="82">
        <v>12581.125</v>
      </c>
      <c r="G428" s="82">
        <v>11340.125</v>
      </c>
      <c r="H428" s="82"/>
      <c r="J428"/>
      <c r="K428"/>
      <c r="L428"/>
      <c r="M428"/>
      <c r="N428"/>
    </row>
    <row r="429" spans="1:14" x14ac:dyDescent="0.25">
      <c r="A429" s="90">
        <v>35858</v>
      </c>
      <c r="B429" s="88">
        <v>35855</v>
      </c>
      <c r="C429" s="91" t="s">
        <v>180</v>
      </c>
      <c r="D429" s="83">
        <v>18.78</v>
      </c>
      <c r="E429" s="82">
        <v>13196</v>
      </c>
      <c r="F429" s="82">
        <v>12382.875</v>
      </c>
      <c r="G429" s="82">
        <v>10926.625</v>
      </c>
      <c r="H429" s="82"/>
      <c r="J429"/>
      <c r="K429"/>
      <c r="L429"/>
      <c r="M429"/>
      <c r="N429"/>
    </row>
    <row r="430" spans="1:14" x14ac:dyDescent="0.25">
      <c r="A430" s="90">
        <v>35859</v>
      </c>
      <c r="B430" s="88">
        <v>35855</v>
      </c>
      <c r="C430" s="91" t="s">
        <v>180</v>
      </c>
      <c r="D430" s="83">
        <v>18.399999999999999</v>
      </c>
      <c r="E430" s="82">
        <v>13208</v>
      </c>
      <c r="F430" s="82">
        <v>12526.1875</v>
      </c>
      <c r="G430" s="82">
        <v>10437.5</v>
      </c>
      <c r="H430" s="82"/>
      <c r="J430"/>
      <c r="K430"/>
      <c r="L430"/>
      <c r="M430"/>
      <c r="N430"/>
    </row>
    <row r="431" spans="1:14" x14ac:dyDescent="0.25">
      <c r="A431" s="90">
        <v>35860</v>
      </c>
      <c r="B431" s="88">
        <v>35855</v>
      </c>
      <c r="C431" s="91" t="s">
        <v>180</v>
      </c>
      <c r="D431" s="83">
        <v>17.37</v>
      </c>
      <c r="E431" s="82">
        <v>12720</v>
      </c>
      <c r="F431" s="82">
        <v>12405.4375</v>
      </c>
      <c r="G431" s="82">
        <v>10492.375</v>
      </c>
      <c r="H431" s="82"/>
      <c r="J431"/>
      <c r="K431"/>
      <c r="L431"/>
      <c r="M431"/>
      <c r="N431"/>
    </row>
    <row r="432" spans="1:14" x14ac:dyDescent="0.25">
      <c r="A432" s="90">
        <v>35861</v>
      </c>
      <c r="B432" s="88">
        <v>35855</v>
      </c>
      <c r="C432" s="91">
        <f>WEEKDAY(A432)</f>
        <v>7</v>
      </c>
      <c r="E432" s="82">
        <v>12376</v>
      </c>
      <c r="F432" s="82">
        <v>11822.5625</v>
      </c>
      <c r="G432" s="82">
        <v>10376.125</v>
      </c>
      <c r="H432" s="82"/>
      <c r="J432"/>
      <c r="K432"/>
      <c r="L432"/>
      <c r="M432"/>
      <c r="N432"/>
    </row>
    <row r="433" spans="1:14" x14ac:dyDescent="0.25">
      <c r="A433" s="90">
        <v>35862</v>
      </c>
      <c r="B433" s="88">
        <v>35855</v>
      </c>
      <c r="C433" s="91">
        <f>WEEKDAY(A433)</f>
        <v>1</v>
      </c>
      <c r="E433" s="82">
        <v>12819</v>
      </c>
      <c r="F433" s="82">
        <v>11564.125</v>
      </c>
      <c r="G433" s="82">
        <v>10316.25</v>
      </c>
      <c r="H433" s="82"/>
      <c r="J433"/>
      <c r="K433"/>
      <c r="L433"/>
      <c r="M433"/>
      <c r="N433"/>
    </row>
    <row r="434" spans="1:14" x14ac:dyDescent="0.25">
      <c r="A434" s="90">
        <v>35863</v>
      </c>
      <c r="B434" s="88">
        <v>35855</v>
      </c>
      <c r="C434" s="91" t="s">
        <v>180</v>
      </c>
      <c r="D434" s="83">
        <v>18.54</v>
      </c>
      <c r="E434" s="82">
        <v>14276</v>
      </c>
      <c r="F434" s="82">
        <v>13582</v>
      </c>
      <c r="G434" s="82">
        <v>11730.125</v>
      </c>
      <c r="H434" s="82"/>
      <c r="J434"/>
      <c r="K434"/>
      <c r="L434"/>
      <c r="M434"/>
      <c r="N434"/>
    </row>
    <row r="435" spans="1:14" x14ac:dyDescent="0.25">
      <c r="A435" s="90">
        <v>35864</v>
      </c>
      <c r="B435" s="88">
        <v>35855</v>
      </c>
      <c r="C435" s="91" t="s">
        <v>180</v>
      </c>
      <c r="D435" s="83">
        <v>25.66</v>
      </c>
      <c r="E435" s="82">
        <v>14759</v>
      </c>
      <c r="F435" s="82">
        <v>13671.125</v>
      </c>
      <c r="G435" s="82">
        <v>12445.625</v>
      </c>
      <c r="H435" s="82"/>
      <c r="J435"/>
      <c r="K435"/>
      <c r="L435"/>
      <c r="M435"/>
      <c r="N435"/>
    </row>
    <row r="436" spans="1:14" x14ac:dyDescent="0.25">
      <c r="A436" s="90">
        <v>35865</v>
      </c>
      <c r="B436" s="88">
        <v>35855</v>
      </c>
      <c r="C436" s="91" t="s">
        <v>180</v>
      </c>
      <c r="D436" s="83">
        <v>38.69</v>
      </c>
      <c r="E436" s="82">
        <v>15008</v>
      </c>
      <c r="F436" s="82">
        <v>13649.9375</v>
      </c>
      <c r="G436" s="82">
        <v>12792.125</v>
      </c>
      <c r="H436" s="82"/>
      <c r="J436"/>
      <c r="K436"/>
      <c r="L436"/>
      <c r="M436"/>
      <c r="N436"/>
    </row>
    <row r="437" spans="1:14" x14ac:dyDescent="0.25">
      <c r="A437" s="90">
        <v>35866</v>
      </c>
      <c r="B437" s="88">
        <v>35855</v>
      </c>
      <c r="C437" s="91" t="s">
        <v>180</v>
      </c>
      <c r="D437" s="83">
        <v>39.700000000000003</v>
      </c>
      <c r="E437" s="82">
        <v>15079</v>
      </c>
      <c r="F437" s="82">
        <v>13799.6875</v>
      </c>
      <c r="G437" s="82">
        <v>12953.375</v>
      </c>
      <c r="H437" s="82"/>
      <c r="J437"/>
      <c r="K437"/>
      <c r="L437"/>
      <c r="M437"/>
      <c r="N437"/>
    </row>
    <row r="438" spans="1:14" x14ac:dyDescent="0.25">
      <c r="A438" s="90">
        <v>35867</v>
      </c>
      <c r="B438" s="88">
        <v>35855</v>
      </c>
      <c r="C438" s="91" t="s">
        <v>180</v>
      </c>
      <c r="D438" s="83">
        <v>28.41</v>
      </c>
      <c r="E438" s="82">
        <v>14103</v>
      </c>
      <c r="F438" s="82">
        <v>12785.3125</v>
      </c>
      <c r="G438" s="82">
        <v>11941.875</v>
      </c>
      <c r="H438" s="82"/>
      <c r="J438"/>
      <c r="K438"/>
      <c r="L438"/>
      <c r="M438"/>
      <c r="N438"/>
    </row>
    <row r="439" spans="1:14" x14ac:dyDescent="0.25">
      <c r="A439" s="90">
        <v>35868</v>
      </c>
      <c r="B439" s="88">
        <v>35855</v>
      </c>
      <c r="C439" s="91">
        <f>WEEKDAY(A439)</f>
        <v>7</v>
      </c>
      <c r="E439" s="82">
        <v>12219</v>
      </c>
      <c r="F439" s="82">
        <v>11589.4375</v>
      </c>
      <c r="G439" s="82">
        <v>10801.625</v>
      </c>
      <c r="H439" s="82"/>
      <c r="J439"/>
      <c r="K439"/>
      <c r="L439"/>
      <c r="M439"/>
      <c r="N439"/>
    </row>
    <row r="440" spans="1:14" x14ac:dyDescent="0.25">
      <c r="A440" s="90">
        <v>35869</v>
      </c>
      <c r="B440" s="88">
        <v>35855</v>
      </c>
      <c r="C440" s="91">
        <f>WEEKDAY(A440)</f>
        <v>1</v>
      </c>
      <c r="E440" s="82">
        <v>12026</v>
      </c>
      <c r="F440" s="82">
        <v>11196.3125</v>
      </c>
      <c r="G440" s="82">
        <v>10124.5</v>
      </c>
      <c r="H440" s="82"/>
      <c r="J440"/>
      <c r="K440"/>
      <c r="L440"/>
      <c r="M440"/>
      <c r="N440"/>
    </row>
    <row r="441" spans="1:14" x14ac:dyDescent="0.25">
      <c r="A441" s="90">
        <v>35870</v>
      </c>
      <c r="B441" s="88">
        <v>35855</v>
      </c>
      <c r="C441" s="91" t="s">
        <v>180</v>
      </c>
      <c r="D441" s="83">
        <v>22.14</v>
      </c>
      <c r="E441" s="82">
        <v>13102</v>
      </c>
      <c r="F441" s="82">
        <v>12587.9375</v>
      </c>
      <c r="G441" s="82">
        <v>10328.125</v>
      </c>
      <c r="H441" s="82"/>
      <c r="J441"/>
      <c r="K441"/>
      <c r="L441"/>
      <c r="M441"/>
      <c r="N441"/>
    </row>
    <row r="442" spans="1:14" x14ac:dyDescent="0.25">
      <c r="A442" s="90">
        <v>35871</v>
      </c>
      <c r="B442" s="88">
        <v>35855</v>
      </c>
      <c r="C442" s="91" t="s">
        <v>180</v>
      </c>
      <c r="D442" s="83">
        <v>18.739999999999998</v>
      </c>
      <c r="E442" s="82">
        <v>12972</v>
      </c>
      <c r="F442" s="82">
        <v>12260.6875</v>
      </c>
      <c r="G442" s="82">
        <v>10346.625</v>
      </c>
      <c r="H442" s="82"/>
      <c r="J442"/>
      <c r="K442"/>
      <c r="L442"/>
      <c r="M442"/>
      <c r="N442"/>
    </row>
    <row r="443" spans="1:14" x14ac:dyDescent="0.25">
      <c r="A443" s="90">
        <v>35872</v>
      </c>
      <c r="B443" s="88">
        <v>35855</v>
      </c>
      <c r="C443" s="91" t="s">
        <v>180</v>
      </c>
      <c r="D443" s="83">
        <v>17.55</v>
      </c>
      <c r="E443" s="82">
        <v>12944</v>
      </c>
      <c r="F443" s="82">
        <v>12269.6875</v>
      </c>
      <c r="G443" s="82">
        <v>10308.125</v>
      </c>
      <c r="H443" s="82"/>
      <c r="J443"/>
      <c r="K443"/>
      <c r="L443"/>
      <c r="M443"/>
      <c r="N443"/>
    </row>
    <row r="444" spans="1:14" x14ac:dyDescent="0.25">
      <c r="A444" s="90">
        <v>35873</v>
      </c>
      <c r="B444" s="88">
        <v>35855</v>
      </c>
      <c r="C444" s="91" t="s">
        <v>180</v>
      </c>
      <c r="D444" s="83">
        <v>17.75</v>
      </c>
      <c r="E444" s="82">
        <v>13010</v>
      </c>
      <c r="F444" s="82">
        <v>12300.25</v>
      </c>
      <c r="G444" s="82">
        <v>10369.25</v>
      </c>
      <c r="H444" s="82"/>
      <c r="J444"/>
      <c r="K444"/>
      <c r="L444"/>
      <c r="M444"/>
      <c r="N444"/>
    </row>
    <row r="445" spans="1:14" x14ac:dyDescent="0.25">
      <c r="A445" s="90">
        <v>35874</v>
      </c>
      <c r="B445" s="88">
        <v>35855</v>
      </c>
      <c r="C445" s="91" t="s">
        <v>180</v>
      </c>
      <c r="D445" s="83">
        <v>18.600000000000001</v>
      </c>
      <c r="E445" s="82">
        <v>13216</v>
      </c>
      <c r="F445" s="82">
        <v>12780.1875</v>
      </c>
      <c r="G445" s="82">
        <v>10869.875</v>
      </c>
      <c r="H445" s="82"/>
      <c r="J445"/>
      <c r="K445"/>
      <c r="L445"/>
      <c r="M445"/>
      <c r="N445"/>
    </row>
    <row r="446" spans="1:14" x14ac:dyDescent="0.25">
      <c r="A446" s="90">
        <v>35875</v>
      </c>
      <c r="B446" s="88">
        <v>35855</v>
      </c>
      <c r="C446" s="91">
        <f>WEEKDAY(A446)</f>
        <v>7</v>
      </c>
      <c r="E446" s="82">
        <v>12464</v>
      </c>
      <c r="F446" s="82">
        <v>11715.1875</v>
      </c>
      <c r="G446" s="82">
        <v>11176.25</v>
      </c>
      <c r="H446" s="82"/>
      <c r="J446"/>
      <c r="K446"/>
      <c r="L446"/>
      <c r="M446"/>
      <c r="N446"/>
    </row>
    <row r="447" spans="1:14" x14ac:dyDescent="0.25">
      <c r="A447" s="90">
        <v>35876</v>
      </c>
      <c r="B447" s="88">
        <v>35855</v>
      </c>
      <c r="C447" s="91">
        <f>WEEKDAY(A447)</f>
        <v>1</v>
      </c>
      <c r="E447" s="82">
        <v>11999</v>
      </c>
      <c r="F447" s="82">
        <v>11316.5625</v>
      </c>
      <c r="G447" s="82">
        <v>10848.5</v>
      </c>
      <c r="H447" s="82"/>
      <c r="J447"/>
      <c r="K447"/>
      <c r="L447"/>
      <c r="M447"/>
      <c r="N447"/>
    </row>
    <row r="448" spans="1:14" x14ac:dyDescent="0.25">
      <c r="A448" s="90">
        <v>35877</v>
      </c>
      <c r="B448" s="88">
        <v>35855</v>
      </c>
      <c r="C448" s="91" t="s">
        <v>180</v>
      </c>
      <c r="D448" s="83">
        <v>21.2</v>
      </c>
      <c r="E448" s="82">
        <v>12874</v>
      </c>
      <c r="F448" s="82">
        <v>12322.6875</v>
      </c>
      <c r="G448" s="82">
        <v>10518.375</v>
      </c>
      <c r="H448" s="82"/>
      <c r="J448"/>
      <c r="K448"/>
      <c r="L448"/>
      <c r="M448"/>
      <c r="N448"/>
    </row>
    <row r="449" spans="1:14" x14ac:dyDescent="0.25">
      <c r="A449" s="90">
        <v>35878</v>
      </c>
      <c r="B449" s="88">
        <v>35855</v>
      </c>
      <c r="C449" s="91" t="s">
        <v>180</v>
      </c>
      <c r="D449" s="83">
        <v>18.190000000000001</v>
      </c>
      <c r="E449" s="82">
        <v>12871</v>
      </c>
      <c r="F449" s="82">
        <v>12229.75</v>
      </c>
      <c r="G449" s="82">
        <v>10411</v>
      </c>
      <c r="H449" s="82"/>
      <c r="J449"/>
      <c r="K449"/>
      <c r="L449"/>
      <c r="M449"/>
      <c r="N449"/>
    </row>
    <row r="450" spans="1:14" x14ac:dyDescent="0.25">
      <c r="A450" s="90">
        <v>35879</v>
      </c>
      <c r="B450" s="88">
        <v>35855</v>
      </c>
      <c r="C450" s="91" t="s">
        <v>180</v>
      </c>
      <c r="D450" s="83">
        <v>18.149999999999999</v>
      </c>
      <c r="E450" s="82">
        <v>13109</v>
      </c>
      <c r="F450" s="82">
        <v>12299.125</v>
      </c>
      <c r="G450" s="82">
        <v>10303.25</v>
      </c>
      <c r="H450" s="82"/>
      <c r="J450"/>
      <c r="K450"/>
      <c r="L450"/>
      <c r="M450"/>
      <c r="N450"/>
    </row>
    <row r="451" spans="1:14" x14ac:dyDescent="0.25">
      <c r="A451" s="90">
        <v>35880</v>
      </c>
      <c r="B451" s="88">
        <v>35855</v>
      </c>
      <c r="C451" s="91" t="s">
        <v>180</v>
      </c>
      <c r="D451" s="83">
        <v>19.260000000000002</v>
      </c>
      <c r="E451" s="82">
        <v>13403</v>
      </c>
      <c r="F451" s="82">
        <v>12585.5</v>
      </c>
      <c r="G451" s="82">
        <v>10342.875</v>
      </c>
      <c r="H451" s="82"/>
      <c r="J451"/>
      <c r="K451"/>
      <c r="L451"/>
      <c r="M451"/>
      <c r="N451"/>
    </row>
    <row r="452" spans="1:14" x14ac:dyDescent="0.25">
      <c r="A452" s="90">
        <v>35881</v>
      </c>
      <c r="B452" s="88">
        <v>35855</v>
      </c>
      <c r="C452" s="91" t="s">
        <v>180</v>
      </c>
      <c r="D452" s="83">
        <v>18.850000000000001</v>
      </c>
      <c r="E452" s="82">
        <v>12898</v>
      </c>
      <c r="F452" s="82">
        <v>12449.0625</v>
      </c>
      <c r="G452" s="82">
        <v>10471.25</v>
      </c>
      <c r="H452" s="82"/>
      <c r="J452"/>
      <c r="K452"/>
      <c r="L452"/>
      <c r="M452"/>
      <c r="N452"/>
    </row>
    <row r="453" spans="1:14" x14ac:dyDescent="0.25">
      <c r="A453" s="90">
        <v>35882</v>
      </c>
      <c r="B453" s="88">
        <v>35855</v>
      </c>
      <c r="C453" s="91">
        <f>WEEKDAY(A453)</f>
        <v>7</v>
      </c>
      <c r="E453" s="82">
        <v>12920</v>
      </c>
      <c r="F453" s="82">
        <v>12139.5625</v>
      </c>
      <c r="G453" s="82">
        <v>10361.25</v>
      </c>
      <c r="H453" s="82"/>
      <c r="J453"/>
      <c r="K453"/>
      <c r="L453"/>
      <c r="M453"/>
      <c r="N453"/>
    </row>
    <row r="454" spans="1:14" x14ac:dyDescent="0.25">
      <c r="A454" s="90">
        <v>35883</v>
      </c>
      <c r="B454" s="88">
        <v>35855</v>
      </c>
      <c r="C454" s="91">
        <f>WEEKDAY(A454)</f>
        <v>1</v>
      </c>
      <c r="E454" s="82">
        <v>13282</v>
      </c>
      <c r="F454" s="82">
        <v>12078.5</v>
      </c>
      <c r="G454" s="82">
        <v>10371</v>
      </c>
      <c r="H454" s="82"/>
      <c r="J454"/>
      <c r="K454"/>
      <c r="L454"/>
      <c r="M454"/>
      <c r="N454"/>
    </row>
    <row r="455" spans="1:14" x14ac:dyDescent="0.25">
      <c r="A455" s="90">
        <v>35884</v>
      </c>
      <c r="B455" s="88">
        <v>35855</v>
      </c>
      <c r="C455" s="91" t="s">
        <v>180</v>
      </c>
      <c r="D455" s="83">
        <v>18.649999999999999</v>
      </c>
      <c r="E455" s="82">
        <v>14412</v>
      </c>
      <c r="F455" s="82">
        <v>13556.1875</v>
      </c>
      <c r="G455" s="82">
        <v>10801.125</v>
      </c>
      <c r="H455" s="82"/>
      <c r="J455"/>
      <c r="K455"/>
      <c r="L455"/>
      <c r="M455"/>
      <c r="N455"/>
    </row>
    <row r="456" spans="1:14" x14ac:dyDescent="0.25">
      <c r="A456" s="90">
        <v>35885</v>
      </c>
      <c r="B456" s="88">
        <v>35855</v>
      </c>
      <c r="C456" s="91" t="s">
        <v>180</v>
      </c>
      <c r="D456" s="83">
        <v>19.05</v>
      </c>
      <c r="E456" s="82">
        <v>13084</v>
      </c>
      <c r="F456" s="82">
        <v>12501.5</v>
      </c>
      <c r="G456" s="82">
        <v>10971.75</v>
      </c>
      <c r="H456" s="82"/>
      <c r="J456"/>
      <c r="K456"/>
      <c r="L456"/>
      <c r="M456"/>
      <c r="N456"/>
    </row>
    <row r="457" spans="1:14" x14ac:dyDescent="0.25">
      <c r="A457" s="90">
        <v>35886</v>
      </c>
      <c r="B457" s="88">
        <v>35886</v>
      </c>
      <c r="C457" s="91" t="s">
        <v>180</v>
      </c>
      <c r="D457" s="83">
        <v>20.13</v>
      </c>
      <c r="E457" s="82">
        <v>13447</v>
      </c>
      <c r="F457" s="82">
        <v>12621.9375</v>
      </c>
      <c r="G457" s="82">
        <v>10551.25</v>
      </c>
      <c r="H457" s="82"/>
      <c r="J457"/>
      <c r="K457"/>
      <c r="L457"/>
      <c r="M457"/>
      <c r="N457"/>
    </row>
    <row r="458" spans="1:14" x14ac:dyDescent="0.25">
      <c r="A458" s="90">
        <v>35887</v>
      </c>
      <c r="B458" s="88">
        <v>35886</v>
      </c>
      <c r="C458" s="91" t="s">
        <v>180</v>
      </c>
      <c r="D458" s="83">
        <v>20.13</v>
      </c>
      <c r="E458" s="82">
        <v>13884</v>
      </c>
      <c r="F458" s="82">
        <v>12819.0625</v>
      </c>
      <c r="G458" s="82">
        <v>10725.125</v>
      </c>
      <c r="H458" s="82"/>
      <c r="J458"/>
      <c r="K458"/>
      <c r="L458"/>
      <c r="M458"/>
      <c r="N458"/>
    </row>
    <row r="459" spans="1:14" x14ac:dyDescent="0.25">
      <c r="A459" s="90">
        <v>35888</v>
      </c>
      <c r="B459" s="88">
        <v>35886</v>
      </c>
      <c r="C459" s="91" t="s">
        <v>180</v>
      </c>
      <c r="D459" s="83">
        <v>20.21</v>
      </c>
      <c r="E459" s="82">
        <v>13798</v>
      </c>
      <c r="F459" s="82">
        <v>13130.0625</v>
      </c>
      <c r="G459" s="82">
        <v>10938.75</v>
      </c>
      <c r="H459" s="82"/>
      <c r="J459"/>
      <c r="K459"/>
      <c r="L459"/>
      <c r="M459"/>
      <c r="N459"/>
    </row>
    <row r="460" spans="1:14" x14ac:dyDescent="0.25">
      <c r="A460" s="90">
        <v>35889</v>
      </c>
      <c r="B460" s="88">
        <v>35886</v>
      </c>
      <c r="C460" s="91">
        <f>WEEKDAY(A460)</f>
        <v>7</v>
      </c>
      <c r="E460" s="82">
        <v>12223</v>
      </c>
      <c r="F460" s="82">
        <v>11389.3125</v>
      </c>
      <c r="G460" s="82">
        <v>10378.125</v>
      </c>
      <c r="H460" s="82"/>
      <c r="J460"/>
      <c r="K460"/>
      <c r="L460"/>
      <c r="M460"/>
      <c r="N460"/>
    </row>
    <row r="461" spans="1:14" x14ac:dyDescent="0.25">
      <c r="A461" s="90">
        <v>35890</v>
      </c>
      <c r="B461" s="88">
        <v>35886</v>
      </c>
      <c r="C461" s="91">
        <f>WEEKDAY(A461)</f>
        <v>1</v>
      </c>
      <c r="E461" s="82">
        <v>12128</v>
      </c>
      <c r="F461" s="82">
        <v>10984.875</v>
      </c>
      <c r="G461" s="82">
        <v>10068.875</v>
      </c>
      <c r="H461" s="82"/>
      <c r="J461"/>
      <c r="K461"/>
      <c r="L461"/>
      <c r="M461"/>
      <c r="N461"/>
    </row>
    <row r="462" spans="1:14" x14ac:dyDescent="0.25">
      <c r="A462" s="90">
        <v>35891</v>
      </c>
      <c r="B462" s="88">
        <v>35886</v>
      </c>
      <c r="C462" s="91" t="s">
        <v>180</v>
      </c>
      <c r="D462" s="83">
        <v>21.38</v>
      </c>
      <c r="E462" s="82">
        <v>13284</v>
      </c>
      <c r="F462" s="82">
        <v>12467.5625</v>
      </c>
      <c r="G462" s="82">
        <v>10508.125</v>
      </c>
      <c r="H462" s="82"/>
      <c r="J462"/>
      <c r="K462"/>
      <c r="L462"/>
      <c r="M462"/>
      <c r="N462"/>
    </row>
    <row r="463" spans="1:14" x14ac:dyDescent="0.25">
      <c r="A463" s="90">
        <v>35892</v>
      </c>
      <c r="B463" s="88">
        <v>35886</v>
      </c>
      <c r="C463" s="91" t="s">
        <v>180</v>
      </c>
      <c r="D463" s="83">
        <v>22.88</v>
      </c>
      <c r="E463" s="82">
        <v>14441</v>
      </c>
      <c r="F463" s="82">
        <v>13314.8125</v>
      </c>
      <c r="G463" s="82">
        <v>10769.875</v>
      </c>
      <c r="H463" s="82"/>
      <c r="J463"/>
      <c r="K463"/>
      <c r="L463"/>
      <c r="M463"/>
      <c r="N463"/>
    </row>
    <row r="464" spans="1:14" x14ac:dyDescent="0.25">
      <c r="A464" s="90">
        <v>35893</v>
      </c>
      <c r="B464" s="88">
        <v>35886</v>
      </c>
      <c r="C464" s="91" t="s">
        <v>180</v>
      </c>
      <c r="D464" s="83">
        <v>22.03</v>
      </c>
      <c r="E464" s="82">
        <v>14192</v>
      </c>
      <c r="F464" s="82">
        <v>13489.8125</v>
      </c>
      <c r="G464" s="82">
        <v>11178.625</v>
      </c>
      <c r="H464" s="82"/>
      <c r="J464"/>
      <c r="K464"/>
      <c r="L464"/>
      <c r="M464"/>
      <c r="N464"/>
    </row>
    <row r="465" spans="1:14" x14ac:dyDescent="0.25">
      <c r="A465" s="90">
        <v>35894</v>
      </c>
      <c r="B465" s="88">
        <v>35886</v>
      </c>
      <c r="C465" s="91" t="s">
        <v>180</v>
      </c>
      <c r="D465" s="83">
        <v>22.56</v>
      </c>
      <c r="E465" s="82">
        <v>13034</v>
      </c>
      <c r="F465" s="82">
        <v>12432.875</v>
      </c>
      <c r="G465" s="82">
        <v>10643.875</v>
      </c>
      <c r="H465" s="82"/>
      <c r="J465"/>
      <c r="K465"/>
      <c r="L465"/>
      <c r="M465"/>
      <c r="N465"/>
    </row>
    <row r="466" spans="1:14" x14ac:dyDescent="0.25">
      <c r="A466" s="90">
        <v>35895</v>
      </c>
      <c r="B466" s="88">
        <v>35886</v>
      </c>
      <c r="C466" s="91" t="s">
        <v>180</v>
      </c>
      <c r="E466" s="82">
        <v>12154</v>
      </c>
      <c r="F466" s="82">
        <v>11665.125</v>
      </c>
      <c r="G466" s="82">
        <v>10232</v>
      </c>
      <c r="H466" s="82"/>
      <c r="J466"/>
      <c r="K466"/>
      <c r="L466"/>
      <c r="M466"/>
      <c r="N466"/>
    </row>
    <row r="467" spans="1:14" x14ac:dyDescent="0.25">
      <c r="A467" s="90">
        <v>35896</v>
      </c>
      <c r="B467" s="88">
        <v>35886</v>
      </c>
      <c r="C467" s="91">
        <f>WEEKDAY(A467)</f>
        <v>7</v>
      </c>
      <c r="E467" s="82">
        <v>12346</v>
      </c>
      <c r="F467" s="82">
        <v>11469.9375</v>
      </c>
      <c r="G467" s="82">
        <v>10066.75</v>
      </c>
      <c r="H467" s="82"/>
      <c r="J467"/>
      <c r="K467"/>
      <c r="L467"/>
      <c r="M467"/>
      <c r="N467"/>
    </row>
    <row r="468" spans="1:14" x14ac:dyDescent="0.25">
      <c r="A468" s="90">
        <v>35897</v>
      </c>
      <c r="B468" s="88">
        <v>35886</v>
      </c>
      <c r="C468" s="91">
        <f>WEEKDAY(A468)</f>
        <v>1</v>
      </c>
      <c r="E468" s="82">
        <v>12185</v>
      </c>
      <c r="F468" s="82">
        <v>11113.5625</v>
      </c>
      <c r="G468" s="82">
        <v>9956.5</v>
      </c>
      <c r="H468" s="82"/>
      <c r="J468"/>
      <c r="K468"/>
      <c r="L468"/>
      <c r="M468"/>
      <c r="N468"/>
    </row>
    <row r="469" spans="1:14" x14ac:dyDescent="0.25">
      <c r="A469" s="90">
        <v>35898</v>
      </c>
      <c r="B469" s="88">
        <v>35886</v>
      </c>
      <c r="C469" s="91" t="s">
        <v>180</v>
      </c>
      <c r="D469" s="83">
        <v>29.34</v>
      </c>
      <c r="E469" s="82">
        <v>13761</v>
      </c>
      <c r="F469" s="82">
        <v>12785.875</v>
      </c>
      <c r="G469" s="82">
        <v>10527.5</v>
      </c>
      <c r="H469" s="82"/>
      <c r="J469"/>
      <c r="K469"/>
      <c r="L469"/>
      <c r="M469"/>
      <c r="N469"/>
    </row>
    <row r="470" spans="1:14" x14ac:dyDescent="0.25">
      <c r="A470" s="90">
        <v>35899</v>
      </c>
      <c r="B470" s="88">
        <v>35886</v>
      </c>
      <c r="C470" s="91" t="s">
        <v>180</v>
      </c>
      <c r="D470" s="83">
        <v>22.17</v>
      </c>
      <c r="E470" s="82">
        <v>14725</v>
      </c>
      <c r="F470" s="82">
        <v>13807</v>
      </c>
      <c r="G470" s="82">
        <v>11232</v>
      </c>
      <c r="H470" s="82"/>
      <c r="J470"/>
      <c r="K470"/>
      <c r="L470"/>
      <c r="M470"/>
      <c r="N470"/>
    </row>
    <row r="471" spans="1:14" x14ac:dyDescent="0.25">
      <c r="A471" s="90">
        <v>35900</v>
      </c>
      <c r="B471" s="88">
        <v>35886</v>
      </c>
      <c r="C471" s="91" t="s">
        <v>180</v>
      </c>
      <c r="D471" s="83">
        <v>22.3</v>
      </c>
      <c r="E471" s="82">
        <v>14795</v>
      </c>
      <c r="F471" s="82">
        <v>13807.625</v>
      </c>
      <c r="G471" s="82">
        <v>11505.25</v>
      </c>
      <c r="H471" s="82"/>
      <c r="J471"/>
      <c r="K471"/>
      <c r="L471"/>
      <c r="M471"/>
      <c r="N471"/>
    </row>
    <row r="472" spans="1:14" x14ac:dyDescent="0.25">
      <c r="A472" s="90">
        <v>35901</v>
      </c>
      <c r="B472" s="88">
        <v>35886</v>
      </c>
      <c r="C472" s="91" t="s">
        <v>180</v>
      </c>
      <c r="D472" s="83">
        <v>24.48</v>
      </c>
      <c r="E472" s="82">
        <v>14735</v>
      </c>
      <c r="F472" s="82">
        <v>14093.6875</v>
      </c>
      <c r="G472" s="82">
        <v>11668.75</v>
      </c>
      <c r="H472" s="82"/>
      <c r="J472"/>
      <c r="K472"/>
      <c r="L472"/>
      <c r="M472"/>
      <c r="N472"/>
    </row>
    <row r="473" spans="1:14" x14ac:dyDescent="0.25">
      <c r="A473" s="90">
        <v>35902</v>
      </c>
      <c r="B473" s="88">
        <v>35886</v>
      </c>
      <c r="C473" s="91" t="s">
        <v>180</v>
      </c>
      <c r="D473" s="83">
        <v>25.11</v>
      </c>
      <c r="E473" s="82">
        <v>12767</v>
      </c>
      <c r="F473" s="82">
        <v>12478.375</v>
      </c>
      <c r="G473" s="82">
        <v>11183.25</v>
      </c>
      <c r="H473" s="82"/>
      <c r="J473"/>
      <c r="K473"/>
      <c r="L473"/>
      <c r="M473"/>
      <c r="N473"/>
    </row>
    <row r="474" spans="1:14" x14ac:dyDescent="0.25">
      <c r="A474" s="90">
        <v>35903</v>
      </c>
      <c r="B474" s="88">
        <v>35886</v>
      </c>
      <c r="C474" s="91">
        <f>WEEKDAY(A474)</f>
        <v>7</v>
      </c>
      <c r="D474" s="83">
        <v>20.329999999999998</v>
      </c>
      <c r="E474" s="82">
        <v>12508</v>
      </c>
      <c r="F474" s="82">
        <v>12016.375</v>
      </c>
      <c r="G474" s="82">
        <v>10536.875</v>
      </c>
      <c r="H474" s="82"/>
      <c r="J474"/>
      <c r="K474"/>
      <c r="L474"/>
      <c r="M474"/>
      <c r="N474"/>
    </row>
    <row r="475" spans="1:14" x14ac:dyDescent="0.25">
      <c r="A475" s="90">
        <v>35904</v>
      </c>
      <c r="B475" s="88">
        <v>35886</v>
      </c>
      <c r="C475" s="91">
        <f>WEEKDAY(A475)</f>
        <v>1</v>
      </c>
      <c r="E475" s="82">
        <v>12236</v>
      </c>
      <c r="F475" s="82">
        <v>11138.1875</v>
      </c>
      <c r="G475" s="82">
        <v>10150.25</v>
      </c>
      <c r="H475" s="82"/>
      <c r="J475"/>
      <c r="K475"/>
      <c r="L475"/>
      <c r="M475"/>
      <c r="N475"/>
    </row>
    <row r="476" spans="1:14" x14ac:dyDescent="0.25">
      <c r="A476" s="90">
        <v>35905</v>
      </c>
      <c r="B476" s="88">
        <v>35886</v>
      </c>
      <c r="C476" s="91" t="s">
        <v>180</v>
      </c>
      <c r="D476" s="83">
        <v>25.3</v>
      </c>
      <c r="E476" s="82">
        <v>13298</v>
      </c>
      <c r="F476" s="82">
        <v>12469.25</v>
      </c>
      <c r="G476" s="82">
        <v>10359.125</v>
      </c>
      <c r="H476" s="82"/>
      <c r="J476"/>
      <c r="K476"/>
      <c r="L476"/>
      <c r="M476"/>
      <c r="N476"/>
    </row>
    <row r="477" spans="1:14" x14ac:dyDescent="0.25">
      <c r="A477" s="90">
        <v>35906</v>
      </c>
      <c r="B477" s="88">
        <v>35886</v>
      </c>
      <c r="C477" s="91" t="s">
        <v>180</v>
      </c>
      <c r="D477" s="83">
        <v>22.31</v>
      </c>
      <c r="E477" s="82">
        <v>13206</v>
      </c>
      <c r="F477" s="82">
        <v>12383.9375</v>
      </c>
      <c r="G477" s="82">
        <v>10470.125</v>
      </c>
      <c r="H477" s="82"/>
      <c r="J477"/>
      <c r="K477"/>
      <c r="L477"/>
      <c r="M477"/>
      <c r="N477"/>
    </row>
    <row r="478" spans="1:14" x14ac:dyDescent="0.25">
      <c r="A478" s="90">
        <v>35907</v>
      </c>
      <c r="B478" s="88">
        <v>35886</v>
      </c>
      <c r="C478" s="91" t="s">
        <v>180</v>
      </c>
      <c r="D478" s="83">
        <v>22.41</v>
      </c>
      <c r="E478" s="82">
        <v>12955</v>
      </c>
      <c r="F478" s="82">
        <v>12398.9375</v>
      </c>
      <c r="G478" s="82">
        <v>10675.5</v>
      </c>
      <c r="H478" s="82"/>
      <c r="J478"/>
      <c r="K478"/>
      <c r="L478"/>
      <c r="M478"/>
      <c r="N478"/>
    </row>
    <row r="479" spans="1:14" x14ac:dyDescent="0.25">
      <c r="A479" s="90">
        <v>35908</v>
      </c>
      <c r="B479" s="88">
        <v>35886</v>
      </c>
      <c r="C479" s="91" t="s">
        <v>180</v>
      </c>
      <c r="D479" s="83">
        <v>21.26</v>
      </c>
      <c r="E479" s="82">
        <v>13234</v>
      </c>
      <c r="F479" s="82">
        <v>12450.5</v>
      </c>
      <c r="G479" s="82">
        <v>10619</v>
      </c>
      <c r="H479" s="82"/>
      <c r="J479"/>
      <c r="K479"/>
      <c r="L479"/>
      <c r="M479"/>
      <c r="N479"/>
    </row>
    <row r="480" spans="1:14" x14ac:dyDescent="0.25">
      <c r="A480" s="90">
        <v>35909</v>
      </c>
      <c r="B480" s="88">
        <v>35886</v>
      </c>
      <c r="C480" s="91" t="s">
        <v>180</v>
      </c>
      <c r="D480" s="83">
        <v>19.989999999999998</v>
      </c>
      <c r="E480" s="82">
        <v>13113</v>
      </c>
      <c r="F480" s="82">
        <v>12656.5</v>
      </c>
      <c r="G480" s="82">
        <v>10739.625</v>
      </c>
      <c r="H480" s="82"/>
      <c r="J480"/>
      <c r="K480"/>
      <c r="L480"/>
      <c r="M480"/>
      <c r="N480"/>
    </row>
    <row r="481" spans="1:14" x14ac:dyDescent="0.25">
      <c r="A481" s="90">
        <v>35910</v>
      </c>
      <c r="B481" s="88">
        <v>35886</v>
      </c>
      <c r="C481" s="91">
        <f>WEEKDAY(A481)</f>
        <v>7</v>
      </c>
      <c r="E481" s="82">
        <v>12712</v>
      </c>
      <c r="F481" s="82">
        <v>11949</v>
      </c>
      <c r="G481" s="82">
        <v>10387.75</v>
      </c>
      <c r="H481" s="82"/>
      <c r="J481"/>
      <c r="K481"/>
      <c r="L481"/>
      <c r="M481"/>
      <c r="N481"/>
    </row>
    <row r="482" spans="1:14" x14ac:dyDescent="0.25">
      <c r="A482" s="90">
        <v>35911</v>
      </c>
      <c r="B482" s="88">
        <v>35886</v>
      </c>
      <c r="C482" s="91">
        <f>WEEKDAY(A482)</f>
        <v>1</v>
      </c>
      <c r="E482" s="82">
        <v>13212</v>
      </c>
      <c r="F482" s="82">
        <v>11975.125</v>
      </c>
      <c r="G482" s="82">
        <v>10374.25</v>
      </c>
      <c r="H482" s="82"/>
      <c r="J482"/>
      <c r="K482"/>
      <c r="L482"/>
      <c r="M482"/>
      <c r="N482"/>
    </row>
    <row r="483" spans="1:14" x14ac:dyDescent="0.25">
      <c r="A483" s="90">
        <v>35912</v>
      </c>
      <c r="B483" s="88">
        <v>35886</v>
      </c>
      <c r="C483" s="91" t="s">
        <v>180</v>
      </c>
      <c r="D483" s="83">
        <v>21.7</v>
      </c>
      <c r="E483" s="82">
        <v>14584</v>
      </c>
      <c r="F483" s="82">
        <v>13769.4375</v>
      </c>
      <c r="G483" s="82">
        <v>11123.5</v>
      </c>
      <c r="H483" s="82"/>
      <c r="J483"/>
      <c r="K483"/>
      <c r="L483"/>
      <c r="M483"/>
      <c r="N483"/>
    </row>
    <row r="484" spans="1:14" x14ac:dyDescent="0.25">
      <c r="A484" s="90">
        <v>35913</v>
      </c>
      <c r="B484" s="88">
        <v>35886</v>
      </c>
      <c r="C484" s="91" t="s">
        <v>180</v>
      </c>
      <c r="D484" s="83">
        <v>21.81</v>
      </c>
      <c r="E484" s="82">
        <v>13705</v>
      </c>
      <c r="F484" s="82">
        <v>13105.8125</v>
      </c>
      <c r="G484" s="82">
        <v>11253.875</v>
      </c>
      <c r="H484" s="82"/>
      <c r="J484"/>
      <c r="K484"/>
      <c r="L484"/>
      <c r="M484"/>
      <c r="N484"/>
    </row>
    <row r="485" spans="1:14" x14ac:dyDescent="0.25">
      <c r="A485" s="90">
        <v>35914</v>
      </c>
      <c r="B485" s="88">
        <v>35886</v>
      </c>
      <c r="C485" s="91" t="s">
        <v>180</v>
      </c>
      <c r="D485" s="83">
        <v>22.82</v>
      </c>
      <c r="E485" s="82">
        <v>13173</v>
      </c>
      <c r="F485" s="82">
        <v>12554.3125</v>
      </c>
      <c r="G485" s="82">
        <v>10798.875</v>
      </c>
      <c r="H485" s="82"/>
      <c r="J485"/>
      <c r="K485"/>
      <c r="L485"/>
      <c r="M485"/>
      <c r="N485"/>
    </row>
    <row r="486" spans="1:14" x14ac:dyDescent="0.25">
      <c r="A486" s="90">
        <v>35915</v>
      </c>
      <c r="B486" s="88">
        <v>35886</v>
      </c>
      <c r="C486" s="91" t="s">
        <v>180</v>
      </c>
      <c r="D486" s="83">
        <v>23.51</v>
      </c>
      <c r="E486" s="82">
        <v>13603</v>
      </c>
      <c r="F486" s="82">
        <v>12964</v>
      </c>
      <c r="G486" s="82">
        <v>10738</v>
      </c>
      <c r="H486" s="82"/>
      <c r="J486"/>
      <c r="K486"/>
      <c r="L486"/>
      <c r="M486"/>
      <c r="N486"/>
    </row>
    <row r="487" spans="1:14" x14ac:dyDescent="0.25">
      <c r="A487" s="90">
        <v>35916</v>
      </c>
      <c r="B487" s="88">
        <v>35916</v>
      </c>
      <c r="C487" s="91" t="s">
        <v>180</v>
      </c>
      <c r="D487" s="83">
        <v>21.95</v>
      </c>
      <c r="E487" s="82">
        <v>13988</v>
      </c>
      <c r="F487" s="82">
        <v>13192.3125</v>
      </c>
      <c r="G487" s="82">
        <v>10818.25</v>
      </c>
      <c r="H487" s="82"/>
      <c r="J487"/>
      <c r="K487"/>
      <c r="L487"/>
      <c r="M487"/>
      <c r="N487"/>
    </row>
    <row r="488" spans="1:14" x14ac:dyDescent="0.25">
      <c r="A488" s="90">
        <v>35917</v>
      </c>
      <c r="B488" s="88">
        <v>35916</v>
      </c>
      <c r="C488" s="91">
        <f>WEEKDAY(A488)</f>
        <v>7</v>
      </c>
      <c r="E488" s="82">
        <v>13862</v>
      </c>
      <c r="F488" s="82">
        <v>12925.8125</v>
      </c>
      <c r="G488" s="82">
        <v>10790.125</v>
      </c>
      <c r="H488" s="82"/>
      <c r="J488"/>
      <c r="K488"/>
      <c r="L488"/>
      <c r="M488"/>
      <c r="N488"/>
    </row>
    <row r="489" spans="1:14" x14ac:dyDescent="0.25">
      <c r="A489" s="90">
        <v>35918</v>
      </c>
      <c r="B489" s="88">
        <v>35916</v>
      </c>
      <c r="C489" s="91">
        <f>WEEKDAY(A489)</f>
        <v>1</v>
      </c>
      <c r="D489" s="83">
        <v>16.5</v>
      </c>
      <c r="E489" s="82">
        <v>13909</v>
      </c>
      <c r="F489" s="82">
        <v>12822.8125</v>
      </c>
      <c r="G489" s="82">
        <v>10767.25</v>
      </c>
      <c r="H489" s="82"/>
      <c r="J489"/>
      <c r="K489"/>
      <c r="L489"/>
      <c r="M489"/>
      <c r="N489"/>
    </row>
    <row r="490" spans="1:14" x14ac:dyDescent="0.25">
      <c r="A490" s="90">
        <v>35919</v>
      </c>
      <c r="B490" s="88">
        <v>35916</v>
      </c>
      <c r="C490" s="91" t="s">
        <v>180</v>
      </c>
      <c r="D490" s="83">
        <v>20.91</v>
      </c>
      <c r="E490" s="82">
        <v>15417</v>
      </c>
      <c r="F490" s="82">
        <v>14314.8125</v>
      </c>
      <c r="G490" s="82">
        <v>11201.5</v>
      </c>
      <c r="H490" s="82"/>
      <c r="J490"/>
      <c r="K490"/>
      <c r="L490"/>
      <c r="M490"/>
      <c r="N490"/>
    </row>
    <row r="491" spans="1:14" x14ac:dyDescent="0.25">
      <c r="A491" s="90">
        <v>35920</v>
      </c>
      <c r="B491" s="88">
        <v>35916</v>
      </c>
      <c r="C491" s="91" t="s">
        <v>180</v>
      </c>
      <c r="D491" s="83">
        <v>19.66</v>
      </c>
      <c r="E491" s="82">
        <v>15310</v>
      </c>
      <c r="F491" s="82">
        <v>14305.5</v>
      </c>
      <c r="G491" s="82">
        <v>11412.75</v>
      </c>
      <c r="H491" s="82"/>
      <c r="J491"/>
      <c r="K491"/>
      <c r="L491"/>
      <c r="M491"/>
      <c r="N491"/>
    </row>
    <row r="492" spans="1:14" x14ac:dyDescent="0.25">
      <c r="A492" s="90">
        <v>35921</v>
      </c>
      <c r="B492" s="88">
        <v>35916</v>
      </c>
      <c r="C492" s="91" t="s">
        <v>180</v>
      </c>
      <c r="D492" s="83">
        <v>21.16</v>
      </c>
      <c r="E492" s="82">
        <v>15971</v>
      </c>
      <c r="F492" s="82">
        <v>14831.125</v>
      </c>
      <c r="G492" s="82">
        <v>12062.125</v>
      </c>
      <c r="H492" s="82"/>
      <c r="J492"/>
      <c r="K492"/>
      <c r="L492"/>
      <c r="M492"/>
      <c r="N492"/>
    </row>
    <row r="493" spans="1:14" x14ac:dyDescent="0.25">
      <c r="A493" s="90">
        <v>35922</v>
      </c>
      <c r="B493" s="88">
        <v>35916</v>
      </c>
      <c r="C493" s="91" t="s">
        <v>180</v>
      </c>
      <c r="D493" s="83">
        <v>23.14</v>
      </c>
      <c r="E493" s="82">
        <v>17134</v>
      </c>
      <c r="F493" s="82">
        <v>15682.4375</v>
      </c>
      <c r="G493" s="82">
        <v>12454.875</v>
      </c>
      <c r="H493" s="82"/>
      <c r="J493"/>
      <c r="K493"/>
      <c r="L493"/>
      <c r="M493"/>
      <c r="N493"/>
    </row>
    <row r="494" spans="1:14" x14ac:dyDescent="0.25">
      <c r="A494" s="90">
        <v>35923</v>
      </c>
      <c r="B494" s="88">
        <v>35916</v>
      </c>
      <c r="C494" s="91" t="s">
        <v>180</v>
      </c>
      <c r="D494" s="83">
        <v>23.22</v>
      </c>
      <c r="E494" s="82">
        <v>17252</v>
      </c>
      <c r="F494" s="82">
        <v>15729.3125</v>
      </c>
      <c r="G494" s="82">
        <v>12418.875</v>
      </c>
      <c r="H494" s="82"/>
      <c r="J494"/>
      <c r="K494"/>
      <c r="L494"/>
      <c r="M494"/>
      <c r="N494"/>
    </row>
    <row r="495" spans="1:14" x14ac:dyDescent="0.25">
      <c r="A495" s="90">
        <v>35924</v>
      </c>
      <c r="B495" s="88">
        <v>35916</v>
      </c>
      <c r="C495" s="91">
        <f>WEEKDAY(A495)</f>
        <v>7</v>
      </c>
      <c r="E495" s="82">
        <v>15523</v>
      </c>
      <c r="F495" s="82">
        <v>14464.1875</v>
      </c>
      <c r="G495" s="82">
        <v>11921.25</v>
      </c>
      <c r="H495" s="82"/>
      <c r="J495"/>
      <c r="K495"/>
      <c r="L495"/>
      <c r="M495"/>
      <c r="N495"/>
    </row>
    <row r="496" spans="1:14" x14ac:dyDescent="0.25">
      <c r="A496" s="90">
        <v>35925</v>
      </c>
      <c r="B496" s="88">
        <v>35916</v>
      </c>
      <c r="C496" s="91">
        <f>WEEKDAY(A496)</f>
        <v>1</v>
      </c>
      <c r="E496" s="82">
        <v>14385</v>
      </c>
      <c r="F496" s="82">
        <v>13414.375</v>
      </c>
      <c r="G496" s="82">
        <v>11384.125</v>
      </c>
      <c r="H496" s="82"/>
      <c r="J496"/>
      <c r="K496"/>
      <c r="L496"/>
      <c r="M496"/>
      <c r="N496"/>
    </row>
    <row r="497" spans="1:14" x14ac:dyDescent="0.25">
      <c r="A497" s="90">
        <v>35926</v>
      </c>
      <c r="B497" s="88">
        <v>35916</v>
      </c>
      <c r="C497" s="91" t="s">
        <v>180</v>
      </c>
      <c r="D497" s="83">
        <v>21.06</v>
      </c>
      <c r="E497" s="82">
        <v>16995</v>
      </c>
      <c r="F497" s="82">
        <v>15231.5</v>
      </c>
      <c r="G497" s="82">
        <v>11407.25</v>
      </c>
      <c r="H497" s="82"/>
      <c r="J497"/>
      <c r="K497"/>
      <c r="L497"/>
      <c r="M497"/>
      <c r="N497"/>
    </row>
    <row r="498" spans="1:14" x14ac:dyDescent="0.25">
      <c r="A498" s="90">
        <v>35927</v>
      </c>
      <c r="B498" s="88">
        <v>35916</v>
      </c>
      <c r="C498" s="91" t="s">
        <v>180</v>
      </c>
      <c r="D498" s="83">
        <v>24.17</v>
      </c>
      <c r="E498" s="82">
        <v>17615</v>
      </c>
      <c r="F498" s="82">
        <v>15862.1875</v>
      </c>
      <c r="G498" s="82">
        <v>12029</v>
      </c>
      <c r="H498" s="82"/>
      <c r="J498"/>
      <c r="K498"/>
      <c r="L498"/>
      <c r="M498"/>
      <c r="N498"/>
    </row>
    <row r="499" spans="1:14" x14ac:dyDescent="0.25">
      <c r="A499" s="90">
        <v>35928</v>
      </c>
      <c r="B499" s="88">
        <v>35916</v>
      </c>
      <c r="C499" s="91" t="s">
        <v>180</v>
      </c>
      <c r="D499" s="83">
        <v>33.76</v>
      </c>
      <c r="E499" s="82">
        <v>17754</v>
      </c>
      <c r="F499" s="82">
        <v>16051.625</v>
      </c>
      <c r="G499" s="82">
        <v>12217.125</v>
      </c>
      <c r="H499" s="82"/>
      <c r="J499"/>
      <c r="K499"/>
      <c r="L499"/>
      <c r="M499"/>
      <c r="N499"/>
    </row>
    <row r="500" spans="1:14" x14ac:dyDescent="0.25">
      <c r="A500" s="90">
        <v>35929</v>
      </c>
      <c r="B500" s="88">
        <v>35916</v>
      </c>
      <c r="C500" s="91" t="s">
        <v>180</v>
      </c>
      <c r="D500" s="83">
        <v>34.979999999999997</v>
      </c>
      <c r="E500" s="82">
        <v>16842</v>
      </c>
      <c r="F500" s="82">
        <v>15790.0625</v>
      </c>
      <c r="G500" s="82">
        <v>12665.375</v>
      </c>
      <c r="H500" s="82"/>
      <c r="J500"/>
      <c r="K500"/>
      <c r="L500"/>
      <c r="M500"/>
      <c r="N500"/>
    </row>
    <row r="501" spans="1:14" x14ac:dyDescent="0.25">
      <c r="A501" s="90">
        <v>35930</v>
      </c>
      <c r="B501" s="88">
        <v>35916</v>
      </c>
      <c r="C501" s="91" t="s">
        <v>180</v>
      </c>
      <c r="D501" s="83">
        <v>46.29</v>
      </c>
      <c r="E501" s="82">
        <v>17588</v>
      </c>
      <c r="F501" s="82">
        <v>16246.125</v>
      </c>
      <c r="G501" s="82">
        <v>12888.625</v>
      </c>
      <c r="H501" s="82"/>
      <c r="J501"/>
      <c r="K501"/>
      <c r="L501"/>
      <c r="M501"/>
      <c r="N501"/>
    </row>
    <row r="502" spans="1:14" x14ac:dyDescent="0.25">
      <c r="A502" s="90">
        <v>35931</v>
      </c>
      <c r="B502" s="88">
        <v>35916</v>
      </c>
      <c r="C502" s="91">
        <f>WEEKDAY(A502)</f>
        <v>7</v>
      </c>
      <c r="E502" s="82">
        <v>17059</v>
      </c>
      <c r="F502" s="82">
        <v>15553.0625</v>
      </c>
      <c r="G502" s="82">
        <v>12408.625</v>
      </c>
      <c r="H502" s="82"/>
      <c r="J502"/>
      <c r="K502"/>
      <c r="L502"/>
      <c r="M502"/>
      <c r="N502"/>
    </row>
    <row r="503" spans="1:14" x14ac:dyDescent="0.25">
      <c r="A503" s="90">
        <v>35932</v>
      </c>
      <c r="B503" s="88">
        <v>35916</v>
      </c>
      <c r="C503" s="91">
        <f>WEEKDAY(A503)</f>
        <v>1</v>
      </c>
      <c r="E503" s="82">
        <v>17134</v>
      </c>
      <c r="F503" s="82">
        <v>15354.5</v>
      </c>
      <c r="G503" s="82">
        <v>11898.5</v>
      </c>
      <c r="H503" s="82"/>
      <c r="J503"/>
      <c r="K503"/>
      <c r="L503"/>
      <c r="M503"/>
      <c r="N503"/>
    </row>
    <row r="504" spans="1:14" x14ac:dyDescent="0.25">
      <c r="A504" s="90">
        <v>35933</v>
      </c>
      <c r="B504" s="88">
        <v>35916</v>
      </c>
      <c r="C504" s="91" t="s">
        <v>180</v>
      </c>
      <c r="D504" s="83">
        <v>42.42</v>
      </c>
      <c r="E504" s="82">
        <v>17953</v>
      </c>
      <c r="F504" s="82">
        <v>16419.0625</v>
      </c>
      <c r="G504" s="82">
        <v>12354</v>
      </c>
      <c r="H504" s="82"/>
      <c r="J504"/>
      <c r="K504"/>
      <c r="L504"/>
      <c r="M504"/>
      <c r="N504"/>
    </row>
    <row r="505" spans="1:14" x14ac:dyDescent="0.25">
      <c r="A505" s="90">
        <v>35934</v>
      </c>
      <c r="B505" s="88">
        <v>35916</v>
      </c>
      <c r="C505" s="91" t="s">
        <v>180</v>
      </c>
      <c r="D505" s="83">
        <v>96.2</v>
      </c>
      <c r="E505" s="82">
        <v>18068</v>
      </c>
      <c r="F505" s="82">
        <v>16530.25</v>
      </c>
      <c r="G505" s="82">
        <v>12405.75</v>
      </c>
      <c r="H505" s="82"/>
      <c r="J505"/>
      <c r="K505"/>
      <c r="L505"/>
      <c r="M505"/>
      <c r="N505"/>
    </row>
    <row r="506" spans="1:14" x14ac:dyDescent="0.25">
      <c r="A506" s="90">
        <v>35935</v>
      </c>
      <c r="B506" s="88">
        <v>35916</v>
      </c>
      <c r="C506" s="91" t="s">
        <v>180</v>
      </c>
      <c r="D506" s="83">
        <v>138.24</v>
      </c>
      <c r="E506" s="82">
        <v>18210</v>
      </c>
      <c r="F506" s="82">
        <v>16636.625</v>
      </c>
      <c r="G506" s="82">
        <v>12676.625</v>
      </c>
      <c r="H506" s="82"/>
      <c r="J506"/>
      <c r="K506"/>
      <c r="L506"/>
      <c r="M506"/>
      <c r="N506"/>
    </row>
    <row r="507" spans="1:14" x14ac:dyDescent="0.25">
      <c r="A507" s="90">
        <v>35936</v>
      </c>
      <c r="B507" s="88">
        <v>35916</v>
      </c>
      <c r="C507" s="91" t="s">
        <v>180</v>
      </c>
      <c r="D507" s="83">
        <v>70.8</v>
      </c>
      <c r="E507" s="82">
        <v>18891</v>
      </c>
      <c r="F507" s="82">
        <v>17001.0625</v>
      </c>
      <c r="G507" s="82">
        <v>12880.25</v>
      </c>
      <c r="H507" s="82"/>
      <c r="J507"/>
      <c r="K507"/>
      <c r="L507"/>
      <c r="M507"/>
      <c r="N507"/>
    </row>
    <row r="508" spans="1:14" x14ac:dyDescent="0.25">
      <c r="A508" s="90">
        <v>35937</v>
      </c>
      <c r="B508" s="88">
        <v>35916</v>
      </c>
      <c r="C508" s="91" t="s">
        <v>180</v>
      </c>
      <c r="D508" s="83">
        <v>44.8</v>
      </c>
      <c r="E508" s="82">
        <v>18350</v>
      </c>
      <c r="F508" s="82">
        <v>16701.75</v>
      </c>
      <c r="G508" s="82">
        <v>13091.375</v>
      </c>
      <c r="H508" s="82"/>
      <c r="J508"/>
      <c r="K508"/>
      <c r="L508"/>
      <c r="M508"/>
      <c r="N508"/>
    </row>
    <row r="509" spans="1:14" x14ac:dyDescent="0.25">
      <c r="A509" s="90">
        <v>35938</v>
      </c>
      <c r="B509" s="88">
        <v>35916</v>
      </c>
      <c r="C509" s="91">
        <f>WEEKDAY(A509)</f>
        <v>7</v>
      </c>
      <c r="E509" s="82">
        <v>16839</v>
      </c>
      <c r="F509" s="82">
        <v>15608.875</v>
      </c>
      <c r="G509" s="82">
        <v>12705.375</v>
      </c>
      <c r="H509" s="82"/>
      <c r="J509"/>
      <c r="K509"/>
      <c r="L509"/>
      <c r="M509"/>
      <c r="N509"/>
    </row>
    <row r="510" spans="1:14" x14ac:dyDescent="0.25">
      <c r="A510" s="90">
        <v>35939</v>
      </c>
      <c r="B510" s="88">
        <v>35916</v>
      </c>
      <c r="C510" s="91">
        <f>WEEKDAY(A510)</f>
        <v>1</v>
      </c>
      <c r="E510" s="82">
        <v>16825</v>
      </c>
      <c r="F510" s="82">
        <v>15457.3125</v>
      </c>
      <c r="G510" s="82">
        <v>12644.625</v>
      </c>
      <c r="H510" s="82"/>
      <c r="J510"/>
      <c r="K510"/>
      <c r="L510"/>
      <c r="M510"/>
      <c r="N510"/>
    </row>
    <row r="511" spans="1:14" x14ac:dyDescent="0.25">
      <c r="A511" s="90">
        <v>35940</v>
      </c>
      <c r="B511" s="88">
        <v>35916</v>
      </c>
      <c r="C511" s="91" t="s">
        <v>180</v>
      </c>
      <c r="E511" s="82">
        <v>17646</v>
      </c>
      <c r="F511" s="82">
        <v>16138.4375</v>
      </c>
      <c r="G511" s="82">
        <v>12685.375</v>
      </c>
      <c r="H511" s="82"/>
      <c r="J511"/>
      <c r="K511"/>
      <c r="L511"/>
      <c r="M511"/>
      <c r="N511"/>
    </row>
    <row r="512" spans="1:14" x14ac:dyDescent="0.25">
      <c r="A512" s="90">
        <v>35941</v>
      </c>
      <c r="B512" s="88">
        <v>35916</v>
      </c>
      <c r="C512" s="91" t="s">
        <v>180</v>
      </c>
      <c r="D512" s="83">
        <v>35.28</v>
      </c>
      <c r="E512" s="82">
        <v>18059</v>
      </c>
      <c r="F512" s="82">
        <v>16570.375</v>
      </c>
      <c r="G512" s="82">
        <v>13032.75</v>
      </c>
      <c r="H512" s="82"/>
      <c r="J512"/>
      <c r="K512"/>
      <c r="L512"/>
      <c r="M512"/>
      <c r="N512"/>
    </row>
    <row r="513" spans="1:14" x14ac:dyDescent="0.25">
      <c r="A513" s="90">
        <v>35942</v>
      </c>
      <c r="B513" s="88">
        <v>35916</v>
      </c>
      <c r="C513" s="91" t="s">
        <v>180</v>
      </c>
      <c r="D513" s="83">
        <v>33.21</v>
      </c>
      <c r="E513" s="82">
        <v>18971</v>
      </c>
      <c r="F513" s="82">
        <v>17161.6875</v>
      </c>
      <c r="G513" s="82">
        <v>13068.625</v>
      </c>
      <c r="H513" s="82"/>
      <c r="J513"/>
      <c r="K513"/>
      <c r="L513"/>
      <c r="M513"/>
      <c r="N513"/>
    </row>
    <row r="514" spans="1:14" x14ac:dyDescent="0.25">
      <c r="A514" s="90">
        <v>35943</v>
      </c>
      <c r="B514" s="88">
        <v>35916</v>
      </c>
      <c r="C514" s="91" t="s">
        <v>180</v>
      </c>
      <c r="D514" s="83">
        <v>46.23</v>
      </c>
      <c r="E514" s="82">
        <v>18431</v>
      </c>
      <c r="F514" s="82">
        <v>16870.5625</v>
      </c>
      <c r="G514" s="82">
        <v>13357.125</v>
      </c>
      <c r="H514" s="82"/>
      <c r="J514"/>
      <c r="K514"/>
      <c r="L514"/>
      <c r="M514"/>
      <c r="N514"/>
    </row>
    <row r="515" spans="1:14" x14ac:dyDescent="0.25">
      <c r="A515" s="90">
        <v>35944</v>
      </c>
      <c r="B515" s="88">
        <v>35916</v>
      </c>
      <c r="C515" s="91" t="s">
        <v>180</v>
      </c>
      <c r="D515" s="83">
        <v>65.33</v>
      </c>
      <c r="E515" s="82">
        <v>17748</v>
      </c>
      <c r="F515" s="82">
        <v>16507.625</v>
      </c>
      <c r="G515" s="82">
        <v>13199.5</v>
      </c>
      <c r="H515" s="82"/>
      <c r="J515"/>
      <c r="K515"/>
      <c r="L515"/>
      <c r="M515"/>
      <c r="N515"/>
    </row>
    <row r="516" spans="1:14" x14ac:dyDescent="0.25">
      <c r="A516" s="90">
        <v>35945</v>
      </c>
      <c r="B516" s="88">
        <v>35916</v>
      </c>
      <c r="C516" s="91">
        <f>WEEKDAY(A516)</f>
        <v>7</v>
      </c>
      <c r="E516" s="82">
        <v>18986</v>
      </c>
      <c r="F516" s="82">
        <v>17079.4375</v>
      </c>
      <c r="G516" s="82">
        <v>12986</v>
      </c>
      <c r="H516" s="82"/>
      <c r="J516"/>
      <c r="K516"/>
      <c r="L516"/>
      <c r="M516"/>
      <c r="N516"/>
    </row>
    <row r="517" spans="1:14" x14ac:dyDescent="0.25">
      <c r="A517" s="90">
        <v>35946</v>
      </c>
      <c r="B517" s="88">
        <v>35916</v>
      </c>
      <c r="C517" s="91">
        <f>WEEKDAY(A517)</f>
        <v>1</v>
      </c>
      <c r="E517" s="82">
        <v>19634</v>
      </c>
      <c r="F517" s="82">
        <v>17673.6875</v>
      </c>
      <c r="G517" s="82">
        <v>13637.375</v>
      </c>
      <c r="H517" s="82"/>
      <c r="J517"/>
      <c r="K517"/>
      <c r="L517"/>
      <c r="M517"/>
      <c r="N517"/>
    </row>
    <row r="518" spans="1:14" x14ac:dyDescent="0.25">
      <c r="A518" s="90">
        <v>35947</v>
      </c>
      <c r="B518" s="88">
        <v>35947</v>
      </c>
      <c r="C518" s="91" t="s">
        <v>180</v>
      </c>
      <c r="D518" s="83">
        <v>38.4</v>
      </c>
      <c r="E518" s="82">
        <v>20785</v>
      </c>
      <c r="F518" s="82">
        <v>18835</v>
      </c>
      <c r="G518" s="82">
        <v>14312.875</v>
      </c>
      <c r="H518" s="82"/>
      <c r="J518"/>
      <c r="K518"/>
      <c r="L518"/>
      <c r="M518"/>
      <c r="N518"/>
    </row>
    <row r="519" spans="1:14" x14ac:dyDescent="0.25">
      <c r="A519" s="90">
        <v>35948</v>
      </c>
      <c r="B519" s="88">
        <v>35947</v>
      </c>
      <c r="C519" s="91" t="s">
        <v>180</v>
      </c>
      <c r="D519" s="83">
        <v>33.85</v>
      </c>
      <c r="E519" s="82">
        <v>20684</v>
      </c>
      <c r="F519" s="82">
        <v>18854.4375</v>
      </c>
      <c r="G519" s="82">
        <v>14522.75</v>
      </c>
      <c r="H519" s="82"/>
      <c r="J519"/>
      <c r="K519"/>
      <c r="L519"/>
      <c r="M519"/>
      <c r="N519"/>
    </row>
    <row r="520" spans="1:14" x14ac:dyDescent="0.25">
      <c r="A520" s="90">
        <v>35949</v>
      </c>
      <c r="B520" s="88">
        <v>35947</v>
      </c>
      <c r="C520" s="91" t="s">
        <v>180</v>
      </c>
      <c r="D520" s="83">
        <v>33.42</v>
      </c>
      <c r="E520" s="82">
        <v>20593</v>
      </c>
      <c r="F520" s="82">
        <v>18953.9375</v>
      </c>
      <c r="G520" s="82">
        <v>14752.375</v>
      </c>
      <c r="H520" s="82"/>
      <c r="J520"/>
      <c r="K520"/>
      <c r="L520"/>
      <c r="M520"/>
      <c r="N520"/>
    </row>
    <row r="521" spans="1:14" x14ac:dyDescent="0.25">
      <c r="A521" s="90">
        <v>35950</v>
      </c>
      <c r="B521" s="88">
        <v>35947</v>
      </c>
      <c r="C521" s="91" t="s">
        <v>180</v>
      </c>
      <c r="D521" s="83">
        <v>31.81</v>
      </c>
      <c r="E521" s="82">
        <v>20142</v>
      </c>
      <c r="F521" s="82">
        <v>18825.0625</v>
      </c>
      <c r="G521" s="82">
        <v>15162.5</v>
      </c>
      <c r="H521" s="82"/>
      <c r="J521"/>
      <c r="K521"/>
      <c r="L521"/>
      <c r="M521"/>
      <c r="N521"/>
    </row>
    <row r="522" spans="1:14" x14ac:dyDescent="0.25">
      <c r="A522" s="90">
        <v>35951</v>
      </c>
      <c r="B522" s="88">
        <v>35947</v>
      </c>
      <c r="C522" s="91" t="s">
        <v>180</v>
      </c>
      <c r="D522" s="83">
        <v>27.68</v>
      </c>
      <c r="E522" s="82">
        <v>17801</v>
      </c>
      <c r="F522" s="82">
        <v>16719.9375</v>
      </c>
      <c r="G522" s="82">
        <v>13883.125</v>
      </c>
      <c r="H522" s="82"/>
      <c r="J522"/>
      <c r="K522"/>
      <c r="L522"/>
      <c r="M522"/>
      <c r="N522"/>
    </row>
    <row r="523" spans="1:14" x14ac:dyDescent="0.25">
      <c r="A523" s="90">
        <v>35952</v>
      </c>
      <c r="B523" s="88">
        <v>35947</v>
      </c>
      <c r="C523" s="91">
        <f>WEEKDAY(A523)</f>
        <v>7</v>
      </c>
      <c r="E523" s="82">
        <v>13842</v>
      </c>
      <c r="F523" s="82">
        <v>13261.375</v>
      </c>
      <c r="G523" s="82">
        <v>11922</v>
      </c>
      <c r="H523" s="82"/>
      <c r="J523"/>
      <c r="K523"/>
      <c r="L523"/>
      <c r="M523"/>
      <c r="N523"/>
    </row>
    <row r="524" spans="1:14" x14ac:dyDescent="0.25">
      <c r="A524" s="90">
        <v>35953</v>
      </c>
      <c r="B524" s="88">
        <v>35947</v>
      </c>
      <c r="C524" s="91">
        <f>WEEKDAY(A524)</f>
        <v>1</v>
      </c>
      <c r="E524" s="82">
        <v>15051</v>
      </c>
      <c r="F524" s="82">
        <v>13555.375</v>
      </c>
      <c r="G524" s="82">
        <v>11113.25</v>
      </c>
      <c r="H524" s="82"/>
      <c r="J524"/>
      <c r="K524"/>
      <c r="L524"/>
      <c r="M524"/>
      <c r="N524"/>
    </row>
    <row r="525" spans="1:14" x14ac:dyDescent="0.25">
      <c r="A525" s="90">
        <v>35954</v>
      </c>
      <c r="B525" s="88">
        <v>35947</v>
      </c>
      <c r="C525" s="91" t="s">
        <v>180</v>
      </c>
      <c r="D525" s="83">
        <v>21.3</v>
      </c>
      <c r="E525" s="82">
        <v>17578</v>
      </c>
      <c r="F525" s="82">
        <v>16165.75</v>
      </c>
      <c r="G525" s="82">
        <v>12348.625</v>
      </c>
      <c r="H525" s="82"/>
      <c r="J525"/>
      <c r="K525"/>
      <c r="L525"/>
      <c r="M525"/>
      <c r="N525"/>
    </row>
    <row r="526" spans="1:14" x14ac:dyDescent="0.25">
      <c r="A526" s="90">
        <v>35955</v>
      </c>
      <c r="B526" s="88">
        <v>35947</v>
      </c>
      <c r="C526" s="91" t="s">
        <v>180</v>
      </c>
      <c r="D526" s="83">
        <v>18.07</v>
      </c>
      <c r="E526" s="82">
        <v>19812</v>
      </c>
      <c r="F526" s="82">
        <v>18139.625</v>
      </c>
      <c r="G526" s="82">
        <v>14100.875</v>
      </c>
      <c r="H526" s="82"/>
      <c r="J526"/>
      <c r="K526"/>
      <c r="L526"/>
      <c r="M526"/>
      <c r="N526"/>
    </row>
    <row r="527" spans="1:14" x14ac:dyDescent="0.25">
      <c r="A527" s="90">
        <v>35956</v>
      </c>
      <c r="B527" s="88">
        <v>35947</v>
      </c>
      <c r="C527" s="91" t="s">
        <v>180</v>
      </c>
      <c r="D527" s="83">
        <v>20.170000000000002</v>
      </c>
      <c r="E527" s="82">
        <v>20523</v>
      </c>
      <c r="F527" s="82">
        <v>18579.75</v>
      </c>
      <c r="G527" s="82">
        <v>14475.375</v>
      </c>
      <c r="H527" s="82"/>
      <c r="J527"/>
      <c r="K527"/>
      <c r="L527"/>
      <c r="M527"/>
      <c r="N527"/>
    </row>
    <row r="528" spans="1:14" x14ac:dyDescent="0.25">
      <c r="A528" s="90">
        <v>35957</v>
      </c>
      <c r="B528" s="88">
        <v>35947</v>
      </c>
      <c r="C528" s="91" t="s">
        <v>180</v>
      </c>
      <c r="D528" s="83">
        <v>29.7</v>
      </c>
      <c r="E528" s="82">
        <v>20042</v>
      </c>
      <c r="F528" s="82">
        <v>18455.75</v>
      </c>
      <c r="G528" s="82">
        <v>14604.625</v>
      </c>
      <c r="H528" s="82"/>
      <c r="J528"/>
      <c r="K528"/>
      <c r="L528"/>
      <c r="M528"/>
      <c r="N528"/>
    </row>
    <row r="529" spans="1:14" x14ac:dyDescent="0.25">
      <c r="A529" s="90">
        <v>35958</v>
      </c>
      <c r="B529" s="88">
        <v>35947</v>
      </c>
      <c r="C529" s="91" t="s">
        <v>180</v>
      </c>
      <c r="D529" s="83">
        <v>37.64</v>
      </c>
      <c r="E529" s="82">
        <v>20692</v>
      </c>
      <c r="F529" s="82">
        <v>18915.75</v>
      </c>
      <c r="G529" s="82">
        <v>14618</v>
      </c>
      <c r="H529" s="82"/>
      <c r="J529"/>
      <c r="K529"/>
      <c r="L529"/>
      <c r="M529"/>
      <c r="N529"/>
    </row>
    <row r="530" spans="1:14" x14ac:dyDescent="0.25">
      <c r="A530" s="90">
        <v>35959</v>
      </c>
      <c r="B530" s="88">
        <v>35947</v>
      </c>
      <c r="C530" s="91">
        <f>WEEKDAY(A530)</f>
        <v>7</v>
      </c>
      <c r="E530" s="82">
        <v>20170</v>
      </c>
      <c r="F530" s="82">
        <v>18306.875</v>
      </c>
      <c r="G530" s="82">
        <v>14504.625</v>
      </c>
      <c r="H530" s="82"/>
      <c r="J530"/>
      <c r="K530"/>
      <c r="L530"/>
      <c r="M530"/>
      <c r="N530"/>
    </row>
    <row r="531" spans="1:14" x14ac:dyDescent="0.25">
      <c r="A531" s="90">
        <v>35960</v>
      </c>
      <c r="B531" s="88">
        <v>35947</v>
      </c>
      <c r="C531" s="91">
        <f>WEEKDAY(A531)</f>
        <v>1</v>
      </c>
      <c r="E531" s="82">
        <v>19503</v>
      </c>
      <c r="F531" s="82">
        <v>17761.125</v>
      </c>
      <c r="G531" s="82">
        <v>14440.625</v>
      </c>
      <c r="H531" s="82"/>
      <c r="J531"/>
      <c r="K531"/>
      <c r="L531"/>
      <c r="M531"/>
      <c r="N531"/>
    </row>
    <row r="532" spans="1:14" x14ac:dyDescent="0.25">
      <c r="A532" s="90">
        <v>35961</v>
      </c>
      <c r="B532" s="88">
        <v>35947</v>
      </c>
      <c r="C532" s="91" t="s">
        <v>180</v>
      </c>
      <c r="D532" s="83">
        <v>34.909999999999997</v>
      </c>
      <c r="E532" s="82">
        <v>20418</v>
      </c>
      <c r="F532" s="82">
        <v>18530.4375</v>
      </c>
      <c r="G532" s="82">
        <v>14333.5</v>
      </c>
      <c r="H532" s="82"/>
      <c r="J532"/>
      <c r="K532"/>
      <c r="L532"/>
      <c r="M532"/>
      <c r="N532"/>
    </row>
    <row r="533" spans="1:14" x14ac:dyDescent="0.25">
      <c r="A533" s="90">
        <v>35962</v>
      </c>
      <c r="B533" s="88">
        <v>35947</v>
      </c>
      <c r="C533" s="91" t="s">
        <v>180</v>
      </c>
      <c r="D533" s="83">
        <v>29.81</v>
      </c>
      <c r="E533" s="82">
        <v>20492</v>
      </c>
      <c r="F533" s="82">
        <v>18469.5625</v>
      </c>
      <c r="G533" s="82">
        <v>14073.25</v>
      </c>
      <c r="H533" s="82"/>
      <c r="J533"/>
      <c r="K533"/>
      <c r="L533"/>
      <c r="M533"/>
      <c r="N533"/>
    </row>
    <row r="534" spans="1:14" x14ac:dyDescent="0.25">
      <c r="A534" s="90">
        <v>35963</v>
      </c>
      <c r="B534" s="88">
        <v>35947</v>
      </c>
      <c r="C534" s="91" t="s">
        <v>180</v>
      </c>
      <c r="D534" s="83">
        <v>42.07</v>
      </c>
      <c r="E534" s="82">
        <v>21302</v>
      </c>
      <c r="F534" s="82">
        <v>19370.375</v>
      </c>
      <c r="G534" s="82">
        <v>14699.375</v>
      </c>
      <c r="H534" s="82"/>
      <c r="J534"/>
      <c r="K534"/>
      <c r="L534"/>
      <c r="M534"/>
      <c r="N534"/>
    </row>
    <row r="535" spans="1:14" x14ac:dyDescent="0.25">
      <c r="A535" s="90">
        <v>35964</v>
      </c>
      <c r="B535" s="88">
        <v>35947</v>
      </c>
      <c r="C535" s="91" t="s">
        <v>180</v>
      </c>
      <c r="D535" s="83">
        <v>75.73</v>
      </c>
      <c r="E535" s="82">
        <v>20608</v>
      </c>
      <c r="F535" s="82">
        <v>19200.125</v>
      </c>
      <c r="G535" s="82">
        <v>15438.25</v>
      </c>
      <c r="H535" s="82"/>
      <c r="J535"/>
      <c r="K535"/>
      <c r="L535"/>
      <c r="M535"/>
      <c r="N535"/>
    </row>
    <row r="536" spans="1:14" x14ac:dyDescent="0.25">
      <c r="A536" s="90">
        <v>35965</v>
      </c>
      <c r="B536" s="88">
        <v>35947</v>
      </c>
      <c r="C536" s="91" t="s">
        <v>180</v>
      </c>
      <c r="D536" s="83">
        <v>49.76</v>
      </c>
      <c r="E536" s="82">
        <v>21270</v>
      </c>
      <c r="F536" s="82">
        <v>19370.5</v>
      </c>
      <c r="G536" s="82">
        <v>15312</v>
      </c>
      <c r="H536" s="82"/>
      <c r="J536"/>
      <c r="K536"/>
      <c r="L536"/>
      <c r="M536"/>
      <c r="N536"/>
    </row>
    <row r="537" spans="1:14" x14ac:dyDescent="0.25">
      <c r="A537" s="90">
        <v>35966</v>
      </c>
      <c r="B537" s="88">
        <v>35947</v>
      </c>
      <c r="C537" s="91">
        <f>WEEKDAY(A537)</f>
        <v>7</v>
      </c>
      <c r="D537" s="83">
        <v>42</v>
      </c>
      <c r="E537" s="82">
        <v>20387</v>
      </c>
      <c r="F537" s="82">
        <v>18740.9375</v>
      </c>
      <c r="G537" s="82">
        <v>14951.125</v>
      </c>
      <c r="H537" s="82"/>
      <c r="J537"/>
      <c r="K537"/>
      <c r="L537"/>
      <c r="M537"/>
      <c r="N537"/>
    </row>
    <row r="538" spans="1:14" x14ac:dyDescent="0.25">
      <c r="A538" s="90">
        <v>35967</v>
      </c>
      <c r="B538" s="88">
        <v>35947</v>
      </c>
      <c r="C538" s="91">
        <f>WEEKDAY(A538)</f>
        <v>1</v>
      </c>
      <c r="D538" s="83">
        <v>42</v>
      </c>
      <c r="E538" s="82">
        <v>19515</v>
      </c>
      <c r="F538" s="82">
        <v>17823.625</v>
      </c>
      <c r="G538" s="82">
        <v>14397.75</v>
      </c>
      <c r="H538" s="82"/>
      <c r="J538"/>
      <c r="K538"/>
      <c r="L538"/>
      <c r="M538"/>
      <c r="N538"/>
    </row>
    <row r="539" spans="1:14" x14ac:dyDescent="0.25">
      <c r="A539" s="90">
        <v>35968</v>
      </c>
      <c r="B539" s="88">
        <v>35947</v>
      </c>
      <c r="C539" s="91" t="s">
        <v>180</v>
      </c>
      <c r="D539" s="83">
        <v>90</v>
      </c>
      <c r="E539" s="82">
        <v>20860</v>
      </c>
      <c r="F539" s="82">
        <v>19153.3125</v>
      </c>
      <c r="G539" s="82">
        <v>14271.375</v>
      </c>
      <c r="H539" s="82"/>
      <c r="J539"/>
      <c r="K539"/>
      <c r="L539"/>
      <c r="M539"/>
      <c r="N539"/>
    </row>
    <row r="540" spans="1:14" x14ac:dyDescent="0.25">
      <c r="A540" s="90">
        <v>35969</v>
      </c>
      <c r="B540" s="88">
        <v>35947</v>
      </c>
      <c r="C540" s="91" t="s">
        <v>180</v>
      </c>
      <c r="D540" s="83">
        <v>152.88999999999999</v>
      </c>
      <c r="E540" s="82">
        <v>20089</v>
      </c>
      <c r="F540" s="82">
        <v>18758.5</v>
      </c>
      <c r="G540" s="82">
        <v>14574.125</v>
      </c>
      <c r="H540" s="82"/>
      <c r="J540"/>
      <c r="K540"/>
      <c r="L540"/>
      <c r="M540"/>
      <c r="N540"/>
    </row>
    <row r="541" spans="1:14" x14ac:dyDescent="0.25">
      <c r="A541" s="90">
        <v>35970</v>
      </c>
      <c r="B541" s="88">
        <v>35947</v>
      </c>
      <c r="C541" s="91" t="s">
        <v>180</v>
      </c>
      <c r="D541" s="83">
        <v>280.88</v>
      </c>
      <c r="E541" s="82">
        <v>20599</v>
      </c>
      <c r="F541" s="82">
        <v>19060.9375</v>
      </c>
      <c r="G541" s="82">
        <v>14642.875</v>
      </c>
      <c r="H541" s="82"/>
      <c r="J541"/>
      <c r="K541"/>
      <c r="L541"/>
      <c r="M541"/>
      <c r="N541"/>
    </row>
    <row r="542" spans="1:14" x14ac:dyDescent="0.25">
      <c r="A542" s="90">
        <v>35971</v>
      </c>
      <c r="B542" s="88">
        <v>35947</v>
      </c>
      <c r="C542" s="91" t="s">
        <v>180</v>
      </c>
      <c r="D542" s="83">
        <v>343.38</v>
      </c>
      <c r="E542" s="82">
        <v>19757</v>
      </c>
      <c r="F542" s="82">
        <v>18634.9375</v>
      </c>
      <c r="G542" s="82">
        <v>14975.875</v>
      </c>
      <c r="H542" s="82"/>
      <c r="J542"/>
      <c r="K542"/>
      <c r="L542"/>
      <c r="M542"/>
      <c r="N542"/>
    </row>
    <row r="543" spans="1:14" x14ac:dyDescent="0.25">
      <c r="A543" s="90">
        <v>35972</v>
      </c>
      <c r="B543" s="88">
        <v>35947</v>
      </c>
      <c r="C543" s="91" t="s">
        <v>180</v>
      </c>
      <c r="D543" s="83">
        <v>1538</v>
      </c>
      <c r="E543" s="82">
        <v>18672</v>
      </c>
      <c r="F543" s="82">
        <v>17831.1875</v>
      </c>
      <c r="G543" s="82">
        <v>14679.5</v>
      </c>
      <c r="H543" s="82"/>
      <c r="J543"/>
      <c r="K543"/>
      <c r="L543"/>
      <c r="M543"/>
      <c r="N543"/>
    </row>
    <row r="544" spans="1:14" x14ac:dyDescent="0.25">
      <c r="A544" s="90">
        <v>35973</v>
      </c>
      <c r="B544" s="88">
        <v>35947</v>
      </c>
      <c r="C544" s="91">
        <f>WEEKDAY(A544)</f>
        <v>7</v>
      </c>
      <c r="E544" s="82">
        <v>17899</v>
      </c>
      <c r="F544" s="82">
        <v>16852.1875</v>
      </c>
      <c r="G544" s="82">
        <v>14130.375</v>
      </c>
      <c r="H544" s="82"/>
      <c r="J544"/>
      <c r="K544"/>
      <c r="L544"/>
      <c r="M544"/>
      <c r="N544"/>
    </row>
    <row r="545" spans="1:14" x14ac:dyDescent="0.25">
      <c r="A545" s="90">
        <v>35974</v>
      </c>
      <c r="B545" s="88">
        <v>35947</v>
      </c>
      <c r="C545" s="91">
        <f>WEEKDAY(A545)</f>
        <v>1</v>
      </c>
      <c r="E545" s="82">
        <v>18452</v>
      </c>
      <c r="F545" s="82">
        <v>16997.125</v>
      </c>
      <c r="G545" s="82">
        <v>13761.5</v>
      </c>
      <c r="H545" s="82"/>
      <c r="J545"/>
      <c r="K545"/>
      <c r="L545"/>
      <c r="M545"/>
      <c r="N545"/>
    </row>
    <row r="546" spans="1:14" x14ac:dyDescent="0.25">
      <c r="A546" s="90">
        <v>35975</v>
      </c>
      <c r="B546" s="88">
        <v>35947</v>
      </c>
      <c r="C546" s="91" t="s">
        <v>180</v>
      </c>
      <c r="D546" s="83">
        <v>575</v>
      </c>
      <c r="E546" s="82">
        <v>20835</v>
      </c>
      <c r="F546" s="82">
        <v>18908.25</v>
      </c>
      <c r="G546" s="82">
        <v>14264.75</v>
      </c>
      <c r="H546" s="82"/>
      <c r="J546"/>
      <c r="K546"/>
      <c r="L546"/>
      <c r="M546"/>
      <c r="N546"/>
    </row>
    <row r="547" spans="1:14" x14ac:dyDescent="0.25">
      <c r="A547" s="90">
        <v>35976</v>
      </c>
      <c r="B547" s="88">
        <v>35947</v>
      </c>
      <c r="C547" s="91" t="s">
        <v>180</v>
      </c>
      <c r="D547" s="83">
        <v>49.5</v>
      </c>
      <c r="E547" s="82">
        <v>21339</v>
      </c>
      <c r="F547" s="82">
        <v>19426.5625</v>
      </c>
      <c r="G547" s="82">
        <v>14907.625</v>
      </c>
      <c r="H547" s="82"/>
      <c r="J547"/>
      <c r="K547"/>
      <c r="L547"/>
      <c r="M547"/>
      <c r="N547"/>
    </row>
    <row r="548" spans="1:14" x14ac:dyDescent="0.25">
      <c r="A548" s="90">
        <v>35977</v>
      </c>
      <c r="B548" s="88">
        <v>35977</v>
      </c>
      <c r="C548" s="91" t="s">
        <v>180</v>
      </c>
      <c r="D548" s="83">
        <v>49</v>
      </c>
      <c r="E548" s="82">
        <v>20528</v>
      </c>
      <c r="F548" s="82">
        <v>18788.1875</v>
      </c>
      <c r="G548" s="82">
        <v>14671.375</v>
      </c>
      <c r="H548" s="82"/>
      <c r="J548"/>
      <c r="K548"/>
      <c r="L548"/>
      <c r="M548"/>
      <c r="N548"/>
    </row>
    <row r="549" spans="1:14" x14ac:dyDescent="0.25">
      <c r="A549" s="90">
        <v>35978</v>
      </c>
      <c r="B549" s="88">
        <v>35977</v>
      </c>
      <c r="C549" s="91" t="s">
        <v>180</v>
      </c>
      <c r="D549" s="83">
        <v>33.11</v>
      </c>
      <c r="E549" s="82">
        <v>19712</v>
      </c>
      <c r="F549" s="82">
        <v>17896</v>
      </c>
      <c r="G549" s="82">
        <v>14094.625</v>
      </c>
      <c r="H549" s="82"/>
      <c r="J549"/>
      <c r="K549"/>
      <c r="L549"/>
      <c r="M549"/>
      <c r="N549"/>
    </row>
    <row r="550" spans="1:14" x14ac:dyDescent="0.25">
      <c r="A550" s="90">
        <v>35979</v>
      </c>
      <c r="B550" s="88">
        <v>35977</v>
      </c>
      <c r="C550" s="91" t="s">
        <v>180</v>
      </c>
      <c r="E550" s="82">
        <v>18529</v>
      </c>
      <c r="F550" s="82">
        <v>17159.5625</v>
      </c>
      <c r="G550" s="82">
        <v>13626</v>
      </c>
      <c r="H550" s="82"/>
      <c r="J550"/>
      <c r="K550"/>
      <c r="L550"/>
      <c r="M550"/>
      <c r="N550"/>
    </row>
    <row r="551" spans="1:14" x14ac:dyDescent="0.25">
      <c r="A551" s="90">
        <v>35980</v>
      </c>
      <c r="B551" s="88">
        <v>35977</v>
      </c>
      <c r="C551" s="91">
        <f>WEEKDAY(A551)</f>
        <v>7</v>
      </c>
      <c r="E551" s="82">
        <v>18665</v>
      </c>
      <c r="F551" s="82">
        <v>16988.6875</v>
      </c>
      <c r="G551" s="82">
        <v>13625.625</v>
      </c>
      <c r="H551" s="82"/>
      <c r="J551"/>
      <c r="K551"/>
      <c r="L551"/>
      <c r="M551"/>
      <c r="N551"/>
    </row>
    <row r="552" spans="1:14" x14ac:dyDescent="0.25">
      <c r="A552" s="90">
        <v>35981</v>
      </c>
      <c r="B552" s="88">
        <v>35977</v>
      </c>
      <c r="C552" s="91">
        <f>WEEKDAY(A552)</f>
        <v>1</v>
      </c>
      <c r="E552" s="82">
        <v>19832</v>
      </c>
      <c r="F552" s="82">
        <v>17926.375</v>
      </c>
      <c r="G552" s="82">
        <v>13873.625</v>
      </c>
      <c r="H552" s="82"/>
      <c r="J552"/>
      <c r="K552"/>
      <c r="L552"/>
      <c r="M552"/>
      <c r="N552"/>
    </row>
    <row r="553" spans="1:14" x14ac:dyDescent="0.25">
      <c r="A553" s="90">
        <v>35982</v>
      </c>
      <c r="B553" s="88">
        <v>35977</v>
      </c>
      <c r="C553" s="91" t="s">
        <v>180</v>
      </c>
      <c r="D553" s="83">
        <v>64.260000000000005</v>
      </c>
      <c r="E553" s="82">
        <v>21082</v>
      </c>
      <c r="F553" s="82">
        <v>19279.8125</v>
      </c>
      <c r="G553" s="82">
        <v>14591.75</v>
      </c>
      <c r="H553" s="82"/>
      <c r="J553"/>
      <c r="K553"/>
      <c r="L553"/>
      <c r="M553"/>
      <c r="N553"/>
    </row>
    <row r="554" spans="1:14" x14ac:dyDescent="0.25">
      <c r="A554" s="90">
        <v>35983</v>
      </c>
      <c r="B554" s="88">
        <v>35977</v>
      </c>
      <c r="C554" s="91" t="s">
        <v>180</v>
      </c>
      <c r="D554" s="83">
        <v>58.83</v>
      </c>
      <c r="E554" s="82">
        <v>21032</v>
      </c>
      <c r="F554" s="82">
        <v>19510</v>
      </c>
      <c r="G554" s="82">
        <v>14880.875</v>
      </c>
      <c r="H554" s="82"/>
      <c r="J554"/>
      <c r="K554"/>
      <c r="L554"/>
      <c r="M554"/>
      <c r="N554"/>
    </row>
    <row r="555" spans="1:14" x14ac:dyDescent="0.25">
      <c r="A555" s="90">
        <v>35984</v>
      </c>
      <c r="B555" s="88">
        <v>35977</v>
      </c>
      <c r="C555" s="91" t="s">
        <v>180</v>
      </c>
      <c r="D555" s="83">
        <v>57.73</v>
      </c>
      <c r="E555" s="82">
        <v>21856</v>
      </c>
      <c r="F555" s="82">
        <v>19899.625</v>
      </c>
      <c r="G555" s="82">
        <v>15433.5</v>
      </c>
      <c r="H555" s="82"/>
      <c r="J555"/>
      <c r="K555"/>
      <c r="L555"/>
      <c r="M555"/>
      <c r="N555"/>
    </row>
    <row r="556" spans="1:14" x14ac:dyDescent="0.25">
      <c r="A556" s="90">
        <v>35985</v>
      </c>
      <c r="B556" s="88">
        <v>35977</v>
      </c>
      <c r="C556" s="91" t="s">
        <v>180</v>
      </c>
      <c r="D556" s="83">
        <v>49.64</v>
      </c>
      <c r="E556" s="82">
        <v>21724</v>
      </c>
      <c r="F556" s="82">
        <v>19789.875</v>
      </c>
      <c r="G556" s="82">
        <v>15413.75</v>
      </c>
      <c r="H556" s="82"/>
      <c r="J556"/>
      <c r="K556"/>
      <c r="L556"/>
      <c r="M556"/>
      <c r="N556"/>
    </row>
    <row r="557" spans="1:14" x14ac:dyDescent="0.25">
      <c r="A557" s="90">
        <v>35986</v>
      </c>
      <c r="B557" s="88">
        <v>35977</v>
      </c>
      <c r="C557" s="91" t="s">
        <v>180</v>
      </c>
      <c r="D557" s="83">
        <v>46.18</v>
      </c>
      <c r="E557" s="82">
        <v>21725</v>
      </c>
      <c r="F557" s="82">
        <v>19668</v>
      </c>
      <c r="G557" s="82">
        <v>15334.75</v>
      </c>
      <c r="H557" s="82"/>
      <c r="J557"/>
      <c r="K557"/>
      <c r="L557"/>
      <c r="M557"/>
      <c r="N557"/>
    </row>
    <row r="558" spans="1:14" x14ac:dyDescent="0.25">
      <c r="A558" s="90">
        <v>35987</v>
      </c>
      <c r="B558" s="88">
        <v>35977</v>
      </c>
      <c r="C558" s="91">
        <f>WEEKDAY(A558)</f>
        <v>7</v>
      </c>
      <c r="E558" s="82">
        <v>19790</v>
      </c>
      <c r="F558" s="82">
        <v>18079.875</v>
      </c>
      <c r="G558" s="82">
        <v>14651.875</v>
      </c>
      <c r="H558" s="82"/>
      <c r="J558"/>
      <c r="K558"/>
      <c r="L558"/>
      <c r="M558"/>
      <c r="N558"/>
    </row>
    <row r="559" spans="1:14" x14ac:dyDescent="0.25">
      <c r="A559" s="90">
        <v>35988</v>
      </c>
      <c r="B559" s="88">
        <v>35977</v>
      </c>
      <c r="C559" s="91">
        <f>WEEKDAY(A559)</f>
        <v>1</v>
      </c>
      <c r="E559" s="82">
        <v>18853</v>
      </c>
      <c r="F559" s="82">
        <v>17336.8125</v>
      </c>
      <c r="G559" s="82">
        <v>14277.625</v>
      </c>
      <c r="H559" s="82"/>
      <c r="J559"/>
      <c r="K559"/>
      <c r="L559"/>
      <c r="M559"/>
      <c r="N559"/>
    </row>
    <row r="560" spans="1:14" x14ac:dyDescent="0.25">
      <c r="A560" s="90">
        <v>35989</v>
      </c>
      <c r="B560" s="88">
        <v>35977</v>
      </c>
      <c r="C560" s="91" t="s">
        <v>180</v>
      </c>
      <c r="D560" s="83">
        <v>107.88</v>
      </c>
      <c r="E560" s="82">
        <v>19595</v>
      </c>
      <c r="F560" s="82">
        <v>18156.25</v>
      </c>
      <c r="G560" s="82">
        <v>14532.625</v>
      </c>
      <c r="H560" s="82"/>
      <c r="J560"/>
      <c r="K560"/>
      <c r="L560"/>
      <c r="M560"/>
      <c r="N560"/>
    </row>
    <row r="561" spans="1:14" x14ac:dyDescent="0.25">
      <c r="A561" s="90">
        <v>35990</v>
      </c>
      <c r="B561" s="88">
        <v>35977</v>
      </c>
      <c r="C561" s="91" t="s">
        <v>180</v>
      </c>
      <c r="D561" s="83">
        <v>75.77</v>
      </c>
      <c r="E561" s="82">
        <v>18188</v>
      </c>
      <c r="F561" s="82">
        <v>17159.625</v>
      </c>
      <c r="G561" s="82">
        <v>14210</v>
      </c>
      <c r="H561" s="82"/>
      <c r="J561"/>
      <c r="K561"/>
      <c r="L561"/>
      <c r="M561"/>
      <c r="N561"/>
    </row>
    <row r="562" spans="1:14" x14ac:dyDescent="0.25">
      <c r="A562" s="90">
        <v>35991</v>
      </c>
      <c r="B562" s="88">
        <v>35977</v>
      </c>
      <c r="C562" s="91" t="s">
        <v>180</v>
      </c>
      <c r="D562" s="83">
        <v>66.569999999999993</v>
      </c>
      <c r="E562" s="82">
        <v>20112</v>
      </c>
      <c r="F562" s="82">
        <v>18188.875</v>
      </c>
      <c r="G562" s="82">
        <v>13836</v>
      </c>
      <c r="H562" s="82"/>
      <c r="J562"/>
      <c r="K562"/>
      <c r="L562"/>
      <c r="M562"/>
      <c r="N562"/>
    </row>
    <row r="563" spans="1:14" x14ac:dyDescent="0.25">
      <c r="A563" s="90">
        <v>35992</v>
      </c>
      <c r="B563" s="88">
        <v>35977</v>
      </c>
      <c r="C563" s="91" t="s">
        <v>180</v>
      </c>
      <c r="D563" s="83">
        <v>47.65</v>
      </c>
      <c r="E563" s="82">
        <v>20303</v>
      </c>
      <c r="F563" s="82">
        <v>18535.125</v>
      </c>
      <c r="G563" s="82">
        <v>14412.5</v>
      </c>
      <c r="H563" s="82"/>
      <c r="J563"/>
      <c r="K563"/>
      <c r="L563"/>
      <c r="M563"/>
      <c r="N563"/>
    </row>
    <row r="564" spans="1:14" x14ac:dyDescent="0.25">
      <c r="A564" s="90">
        <v>35993</v>
      </c>
      <c r="B564" s="88">
        <v>35977</v>
      </c>
      <c r="C564" s="91" t="s">
        <v>180</v>
      </c>
      <c r="D564" s="83">
        <v>39.19</v>
      </c>
      <c r="E564" s="82">
        <v>19944</v>
      </c>
      <c r="F564" s="82">
        <v>18194.6875</v>
      </c>
      <c r="G564" s="82">
        <v>14111.25</v>
      </c>
      <c r="H564" s="82"/>
      <c r="J564"/>
      <c r="K564"/>
      <c r="L564"/>
      <c r="M564"/>
      <c r="N564"/>
    </row>
    <row r="565" spans="1:14" x14ac:dyDescent="0.25">
      <c r="A565" s="90">
        <v>35994</v>
      </c>
      <c r="B565" s="88">
        <v>35977</v>
      </c>
      <c r="C565" s="91">
        <f>WEEKDAY(A565)</f>
        <v>7</v>
      </c>
      <c r="D565" s="83">
        <v>45</v>
      </c>
      <c r="E565" s="82">
        <v>20234</v>
      </c>
      <c r="F565" s="82">
        <v>18201.4375</v>
      </c>
      <c r="G565" s="82">
        <v>13873.75</v>
      </c>
      <c r="H565" s="82"/>
      <c r="J565"/>
      <c r="K565"/>
      <c r="L565"/>
      <c r="M565"/>
      <c r="N565"/>
    </row>
    <row r="566" spans="1:14" x14ac:dyDescent="0.25">
      <c r="A566" s="90">
        <v>35995</v>
      </c>
      <c r="B566" s="88">
        <v>35977</v>
      </c>
      <c r="C566" s="91">
        <f>WEEKDAY(A566)</f>
        <v>1</v>
      </c>
      <c r="D566" s="83">
        <v>38</v>
      </c>
      <c r="E566" s="82">
        <v>19919</v>
      </c>
      <c r="F566" s="82">
        <v>18102.3125</v>
      </c>
      <c r="G566" s="82">
        <v>14111.5</v>
      </c>
      <c r="H566" s="82"/>
      <c r="J566"/>
      <c r="K566"/>
      <c r="L566"/>
      <c r="M566"/>
      <c r="N566"/>
    </row>
    <row r="567" spans="1:14" x14ac:dyDescent="0.25">
      <c r="A567" s="90">
        <v>35996</v>
      </c>
      <c r="B567" s="88">
        <v>35977</v>
      </c>
      <c r="C567" s="91" t="s">
        <v>180</v>
      </c>
      <c r="D567" s="83">
        <v>287.5</v>
      </c>
      <c r="E567" s="82">
        <v>20627</v>
      </c>
      <c r="F567" s="82">
        <v>18906.25</v>
      </c>
      <c r="G567" s="82">
        <v>14445.25</v>
      </c>
      <c r="H567" s="82"/>
      <c r="J567"/>
      <c r="K567"/>
      <c r="L567"/>
      <c r="M567"/>
      <c r="N567"/>
    </row>
    <row r="568" spans="1:14" x14ac:dyDescent="0.25">
      <c r="A568" s="90">
        <v>35997</v>
      </c>
      <c r="B568" s="88">
        <v>35977</v>
      </c>
      <c r="C568" s="91" t="s">
        <v>180</v>
      </c>
      <c r="D568" s="83">
        <v>1337.35</v>
      </c>
      <c r="E568" s="82">
        <v>19415</v>
      </c>
      <c r="F568" s="82">
        <v>18116.625</v>
      </c>
      <c r="G568" s="82">
        <v>14191</v>
      </c>
      <c r="H568" s="82"/>
      <c r="J568"/>
      <c r="K568"/>
      <c r="L568"/>
      <c r="M568"/>
      <c r="N568"/>
    </row>
    <row r="569" spans="1:14" x14ac:dyDescent="0.25">
      <c r="A569" s="90">
        <v>35998</v>
      </c>
      <c r="B569" s="88">
        <v>35977</v>
      </c>
      <c r="C569" s="91" t="s">
        <v>180</v>
      </c>
      <c r="D569" s="83">
        <v>488.95</v>
      </c>
      <c r="E569" s="82">
        <v>19911</v>
      </c>
      <c r="F569" s="82">
        <v>18126.1875</v>
      </c>
      <c r="G569" s="82">
        <v>13996.375</v>
      </c>
      <c r="H569" s="82"/>
      <c r="J569"/>
      <c r="K569"/>
      <c r="L569"/>
      <c r="M569"/>
      <c r="N569"/>
    </row>
    <row r="570" spans="1:14" x14ac:dyDescent="0.25">
      <c r="A570" s="90">
        <v>35999</v>
      </c>
      <c r="B570" s="88">
        <v>35977</v>
      </c>
      <c r="C570" s="91" t="s">
        <v>180</v>
      </c>
      <c r="D570" s="83">
        <v>66.86</v>
      </c>
      <c r="E570" s="82">
        <v>20071</v>
      </c>
      <c r="F570" s="82">
        <v>18354.5</v>
      </c>
      <c r="G570" s="82">
        <v>13993.875</v>
      </c>
      <c r="H570" s="82"/>
      <c r="J570"/>
      <c r="K570"/>
      <c r="L570"/>
      <c r="M570"/>
      <c r="N570"/>
    </row>
    <row r="571" spans="1:14" x14ac:dyDescent="0.25">
      <c r="A571" s="90">
        <v>36000</v>
      </c>
      <c r="B571" s="88">
        <v>35977</v>
      </c>
      <c r="C571" s="91" t="s">
        <v>180</v>
      </c>
      <c r="D571" s="83">
        <v>34.950000000000003</v>
      </c>
      <c r="E571" s="82">
        <v>19766</v>
      </c>
      <c r="F571" s="82">
        <v>17899.0625</v>
      </c>
      <c r="G571" s="82">
        <v>13983.5</v>
      </c>
      <c r="H571" s="82"/>
      <c r="J571"/>
      <c r="K571"/>
      <c r="L571"/>
      <c r="M571"/>
      <c r="N571"/>
    </row>
    <row r="572" spans="1:14" x14ac:dyDescent="0.25">
      <c r="A572" s="90">
        <v>36001</v>
      </c>
      <c r="B572" s="88">
        <v>35977</v>
      </c>
      <c r="C572" s="91">
        <f>WEEKDAY(A572)</f>
        <v>7</v>
      </c>
      <c r="E572" s="82">
        <v>18567</v>
      </c>
      <c r="F572" s="82">
        <v>16949.1875</v>
      </c>
      <c r="G572" s="82">
        <v>13600.625</v>
      </c>
      <c r="H572" s="82"/>
      <c r="J572"/>
      <c r="K572"/>
      <c r="L572"/>
      <c r="M572"/>
      <c r="N572"/>
    </row>
    <row r="573" spans="1:14" x14ac:dyDescent="0.25">
      <c r="A573" s="90">
        <v>36002</v>
      </c>
      <c r="B573" s="88">
        <v>35977</v>
      </c>
      <c r="C573" s="91">
        <f>WEEKDAY(A573)</f>
        <v>1</v>
      </c>
      <c r="E573" s="82">
        <v>18220</v>
      </c>
      <c r="F573" s="82">
        <v>16530.0625</v>
      </c>
      <c r="G573" s="82">
        <v>13224.625</v>
      </c>
      <c r="H573" s="82"/>
      <c r="J573"/>
      <c r="K573"/>
      <c r="L573"/>
      <c r="M573"/>
      <c r="N573"/>
    </row>
    <row r="574" spans="1:14" x14ac:dyDescent="0.25">
      <c r="A574" s="90">
        <v>36003</v>
      </c>
      <c r="B574" s="88">
        <v>35977</v>
      </c>
      <c r="C574" s="91" t="s">
        <v>180</v>
      </c>
      <c r="D574" s="83">
        <v>47.25</v>
      </c>
      <c r="E574" s="82">
        <v>21040</v>
      </c>
      <c r="F574" s="82">
        <v>18852.5</v>
      </c>
      <c r="G574" s="82">
        <v>13905.25</v>
      </c>
      <c r="H574" s="82"/>
      <c r="J574"/>
      <c r="K574"/>
      <c r="L574"/>
      <c r="M574"/>
      <c r="N574"/>
    </row>
    <row r="575" spans="1:14" x14ac:dyDescent="0.25">
      <c r="A575" s="90">
        <v>36004</v>
      </c>
      <c r="B575" s="88">
        <v>35977</v>
      </c>
      <c r="C575" s="91" t="s">
        <v>180</v>
      </c>
      <c r="D575" s="83">
        <v>41.16</v>
      </c>
      <c r="E575" s="82">
        <v>20624</v>
      </c>
      <c r="F575" s="82">
        <v>18945.625</v>
      </c>
      <c r="G575" s="82">
        <v>14663.625</v>
      </c>
      <c r="H575" s="82"/>
      <c r="J575"/>
      <c r="K575"/>
      <c r="L575"/>
      <c r="M575"/>
      <c r="N575"/>
    </row>
    <row r="576" spans="1:14" x14ac:dyDescent="0.25">
      <c r="A576" s="90">
        <v>36005</v>
      </c>
      <c r="B576" s="88">
        <v>35977</v>
      </c>
      <c r="C576" s="91" t="s">
        <v>180</v>
      </c>
      <c r="D576" s="83">
        <v>44.98</v>
      </c>
      <c r="E576" s="82">
        <v>21235</v>
      </c>
      <c r="F576" s="82">
        <v>19250.9375</v>
      </c>
      <c r="G576" s="82">
        <v>14738.25</v>
      </c>
      <c r="H576" s="82"/>
      <c r="J576"/>
      <c r="K576"/>
      <c r="L576"/>
      <c r="M576"/>
      <c r="N576"/>
    </row>
    <row r="577" spans="1:14" x14ac:dyDescent="0.25">
      <c r="A577" s="90">
        <v>36006</v>
      </c>
      <c r="B577" s="88">
        <v>35977</v>
      </c>
      <c r="C577" s="91" t="s">
        <v>180</v>
      </c>
      <c r="D577" s="83">
        <v>41.59</v>
      </c>
      <c r="E577" s="82">
        <v>21664</v>
      </c>
      <c r="F577" s="82">
        <v>19706.875</v>
      </c>
      <c r="G577" s="82">
        <v>15083</v>
      </c>
      <c r="H577" s="82"/>
      <c r="J577"/>
      <c r="K577"/>
      <c r="L577"/>
      <c r="M577"/>
      <c r="N577"/>
    </row>
    <row r="578" spans="1:14" x14ac:dyDescent="0.25">
      <c r="A578" s="90">
        <v>36007</v>
      </c>
      <c r="B578" s="88">
        <v>35977</v>
      </c>
      <c r="C578" s="91" t="s">
        <v>180</v>
      </c>
      <c r="D578" s="83">
        <v>36.53</v>
      </c>
      <c r="E578" s="82">
        <v>21253</v>
      </c>
      <c r="F578" s="82">
        <v>19212.375</v>
      </c>
      <c r="G578" s="82">
        <v>15023</v>
      </c>
      <c r="H578" s="82"/>
      <c r="J578"/>
      <c r="K578"/>
      <c r="L578"/>
      <c r="M578"/>
      <c r="N578"/>
    </row>
    <row r="579" spans="1:14" x14ac:dyDescent="0.25">
      <c r="A579" s="90">
        <v>36008</v>
      </c>
      <c r="B579" s="88">
        <v>36008</v>
      </c>
      <c r="C579" s="91">
        <f>WEEKDAY(A579)</f>
        <v>7</v>
      </c>
      <c r="E579" s="82">
        <v>20757</v>
      </c>
      <c r="F579" s="82">
        <v>18600.875</v>
      </c>
      <c r="G579" s="82">
        <v>14609.375</v>
      </c>
      <c r="H579" s="82"/>
      <c r="J579"/>
      <c r="K579"/>
      <c r="L579"/>
      <c r="M579"/>
      <c r="N579"/>
    </row>
    <row r="580" spans="1:14" x14ac:dyDescent="0.25">
      <c r="A580" s="90">
        <v>36009</v>
      </c>
      <c r="B580" s="88">
        <v>36008</v>
      </c>
      <c r="C580" s="91">
        <f>WEEKDAY(A580)</f>
        <v>1</v>
      </c>
      <c r="E580" s="82">
        <v>19992</v>
      </c>
      <c r="F580" s="82">
        <v>17968.25</v>
      </c>
      <c r="G580" s="82">
        <v>14406.375</v>
      </c>
      <c r="H580" s="82"/>
      <c r="J580"/>
      <c r="K580"/>
      <c r="L580"/>
      <c r="M580"/>
      <c r="N580"/>
    </row>
    <row r="581" spans="1:14" x14ac:dyDescent="0.25">
      <c r="A581" s="90">
        <v>36010</v>
      </c>
      <c r="B581" s="88">
        <v>36008</v>
      </c>
      <c r="C581" s="91" t="s">
        <v>180</v>
      </c>
      <c r="D581" s="83">
        <v>42.2</v>
      </c>
      <c r="E581" s="82">
        <v>20516</v>
      </c>
      <c r="F581" s="82">
        <v>18620</v>
      </c>
      <c r="G581" s="82">
        <v>14365.625</v>
      </c>
      <c r="H581" s="82"/>
      <c r="J581"/>
      <c r="K581"/>
      <c r="L581"/>
      <c r="M581"/>
      <c r="N581"/>
    </row>
    <row r="582" spans="1:14" x14ac:dyDescent="0.25">
      <c r="A582" s="90">
        <v>36011</v>
      </c>
      <c r="B582" s="88">
        <v>36008</v>
      </c>
      <c r="C582" s="91" t="s">
        <v>180</v>
      </c>
      <c r="D582" s="83">
        <v>30.69</v>
      </c>
      <c r="E582" s="82">
        <v>19758</v>
      </c>
      <c r="F582" s="82">
        <v>17971.875</v>
      </c>
      <c r="G582" s="82">
        <v>13953.875</v>
      </c>
      <c r="H582" s="82"/>
      <c r="J582"/>
      <c r="K582"/>
      <c r="L582"/>
      <c r="M582"/>
      <c r="N582"/>
    </row>
    <row r="583" spans="1:14" x14ac:dyDescent="0.25">
      <c r="A583" s="90">
        <v>36012</v>
      </c>
      <c r="B583" s="88">
        <v>36008</v>
      </c>
      <c r="C583" s="91" t="s">
        <v>180</v>
      </c>
      <c r="D583" s="83">
        <v>28.61</v>
      </c>
      <c r="E583" s="82">
        <v>20511</v>
      </c>
      <c r="F583" s="82">
        <v>18532.4375</v>
      </c>
      <c r="G583" s="82">
        <v>14059.375</v>
      </c>
      <c r="H583" s="82"/>
      <c r="J583"/>
      <c r="K583"/>
      <c r="L583"/>
      <c r="M583"/>
      <c r="N583"/>
    </row>
    <row r="584" spans="1:14" x14ac:dyDescent="0.25">
      <c r="A584" s="90">
        <v>36013</v>
      </c>
      <c r="B584" s="88">
        <v>36008</v>
      </c>
      <c r="C584" s="91" t="s">
        <v>180</v>
      </c>
      <c r="D584" s="83">
        <v>28.62</v>
      </c>
      <c r="E584" s="82">
        <v>19346</v>
      </c>
      <c r="F584" s="82">
        <v>17652.5</v>
      </c>
      <c r="G584" s="82">
        <v>14077.75</v>
      </c>
      <c r="H584" s="82"/>
      <c r="J584"/>
      <c r="K584"/>
      <c r="L584"/>
      <c r="M584"/>
      <c r="N584"/>
    </row>
    <row r="585" spans="1:14" x14ac:dyDescent="0.25">
      <c r="A585" s="90">
        <v>36014</v>
      </c>
      <c r="B585" s="88">
        <v>36008</v>
      </c>
      <c r="C585" s="91" t="s">
        <v>180</v>
      </c>
      <c r="D585" s="83">
        <v>29.06</v>
      </c>
      <c r="E585" s="82">
        <v>18203</v>
      </c>
      <c r="F585" s="82">
        <v>16982.5625</v>
      </c>
      <c r="G585" s="82">
        <v>13703</v>
      </c>
      <c r="H585" s="82"/>
      <c r="J585"/>
      <c r="K585"/>
      <c r="L585"/>
      <c r="M585"/>
      <c r="N585"/>
    </row>
    <row r="586" spans="1:14" x14ac:dyDescent="0.25">
      <c r="A586" s="90">
        <v>36015</v>
      </c>
      <c r="B586" s="88">
        <v>36008</v>
      </c>
      <c r="C586" s="91">
        <f>WEEKDAY(A586)</f>
        <v>7</v>
      </c>
      <c r="E586" s="82">
        <v>18748</v>
      </c>
      <c r="F586" s="82">
        <v>16929.375</v>
      </c>
      <c r="G586" s="82">
        <v>13354.875</v>
      </c>
      <c r="H586" s="82"/>
      <c r="J586"/>
      <c r="K586"/>
      <c r="L586"/>
      <c r="M586"/>
      <c r="N586"/>
    </row>
    <row r="587" spans="1:14" x14ac:dyDescent="0.25">
      <c r="A587" s="90">
        <v>36016</v>
      </c>
      <c r="B587" s="88">
        <v>36008</v>
      </c>
      <c r="C587" s="91">
        <f>WEEKDAY(A587)</f>
        <v>1</v>
      </c>
      <c r="E587" s="82">
        <v>19393</v>
      </c>
      <c r="F587" s="82">
        <v>17221.375</v>
      </c>
      <c r="G587" s="82">
        <v>13273.25</v>
      </c>
      <c r="H587" s="82"/>
      <c r="J587"/>
      <c r="K587"/>
      <c r="L587"/>
      <c r="M587"/>
      <c r="N587"/>
    </row>
    <row r="588" spans="1:14" x14ac:dyDescent="0.25">
      <c r="A588" s="90">
        <v>36017</v>
      </c>
      <c r="B588" s="88">
        <v>36008</v>
      </c>
      <c r="C588" s="91" t="s">
        <v>180</v>
      </c>
      <c r="D588" s="83">
        <v>48.99</v>
      </c>
      <c r="E588" s="82">
        <v>20931</v>
      </c>
      <c r="F588" s="82">
        <v>18713.375</v>
      </c>
      <c r="G588" s="82">
        <v>13809.375</v>
      </c>
      <c r="H588" s="82"/>
      <c r="J588"/>
      <c r="K588"/>
      <c r="L588"/>
      <c r="M588"/>
      <c r="N588"/>
    </row>
    <row r="589" spans="1:14" x14ac:dyDescent="0.25">
      <c r="A589" s="90">
        <v>36018</v>
      </c>
      <c r="B589" s="88">
        <v>36008</v>
      </c>
      <c r="C589" s="91" t="s">
        <v>180</v>
      </c>
      <c r="D589" s="83">
        <v>33.31</v>
      </c>
      <c r="E589" s="82">
        <v>19885</v>
      </c>
      <c r="F589" s="82">
        <v>18055.375</v>
      </c>
      <c r="G589" s="82">
        <v>14060</v>
      </c>
      <c r="H589" s="82"/>
      <c r="J589"/>
      <c r="K589"/>
      <c r="L589"/>
      <c r="M589"/>
      <c r="N589"/>
    </row>
    <row r="590" spans="1:14" x14ac:dyDescent="0.25">
      <c r="A590" s="90">
        <v>36019</v>
      </c>
      <c r="B590" s="88">
        <v>36008</v>
      </c>
      <c r="C590" s="91" t="s">
        <v>180</v>
      </c>
      <c r="D590" s="83">
        <v>34.18</v>
      </c>
      <c r="E590" s="82">
        <v>19290</v>
      </c>
      <c r="F590" s="82">
        <v>17717</v>
      </c>
      <c r="G590" s="82">
        <v>13761.5</v>
      </c>
      <c r="H590" s="82"/>
      <c r="J590"/>
      <c r="K590"/>
      <c r="L590"/>
      <c r="M590"/>
      <c r="N590"/>
    </row>
    <row r="591" spans="1:14" x14ac:dyDescent="0.25">
      <c r="A591" s="90">
        <v>36020</v>
      </c>
      <c r="B591" s="88">
        <v>36008</v>
      </c>
      <c r="C591" s="91" t="s">
        <v>180</v>
      </c>
      <c r="D591" s="83">
        <v>31.19</v>
      </c>
      <c r="E591" s="82">
        <v>18940</v>
      </c>
      <c r="F591" s="82">
        <v>17153.8125</v>
      </c>
      <c r="G591" s="82">
        <v>13540.5</v>
      </c>
      <c r="H591" s="82"/>
      <c r="J591"/>
      <c r="K591"/>
      <c r="L591"/>
      <c r="M591"/>
      <c r="N591"/>
    </row>
    <row r="592" spans="1:14" x14ac:dyDescent="0.25">
      <c r="A592" s="90">
        <v>36021</v>
      </c>
      <c r="B592" s="88">
        <v>36008</v>
      </c>
      <c r="C592" s="91" t="s">
        <v>180</v>
      </c>
      <c r="D592" s="83">
        <v>28.24</v>
      </c>
      <c r="E592" s="82">
        <v>17382</v>
      </c>
      <c r="F592" s="82">
        <v>16274.0625</v>
      </c>
      <c r="G592" s="82">
        <v>13308</v>
      </c>
      <c r="H592" s="82"/>
      <c r="J592"/>
      <c r="K592"/>
      <c r="L592"/>
      <c r="M592"/>
      <c r="N592"/>
    </row>
    <row r="593" spans="1:14" x14ac:dyDescent="0.25">
      <c r="A593" s="90">
        <v>36022</v>
      </c>
      <c r="B593" s="88">
        <v>36008</v>
      </c>
      <c r="C593" s="91">
        <f>WEEKDAY(A593)</f>
        <v>7</v>
      </c>
      <c r="E593" s="82">
        <v>16690</v>
      </c>
      <c r="F593" s="82">
        <v>15665.9375</v>
      </c>
      <c r="G593" s="82">
        <v>12764</v>
      </c>
      <c r="H593" s="82"/>
      <c r="J593"/>
      <c r="K593"/>
      <c r="L593"/>
      <c r="M593"/>
      <c r="N593"/>
    </row>
    <row r="594" spans="1:14" x14ac:dyDescent="0.25">
      <c r="A594" s="90">
        <v>36023</v>
      </c>
      <c r="B594" s="88">
        <v>36008</v>
      </c>
      <c r="C594" s="91">
        <f>WEEKDAY(A594)</f>
        <v>1</v>
      </c>
      <c r="E594" s="82">
        <v>18070</v>
      </c>
      <c r="F594" s="82">
        <v>16277.3125</v>
      </c>
      <c r="G594" s="82">
        <v>12576.875</v>
      </c>
      <c r="H594" s="82"/>
      <c r="J594"/>
      <c r="K594"/>
      <c r="L594"/>
      <c r="M594"/>
      <c r="N594"/>
    </row>
    <row r="595" spans="1:14" x14ac:dyDescent="0.25">
      <c r="A595" s="90">
        <v>36024</v>
      </c>
      <c r="B595" s="88">
        <v>36008</v>
      </c>
      <c r="C595" s="91" t="s">
        <v>180</v>
      </c>
      <c r="D595" s="83">
        <v>45.89</v>
      </c>
      <c r="E595" s="82">
        <v>19616</v>
      </c>
      <c r="F595" s="82">
        <v>17848.5</v>
      </c>
      <c r="G595" s="82">
        <v>13361.375</v>
      </c>
      <c r="H595" s="82"/>
      <c r="J595"/>
      <c r="K595"/>
      <c r="L595"/>
      <c r="M595"/>
      <c r="N595"/>
    </row>
    <row r="596" spans="1:14" x14ac:dyDescent="0.25">
      <c r="A596" s="90">
        <v>36025</v>
      </c>
      <c r="B596" s="88">
        <v>36008</v>
      </c>
      <c r="C596" s="91" t="s">
        <v>180</v>
      </c>
      <c r="D596" s="83">
        <v>61.36</v>
      </c>
      <c r="E596" s="82">
        <v>20026</v>
      </c>
      <c r="F596" s="82">
        <v>18289.3125</v>
      </c>
      <c r="G596" s="82">
        <v>13829.25</v>
      </c>
      <c r="H596" s="82"/>
      <c r="J596"/>
      <c r="K596"/>
      <c r="L596"/>
      <c r="M596"/>
      <c r="N596"/>
    </row>
    <row r="597" spans="1:14" x14ac:dyDescent="0.25">
      <c r="A597" s="90">
        <v>36026</v>
      </c>
      <c r="B597" s="88">
        <v>36008</v>
      </c>
      <c r="C597" s="91" t="s">
        <v>180</v>
      </c>
      <c r="D597" s="83">
        <v>37.700000000000003</v>
      </c>
      <c r="E597" s="82">
        <v>20895</v>
      </c>
      <c r="F597" s="82">
        <v>18828.1875</v>
      </c>
      <c r="G597" s="82">
        <v>13983.375</v>
      </c>
      <c r="H597" s="82"/>
      <c r="J597"/>
      <c r="K597"/>
      <c r="L597"/>
      <c r="M597"/>
      <c r="N597"/>
    </row>
    <row r="598" spans="1:14" x14ac:dyDescent="0.25">
      <c r="A598" s="90">
        <v>36027</v>
      </c>
      <c r="B598" s="88">
        <v>36008</v>
      </c>
      <c r="C598" s="91" t="s">
        <v>180</v>
      </c>
      <c r="D598" s="83">
        <v>32.909999999999997</v>
      </c>
      <c r="E598" s="82">
        <v>20273</v>
      </c>
      <c r="F598" s="82">
        <v>18387.5</v>
      </c>
      <c r="G598" s="82">
        <v>14092.5</v>
      </c>
      <c r="H598" s="82"/>
      <c r="J598"/>
      <c r="K598"/>
      <c r="L598"/>
      <c r="M598"/>
      <c r="N598"/>
    </row>
    <row r="599" spans="1:14" x14ac:dyDescent="0.25">
      <c r="A599" s="90">
        <v>36028</v>
      </c>
      <c r="B599" s="88">
        <v>36008</v>
      </c>
      <c r="C599" s="91" t="s">
        <v>180</v>
      </c>
      <c r="D599" s="83">
        <v>30.32</v>
      </c>
      <c r="E599" s="82">
        <v>18550</v>
      </c>
      <c r="F599" s="82">
        <v>17212.625</v>
      </c>
      <c r="G599" s="82">
        <v>13810.25</v>
      </c>
      <c r="H599" s="82"/>
      <c r="J599"/>
      <c r="K599"/>
      <c r="L599"/>
      <c r="M599"/>
      <c r="N599"/>
    </row>
    <row r="600" spans="1:14" x14ac:dyDescent="0.25">
      <c r="A600" s="90">
        <v>36029</v>
      </c>
      <c r="B600" s="88">
        <v>36008</v>
      </c>
      <c r="C600" s="91">
        <f>WEEKDAY(A600)</f>
        <v>7</v>
      </c>
      <c r="E600" s="82">
        <v>18459</v>
      </c>
      <c r="F600" s="82">
        <v>16898.9375</v>
      </c>
      <c r="G600" s="82">
        <v>13292.875</v>
      </c>
      <c r="H600" s="82"/>
      <c r="J600"/>
      <c r="K600"/>
      <c r="L600"/>
      <c r="M600"/>
      <c r="N600"/>
    </row>
    <row r="601" spans="1:14" x14ac:dyDescent="0.25">
      <c r="A601" s="90">
        <v>36030</v>
      </c>
      <c r="B601" s="88">
        <v>36008</v>
      </c>
      <c r="C601" s="91">
        <f>WEEKDAY(A601)</f>
        <v>1</v>
      </c>
      <c r="E601" s="82">
        <v>18971</v>
      </c>
      <c r="F601" s="82">
        <v>17087.4375</v>
      </c>
      <c r="G601" s="82">
        <v>13086.375</v>
      </c>
      <c r="H601" s="82"/>
      <c r="J601"/>
      <c r="K601"/>
      <c r="L601"/>
      <c r="M601"/>
      <c r="N601"/>
    </row>
    <row r="602" spans="1:14" x14ac:dyDescent="0.25">
      <c r="A602" s="90">
        <v>36031</v>
      </c>
      <c r="B602" s="88">
        <v>36008</v>
      </c>
      <c r="C602" s="91" t="s">
        <v>180</v>
      </c>
      <c r="D602" s="83">
        <v>28.48</v>
      </c>
      <c r="E602" s="82">
        <v>20634</v>
      </c>
      <c r="F602" s="82">
        <v>18746.75</v>
      </c>
      <c r="G602" s="82">
        <v>13824.25</v>
      </c>
      <c r="H602" s="82"/>
      <c r="J602"/>
      <c r="K602"/>
      <c r="L602"/>
      <c r="M602"/>
      <c r="N602"/>
    </row>
    <row r="603" spans="1:14" x14ac:dyDescent="0.25">
      <c r="A603" s="90">
        <v>36032</v>
      </c>
      <c r="B603" s="88">
        <v>36008</v>
      </c>
      <c r="C603" s="91" t="s">
        <v>180</v>
      </c>
      <c r="D603" s="83">
        <v>59</v>
      </c>
      <c r="E603" s="82">
        <v>20685</v>
      </c>
      <c r="F603" s="82">
        <v>18872.4375</v>
      </c>
      <c r="G603" s="82">
        <v>14335.625</v>
      </c>
      <c r="H603" s="82"/>
      <c r="J603"/>
      <c r="K603"/>
      <c r="L603"/>
      <c r="M603"/>
      <c r="N603"/>
    </row>
    <row r="604" spans="1:14" x14ac:dyDescent="0.25">
      <c r="A604" s="90">
        <v>36033</v>
      </c>
      <c r="B604" s="88">
        <v>36008</v>
      </c>
      <c r="C604" s="91" t="s">
        <v>180</v>
      </c>
      <c r="D604" s="83">
        <v>83.8</v>
      </c>
      <c r="E604" s="82">
        <v>21182</v>
      </c>
      <c r="F604" s="82">
        <v>19287.625</v>
      </c>
      <c r="G604" s="82">
        <v>14622.25</v>
      </c>
      <c r="H604" s="82"/>
      <c r="J604"/>
      <c r="K604"/>
      <c r="L604"/>
      <c r="M604"/>
      <c r="N604"/>
    </row>
    <row r="605" spans="1:14" x14ac:dyDescent="0.25">
      <c r="A605" s="90">
        <v>36034</v>
      </c>
      <c r="B605" s="88">
        <v>36008</v>
      </c>
      <c r="C605" s="91" t="s">
        <v>180</v>
      </c>
      <c r="D605" s="83">
        <v>48.53</v>
      </c>
      <c r="E605" s="82">
        <v>21224</v>
      </c>
      <c r="F605" s="82">
        <v>19307.8125</v>
      </c>
      <c r="G605" s="82">
        <v>14765.625</v>
      </c>
      <c r="H605" s="82"/>
      <c r="J605"/>
      <c r="K605"/>
      <c r="L605"/>
      <c r="M605"/>
      <c r="N605"/>
    </row>
    <row r="606" spans="1:14" x14ac:dyDescent="0.25">
      <c r="A606" s="90">
        <v>36035</v>
      </c>
      <c r="B606" s="88">
        <v>36008</v>
      </c>
      <c r="C606" s="91" t="s">
        <v>180</v>
      </c>
      <c r="D606" s="83">
        <v>42.54</v>
      </c>
      <c r="E606" s="82">
        <v>21465</v>
      </c>
      <c r="F606" s="82">
        <v>19418.4375</v>
      </c>
      <c r="G606" s="82">
        <v>14971.5</v>
      </c>
      <c r="H606" s="82"/>
      <c r="J606"/>
      <c r="K606"/>
      <c r="L606"/>
      <c r="M606"/>
      <c r="N606"/>
    </row>
    <row r="607" spans="1:14" x14ac:dyDescent="0.25">
      <c r="A607" s="90">
        <v>36036</v>
      </c>
      <c r="B607" s="88">
        <v>36008</v>
      </c>
      <c r="C607" s="91">
        <f>WEEKDAY(A607)</f>
        <v>7</v>
      </c>
      <c r="E607" s="82">
        <v>20192</v>
      </c>
      <c r="F607" s="82">
        <v>18331.4375</v>
      </c>
      <c r="G607" s="82">
        <v>14445</v>
      </c>
      <c r="H607" s="82"/>
      <c r="J607"/>
      <c r="K607"/>
      <c r="L607"/>
      <c r="M607"/>
      <c r="N607"/>
    </row>
    <row r="608" spans="1:14" x14ac:dyDescent="0.25">
      <c r="A608" s="90">
        <v>36037</v>
      </c>
      <c r="B608" s="88">
        <v>36008</v>
      </c>
      <c r="C608" s="91">
        <f>WEEKDAY(A608)</f>
        <v>1</v>
      </c>
      <c r="E608" s="82">
        <v>18524</v>
      </c>
      <c r="F608" s="82">
        <v>17054.4375</v>
      </c>
      <c r="G608" s="82">
        <v>13696.875</v>
      </c>
      <c r="H608" s="82"/>
      <c r="J608"/>
      <c r="K608"/>
      <c r="L608"/>
      <c r="M608"/>
      <c r="N608"/>
    </row>
    <row r="609" spans="1:14" x14ac:dyDescent="0.25">
      <c r="A609" s="90">
        <v>36038</v>
      </c>
      <c r="B609" s="88">
        <v>36008</v>
      </c>
      <c r="C609" s="91" t="s">
        <v>180</v>
      </c>
      <c r="D609" s="83">
        <v>42.19</v>
      </c>
      <c r="E609" s="82">
        <v>20020</v>
      </c>
      <c r="F609" s="82">
        <v>18114.0625</v>
      </c>
      <c r="G609" s="82">
        <v>13579.875</v>
      </c>
      <c r="H609" s="82"/>
      <c r="J609"/>
      <c r="K609"/>
      <c r="L609"/>
      <c r="M609"/>
      <c r="N609"/>
    </row>
    <row r="610" spans="1:14" x14ac:dyDescent="0.25">
      <c r="A610" s="90">
        <v>36039</v>
      </c>
      <c r="B610" s="88">
        <v>36039</v>
      </c>
      <c r="C610" s="91" t="s">
        <v>180</v>
      </c>
      <c r="D610" s="83">
        <v>29.45</v>
      </c>
      <c r="E610" s="82">
        <v>19014</v>
      </c>
      <c r="F610" s="82">
        <v>17404.125</v>
      </c>
      <c r="G610" s="82">
        <v>13548.75</v>
      </c>
      <c r="H610" s="82"/>
      <c r="J610"/>
      <c r="K610"/>
      <c r="L610"/>
      <c r="M610"/>
      <c r="N610"/>
    </row>
    <row r="611" spans="1:14" x14ac:dyDescent="0.25">
      <c r="A611" s="90">
        <v>36040</v>
      </c>
      <c r="B611" s="88">
        <v>36039</v>
      </c>
      <c r="C611" s="91" t="s">
        <v>180</v>
      </c>
      <c r="D611" s="83">
        <v>29.36</v>
      </c>
      <c r="E611" s="82">
        <v>19837</v>
      </c>
      <c r="F611" s="82">
        <v>17686.8125</v>
      </c>
      <c r="G611" s="82">
        <v>13420.375</v>
      </c>
      <c r="H611" s="82"/>
      <c r="J611"/>
      <c r="K611"/>
      <c r="L611"/>
      <c r="M611"/>
      <c r="N611"/>
    </row>
    <row r="612" spans="1:14" x14ac:dyDescent="0.25">
      <c r="A612" s="90">
        <v>36041</v>
      </c>
      <c r="B612" s="88">
        <v>36039</v>
      </c>
      <c r="C612" s="91" t="s">
        <v>180</v>
      </c>
      <c r="D612" s="83">
        <v>23.89</v>
      </c>
      <c r="E612" s="82">
        <v>20619</v>
      </c>
      <c r="F612" s="82">
        <v>18130.75</v>
      </c>
      <c r="G612" s="82">
        <v>13422.125</v>
      </c>
      <c r="H612" s="82"/>
      <c r="J612"/>
      <c r="K612"/>
      <c r="L612"/>
      <c r="M612"/>
      <c r="N612"/>
    </row>
    <row r="613" spans="1:14" x14ac:dyDescent="0.25">
      <c r="A613" s="90">
        <v>36042</v>
      </c>
      <c r="B613" s="88">
        <v>36039</v>
      </c>
      <c r="C613" s="91" t="s">
        <v>180</v>
      </c>
      <c r="D613" s="83">
        <v>24.13</v>
      </c>
      <c r="E613" s="82">
        <v>20681</v>
      </c>
      <c r="F613" s="82">
        <v>18339.9375</v>
      </c>
      <c r="G613" s="82">
        <v>13771.25</v>
      </c>
      <c r="H613" s="82"/>
      <c r="J613"/>
      <c r="K613"/>
      <c r="L613"/>
      <c r="M613"/>
      <c r="N613"/>
    </row>
    <row r="614" spans="1:14" x14ac:dyDescent="0.25">
      <c r="A614" s="90">
        <v>36043</v>
      </c>
      <c r="B614" s="88">
        <v>36039</v>
      </c>
      <c r="C614" s="91">
        <f>WEEKDAY(A614)</f>
        <v>7</v>
      </c>
      <c r="E614" s="82">
        <v>19000</v>
      </c>
      <c r="F614" s="82">
        <v>17117.875</v>
      </c>
      <c r="G614" s="82">
        <v>13334.125</v>
      </c>
      <c r="H614" s="82"/>
      <c r="J614"/>
      <c r="K614"/>
      <c r="L614"/>
      <c r="M614"/>
      <c r="N614"/>
    </row>
    <row r="615" spans="1:14" x14ac:dyDescent="0.25">
      <c r="A615" s="90">
        <v>36044</v>
      </c>
      <c r="B615" s="88">
        <v>36039</v>
      </c>
      <c r="C615" s="91">
        <f>WEEKDAY(A615)</f>
        <v>1</v>
      </c>
      <c r="E615" s="82">
        <v>17122</v>
      </c>
      <c r="F615" s="82">
        <v>15955.75</v>
      </c>
      <c r="G615" s="82">
        <v>13193</v>
      </c>
      <c r="H615" s="82"/>
      <c r="J615"/>
      <c r="K615"/>
      <c r="L615"/>
      <c r="M615"/>
      <c r="N615"/>
    </row>
    <row r="616" spans="1:14" x14ac:dyDescent="0.25">
      <c r="A616" s="90">
        <v>36045</v>
      </c>
      <c r="B616" s="88">
        <v>36039</v>
      </c>
      <c r="C616" s="91" t="s">
        <v>180</v>
      </c>
      <c r="E616" s="82">
        <v>18062</v>
      </c>
      <c r="F616" s="82">
        <v>16386.25</v>
      </c>
      <c r="G616" s="82">
        <v>12905</v>
      </c>
      <c r="H616" s="82"/>
      <c r="J616"/>
      <c r="K616"/>
      <c r="L616"/>
      <c r="M616"/>
      <c r="N616"/>
    </row>
    <row r="617" spans="1:14" x14ac:dyDescent="0.25">
      <c r="A617" s="90">
        <v>36046</v>
      </c>
      <c r="B617" s="88">
        <v>36039</v>
      </c>
      <c r="C617" s="91" t="s">
        <v>180</v>
      </c>
      <c r="D617" s="83">
        <v>37.409999999999997</v>
      </c>
      <c r="E617" s="82">
        <v>19343</v>
      </c>
      <c r="F617" s="82">
        <v>17543.375</v>
      </c>
      <c r="G617" s="82">
        <v>13279</v>
      </c>
      <c r="H617" s="82"/>
      <c r="J617"/>
      <c r="K617"/>
      <c r="L617"/>
      <c r="M617"/>
      <c r="N617"/>
    </row>
    <row r="618" spans="1:14" x14ac:dyDescent="0.25">
      <c r="A618" s="90">
        <v>36047</v>
      </c>
      <c r="B618" s="88">
        <v>36039</v>
      </c>
      <c r="C618" s="91" t="s">
        <v>180</v>
      </c>
      <c r="D618" s="83">
        <v>18.09</v>
      </c>
      <c r="E618" s="82">
        <v>17684</v>
      </c>
      <c r="F618" s="82">
        <v>16327.0625</v>
      </c>
      <c r="G618" s="82">
        <v>13135.875</v>
      </c>
      <c r="H618" s="82"/>
      <c r="J618"/>
      <c r="K618"/>
      <c r="L618"/>
      <c r="M618"/>
      <c r="N618"/>
    </row>
    <row r="619" spans="1:14" x14ac:dyDescent="0.25">
      <c r="A619" s="90">
        <v>36048</v>
      </c>
      <c r="B619" s="88">
        <v>36039</v>
      </c>
      <c r="C619" s="91" t="s">
        <v>180</v>
      </c>
      <c r="D619" s="83">
        <v>16.3</v>
      </c>
      <c r="E619" s="82">
        <v>16242</v>
      </c>
      <c r="F619" s="82">
        <v>15389.5625</v>
      </c>
      <c r="G619" s="82">
        <v>12785.375</v>
      </c>
      <c r="H619" s="82"/>
      <c r="J619"/>
      <c r="K619"/>
      <c r="L619"/>
      <c r="M619"/>
      <c r="N619"/>
    </row>
    <row r="620" spans="1:14" x14ac:dyDescent="0.25">
      <c r="A620" s="90">
        <v>36049</v>
      </c>
      <c r="B620" s="88">
        <v>36039</v>
      </c>
      <c r="C620" s="91" t="s">
        <v>180</v>
      </c>
      <c r="D620" s="83">
        <v>21.02</v>
      </c>
      <c r="E620" s="82">
        <v>15426</v>
      </c>
      <c r="F620" s="82">
        <v>14971.0625</v>
      </c>
      <c r="G620" s="82">
        <v>12928.875</v>
      </c>
      <c r="H620" s="82"/>
      <c r="J620"/>
      <c r="K620"/>
      <c r="L620"/>
      <c r="M620"/>
      <c r="N620"/>
    </row>
    <row r="621" spans="1:14" x14ac:dyDescent="0.25">
      <c r="A621" s="90">
        <v>36050</v>
      </c>
      <c r="B621" s="88">
        <v>36039</v>
      </c>
      <c r="C621" s="91">
        <f>WEEKDAY(A621)</f>
        <v>7</v>
      </c>
      <c r="E621" s="82">
        <v>14368</v>
      </c>
      <c r="F621" s="82">
        <v>13972.5</v>
      </c>
      <c r="G621" s="82">
        <v>12242</v>
      </c>
      <c r="H621" s="82"/>
      <c r="J621"/>
      <c r="K621"/>
      <c r="L621"/>
      <c r="M621"/>
      <c r="N621"/>
    </row>
    <row r="622" spans="1:14" x14ac:dyDescent="0.25">
      <c r="A622" s="90">
        <v>36051</v>
      </c>
      <c r="B622" s="88">
        <v>36039</v>
      </c>
      <c r="C622" s="91">
        <f>WEEKDAY(A622)</f>
        <v>1</v>
      </c>
      <c r="E622" s="82">
        <v>15297</v>
      </c>
      <c r="F622" s="82">
        <v>14251.8125</v>
      </c>
      <c r="G622" s="82">
        <v>11957.75</v>
      </c>
      <c r="H622" s="82"/>
      <c r="J622"/>
      <c r="K622"/>
      <c r="L622"/>
      <c r="M622"/>
      <c r="N622"/>
    </row>
    <row r="623" spans="1:14" x14ac:dyDescent="0.25">
      <c r="A623" s="90">
        <v>36052</v>
      </c>
      <c r="B623" s="88">
        <v>36039</v>
      </c>
      <c r="C623" s="91" t="s">
        <v>180</v>
      </c>
      <c r="D623" s="83">
        <v>24.27</v>
      </c>
      <c r="E623" s="82">
        <v>16901</v>
      </c>
      <c r="F623" s="82">
        <v>15989.5</v>
      </c>
      <c r="G623" s="82">
        <v>12727</v>
      </c>
      <c r="H623" s="82"/>
      <c r="J623"/>
      <c r="K623"/>
      <c r="L623"/>
      <c r="M623"/>
      <c r="N623"/>
    </row>
    <row r="624" spans="1:14" x14ac:dyDescent="0.25">
      <c r="A624" s="90">
        <v>36053</v>
      </c>
      <c r="B624" s="88">
        <v>36039</v>
      </c>
      <c r="C624" s="91" t="s">
        <v>180</v>
      </c>
      <c r="D624" s="83">
        <v>33.380000000000003</v>
      </c>
      <c r="E624" s="82">
        <v>17035</v>
      </c>
      <c r="F624" s="82">
        <v>15962.5</v>
      </c>
      <c r="G624" s="82">
        <v>12823.875</v>
      </c>
      <c r="H624" s="82"/>
      <c r="J624"/>
      <c r="K624"/>
      <c r="L624"/>
      <c r="M624"/>
      <c r="N624"/>
    </row>
    <row r="625" spans="1:14" x14ac:dyDescent="0.25">
      <c r="A625" s="90">
        <v>36054</v>
      </c>
      <c r="B625" s="88">
        <v>36039</v>
      </c>
      <c r="C625" s="91" t="s">
        <v>180</v>
      </c>
      <c r="D625" s="83">
        <v>31.56</v>
      </c>
      <c r="E625" s="82">
        <v>17632</v>
      </c>
      <c r="F625" s="82">
        <v>16353.6875</v>
      </c>
      <c r="G625" s="82">
        <v>12970.25</v>
      </c>
      <c r="H625" s="82"/>
      <c r="J625"/>
      <c r="K625"/>
      <c r="L625"/>
      <c r="M625"/>
      <c r="N625"/>
    </row>
    <row r="626" spans="1:14" x14ac:dyDescent="0.25">
      <c r="A626" s="90">
        <v>36055</v>
      </c>
      <c r="B626" s="88">
        <v>36039</v>
      </c>
      <c r="C626" s="91" t="s">
        <v>180</v>
      </c>
      <c r="D626" s="83">
        <v>35.200000000000003</v>
      </c>
      <c r="E626" s="82">
        <v>18705</v>
      </c>
      <c r="F626" s="82">
        <v>16981.9375</v>
      </c>
      <c r="G626" s="82">
        <v>12975.625</v>
      </c>
      <c r="H626" s="82"/>
      <c r="J626"/>
      <c r="K626"/>
      <c r="L626"/>
      <c r="M626"/>
      <c r="N626"/>
    </row>
    <row r="627" spans="1:14" x14ac:dyDescent="0.25">
      <c r="A627" s="90">
        <v>36056</v>
      </c>
      <c r="B627" s="88">
        <v>36039</v>
      </c>
      <c r="C627" s="91" t="s">
        <v>180</v>
      </c>
      <c r="D627" s="83">
        <v>35.96</v>
      </c>
      <c r="E627" s="82">
        <v>18416</v>
      </c>
      <c r="F627" s="82">
        <v>16832.8125</v>
      </c>
      <c r="G627" s="82">
        <v>13310.25</v>
      </c>
      <c r="H627" s="82"/>
      <c r="J627"/>
      <c r="K627"/>
      <c r="L627"/>
      <c r="M627"/>
      <c r="N627"/>
    </row>
    <row r="628" spans="1:14" x14ac:dyDescent="0.25">
      <c r="A628" s="90">
        <v>36057</v>
      </c>
      <c r="B628" s="88">
        <v>36039</v>
      </c>
      <c r="C628" s="91">
        <f>WEEKDAY(A628)</f>
        <v>7</v>
      </c>
      <c r="E628" s="82">
        <v>17764</v>
      </c>
      <c r="F628" s="82">
        <v>16233.4375</v>
      </c>
      <c r="G628" s="82">
        <v>12890.625</v>
      </c>
      <c r="H628" s="82"/>
      <c r="J628"/>
      <c r="K628"/>
      <c r="L628"/>
      <c r="M628"/>
      <c r="N628"/>
    </row>
    <row r="629" spans="1:14" x14ac:dyDescent="0.25">
      <c r="A629" s="90">
        <v>36058</v>
      </c>
      <c r="B629" s="88">
        <v>36039</v>
      </c>
      <c r="C629" s="91">
        <f>WEEKDAY(A629)</f>
        <v>1</v>
      </c>
      <c r="E629" s="82">
        <v>17813</v>
      </c>
      <c r="F629" s="82">
        <v>16267.875</v>
      </c>
      <c r="G629" s="82">
        <v>12913.5</v>
      </c>
      <c r="H629" s="82"/>
      <c r="J629"/>
      <c r="K629"/>
      <c r="L629"/>
      <c r="M629"/>
      <c r="N629"/>
    </row>
    <row r="630" spans="1:14" x14ac:dyDescent="0.25">
      <c r="A630" s="90">
        <v>36059</v>
      </c>
      <c r="B630" s="88">
        <v>36039</v>
      </c>
      <c r="C630" s="91" t="s">
        <v>180</v>
      </c>
      <c r="D630" s="83">
        <v>29.52</v>
      </c>
      <c r="E630" s="82">
        <v>19526</v>
      </c>
      <c r="F630" s="82">
        <v>17716.1875</v>
      </c>
      <c r="G630" s="82">
        <v>13528.25</v>
      </c>
      <c r="H630" s="82"/>
      <c r="J630"/>
      <c r="K630"/>
      <c r="L630"/>
      <c r="M630"/>
      <c r="N630"/>
    </row>
    <row r="631" spans="1:14" x14ac:dyDescent="0.25">
      <c r="A631" s="90">
        <v>36060</v>
      </c>
      <c r="B631" s="88">
        <v>36039</v>
      </c>
      <c r="C631" s="91" t="s">
        <v>180</v>
      </c>
      <c r="D631" s="83">
        <v>27.59</v>
      </c>
      <c r="E631" s="82">
        <v>19975</v>
      </c>
      <c r="F631" s="82">
        <v>17844.6875</v>
      </c>
      <c r="G631" s="82">
        <v>13606.125</v>
      </c>
      <c r="H631" s="82"/>
      <c r="J631"/>
      <c r="K631"/>
      <c r="L631"/>
      <c r="M631"/>
      <c r="N631"/>
    </row>
    <row r="632" spans="1:14" x14ac:dyDescent="0.25">
      <c r="A632" s="90">
        <v>36061</v>
      </c>
      <c r="B632" s="88">
        <v>36039</v>
      </c>
      <c r="C632" s="91" t="s">
        <v>180</v>
      </c>
      <c r="D632" s="83">
        <v>22.87</v>
      </c>
      <c r="E632" s="82">
        <v>19666</v>
      </c>
      <c r="F632" s="82">
        <v>17533.375</v>
      </c>
      <c r="G632" s="82">
        <v>13409.75</v>
      </c>
      <c r="H632" s="82"/>
      <c r="J632"/>
      <c r="K632"/>
      <c r="L632"/>
      <c r="M632"/>
      <c r="N632"/>
    </row>
    <row r="633" spans="1:14" x14ac:dyDescent="0.25">
      <c r="A633" s="90">
        <v>36062</v>
      </c>
      <c r="B633" s="88">
        <v>36039</v>
      </c>
      <c r="C633" s="91" t="s">
        <v>180</v>
      </c>
      <c r="D633" s="83">
        <v>23.32</v>
      </c>
      <c r="E633" s="82">
        <v>19528</v>
      </c>
      <c r="F633" s="82">
        <v>17383.8125</v>
      </c>
      <c r="G633" s="82">
        <v>13210.75</v>
      </c>
      <c r="H633" s="82"/>
      <c r="J633"/>
      <c r="K633"/>
      <c r="L633"/>
      <c r="M633"/>
      <c r="N633"/>
    </row>
    <row r="634" spans="1:14" x14ac:dyDescent="0.25">
      <c r="A634" s="90">
        <v>36063</v>
      </c>
      <c r="B634" s="88">
        <v>36039</v>
      </c>
      <c r="C634" s="91" t="s">
        <v>180</v>
      </c>
      <c r="D634" s="83">
        <v>26.68</v>
      </c>
      <c r="E634" s="82">
        <v>19279</v>
      </c>
      <c r="F634" s="82">
        <v>17386.3125</v>
      </c>
      <c r="G634" s="82">
        <v>13415.375</v>
      </c>
      <c r="H634" s="82"/>
      <c r="J634"/>
      <c r="K634"/>
      <c r="L634"/>
      <c r="M634"/>
      <c r="N634"/>
    </row>
    <row r="635" spans="1:14" x14ac:dyDescent="0.25">
      <c r="A635" s="90">
        <v>36064</v>
      </c>
      <c r="B635" s="88">
        <v>36039</v>
      </c>
      <c r="C635" s="91">
        <f>WEEKDAY(A635)</f>
        <v>7</v>
      </c>
      <c r="E635" s="82">
        <v>18063</v>
      </c>
      <c r="F635" s="82">
        <v>16305.6875</v>
      </c>
      <c r="G635" s="82">
        <v>12780.125</v>
      </c>
      <c r="H635" s="82"/>
      <c r="J635"/>
      <c r="K635"/>
      <c r="L635"/>
      <c r="M635"/>
      <c r="N635"/>
    </row>
    <row r="636" spans="1:14" x14ac:dyDescent="0.25">
      <c r="A636" s="90">
        <v>36065</v>
      </c>
      <c r="B636" s="88">
        <v>36039</v>
      </c>
      <c r="C636" s="91">
        <f>WEEKDAY(A636)</f>
        <v>1</v>
      </c>
      <c r="E636" s="82">
        <v>16108</v>
      </c>
      <c r="F636" s="82">
        <v>14505.1875</v>
      </c>
      <c r="G636" s="82">
        <v>11638.625</v>
      </c>
      <c r="H636" s="82"/>
      <c r="J636"/>
      <c r="K636"/>
      <c r="L636"/>
      <c r="M636"/>
      <c r="N636"/>
    </row>
    <row r="637" spans="1:14" x14ac:dyDescent="0.25">
      <c r="A637" s="90">
        <v>36066</v>
      </c>
      <c r="B637" s="88">
        <v>36039</v>
      </c>
      <c r="C637" s="91" t="s">
        <v>180</v>
      </c>
      <c r="D637" s="83">
        <v>35.01</v>
      </c>
      <c r="E637" s="82">
        <v>16334</v>
      </c>
      <c r="F637" s="82">
        <v>15055.5</v>
      </c>
      <c r="G637" s="82">
        <v>11496.5</v>
      </c>
      <c r="H637" s="82"/>
      <c r="J637"/>
      <c r="K637"/>
      <c r="L637"/>
      <c r="M637"/>
      <c r="N637"/>
    </row>
    <row r="638" spans="1:14" x14ac:dyDescent="0.25">
      <c r="A638" s="90">
        <v>36067</v>
      </c>
      <c r="B638" s="88">
        <v>36039</v>
      </c>
      <c r="C638" s="91" t="s">
        <v>180</v>
      </c>
      <c r="D638" s="83">
        <v>45.25</v>
      </c>
      <c r="E638" s="82">
        <v>18636</v>
      </c>
      <c r="F638" s="82">
        <v>16739.125</v>
      </c>
      <c r="G638" s="82">
        <v>12432.375</v>
      </c>
      <c r="H638" s="82"/>
      <c r="J638"/>
      <c r="K638"/>
      <c r="L638"/>
      <c r="M638"/>
      <c r="N638"/>
    </row>
    <row r="639" spans="1:14" x14ac:dyDescent="0.25">
      <c r="A639" s="90">
        <v>36068</v>
      </c>
      <c r="B639" s="88">
        <v>36039</v>
      </c>
      <c r="C639" s="91" t="s">
        <v>180</v>
      </c>
      <c r="D639" s="83">
        <v>45.76</v>
      </c>
      <c r="E639" s="82">
        <v>19564</v>
      </c>
      <c r="F639" s="82">
        <v>17381.875</v>
      </c>
      <c r="G639" s="82">
        <v>12929.625</v>
      </c>
      <c r="H639" s="82"/>
      <c r="J639"/>
      <c r="K639"/>
      <c r="L639"/>
      <c r="M639"/>
      <c r="N639"/>
    </row>
    <row r="640" spans="1:14" x14ac:dyDescent="0.25">
      <c r="A640" s="90">
        <v>36069</v>
      </c>
      <c r="B640" s="88">
        <v>36069</v>
      </c>
      <c r="C640" s="91" t="s">
        <v>180</v>
      </c>
      <c r="D640" s="83">
        <v>26.96</v>
      </c>
      <c r="E640" s="82">
        <v>18625</v>
      </c>
      <c r="F640" s="82">
        <v>16801.625</v>
      </c>
      <c r="G640" s="82">
        <v>13037.5</v>
      </c>
      <c r="H640" s="82"/>
      <c r="J640"/>
      <c r="K640"/>
      <c r="L640"/>
      <c r="M640"/>
      <c r="N640"/>
    </row>
    <row r="641" spans="1:14" x14ac:dyDescent="0.25">
      <c r="A641" s="90">
        <v>36070</v>
      </c>
      <c r="B641" s="88">
        <v>36069</v>
      </c>
      <c r="C641" s="91" t="s">
        <v>180</v>
      </c>
      <c r="D641" s="83">
        <v>23.93</v>
      </c>
      <c r="E641" s="82">
        <v>17957</v>
      </c>
      <c r="F641" s="82">
        <v>16323.625</v>
      </c>
      <c r="G641" s="82">
        <v>12881.375</v>
      </c>
      <c r="H641" s="82"/>
      <c r="J641"/>
      <c r="K641"/>
      <c r="L641"/>
      <c r="M641"/>
      <c r="N641"/>
    </row>
    <row r="642" spans="1:14" x14ac:dyDescent="0.25">
      <c r="A642" s="90">
        <v>36071</v>
      </c>
      <c r="B642" s="88">
        <v>36069</v>
      </c>
      <c r="C642" s="91">
        <f>WEEKDAY(A642)</f>
        <v>7</v>
      </c>
      <c r="E642" s="82">
        <v>15578</v>
      </c>
      <c r="F642" s="82">
        <v>14746.8125</v>
      </c>
      <c r="G642" s="82">
        <v>12587.375</v>
      </c>
      <c r="H642" s="82"/>
      <c r="J642"/>
      <c r="K642"/>
      <c r="L642"/>
      <c r="M642"/>
      <c r="N642"/>
    </row>
    <row r="643" spans="1:14" x14ac:dyDescent="0.25">
      <c r="A643" s="90">
        <v>36072</v>
      </c>
      <c r="B643" s="88">
        <v>36069</v>
      </c>
      <c r="C643" s="91">
        <f>WEEKDAY(A643)</f>
        <v>1</v>
      </c>
      <c r="E643" s="82">
        <v>16135</v>
      </c>
      <c r="F643" s="82">
        <v>14922.875</v>
      </c>
      <c r="G643" s="82">
        <v>12089.75</v>
      </c>
      <c r="H643" s="82"/>
      <c r="J643"/>
      <c r="K643"/>
      <c r="L643"/>
      <c r="M643"/>
      <c r="N643"/>
    </row>
    <row r="644" spans="1:14" x14ac:dyDescent="0.25">
      <c r="A644" s="90">
        <v>36073</v>
      </c>
      <c r="B644" s="88">
        <v>36069</v>
      </c>
      <c r="C644" s="91" t="s">
        <v>180</v>
      </c>
      <c r="D644" s="83">
        <v>27.11</v>
      </c>
      <c r="E644" s="82">
        <v>17698</v>
      </c>
      <c r="F644" s="82">
        <v>16459.5</v>
      </c>
      <c r="G644" s="82">
        <v>12908.625</v>
      </c>
      <c r="H644" s="82"/>
      <c r="J644"/>
      <c r="K644"/>
      <c r="L644"/>
      <c r="M644"/>
      <c r="N644"/>
    </row>
    <row r="645" spans="1:14" x14ac:dyDescent="0.25">
      <c r="A645" s="90">
        <v>36074</v>
      </c>
      <c r="B645" s="88">
        <v>36069</v>
      </c>
      <c r="C645" s="91" t="s">
        <v>180</v>
      </c>
      <c r="D645" s="83">
        <v>21.13</v>
      </c>
      <c r="E645" s="82">
        <v>15787</v>
      </c>
      <c r="F645" s="82">
        <v>15159.125</v>
      </c>
      <c r="G645" s="82">
        <v>12889</v>
      </c>
      <c r="H645" s="82"/>
      <c r="J645"/>
      <c r="K645"/>
      <c r="L645"/>
      <c r="M645"/>
      <c r="N645"/>
    </row>
    <row r="646" spans="1:14" x14ac:dyDescent="0.25">
      <c r="A646" s="90">
        <v>36075</v>
      </c>
      <c r="B646" s="88">
        <v>36069</v>
      </c>
      <c r="C646" s="91" t="s">
        <v>180</v>
      </c>
      <c r="D646" s="83">
        <v>22.24</v>
      </c>
      <c r="E646" s="82">
        <v>14302</v>
      </c>
      <c r="F646" s="82">
        <v>13763.875</v>
      </c>
      <c r="G646" s="82">
        <v>11604.5</v>
      </c>
      <c r="H646" s="82"/>
      <c r="J646"/>
      <c r="K646"/>
      <c r="L646"/>
      <c r="M646"/>
      <c r="N646"/>
    </row>
    <row r="647" spans="1:14" x14ac:dyDescent="0.25">
      <c r="A647" s="90">
        <v>36076</v>
      </c>
      <c r="B647" s="88">
        <v>36069</v>
      </c>
      <c r="C647" s="91" t="s">
        <v>180</v>
      </c>
      <c r="D647" s="83">
        <v>21.44</v>
      </c>
      <c r="E647" s="82">
        <v>14014</v>
      </c>
      <c r="F647" s="82">
        <v>13282.625</v>
      </c>
      <c r="G647" s="82">
        <v>10992.375</v>
      </c>
      <c r="H647" s="82"/>
      <c r="J647"/>
      <c r="K647"/>
      <c r="L647"/>
      <c r="M647"/>
      <c r="N647"/>
    </row>
    <row r="648" spans="1:14" x14ac:dyDescent="0.25">
      <c r="A648" s="90">
        <v>36077</v>
      </c>
      <c r="B648" s="88">
        <v>36069</v>
      </c>
      <c r="C648" s="91" t="s">
        <v>180</v>
      </c>
      <c r="D648" s="83">
        <v>19.670000000000002</v>
      </c>
      <c r="E648" s="82">
        <v>13388</v>
      </c>
      <c r="F648" s="82">
        <v>12746.3125</v>
      </c>
      <c r="G648" s="82">
        <v>10638.625</v>
      </c>
      <c r="H648" s="82"/>
      <c r="J648"/>
      <c r="K648"/>
      <c r="L648"/>
      <c r="M648"/>
      <c r="N648"/>
    </row>
    <row r="649" spans="1:14" x14ac:dyDescent="0.25">
      <c r="A649" s="90">
        <v>36078</v>
      </c>
      <c r="B649" s="88">
        <v>36069</v>
      </c>
      <c r="C649" s="91">
        <f>WEEKDAY(A649)</f>
        <v>7</v>
      </c>
      <c r="E649" s="82">
        <v>12705</v>
      </c>
      <c r="F649" s="82">
        <v>12008.375</v>
      </c>
      <c r="G649" s="82">
        <v>10182.375</v>
      </c>
      <c r="H649" s="82"/>
      <c r="J649"/>
      <c r="K649"/>
      <c r="L649"/>
      <c r="M649"/>
      <c r="N649"/>
    </row>
    <row r="650" spans="1:14" x14ac:dyDescent="0.25">
      <c r="A650" s="90">
        <v>36079</v>
      </c>
      <c r="B650" s="88">
        <v>36069</v>
      </c>
      <c r="C650" s="91">
        <f>WEEKDAY(A650)</f>
        <v>1</v>
      </c>
      <c r="E650" s="82">
        <v>13490</v>
      </c>
      <c r="F650" s="82">
        <v>12314.0625</v>
      </c>
      <c r="G650" s="82">
        <v>10144.75</v>
      </c>
      <c r="H650" s="82"/>
      <c r="J650"/>
      <c r="K650"/>
      <c r="L650"/>
      <c r="M650"/>
      <c r="N650"/>
    </row>
    <row r="651" spans="1:14" x14ac:dyDescent="0.25">
      <c r="A651" s="90">
        <v>36080</v>
      </c>
      <c r="B651" s="88">
        <v>36069</v>
      </c>
      <c r="C651" s="91" t="s">
        <v>180</v>
      </c>
      <c r="D651" s="83">
        <v>19.87</v>
      </c>
      <c r="E651" s="82">
        <v>15232</v>
      </c>
      <c r="F651" s="82">
        <v>14077</v>
      </c>
      <c r="G651" s="82">
        <v>10957.375</v>
      </c>
      <c r="H651" s="82"/>
      <c r="J651"/>
      <c r="K651"/>
      <c r="L651"/>
      <c r="M651"/>
      <c r="N651"/>
    </row>
    <row r="652" spans="1:14" x14ac:dyDescent="0.25">
      <c r="A652" s="90">
        <v>36081</v>
      </c>
      <c r="B652" s="88">
        <v>36069</v>
      </c>
      <c r="C652" s="91" t="s">
        <v>180</v>
      </c>
      <c r="D652" s="83">
        <v>18.170000000000002</v>
      </c>
      <c r="E652" s="82">
        <v>15234</v>
      </c>
      <c r="F652" s="82">
        <v>14072.25</v>
      </c>
      <c r="G652" s="82">
        <v>11118.875</v>
      </c>
      <c r="H652" s="82"/>
      <c r="J652"/>
      <c r="K652"/>
      <c r="L652"/>
      <c r="M652"/>
      <c r="N652"/>
    </row>
    <row r="653" spans="1:14" x14ac:dyDescent="0.25">
      <c r="A653" s="90">
        <v>36082</v>
      </c>
      <c r="B653" s="88">
        <v>36069</v>
      </c>
      <c r="C653" s="91" t="s">
        <v>180</v>
      </c>
      <c r="D653" s="83">
        <v>18.170000000000002</v>
      </c>
      <c r="E653" s="82">
        <v>15365</v>
      </c>
      <c r="F653" s="82">
        <v>14107.625</v>
      </c>
      <c r="G653" s="82">
        <v>11155.75</v>
      </c>
      <c r="H653" s="82"/>
      <c r="J653"/>
      <c r="K653"/>
      <c r="L653"/>
      <c r="M653"/>
      <c r="N653"/>
    </row>
    <row r="654" spans="1:14" x14ac:dyDescent="0.25">
      <c r="A654" s="90">
        <v>36083</v>
      </c>
      <c r="B654" s="88">
        <v>36069</v>
      </c>
      <c r="C654" s="91" t="s">
        <v>180</v>
      </c>
      <c r="D654" s="83">
        <v>19.13</v>
      </c>
      <c r="E654" s="82">
        <v>15441</v>
      </c>
      <c r="F654" s="82">
        <v>14438.625</v>
      </c>
      <c r="G654" s="82">
        <v>11411.875</v>
      </c>
      <c r="H654" s="82"/>
      <c r="J654"/>
      <c r="K654"/>
      <c r="L654"/>
      <c r="M654"/>
      <c r="N654"/>
    </row>
    <row r="655" spans="1:14" x14ac:dyDescent="0.25">
      <c r="A655" s="90">
        <v>36084</v>
      </c>
      <c r="B655" s="88">
        <v>36069</v>
      </c>
      <c r="C655" s="91" t="s">
        <v>180</v>
      </c>
      <c r="D655" s="83">
        <v>22.24</v>
      </c>
      <c r="E655" s="82">
        <v>16514</v>
      </c>
      <c r="F655" s="82">
        <v>15339.625</v>
      </c>
      <c r="G655" s="82">
        <v>12210.375</v>
      </c>
      <c r="H655" s="82"/>
      <c r="J655"/>
      <c r="K655"/>
      <c r="L655"/>
      <c r="M655"/>
      <c r="N655"/>
    </row>
    <row r="656" spans="1:14" x14ac:dyDescent="0.25">
      <c r="A656" s="90">
        <v>36085</v>
      </c>
      <c r="B656" s="88">
        <v>36069</v>
      </c>
      <c r="C656" s="91">
        <f>WEEKDAY(A656)</f>
        <v>7</v>
      </c>
      <c r="E656" s="82">
        <v>14967</v>
      </c>
      <c r="F656" s="82">
        <v>14158.4375</v>
      </c>
      <c r="G656" s="82">
        <v>11758.75</v>
      </c>
      <c r="H656" s="82"/>
      <c r="J656"/>
      <c r="K656"/>
      <c r="L656"/>
      <c r="M656"/>
      <c r="N656"/>
    </row>
    <row r="657" spans="1:14" x14ac:dyDescent="0.25">
      <c r="A657" s="90">
        <v>36086</v>
      </c>
      <c r="B657" s="88">
        <v>36069</v>
      </c>
      <c r="C657" s="91">
        <f>WEEKDAY(A657)</f>
        <v>1</v>
      </c>
      <c r="E657" s="82">
        <v>14394</v>
      </c>
      <c r="F657" s="82">
        <v>13513</v>
      </c>
      <c r="G657" s="82">
        <v>11563</v>
      </c>
      <c r="H657" s="82"/>
      <c r="J657"/>
      <c r="K657"/>
      <c r="L657"/>
      <c r="M657"/>
      <c r="N657"/>
    </row>
    <row r="658" spans="1:14" x14ac:dyDescent="0.25">
      <c r="A658" s="90">
        <v>36087</v>
      </c>
      <c r="B658" s="88">
        <v>36069</v>
      </c>
      <c r="C658" s="91" t="s">
        <v>180</v>
      </c>
      <c r="D658" s="83">
        <v>20.309999999999999</v>
      </c>
      <c r="E658" s="82">
        <v>14869</v>
      </c>
      <c r="F658" s="82">
        <v>14179.125</v>
      </c>
      <c r="G658" s="82">
        <v>11373.375</v>
      </c>
      <c r="H658" s="82"/>
      <c r="J658"/>
      <c r="K658"/>
      <c r="L658"/>
      <c r="M658"/>
      <c r="N658"/>
    </row>
    <row r="659" spans="1:14" x14ac:dyDescent="0.25">
      <c r="A659" s="90">
        <v>36088</v>
      </c>
      <c r="B659" s="88">
        <v>36069</v>
      </c>
      <c r="C659" s="91" t="s">
        <v>180</v>
      </c>
      <c r="D659" s="83">
        <v>19.239999999999998</v>
      </c>
      <c r="E659" s="82">
        <v>14566</v>
      </c>
      <c r="F659" s="82">
        <v>13848.875</v>
      </c>
      <c r="G659" s="82">
        <v>11291.375</v>
      </c>
      <c r="H659" s="82"/>
      <c r="J659"/>
      <c r="K659"/>
      <c r="L659"/>
      <c r="M659"/>
      <c r="N659"/>
    </row>
    <row r="660" spans="1:14" x14ac:dyDescent="0.25">
      <c r="A660" s="90">
        <v>36089</v>
      </c>
      <c r="B660" s="88">
        <v>36069</v>
      </c>
      <c r="C660" s="91" t="s">
        <v>180</v>
      </c>
      <c r="D660" s="83">
        <v>19.97</v>
      </c>
      <c r="E660" s="82">
        <v>13905</v>
      </c>
      <c r="F660" s="82">
        <v>13209</v>
      </c>
      <c r="G660" s="82">
        <v>10872.375</v>
      </c>
      <c r="H660" s="82"/>
      <c r="J660"/>
      <c r="K660"/>
      <c r="L660"/>
      <c r="M660"/>
      <c r="N660"/>
    </row>
    <row r="661" spans="1:14" x14ac:dyDescent="0.25">
      <c r="A661" s="90">
        <v>36090</v>
      </c>
      <c r="B661" s="88">
        <v>36069</v>
      </c>
      <c r="C661" s="91" t="s">
        <v>180</v>
      </c>
      <c r="D661" s="83">
        <v>19.29</v>
      </c>
      <c r="E661" s="82">
        <v>12849</v>
      </c>
      <c r="F661" s="82">
        <v>12220.1875</v>
      </c>
      <c r="G661" s="82">
        <v>10344.875</v>
      </c>
      <c r="H661" s="82"/>
      <c r="J661"/>
      <c r="K661"/>
      <c r="L661"/>
      <c r="M661"/>
      <c r="N661"/>
    </row>
    <row r="662" spans="1:14" x14ac:dyDescent="0.25">
      <c r="A662" s="90">
        <v>36091</v>
      </c>
      <c r="B662" s="88">
        <v>36069</v>
      </c>
      <c r="C662" s="91" t="s">
        <v>180</v>
      </c>
      <c r="D662" s="83">
        <v>18.510000000000002</v>
      </c>
      <c r="E662" s="82">
        <v>12372</v>
      </c>
      <c r="F662" s="82">
        <v>12055.5625</v>
      </c>
      <c r="G662" s="82">
        <v>10371.25</v>
      </c>
      <c r="H662" s="82"/>
      <c r="J662"/>
      <c r="K662"/>
      <c r="L662"/>
      <c r="M662"/>
      <c r="N662"/>
    </row>
    <row r="663" spans="1:14" x14ac:dyDescent="0.25">
      <c r="A663" s="90">
        <v>36092</v>
      </c>
      <c r="B663" s="88">
        <v>36069</v>
      </c>
      <c r="C663" s="91">
        <f>WEEKDAY(A663)</f>
        <v>7</v>
      </c>
      <c r="E663" s="82">
        <v>12059</v>
      </c>
      <c r="F663" s="82">
        <v>11476.375</v>
      </c>
      <c r="G663" s="82">
        <v>9953.875</v>
      </c>
      <c r="H663" s="82"/>
      <c r="J663"/>
      <c r="K663"/>
      <c r="L663"/>
      <c r="M663"/>
      <c r="N663"/>
    </row>
    <row r="664" spans="1:14" x14ac:dyDescent="0.25">
      <c r="A664" s="90">
        <v>36093</v>
      </c>
      <c r="B664" s="88">
        <v>36069</v>
      </c>
      <c r="C664" s="91">
        <f>WEEKDAY(A664)</f>
        <v>1</v>
      </c>
      <c r="E664" s="82">
        <v>12438</v>
      </c>
      <c r="F664" s="82">
        <v>11561.8125</v>
      </c>
      <c r="G664" s="82">
        <v>9805.75</v>
      </c>
      <c r="H664" s="82"/>
      <c r="J664"/>
      <c r="K664"/>
      <c r="L664"/>
      <c r="M664"/>
      <c r="N664"/>
    </row>
    <row r="665" spans="1:14" x14ac:dyDescent="0.25">
      <c r="A665" s="90">
        <v>36094</v>
      </c>
      <c r="B665" s="88">
        <v>36069</v>
      </c>
      <c r="C665" s="91" t="s">
        <v>180</v>
      </c>
      <c r="D665" s="83">
        <v>18.55</v>
      </c>
      <c r="E665" s="82">
        <v>14209</v>
      </c>
      <c r="F665" s="82">
        <v>13239.5625</v>
      </c>
      <c r="G665" s="82">
        <v>10270.375</v>
      </c>
      <c r="H665" s="82"/>
      <c r="J665"/>
      <c r="K665"/>
      <c r="L665"/>
      <c r="M665"/>
      <c r="N665"/>
    </row>
    <row r="666" spans="1:14" x14ac:dyDescent="0.25">
      <c r="A666" s="90">
        <v>36095</v>
      </c>
      <c r="B666" s="88">
        <v>36069</v>
      </c>
      <c r="C666" s="91" t="s">
        <v>180</v>
      </c>
      <c r="D666" s="83">
        <v>18.3</v>
      </c>
      <c r="E666" s="82">
        <v>14069</v>
      </c>
      <c r="F666" s="82">
        <v>13266.625</v>
      </c>
      <c r="G666" s="82">
        <v>10458.75</v>
      </c>
      <c r="H666" s="82"/>
      <c r="J666"/>
      <c r="K666"/>
      <c r="L666"/>
      <c r="M666"/>
      <c r="N666"/>
    </row>
    <row r="667" spans="1:14" x14ac:dyDescent="0.25">
      <c r="A667" s="90">
        <v>36096</v>
      </c>
      <c r="B667" s="88">
        <v>36069</v>
      </c>
      <c r="C667" s="91" t="s">
        <v>180</v>
      </c>
      <c r="D667" s="83">
        <v>19.23</v>
      </c>
      <c r="E667" s="82">
        <v>14477</v>
      </c>
      <c r="F667" s="82">
        <v>13506.8125</v>
      </c>
      <c r="G667" s="82">
        <v>10486.375</v>
      </c>
      <c r="H667" s="82"/>
      <c r="J667"/>
      <c r="K667"/>
      <c r="L667"/>
      <c r="M667"/>
      <c r="N667"/>
    </row>
    <row r="668" spans="1:14" x14ac:dyDescent="0.25">
      <c r="A668" s="90">
        <v>36097</v>
      </c>
      <c r="B668" s="88">
        <v>36069</v>
      </c>
      <c r="C668" s="91" t="s">
        <v>180</v>
      </c>
      <c r="D668" s="83">
        <v>20.399999999999999</v>
      </c>
      <c r="E668" s="82">
        <v>14618</v>
      </c>
      <c r="F668" s="82">
        <v>13576.25</v>
      </c>
      <c r="G668" s="82">
        <v>10669.375</v>
      </c>
      <c r="H668" s="82"/>
      <c r="J668"/>
      <c r="K668"/>
      <c r="L668"/>
      <c r="M668"/>
      <c r="N668"/>
    </row>
    <row r="669" spans="1:14" x14ac:dyDescent="0.25">
      <c r="A669" s="90">
        <v>36098</v>
      </c>
      <c r="B669" s="88">
        <v>36069</v>
      </c>
      <c r="C669" s="91" t="s">
        <v>180</v>
      </c>
      <c r="D669" s="83">
        <v>21.47</v>
      </c>
      <c r="E669" s="82">
        <v>15121</v>
      </c>
      <c r="F669" s="82">
        <v>13906.625</v>
      </c>
      <c r="G669" s="82">
        <v>10871.75</v>
      </c>
      <c r="H669" s="82"/>
      <c r="J669"/>
      <c r="K669"/>
      <c r="L669"/>
      <c r="M669"/>
      <c r="N669"/>
    </row>
    <row r="670" spans="1:14" x14ac:dyDescent="0.25">
      <c r="A670" s="90">
        <v>36099</v>
      </c>
      <c r="B670" s="88">
        <v>36069</v>
      </c>
      <c r="C670" s="91">
        <f>WEEKDAY(A670)</f>
        <v>7</v>
      </c>
      <c r="E670" s="82">
        <v>13895</v>
      </c>
      <c r="F670" s="82">
        <v>12746.4375</v>
      </c>
      <c r="G670" s="82">
        <v>10603</v>
      </c>
      <c r="H670" s="82"/>
      <c r="J670"/>
      <c r="K670"/>
      <c r="L670"/>
      <c r="M670"/>
      <c r="N670"/>
    </row>
    <row r="671" spans="1:14" x14ac:dyDescent="0.25">
      <c r="A671" s="90">
        <v>36100</v>
      </c>
      <c r="B671" s="88">
        <v>36100</v>
      </c>
      <c r="C671" s="91">
        <f>WEEKDAY(A671)</f>
        <v>1</v>
      </c>
      <c r="E671" s="82">
        <v>13510</v>
      </c>
      <c r="F671" s="82">
        <v>12298.3125</v>
      </c>
      <c r="G671" s="82">
        <v>10317.875</v>
      </c>
      <c r="H671" s="82"/>
      <c r="J671"/>
      <c r="K671"/>
      <c r="L671"/>
      <c r="M671"/>
      <c r="N671"/>
    </row>
    <row r="672" spans="1:14" x14ac:dyDescent="0.25">
      <c r="A672" s="90">
        <v>36101</v>
      </c>
      <c r="B672" s="88">
        <v>36100</v>
      </c>
      <c r="C672" s="91" t="s">
        <v>180</v>
      </c>
      <c r="D672" s="83">
        <v>21.89</v>
      </c>
      <c r="E672" s="82">
        <v>13525</v>
      </c>
      <c r="F672" s="82">
        <v>12758.5</v>
      </c>
      <c r="G672" s="82">
        <v>10424.875</v>
      </c>
      <c r="H672" s="82"/>
      <c r="J672"/>
      <c r="K672"/>
      <c r="L672"/>
      <c r="M672"/>
      <c r="N672"/>
    </row>
    <row r="673" spans="1:14" x14ac:dyDescent="0.25">
      <c r="A673" s="90">
        <v>36102</v>
      </c>
      <c r="B673" s="88">
        <v>36100</v>
      </c>
      <c r="C673" s="91" t="s">
        <v>180</v>
      </c>
      <c r="D673" s="83">
        <v>21.81</v>
      </c>
      <c r="E673" s="82">
        <v>13091</v>
      </c>
      <c r="F673" s="82">
        <v>12258.5625</v>
      </c>
      <c r="G673" s="82">
        <v>10130.375</v>
      </c>
      <c r="H673" s="82"/>
      <c r="J673"/>
      <c r="K673"/>
      <c r="L673"/>
      <c r="M673"/>
      <c r="N673"/>
    </row>
    <row r="674" spans="1:14" x14ac:dyDescent="0.25">
      <c r="A674" s="90">
        <v>36103</v>
      </c>
      <c r="B674" s="88">
        <v>36100</v>
      </c>
      <c r="C674" s="91" t="s">
        <v>180</v>
      </c>
      <c r="D674" s="83">
        <v>22</v>
      </c>
      <c r="E674" s="82">
        <v>13325</v>
      </c>
      <c r="F674" s="82">
        <v>12399.1875</v>
      </c>
      <c r="G674" s="82">
        <v>10122.25</v>
      </c>
      <c r="H674" s="82"/>
      <c r="J674"/>
      <c r="K674"/>
      <c r="L674"/>
      <c r="M674"/>
      <c r="N674"/>
    </row>
    <row r="675" spans="1:14" x14ac:dyDescent="0.25">
      <c r="A675" s="90">
        <v>36104</v>
      </c>
      <c r="B675" s="88">
        <v>36100</v>
      </c>
      <c r="C675" s="91" t="s">
        <v>180</v>
      </c>
      <c r="D675" s="83">
        <v>23.39</v>
      </c>
      <c r="E675" s="82">
        <v>13268</v>
      </c>
      <c r="F675" s="82">
        <v>12282.4375</v>
      </c>
      <c r="G675" s="82">
        <v>10357.875</v>
      </c>
      <c r="H675" s="82"/>
      <c r="J675"/>
      <c r="K675"/>
      <c r="L675"/>
      <c r="M675"/>
      <c r="N675"/>
    </row>
    <row r="676" spans="1:14" x14ac:dyDescent="0.25">
      <c r="A676" s="90">
        <v>36105</v>
      </c>
      <c r="B676" s="88">
        <v>36100</v>
      </c>
      <c r="C676" s="91" t="s">
        <v>180</v>
      </c>
      <c r="D676" s="83">
        <v>21.96</v>
      </c>
      <c r="E676" s="82">
        <v>12789</v>
      </c>
      <c r="F676" s="82">
        <v>12200.4375</v>
      </c>
      <c r="G676" s="82">
        <v>10663.625</v>
      </c>
      <c r="H676" s="82"/>
      <c r="J676"/>
      <c r="K676"/>
      <c r="L676"/>
      <c r="M676"/>
      <c r="N676"/>
    </row>
    <row r="677" spans="1:14" x14ac:dyDescent="0.25">
      <c r="A677" s="90">
        <v>36106</v>
      </c>
      <c r="B677" s="88">
        <v>36100</v>
      </c>
      <c r="C677" s="91">
        <f>WEEKDAY(A677)</f>
        <v>7</v>
      </c>
      <c r="E677" s="82">
        <v>12063</v>
      </c>
      <c r="F677" s="82">
        <v>11446.4375</v>
      </c>
      <c r="G677" s="82">
        <v>10373.375</v>
      </c>
      <c r="H677" s="82"/>
      <c r="J677"/>
      <c r="K677"/>
      <c r="L677"/>
      <c r="M677"/>
      <c r="N677"/>
    </row>
    <row r="678" spans="1:14" x14ac:dyDescent="0.25">
      <c r="A678" s="90">
        <v>36107</v>
      </c>
      <c r="B678" s="88">
        <v>36100</v>
      </c>
      <c r="C678" s="91">
        <f>WEEKDAY(A678)</f>
        <v>1</v>
      </c>
      <c r="E678" s="82">
        <v>12494</v>
      </c>
      <c r="F678" s="82">
        <v>11409.1875</v>
      </c>
      <c r="G678" s="82">
        <v>9955.75</v>
      </c>
      <c r="H678" s="82"/>
      <c r="J678"/>
      <c r="K678"/>
      <c r="L678"/>
      <c r="M678"/>
      <c r="N678"/>
    </row>
    <row r="679" spans="1:14" x14ac:dyDescent="0.25">
      <c r="A679" s="90">
        <v>36108</v>
      </c>
      <c r="B679" s="88">
        <v>36100</v>
      </c>
      <c r="C679" s="91" t="s">
        <v>180</v>
      </c>
      <c r="D679" s="83">
        <v>21.33</v>
      </c>
      <c r="E679" s="82">
        <v>13921</v>
      </c>
      <c r="F679" s="82">
        <v>12973.8125</v>
      </c>
      <c r="G679" s="82">
        <v>10318.875</v>
      </c>
      <c r="H679" s="82"/>
      <c r="J679"/>
      <c r="K679"/>
      <c r="L679"/>
      <c r="M679"/>
      <c r="N679"/>
    </row>
    <row r="680" spans="1:14" x14ac:dyDescent="0.25">
      <c r="A680" s="90">
        <v>36109</v>
      </c>
      <c r="B680" s="88">
        <v>36100</v>
      </c>
      <c r="C680" s="91" t="s">
        <v>180</v>
      </c>
      <c r="D680" s="83">
        <v>20.9</v>
      </c>
      <c r="E680" s="82">
        <v>12837</v>
      </c>
      <c r="F680" s="82">
        <v>12377.8125</v>
      </c>
      <c r="G680" s="82">
        <v>10502</v>
      </c>
      <c r="H680" s="82"/>
      <c r="J680"/>
      <c r="K680"/>
      <c r="L680"/>
      <c r="M680"/>
      <c r="N680"/>
    </row>
    <row r="681" spans="1:14" x14ac:dyDescent="0.25">
      <c r="A681" s="90">
        <v>36110</v>
      </c>
      <c r="B681" s="88">
        <v>36100</v>
      </c>
      <c r="C681" s="91" t="s">
        <v>180</v>
      </c>
      <c r="D681" s="83">
        <v>22.66</v>
      </c>
      <c r="E681" s="82">
        <v>12947</v>
      </c>
      <c r="F681" s="82">
        <v>12219.125</v>
      </c>
      <c r="G681" s="82">
        <v>10417.125</v>
      </c>
      <c r="H681" s="82"/>
      <c r="J681"/>
      <c r="K681"/>
      <c r="L681"/>
      <c r="M681"/>
      <c r="N681"/>
    </row>
    <row r="682" spans="1:14" x14ac:dyDescent="0.25">
      <c r="A682" s="90">
        <v>36111</v>
      </c>
      <c r="B682" s="88">
        <v>36100</v>
      </c>
      <c r="C682" s="91" t="s">
        <v>180</v>
      </c>
      <c r="D682" s="83">
        <v>23.5</v>
      </c>
      <c r="E682" s="82">
        <v>13305</v>
      </c>
      <c r="F682" s="82">
        <v>12505.9375</v>
      </c>
      <c r="G682" s="82">
        <v>10526.75</v>
      </c>
      <c r="H682" s="82"/>
      <c r="J682"/>
      <c r="K682"/>
      <c r="L682"/>
      <c r="M682"/>
      <c r="N682"/>
    </row>
    <row r="683" spans="1:14" x14ac:dyDescent="0.25">
      <c r="A683" s="90">
        <v>36112</v>
      </c>
      <c r="B683" s="88">
        <v>36100</v>
      </c>
      <c r="C683" s="91" t="s">
        <v>180</v>
      </c>
      <c r="D683" s="83">
        <v>22.6</v>
      </c>
      <c r="E683" s="82">
        <v>12734</v>
      </c>
      <c r="F683" s="82">
        <v>12246.5625</v>
      </c>
      <c r="G683" s="82">
        <v>10391.625</v>
      </c>
      <c r="H683" s="82"/>
      <c r="J683"/>
      <c r="K683"/>
      <c r="L683"/>
      <c r="M683"/>
      <c r="N683"/>
    </row>
    <row r="684" spans="1:14" x14ac:dyDescent="0.25">
      <c r="A684" s="90">
        <v>36113</v>
      </c>
      <c r="B684" s="88">
        <v>36100</v>
      </c>
      <c r="C684" s="91">
        <f>WEEKDAY(A684)</f>
        <v>7</v>
      </c>
      <c r="E684" s="82">
        <v>12294</v>
      </c>
      <c r="F684" s="82">
        <v>11620.875</v>
      </c>
      <c r="G684" s="82">
        <v>10220.25</v>
      </c>
      <c r="H684" s="82"/>
      <c r="J684"/>
      <c r="K684"/>
      <c r="L684"/>
      <c r="M684"/>
      <c r="N684"/>
    </row>
    <row r="685" spans="1:14" x14ac:dyDescent="0.25">
      <c r="A685" s="90">
        <v>36114</v>
      </c>
      <c r="B685" s="88">
        <v>36100</v>
      </c>
      <c r="C685" s="91">
        <f>WEEKDAY(A685)</f>
        <v>1</v>
      </c>
      <c r="E685" s="82">
        <v>12232</v>
      </c>
      <c r="F685" s="82">
        <v>11268.625</v>
      </c>
      <c r="G685" s="82">
        <v>10068.75</v>
      </c>
      <c r="H685" s="82"/>
      <c r="J685"/>
      <c r="K685"/>
      <c r="L685"/>
      <c r="M685"/>
      <c r="N685"/>
    </row>
    <row r="686" spans="1:14" x14ac:dyDescent="0.25">
      <c r="A686" s="90">
        <v>36115</v>
      </c>
      <c r="B686" s="88">
        <v>36100</v>
      </c>
      <c r="C686" s="91" t="s">
        <v>180</v>
      </c>
      <c r="D686" s="83">
        <v>22.27</v>
      </c>
      <c r="E686" s="82">
        <v>13263</v>
      </c>
      <c r="F686" s="82">
        <v>12485.375</v>
      </c>
      <c r="G686" s="82">
        <v>10278.5</v>
      </c>
      <c r="H686" s="82"/>
      <c r="J686"/>
      <c r="K686"/>
      <c r="L686"/>
      <c r="M686"/>
      <c r="N686"/>
    </row>
    <row r="687" spans="1:14" x14ac:dyDescent="0.25">
      <c r="A687" s="90">
        <v>36116</v>
      </c>
      <c r="B687" s="88">
        <v>36100</v>
      </c>
      <c r="C687" s="91" t="s">
        <v>180</v>
      </c>
      <c r="D687" s="83">
        <v>20.73</v>
      </c>
      <c r="E687" s="82">
        <v>13306</v>
      </c>
      <c r="F687" s="82">
        <v>12503.625</v>
      </c>
      <c r="G687" s="82">
        <v>10488.875</v>
      </c>
      <c r="H687" s="82"/>
      <c r="J687"/>
      <c r="K687"/>
      <c r="L687"/>
      <c r="M687"/>
      <c r="N687"/>
    </row>
    <row r="688" spans="1:14" x14ac:dyDescent="0.25">
      <c r="A688" s="90">
        <v>36117</v>
      </c>
      <c r="B688" s="88">
        <v>36100</v>
      </c>
      <c r="C688" s="91" t="s">
        <v>180</v>
      </c>
      <c r="D688" s="83">
        <v>20.94</v>
      </c>
      <c r="E688" s="82">
        <v>13398</v>
      </c>
      <c r="F688" s="82">
        <v>12668.8125</v>
      </c>
      <c r="G688" s="82">
        <v>10603.875</v>
      </c>
      <c r="H688" s="82"/>
      <c r="J688"/>
      <c r="K688"/>
      <c r="L688"/>
      <c r="M688"/>
      <c r="N688"/>
    </row>
    <row r="689" spans="1:14" x14ac:dyDescent="0.25">
      <c r="A689" s="90">
        <v>36118</v>
      </c>
      <c r="B689" s="88">
        <v>36100</v>
      </c>
      <c r="C689" s="91" t="s">
        <v>180</v>
      </c>
      <c r="D689" s="83">
        <v>21.87</v>
      </c>
      <c r="E689" s="82">
        <v>13804</v>
      </c>
      <c r="F689" s="82">
        <v>12896</v>
      </c>
      <c r="G689" s="82">
        <v>10635</v>
      </c>
      <c r="H689" s="82"/>
      <c r="J689"/>
      <c r="K689"/>
      <c r="L689"/>
      <c r="M689"/>
      <c r="N689"/>
    </row>
    <row r="690" spans="1:14" x14ac:dyDescent="0.25">
      <c r="A690" s="90">
        <v>36119</v>
      </c>
      <c r="B690" s="88">
        <v>36100</v>
      </c>
      <c r="C690" s="91" t="s">
        <v>180</v>
      </c>
      <c r="D690" s="83">
        <v>21.95</v>
      </c>
      <c r="E690" s="82">
        <v>13183</v>
      </c>
      <c r="F690" s="82">
        <v>12692</v>
      </c>
      <c r="G690" s="82">
        <v>10707.75</v>
      </c>
      <c r="H690" s="82"/>
      <c r="J690"/>
      <c r="K690"/>
      <c r="L690"/>
      <c r="M690"/>
      <c r="N690"/>
    </row>
    <row r="691" spans="1:14" x14ac:dyDescent="0.25">
      <c r="A691" s="90">
        <v>36120</v>
      </c>
      <c r="B691" s="88">
        <v>36100</v>
      </c>
      <c r="C691" s="91">
        <f>WEEKDAY(A691)</f>
        <v>7</v>
      </c>
      <c r="E691" s="82">
        <v>12492</v>
      </c>
      <c r="F691" s="82">
        <v>11804.0625</v>
      </c>
      <c r="G691" s="82">
        <v>10657.875</v>
      </c>
      <c r="H691" s="82"/>
      <c r="J691"/>
      <c r="K691"/>
      <c r="L691"/>
      <c r="M691"/>
      <c r="N691"/>
    </row>
    <row r="692" spans="1:14" x14ac:dyDescent="0.25">
      <c r="A692" s="90">
        <v>36121</v>
      </c>
      <c r="B692" s="88">
        <v>36100</v>
      </c>
      <c r="C692" s="91">
        <f>WEEKDAY(A692)</f>
        <v>1</v>
      </c>
      <c r="E692" s="82">
        <v>12221</v>
      </c>
      <c r="F692" s="82">
        <v>11433.25</v>
      </c>
      <c r="G692" s="82">
        <v>10572.25</v>
      </c>
      <c r="H692" s="82"/>
      <c r="J692"/>
      <c r="K692"/>
      <c r="L692"/>
      <c r="M692"/>
      <c r="N692"/>
    </row>
    <row r="693" spans="1:14" x14ac:dyDescent="0.25">
      <c r="A693" s="90">
        <v>36122</v>
      </c>
      <c r="B693" s="88">
        <v>36100</v>
      </c>
      <c r="C693" s="91" t="s">
        <v>180</v>
      </c>
      <c r="D693" s="83">
        <v>20.78</v>
      </c>
      <c r="E693" s="82">
        <v>13415</v>
      </c>
      <c r="F693" s="82">
        <v>12644.1875</v>
      </c>
      <c r="G693" s="82">
        <v>10430.875</v>
      </c>
      <c r="H693" s="82"/>
      <c r="J693"/>
      <c r="K693"/>
      <c r="L693"/>
      <c r="M693"/>
      <c r="N693"/>
    </row>
    <row r="694" spans="1:14" x14ac:dyDescent="0.25">
      <c r="A694" s="90">
        <v>36123</v>
      </c>
      <c r="B694" s="88">
        <v>36100</v>
      </c>
      <c r="C694" s="91" t="s">
        <v>180</v>
      </c>
      <c r="D694" s="83">
        <v>18.010000000000002</v>
      </c>
      <c r="E694" s="82">
        <v>13442</v>
      </c>
      <c r="F694" s="82">
        <v>12659.9375</v>
      </c>
      <c r="G694" s="82">
        <v>10483.75</v>
      </c>
      <c r="H694" s="82"/>
      <c r="J694"/>
      <c r="K694"/>
      <c r="L694"/>
      <c r="M694"/>
      <c r="N694"/>
    </row>
    <row r="695" spans="1:14" x14ac:dyDescent="0.25">
      <c r="A695" s="90">
        <v>36124</v>
      </c>
      <c r="B695" s="88">
        <v>36100</v>
      </c>
      <c r="C695" s="91" t="s">
        <v>180</v>
      </c>
      <c r="D695" s="83">
        <v>17.22</v>
      </c>
      <c r="E695" s="82">
        <v>13096</v>
      </c>
      <c r="F695" s="82">
        <v>12509.3125</v>
      </c>
      <c r="G695" s="82">
        <v>10416.625</v>
      </c>
      <c r="H695" s="82"/>
      <c r="J695"/>
      <c r="K695"/>
      <c r="L695"/>
      <c r="M695"/>
      <c r="N695"/>
    </row>
    <row r="696" spans="1:14" x14ac:dyDescent="0.25">
      <c r="A696" s="90">
        <v>36125</v>
      </c>
      <c r="B696" s="88">
        <v>36100</v>
      </c>
      <c r="C696" s="91" t="s">
        <v>180</v>
      </c>
      <c r="E696" s="82">
        <v>11585</v>
      </c>
      <c r="F696" s="82">
        <v>10946.4375</v>
      </c>
      <c r="G696" s="82">
        <v>9775.25</v>
      </c>
      <c r="H696" s="82"/>
      <c r="J696"/>
      <c r="K696"/>
      <c r="L696"/>
      <c r="M696"/>
      <c r="N696"/>
    </row>
    <row r="697" spans="1:14" x14ac:dyDescent="0.25">
      <c r="A697" s="90">
        <v>36126</v>
      </c>
      <c r="B697" s="88">
        <v>36100</v>
      </c>
      <c r="C697" s="91" t="s">
        <v>180</v>
      </c>
      <c r="E697" s="82">
        <v>12019</v>
      </c>
      <c r="F697" s="82">
        <v>11274.625</v>
      </c>
      <c r="G697" s="82">
        <v>9707.25</v>
      </c>
      <c r="H697" s="82"/>
      <c r="J697"/>
      <c r="K697"/>
      <c r="L697"/>
      <c r="M697"/>
      <c r="N697"/>
    </row>
    <row r="698" spans="1:14" x14ac:dyDescent="0.25">
      <c r="A698" s="90">
        <v>36127</v>
      </c>
      <c r="B698" s="88">
        <v>36100</v>
      </c>
      <c r="C698" s="91">
        <f>WEEKDAY(A698)</f>
        <v>7</v>
      </c>
      <c r="E698" s="82">
        <v>12346</v>
      </c>
      <c r="F698" s="82">
        <v>11389.375</v>
      </c>
      <c r="G698" s="82">
        <v>9822</v>
      </c>
      <c r="H698" s="82"/>
      <c r="J698"/>
      <c r="K698"/>
      <c r="L698"/>
      <c r="M698"/>
      <c r="N698"/>
    </row>
    <row r="699" spans="1:14" x14ac:dyDescent="0.25">
      <c r="A699" s="90">
        <v>36128</v>
      </c>
      <c r="B699" s="88">
        <v>36100</v>
      </c>
      <c r="C699" s="91">
        <f>WEEKDAY(A699)</f>
        <v>1</v>
      </c>
      <c r="E699" s="82">
        <v>12693</v>
      </c>
      <c r="F699" s="82">
        <v>11409.625</v>
      </c>
      <c r="G699" s="82">
        <v>9921.125</v>
      </c>
      <c r="H699" s="82"/>
      <c r="J699"/>
      <c r="K699"/>
      <c r="L699"/>
      <c r="M699"/>
      <c r="N699"/>
    </row>
    <row r="700" spans="1:14" x14ac:dyDescent="0.25">
      <c r="A700" s="90">
        <v>36129</v>
      </c>
      <c r="B700" s="88">
        <v>36100</v>
      </c>
      <c r="C700" s="91" t="s">
        <v>180</v>
      </c>
      <c r="D700" s="83">
        <v>19.13</v>
      </c>
      <c r="E700" s="82">
        <v>13823</v>
      </c>
      <c r="F700" s="82">
        <v>12935.625</v>
      </c>
      <c r="G700" s="82">
        <v>10425.625</v>
      </c>
      <c r="H700" s="82"/>
      <c r="J700"/>
      <c r="K700"/>
      <c r="L700"/>
      <c r="M700"/>
      <c r="N700"/>
    </row>
    <row r="701" spans="1:14" x14ac:dyDescent="0.25">
      <c r="A701" s="90">
        <v>36130</v>
      </c>
      <c r="B701" s="88">
        <v>36130</v>
      </c>
      <c r="C701" s="91" t="s">
        <v>180</v>
      </c>
      <c r="D701" s="83">
        <v>17.63</v>
      </c>
      <c r="E701" s="82">
        <v>13809</v>
      </c>
      <c r="F701" s="82">
        <v>12994.8125</v>
      </c>
      <c r="G701" s="82">
        <v>10644</v>
      </c>
      <c r="H701" s="82"/>
      <c r="J701"/>
      <c r="K701"/>
      <c r="L701"/>
      <c r="M701"/>
      <c r="N701"/>
    </row>
    <row r="702" spans="1:14" x14ac:dyDescent="0.25">
      <c r="A702" s="90">
        <v>36131</v>
      </c>
      <c r="B702" s="88">
        <v>36130</v>
      </c>
      <c r="C702" s="91" t="s">
        <v>180</v>
      </c>
      <c r="D702" s="83">
        <v>17.82</v>
      </c>
      <c r="E702" s="82">
        <v>13751</v>
      </c>
      <c r="F702" s="82">
        <v>12915.3125</v>
      </c>
      <c r="G702" s="82">
        <v>10649.625</v>
      </c>
      <c r="H702" s="82"/>
      <c r="J702"/>
      <c r="K702"/>
      <c r="L702"/>
      <c r="M702"/>
      <c r="N702"/>
    </row>
    <row r="703" spans="1:14" x14ac:dyDescent="0.25">
      <c r="A703" s="90">
        <v>36132</v>
      </c>
      <c r="B703" s="88">
        <v>36130</v>
      </c>
      <c r="C703" s="91" t="s">
        <v>180</v>
      </c>
      <c r="D703" s="83">
        <v>18.010000000000002</v>
      </c>
      <c r="E703" s="82">
        <v>13879</v>
      </c>
      <c r="F703" s="82">
        <v>12953.25</v>
      </c>
      <c r="G703" s="82">
        <v>10753.25</v>
      </c>
      <c r="H703" s="82"/>
      <c r="J703"/>
      <c r="K703"/>
      <c r="L703"/>
      <c r="M703"/>
      <c r="N703"/>
    </row>
    <row r="704" spans="1:14" x14ac:dyDescent="0.25">
      <c r="A704" s="90">
        <v>36133</v>
      </c>
      <c r="B704" s="88">
        <v>36130</v>
      </c>
      <c r="C704" s="91" t="s">
        <v>180</v>
      </c>
      <c r="D704" s="83">
        <v>17.59</v>
      </c>
      <c r="E704" s="82">
        <v>13674</v>
      </c>
      <c r="F704" s="82">
        <v>13076.75</v>
      </c>
      <c r="G704" s="82">
        <v>10813.75</v>
      </c>
      <c r="H704" s="82"/>
      <c r="J704"/>
      <c r="K704"/>
      <c r="L704"/>
      <c r="M704"/>
      <c r="N704"/>
    </row>
    <row r="705" spans="1:14" x14ac:dyDescent="0.25">
      <c r="A705" s="90">
        <v>36134</v>
      </c>
      <c r="B705" s="88">
        <v>36130</v>
      </c>
      <c r="C705" s="91">
        <f>WEEKDAY(A705)</f>
        <v>7</v>
      </c>
      <c r="E705" s="82">
        <v>13508</v>
      </c>
      <c r="F705" s="82">
        <v>12624.25</v>
      </c>
      <c r="G705" s="82">
        <v>10750.625</v>
      </c>
      <c r="H705" s="82"/>
      <c r="J705"/>
      <c r="K705"/>
      <c r="L705"/>
      <c r="M705"/>
      <c r="N705"/>
    </row>
    <row r="706" spans="1:14" x14ac:dyDescent="0.25">
      <c r="A706" s="90">
        <v>36135</v>
      </c>
      <c r="B706" s="88">
        <v>36130</v>
      </c>
      <c r="C706" s="91">
        <f>WEEKDAY(A706)</f>
        <v>1</v>
      </c>
      <c r="E706" s="82">
        <v>13703</v>
      </c>
      <c r="F706" s="82">
        <v>12318.3125</v>
      </c>
      <c r="G706" s="82">
        <v>10646.125</v>
      </c>
      <c r="H706" s="82"/>
      <c r="J706"/>
      <c r="K706"/>
      <c r="L706"/>
      <c r="M706"/>
      <c r="N706"/>
    </row>
    <row r="707" spans="1:14" x14ac:dyDescent="0.25">
      <c r="A707" s="90">
        <v>36136</v>
      </c>
      <c r="B707" s="88">
        <v>36130</v>
      </c>
      <c r="C707" s="91" t="s">
        <v>180</v>
      </c>
      <c r="D707" s="83">
        <v>17.52</v>
      </c>
      <c r="E707" s="82">
        <v>14639</v>
      </c>
      <c r="F707" s="82">
        <v>13679.9375</v>
      </c>
      <c r="G707" s="82">
        <v>11055.25</v>
      </c>
      <c r="H707" s="82"/>
      <c r="J707"/>
      <c r="K707"/>
      <c r="L707"/>
      <c r="M707"/>
      <c r="N707"/>
    </row>
    <row r="708" spans="1:14" x14ac:dyDescent="0.25">
      <c r="A708" s="90">
        <v>36137</v>
      </c>
      <c r="B708" s="88">
        <v>36130</v>
      </c>
      <c r="C708" s="91" t="s">
        <v>180</v>
      </c>
      <c r="D708" s="83">
        <v>16.71</v>
      </c>
      <c r="E708" s="82">
        <v>13727</v>
      </c>
      <c r="F708" s="82">
        <v>12972.1875</v>
      </c>
      <c r="G708" s="82">
        <v>11154</v>
      </c>
      <c r="H708" s="82"/>
      <c r="J708"/>
      <c r="K708"/>
      <c r="L708"/>
      <c r="M708"/>
      <c r="N708"/>
    </row>
    <row r="709" spans="1:14" x14ac:dyDescent="0.25">
      <c r="A709" s="90">
        <v>36138</v>
      </c>
      <c r="B709" s="88">
        <v>36130</v>
      </c>
      <c r="C709" s="91" t="s">
        <v>180</v>
      </c>
      <c r="D709" s="83">
        <v>17.100000000000001</v>
      </c>
      <c r="E709" s="82">
        <v>13872</v>
      </c>
      <c r="F709" s="82">
        <v>12961.125</v>
      </c>
      <c r="G709" s="82">
        <v>11124.625</v>
      </c>
      <c r="H709" s="82"/>
      <c r="J709"/>
      <c r="K709"/>
      <c r="L709"/>
      <c r="M709"/>
      <c r="N709"/>
    </row>
    <row r="710" spans="1:14" x14ac:dyDescent="0.25">
      <c r="A710" s="90">
        <v>36139</v>
      </c>
      <c r="B710" s="88">
        <v>36130</v>
      </c>
      <c r="C710" s="91" t="s">
        <v>180</v>
      </c>
      <c r="D710" s="83">
        <v>16.39</v>
      </c>
      <c r="E710" s="82">
        <v>14373</v>
      </c>
      <c r="F710" s="82">
        <v>13449.375</v>
      </c>
      <c r="G710" s="82">
        <v>11116.375</v>
      </c>
      <c r="H710" s="82"/>
      <c r="J710"/>
      <c r="K710"/>
      <c r="L710"/>
      <c r="M710"/>
      <c r="N710"/>
    </row>
    <row r="711" spans="1:14" x14ac:dyDescent="0.25">
      <c r="A711" s="90">
        <v>36140</v>
      </c>
      <c r="B711" s="88">
        <v>36130</v>
      </c>
      <c r="C711" s="91" t="s">
        <v>180</v>
      </c>
      <c r="D711" s="83">
        <v>16.36</v>
      </c>
      <c r="E711" s="82">
        <v>13912</v>
      </c>
      <c r="F711" s="82">
        <v>13257.375</v>
      </c>
      <c r="G711" s="82">
        <v>11270</v>
      </c>
      <c r="H711" s="82"/>
      <c r="J711"/>
      <c r="K711"/>
      <c r="L711"/>
      <c r="M711"/>
      <c r="N711"/>
    </row>
    <row r="712" spans="1:14" x14ac:dyDescent="0.25">
      <c r="A712" s="90">
        <v>36141</v>
      </c>
      <c r="B712" s="88">
        <v>36130</v>
      </c>
      <c r="C712" s="91">
        <f>WEEKDAY(A712)</f>
        <v>7</v>
      </c>
      <c r="E712" s="82">
        <v>13028</v>
      </c>
      <c r="F712" s="82">
        <v>12373.8125</v>
      </c>
      <c r="G712" s="82">
        <v>11018.5</v>
      </c>
      <c r="H712" s="82"/>
      <c r="J712"/>
      <c r="K712"/>
      <c r="L712"/>
      <c r="M712"/>
      <c r="N712"/>
    </row>
    <row r="713" spans="1:14" x14ac:dyDescent="0.25">
      <c r="A713" s="90">
        <v>36142</v>
      </c>
      <c r="B713" s="88">
        <v>36130</v>
      </c>
      <c r="C713" s="91">
        <f>WEEKDAY(A713)</f>
        <v>1</v>
      </c>
      <c r="E713" s="82">
        <v>13184</v>
      </c>
      <c r="F713" s="82">
        <v>12172.375</v>
      </c>
      <c r="G713" s="82">
        <v>10974.5</v>
      </c>
      <c r="H713" s="82"/>
      <c r="J713"/>
      <c r="K713"/>
      <c r="L713"/>
      <c r="M713"/>
      <c r="N713"/>
    </row>
    <row r="714" spans="1:14" x14ac:dyDescent="0.25">
      <c r="A714" s="90">
        <v>36143</v>
      </c>
      <c r="B714" s="88">
        <v>36130</v>
      </c>
      <c r="C714" s="91" t="s">
        <v>180</v>
      </c>
      <c r="D714" s="83">
        <v>16.96</v>
      </c>
      <c r="E714" s="82">
        <v>13971</v>
      </c>
      <c r="F714" s="82">
        <v>13077.1875</v>
      </c>
      <c r="G714" s="82">
        <v>11464.625</v>
      </c>
      <c r="H714" s="82"/>
      <c r="J714"/>
      <c r="K714"/>
      <c r="L714"/>
      <c r="M714"/>
      <c r="N714"/>
    </row>
    <row r="715" spans="1:14" x14ac:dyDescent="0.25">
      <c r="A715" s="90">
        <v>36144</v>
      </c>
      <c r="B715" s="88">
        <v>36130</v>
      </c>
      <c r="C715" s="91" t="s">
        <v>180</v>
      </c>
      <c r="D715" s="83">
        <v>17.57</v>
      </c>
      <c r="E715" s="82">
        <v>14524</v>
      </c>
      <c r="F715" s="82">
        <v>13288.4375</v>
      </c>
      <c r="G715" s="82">
        <v>11929.875</v>
      </c>
      <c r="H715" s="82"/>
      <c r="J715"/>
      <c r="K715"/>
      <c r="L715"/>
      <c r="M715"/>
      <c r="N715"/>
    </row>
    <row r="716" spans="1:14" x14ac:dyDescent="0.25">
      <c r="A716" s="90">
        <v>36145</v>
      </c>
      <c r="B716" s="88">
        <v>36130</v>
      </c>
      <c r="C716" s="91" t="s">
        <v>180</v>
      </c>
      <c r="D716" s="83">
        <v>19.36</v>
      </c>
      <c r="E716" s="82">
        <v>14715</v>
      </c>
      <c r="F716" s="82">
        <v>13330.0625</v>
      </c>
      <c r="G716" s="82">
        <v>12089.75</v>
      </c>
      <c r="H716" s="82"/>
      <c r="J716"/>
      <c r="K716"/>
      <c r="L716"/>
      <c r="M716"/>
      <c r="N716"/>
    </row>
    <row r="717" spans="1:14" x14ac:dyDescent="0.25">
      <c r="A717" s="90">
        <v>36146</v>
      </c>
      <c r="B717" s="88">
        <v>36130</v>
      </c>
      <c r="C717" s="91" t="s">
        <v>180</v>
      </c>
      <c r="D717" s="83">
        <v>19.3</v>
      </c>
      <c r="E717" s="82">
        <v>14206</v>
      </c>
      <c r="F717" s="82">
        <v>13290.75</v>
      </c>
      <c r="G717" s="82">
        <v>11852.375</v>
      </c>
      <c r="H717" s="82"/>
      <c r="J717"/>
      <c r="K717"/>
      <c r="L717"/>
      <c r="M717"/>
      <c r="N717"/>
    </row>
    <row r="718" spans="1:14" x14ac:dyDescent="0.25">
      <c r="A718" s="90">
        <v>36147</v>
      </c>
      <c r="B718" s="88">
        <v>36130</v>
      </c>
      <c r="C718" s="91" t="s">
        <v>180</v>
      </c>
      <c r="D718" s="83">
        <v>19.22</v>
      </c>
      <c r="E718" s="82">
        <v>14420</v>
      </c>
      <c r="F718" s="82">
        <v>13193.5625</v>
      </c>
      <c r="G718" s="82">
        <v>11774.5</v>
      </c>
      <c r="H718" s="82"/>
      <c r="J718"/>
      <c r="K718"/>
      <c r="L718"/>
      <c r="M718"/>
      <c r="N718"/>
    </row>
    <row r="719" spans="1:14" x14ac:dyDescent="0.25">
      <c r="A719" s="90">
        <v>36148</v>
      </c>
      <c r="B719" s="88">
        <v>36130</v>
      </c>
      <c r="C719" s="91">
        <f>WEEKDAY(A719)</f>
        <v>7</v>
      </c>
      <c r="E719" s="82">
        <v>12830</v>
      </c>
      <c r="F719" s="82">
        <v>11895.125</v>
      </c>
      <c r="G719" s="82">
        <v>10444.375</v>
      </c>
      <c r="H719" s="82"/>
      <c r="J719"/>
      <c r="K719"/>
      <c r="L719"/>
      <c r="M719"/>
      <c r="N719"/>
    </row>
    <row r="720" spans="1:14" x14ac:dyDescent="0.25">
      <c r="A720" s="90">
        <v>36149</v>
      </c>
      <c r="B720" s="88">
        <v>36130</v>
      </c>
      <c r="C720" s="91">
        <f>WEEKDAY(A720)</f>
        <v>1</v>
      </c>
      <c r="E720" s="82">
        <v>12855</v>
      </c>
      <c r="F720" s="82">
        <v>11765.5625</v>
      </c>
      <c r="G720" s="82">
        <v>10247</v>
      </c>
      <c r="H720" s="82"/>
      <c r="J720"/>
      <c r="K720"/>
      <c r="L720"/>
      <c r="M720"/>
      <c r="N720"/>
    </row>
    <row r="721" spans="1:14" x14ac:dyDescent="0.25">
      <c r="A721" s="90">
        <v>36150</v>
      </c>
      <c r="B721" s="88">
        <v>36130</v>
      </c>
      <c r="C721" s="91" t="s">
        <v>180</v>
      </c>
      <c r="D721" s="83">
        <v>20.07</v>
      </c>
      <c r="E721" s="82">
        <v>14326</v>
      </c>
      <c r="F721" s="82">
        <v>13184</v>
      </c>
      <c r="G721" s="82">
        <v>10784.5</v>
      </c>
      <c r="H721" s="82"/>
      <c r="J721"/>
      <c r="K721"/>
      <c r="L721"/>
      <c r="M721"/>
      <c r="N721"/>
    </row>
    <row r="722" spans="1:14" x14ac:dyDescent="0.25">
      <c r="A722" s="90">
        <v>36151</v>
      </c>
      <c r="B722" s="88">
        <v>36130</v>
      </c>
      <c r="C722" s="91" t="s">
        <v>180</v>
      </c>
      <c r="D722" s="83">
        <v>24.15</v>
      </c>
      <c r="E722" s="82">
        <v>15696</v>
      </c>
      <c r="F722" s="82">
        <v>14580.5625</v>
      </c>
      <c r="G722" s="82">
        <v>12023.875</v>
      </c>
      <c r="H722" s="82"/>
      <c r="J722"/>
      <c r="K722"/>
      <c r="L722"/>
      <c r="M722"/>
      <c r="N722"/>
    </row>
    <row r="723" spans="1:14" x14ac:dyDescent="0.25">
      <c r="A723" s="90">
        <v>36152</v>
      </c>
      <c r="B723" s="88">
        <v>36130</v>
      </c>
      <c r="C723" s="91" t="s">
        <v>180</v>
      </c>
      <c r="D723" s="83">
        <v>25.7</v>
      </c>
      <c r="E723" s="82">
        <v>15282</v>
      </c>
      <c r="F723" s="82">
        <v>14767.6875</v>
      </c>
      <c r="G723" s="82">
        <v>12920.625</v>
      </c>
      <c r="H723" s="82"/>
      <c r="J723"/>
      <c r="K723"/>
      <c r="L723"/>
      <c r="M723"/>
      <c r="N723"/>
    </row>
    <row r="724" spans="1:14" x14ac:dyDescent="0.25">
      <c r="A724" s="90">
        <v>36153</v>
      </c>
      <c r="B724" s="88">
        <v>36130</v>
      </c>
      <c r="C724" s="91" t="s">
        <v>180</v>
      </c>
      <c r="E724" s="82">
        <v>13848</v>
      </c>
      <c r="F724" s="82">
        <v>13391.5625</v>
      </c>
      <c r="G724" s="82">
        <v>12101.25</v>
      </c>
      <c r="H724" s="82"/>
      <c r="J724"/>
      <c r="K724"/>
      <c r="L724"/>
      <c r="M724"/>
      <c r="N724"/>
    </row>
    <row r="725" spans="1:14" x14ac:dyDescent="0.25">
      <c r="A725" s="90">
        <v>36154</v>
      </c>
      <c r="B725" s="88">
        <v>36130</v>
      </c>
      <c r="C725" s="91" t="s">
        <v>180</v>
      </c>
      <c r="E725" s="82">
        <v>13517</v>
      </c>
      <c r="F725" s="82">
        <v>12486.6875</v>
      </c>
      <c r="G725" s="82">
        <v>11992</v>
      </c>
      <c r="H725" s="82"/>
      <c r="J725"/>
      <c r="K725"/>
      <c r="L725"/>
      <c r="M725"/>
      <c r="N725"/>
    </row>
    <row r="726" spans="1:14" x14ac:dyDescent="0.25">
      <c r="A726" s="90">
        <v>36155</v>
      </c>
      <c r="B726" s="88">
        <v>36130</v>
      </c>
      <c r="C726" s="91">
        <f>WEEKDAY(A726)</f>
        <v>7</v>
      </c>
      <c r="E726" s="82">
        <v>13319</v>
      </c>
      <c r="F726" s="82">
        <v>12573.25</v>
      </c>
      <c r="G726" s="82">
        <v>11725.5</v>
      </c>
      <c r="H726" s="82"/>
      <c r="J726"/>
      <c r="K726"/>
      <c r="L726"/>
      <c r="M726"/>
      <c r="N726"/>
    </row>
    <row r="727" spans="1:14" x14ac:dyDescent="0.25">
      <c r="A727" s="90">
        <v>36156</v>
      </c>
      <c r="B727" s="88">
        <v>36130</v>
      </c>
      <c r="C727" s="91">
        <f>WEEKDAY(A727)</f>
        <v>1</v>
      </c>
      <c r="E727" s="82">
        <v>12518</v>
      </c>
      <c r="F727" s="82">
        <v>11991.6875</v>
      </c>
      <c r="G727" s="82">
        <v>11297.625</v>
      </c>
      <c r="H727" s="82"/>
      <c r="J727"/>
      <c r="K727"/>
      <c r="L727"/>
      <c r="M727"/>
      <c r="N727"/>
    </row>
    <row r="728" spans="1:14" x14ac:dyDescent="0.25">
      <c r="A728" s="90">
        <v>36157</v>
      </c>
      <c r="B728" s="88">
        <v>36130</v>
      </c>
      <c r="C728" s="91" t="s">
        <v>180</v>
      </c>
      <c r="D728" s="83">
        <v>19.12</v>
      </c>
      <c r="E728" s="82">
        <v>13631</v>
      </c>
      <c r="F728" s="82">
        <v>12809.6875</v>
      </c>
      <c r="G728" s="82">
        <v>10759</v>
      </c>
      <c r="H728" s="82"/>
      <c r="J728"/>
      <c r="K728"/>
      <c r="L728"/>
      <c r="M728"/>
      <c r="N728"/>
    </row>
    <row r="729" spans="1:14" x14ac:dyDescent="0.25">
      <c r="A729" s="90">
        <v>36158</v>
      </c>
      <c r="B729" s="88">
        <v>36130</v>
      </c>
      <c r="C729" s="91" t="s">
        <v>180</v>
      </c>
      <c r="D729" s="83">
        <v>16.54</v>
      </c>
      <c r="E729" s="82">
        <v>13731</v>
      </c>
      <c r="F729" s="82">
        <v>12865.75</v>
      </c>
      <c r="G729" s="82">
        <v>11299.25</v>
      </c>
      <c r="H729" s="82"/>
      <c r="J729"/>
      <c r="K729"/>
      <c r="L729"/>
      <c r="M729"/>
      <c r="N729"/>
    </row>
    <row r="730" spans="1:14" x14ac:dyDescent="0.25">
      <c r="A730" s="90">
        <v>36159</v>
      </c>
      <c r="B730" s="88">
        <v>36130</v>
      </c>
      <c r="C730" s="91" t="s">
        <v>180</v>
      </c>
      <c r="D730" s="83">
        <v>17.3</v>
      </c>
      <c r="E730" s="82">
        <v>14142</v>
      </c>
      <c r="F730" s="82">
        <v>13406.625</v>
      </c>
      <c r="G730" s="82">
        <v>11880.875</v>
      </c>
      <c r="H730" s="82"/>
      <c r="J730"/>
      <c r="K730"/>
      <c r="L730"/>
      <c r="M730"/>
      <c r="N730"/>
    </row>
    <row r="731" spans="1:14" x14ac:dyDescent="0.25">
      <c r="A731" s="90">
        <v>36160</v>
      </c>
      <c r="B731" s="88">
        <v>36130</v>
      </c>
      <c r="C731" s="91" t="s">
        <v>180</v>
      </c>
      <c r="D731" s="83">
        <v>17.88</v>
      </c>
      <c r="E731" s="82">
        <v>13300</v>
      </c>
      <c r="F731" s="82">
        <v>12225.875</v>
      </c>
      <c r="G731" s="82">
        <v>11469.25</v>
      </c>
      <c r="H731" s="82"/>
      <c r="J731"/>
      <c r="K731"/>
      <c r="L731"/>
      <c r="M731"/>
      <c r="N731"/>
    </row>
    <row r="732" spans="1:14" x14ac:dyDescent="0.25">
      <c r="A732" s="90">
        <v>36161</v>
      </c>
      <c r="B732" s="88">
        <v>36161</v>
      </c>
      <c r="C732" s="91" t="s">
        <v>180</v>
      </c>
      <c r="E732" s="82">
        <v>12041</v>
      </c>
      <c r="F732" s="82">
        <v>11472.3125</v>
      </c>
      <c r="G732" s="82">
        <v>10355.125</v>
      </c>
      <c r="H732" s="82"/>
      <c r="J732"/>
      <c r="K732"/>
      <c r="L732"/>
      <c r="M732"/>
      <c r="N732"/>
    </row>
    <row r="733" spans="1:14" x14ac:dyDescent="0.25">
      <c r="A733" s="90">
        <v>36162</v>
      </c>
      <c r="B733" s="88">
        <v>36161</v>
      </c>
      <c r="C733" s="91">
        <f>WEEKDAY(A733)</f>
        <v>7</v>
      </c>
      <c r="E733" s="82">
        <v>13645</v>
      </c>
      <c r="F733" s="82">
        <v>12097.3125</v>
      </c>
      <c r="G733" s="82">
        <v>10340.375</v>
      </c>
      <c r="H733" s="82"/>
      <c r="J733"/>
      <c r="K733"/>
      <c r="L733"/>
      <c r="M733"/>
      <c r="N733"/>
    </row>
    <row r="734" spans="1:14" x14ac:dyDescent="0.25">
      <c r="A734" s="90">
        <v>36163</v>
      </c>
      <c r="B734" s="88">
        <v>36161</v>
      </c>
      <c r="C734" s="91">
        <f>WEEKDAY(A734)</f>
        <v>1</v>
      </c>
      <c r="E734" s="82">
        <v>15493</v>
      </c>
      <c r="F734" s="82">
        <v>14087.25</v>
      </c>
      <c r="G734" s="82">
        <v>12920.375</v>
      </c>
      <c r="H734" s="82"/>
      <c r="J734"/>
      <c r="K734"/>
      <c r="L734"/>
      <c r="M734"/>
      <c r="N734"/>
    </row>
    <row r="735" spans="1:14" x14ac:dyDescent="0.25">
      <c r="A735" s="90">
        <v>36164</v>
      </c>
      <c r="B735" s="88">
        <v>36161</v>
      </c>
      <c r="C735" s="91" t="s">
        <v>180</v>
      </c>
      <c r="D735" s="83">
        <v>25.07</v>
      </c>
      <c r="E735" s="82">
        <v>16833</v>
      </c>
      <c r="F735" s="82">
        <v>15772.5</v>
      </c>
      <c r="G735" s="82">
        <v>14035.5</v>
      </c>
      <c r="H735" s="82"/>
      <c r="J735"/>
      <c r="K735"/>
      <c r="L735"/>
      <c r="M735"/>
      <c r="N735"/>
    </row>
    <row r="736" spans="1:14" x14ac:dyDescent="0.25">
      <c r="A736" s="90">
        <v>36165</v>
      </c>
      <c r="B736" s="88">
        <v>36161</v>
      </c>
      <c r="C736" s="91" t="s">
        <v>180</v>
      </c>
      <c r="D736" s="83">
        <v>37.85</v>
      </c>
      <c r="E736" s="82">
        <v>16844</v>
      </c>
      <c r="F736" s="82">
        <v>15027.8125</v>
      </c>
      <c r="G736" s="82">
        <v>14190.625</v>
      </c>
      <c r="H736" s="82"/>
      <c r="J736"/>
      <c r="K736"/>
      <c r="L736"/>
      <c r="M736"/>
      <c r="N736"/>
    </row>
    <row r="737" spans="1:14" x14ac:dyDescent="0.25">
      <c r="A737" s="90">
        <v>36166</v>
      </c>
      <c r="B737" s="88">
        <v>36161</v>
      </c>
      <c r="C737" s="91" t="s">
        <v>180</v>
      </c>
      <c r="D737" s="83">
        <v>32.6</v>
      </c>
      <c r="E737" s="82">
        <v>14586</v>
      </c>
      <c r="F737" s="82">
        <v>13261.8125</v>
      </c>
      <c r="G737" s="82">
        <v>12240.75</v>
      </c>
      <c r="H737" s="82"/>
      <c r="J737"/>
      <c r="K737"/>
      <c r="L737"/>
      <c r="M737"/>
      <c r="N737"/>
    </row>
    <row r="738" spans="1:14" x14ac:dyDescent="0.25">
      <c r="A738" s="90">
        <v>36167</v>
      </c>
      <c r="B738" s="88">
        <v>36161</v>
      </c>
      <c r="C738" s="91" t="s">
        <v>180</v>
      </c>
      <c r="D738" s="83">
        <v>24.97</v>
      </c>
      <c r="E738" s="82">
        <v>14048</v>
      </c>
      <c r="F738" s="82">
        <v>13223.0625</v>
      </c>
      <c r="G738" s="82">
        <v>10949.875</v>
      </c>
      <c r="H738" s="82"/>
      <c r="J738"/>
      <c r="K738"/>
      <c r="L738"/>
      <c r="M738"/>
      <c r="N738"/>
    </row>
    <row r="739" spans="1:14" x14ac:dyDescent="0.25">
      <c r="A739" s="90">
        <v>36168</v>
      </c>
      <c r="B739" s="88">
        <v>36161</v>
      </c>
      <c r="C739" s="91" t="s">
        <v>180</v>
      </c>
      <c r="D739" s="83">
        <v>20.34</v>
      </c>
      <c r="E739" s="82">
        <v>13402</v>
      </c>
      <c r="F739" s="82">
        <v>12981.4375</v>
      </c>
      <c r="G739" s="82">
        <v>11085.75</v>
      </c>
      <c r="H739" s="82"/>
      <c r="J739"/>
      <c r="K739"/>
      <c r="L739"/>
      <c r="M739"/>
      <c r="N739"/>
    </row>
    <row r="740" spans="1:14" x14ac:dyDescent="0.25">
      <c r="A740" s="90">
        <v>36169</v>
      </c>
      <c r="B740" s="88">
        <v>36161</v>
      </c>
      <c r="C740" s="91">
        <f>WEEKDAY(A740)</f>
        <v>7</v>
      </c>
      <c r="E740" s="82">
        <v>14567</v>
      </c>
      <c r="F740" s="82">
        <v>13535.125</v>
      </c>
      <c r="G740" s="82">
        <v>11745</v>
      </c>
      <c r="H740" s="82"/>
      <c r="J740"/>
      <c r="K740"/>
      <c r="L740"/>
      <c r="M740"/>
      <c r="N740"/>
    </row>
    <row r="741" spans="1:14" x14ac:dyDescent="0.25">
      <c r="A741" s="90">
        <v>36170</v>
      </c>
      <c r="B741" s="88">
        <v>36161</v>
      </c>
      <c r="C741" s="91">
        <f>WEEKDAY(A741)</f>
        <v>1</v>
      </c>
      <c r="E741" s="82">
        <v>14735</v>
      </c>
      <c r="F741" s="82">
        <v>13434.5</v>
      </c>
      <c r="G741" s="82">
        <v>13098.125</v>
      </c>
      <c r="H741" s="82"/>
      <c r="J741"/>
      <c r="K741"/>
      <c r="L741"/>
      <c r="M741"/>
      <c r="N741"/>
    </row>
    <row r="742" spans="1:14" x14ac:dyDescent="0.25">
      <c r="A742" s="90">
        <v>36171</v>
      </c>
      <c r="B742" s="88">
        <v>36161</v>
      </c>
      <c r="C742" s="91" t="s">
        <v>180</v>
      </c>
      <c r="D742" s="83">
        <v>25.5</v>
      </c>
      <c r="E742" s="82">
        <v>15589</v>
      </c>
      <c r="F742" s="82">
        <v>13540.4375</v>
      </c>
      <c r="G742" s="82">
        <v>12499.625</v>
      </c>
      <c r="H742" s="82"/>
      <c r="J742"/>
      <c r="K742"/>
      <c r="L742"/>
      <c r="M742"/>
      <c r="N742"/>
    </row>
    <row r="743" spans="1:14" x14ac:dyDescent="0.25">
      <c r="A743" s="90">
        <v>36172</v>
      </c>
      <c r="B743" s="88">
        <v>36161</v>
      </c>
      <c r="C743" s="91" t="s">
        <v>180</v>
      </c>
      <c r="D743" s="83">
        <v>19.489999999999998</v>
      </c>
      <c r="E743" s="82">
        <v>13541</v>
      </c>
      <c r="F743" s="82">
        <v>12633.8125</v>
      </c>
      <c r="G743" s="82">
        <v>11021.875</v>
      </c>
      <c r="H743" s="82"/>
      <c r="J743"/>
      <c r="K743"/>
      <c r="L743"/>
      <c r="M743"/>
      <c r="N743"/>
    </row>
    <row r="744" spans="1:14" x14ac:dyDescent="0.25">
      <c r="A744" s="90">
        <v>36173</v>
      </c>
      <c r="B744" s="88">
        <v>36161</v>
      </c>
      <c r="C744" s="91" t="s">
        <v>180</v>
      </c>
      <c r="D744" s="83">
        <v>18.36</v>
      </c>
      <c r="E744" s="82">
        <v>13531</v>
      </c>
      <c r="F744" s="82">
        <v>12660.375</v>
      </c>
      <c r="G744" s="82">
        <v>10361.125</v>
      </c>
      <c r="H744" s="82"/>
      <c r="J744"/>
      <c r="K744"/>
      <c r="L744"/>
      <c r="M744"/>
      <c r="N744"/>
    </row>
    <row r="745" spans="1:14" x14ac:dyDescent="0.25">
      <c r="A745" s="90">
        <v>36174</v>
      </c>
      <c r="B745" s="88">
        <v>36161</v>
      </c>
      <c r="C745" s="91" t="s">
        <v>180</v>
      </c>
      <c r="D745" s="83">
        <v>21.18</v>
      </c>
      <c r="E745" s="82">
        <v>14429</v>
      </c>
      <c r="F745" s="82">
        <v>13486.125</v>
      </c>
      <c r="G745" s="82">
        <v>11150.875</v>
      </c>
      <c r="H745" s="82"/>
      <c r="J745"/>
      <c r="K745"/>
      <c r="L745"/>
      <c r="M745"/>
      <c r="N745"/>
    </row>
    <row r="746" spans="1:14" x14ac:dyDescent="0.25">
      <c r="A746" s="90">
        <v>36175</v>
      </c>
      <c r="B746" s="88">
        <v>36161</v>
      </c>
      <c r="C746" s="91" t="s">
        <v>180</v>
      </c>
      <c r="D746" s="83">
        <v>19.260000000000002</v>
      </c>
      <c r="E746" s="82">
        <v>14967</v>
      </c>
      <c r="F746" s="82">
        <v>13355.4375</v>
      </c>
      <c r="G746" s="82">
        <v>12016.25</v>
      </c>
      <c r="H746" s="82"/>
      <c r="J746"/>
      <c r="K746"/>
      <c r="L746"/>
      <c r="M746"/>
      <c r="N746"/>
    </row>
    <row r="747" spans="1:14" x14ac:dyDescent="0.25">
      <c r="A747" s="90">
        <v>36176</v>
      </c>
      <c r="B747" s="88">
        <v>36161</v>
      </c>
      <c r="C747" s="91">
        <f>WEEKDAY(A747)</f>
        <v>7</v>
      </c>
      <c r="E747" s="82">
        <v>12724</v>
      </c>
      <c r="F747" s="82">
        <v>11886.1875</v>
      </c>
      <c r="G747" s="82">
        <v>11230.25</v>
      </c>
      <c r="H747" s="82"/>
      <c r="J747"/>
      <c r="K747"/>
      <c r="L747"/>
      <c r="M747"/>
      <c r="N747"/>
    </row>
    <row r="748" spans="1:14" x14ac:dyDescent="0.25">
      <c r="A748" s="90">
        <v>36177</v>
      </c>
      <c r="B748" s="88">
        <v>36161</v>
      </c>
      <c r="C748" s="91">
        <f>WEEKDAY(A748)</f>
        <v>1</v>
      </c>
      <c r="E748" s="82">
        <v>12107</v>
      </c>
      <c r="F748" s="82">
        <v>11234.0625</v>
      </c>
      <c r="G748" s="82">
        <v>10100</v>
      </c>
      <c r="H748" s="82"/>
      <c r="J748"/>
      <c r="K748"/>
      <c r="L748"/>
      <c r="M748"/>
      <c r="N748"/>
    </row>
    <row r="749" spans="1:14" x14ac:dyDescent="0.25">
      <c r="A749" s="90">
        <v>36178</v>
      </c>
      <c r="B749" s="88">
        <v>36161</v>
      </c>
      <c r="C749" s="91" t="s">
        <v>180</v>
      </c>
      <c r="E749" s="82">
        <v>13202</v>
      </c>
      <c r="F749" s="82">
        <v>12360</v>
      </c>
      <c r="G749" s="82">
        <v>10306.125</v>
      </c>
      <c r="H749" s="82"/>
      <c r="J749"/>
      <c r="K749"/>
      <c r="L749"/>
      <c r="M749"/>
      <c r="N749"/>
    </row>
    <row r="750" spans="1:14" x14ac:dyDescent="0.25">
      <c r="A750" s="90">
        <v>36179</v>
      </c>
      <c r="B750" s="88">
        <v>36161</v>
      </c>
      <c r="C750" s="91" t="s">
        <v>180</v>
      </c>
      <c r="D750" s="83">
        <v>18</v>
      </c>
      <c r="E750" s="82">
        <v>13605</v>
      </c>
      <c r="F750" s="82">
        <v>12576.0625</v>
      </c>
      <c r="G750" s="82">
        <v>11035.25</v>
      </c>
      <c r="H750" s="82"/>
      <c r="J750"/>
      <c r="K750"/>
      <c r="L750"/>
      <c r="M750"/>
      <c r="N750"/>
    </row>
    <row r="751" spans="1:14" x14ac:dyDescent="0.25">
      <c r="A751" s="90">
        <v>36180</v>
      </c>
      <c r="B751" s="88">
        <v>36161</v>
      </c>
      <c r="C751" s="91" t="s">
        <v>180</v>
      </c>
      <c r="D751" s="83">
        <v>16.670000000000002</v>
      </c>
      <c r="E751" s="82">
        <v>13427</v>
      </c>
      <c r="F751" s="82">
        <v>12606.25</v>
      </c>
      <c r="G751" s="82">
        <v>10564.75</v>
      </c>
      <c r="H751" s="82"/>
      <c r="J751"/>
      <c r="K751"/>
      <c r="L751"/>
      <c r="M751"/>
      <c r="N751"/>
    </row>
    <row r="752" spans="1:14" x14ac:dyDescent="0.25">
      <c r="A752" s="90">
        <v>36181</v>
      </c>
      <c r="B752" s="88">
        <v>36161</v>
      </c>
      <c r="C752" s="91" t="s">
        <v>180</v>
      </c>
      <c r="D752" s="83">
        <v>16.670000000000002</v>
      </c>
      <c r="E752" s="82">
        <v>13209</v>
      </c>
      <c r="F752" s="82">
        <v>12615.75</v>
      </c>
      <c r="G752" s="82">
        <v>10502.75</v>
      </c>
      <c r="H752" s="82"/>
      <c r="J752"/>
      <c r="K752"/>
      <c r="L752"/>
      <c r="M752"/>
      <c r="N752"/>
    </row>
    <row r="753" spans="1:14" x14ac:dyDescent="0.25">
      <c r="A753" s="90">
        <v>36182</v>
      </c>
      <c r="B753" s="88">
        <v>36161</v>
      </c>
      <c r="C753" s="91" t="s">
        <v>180</v>
      </c>
      <c r="D753" s="83">
        <v>16.59</v>
      </c>
      <c r="E753" s="82">
        <v>12963</v>
      </c>
      <c r="F753" s="82">
        <v>12524.1875</v>
      </c>
      <c r="G753" s="82">
        <v>10371.125</v>
      </c>
      <c r="H753" s="82"/>
      <c r="J753"/>
      <c r="K753"/>
      <c r="L753"/>
      <c r="M753"/>
      <c r="N753"/>
    </row>
    <row r="754" spans="1:14" x14ac:dyDescent="0.25">
      <c r="A754" s="90">
        <v>36183</v>
      </c>
      <c r="B754" s="88">
        <v>36161</v>
      </c>
      <c r="C754" s="91">
        <f>WEEKDAY(A754)</f>
        <v>7</v>
      </c>
      <c r="E754" s="82">
        <v>13012</v>
      </c>
      <c r="F754" s="82">
        <v>12132.75</v>
      </c>
      <c r="G754" s="82">
        <v>10516</v>
      </c>
      <c r="H754" s="82"/>
      <c r="J754"/>
      <c r="K754"/>
      <c r="L754"/>
      <c r="M754"/>
      <c r="N754"/>
    </row>
    <row r="755" spans="1:14" x14ac:dyDescent="0.25">
      <c r="A755" s="90">
        <v>36184</v>
      </c>
      <c r="B755" s="88">
        <v>36161</v>
      </c>
      <c r="C755" s="91">
        <f>WEEKDAY(A755)</f>
        <v>1</v>
      </c>
      <c r="E755" s="82">
        <v>12734</v>
      </c>
      <c r="F755" s="82">
        <v>11688.5</v>
      </c>
      <c r="G755" s="82">
        <v>11195.5</v>
      </c>
      <c r="H755" s="82"/>
      <c r="J755"/>
      <c r="K755"/>
      <c r="L755"/>
      <c r="M755"/>
      <c r="N755"/>
    </row>
    <row r="756" spans="1:14" x14ac:dyDescent="0.25">
      <c r="A756" s="90">
        <v>36185</v>
      </c>
      <c r="B756" s="88">
        <v>36161</v>
      </c>
      <c r="C756" s="91" t="s">
        <v>180</v>
      </c>
      <c r="D756" s="83">
        <v>17.52</v>
      </c>
      <c r="E756" s="82">
        <v>13523</v>
      </c>
      <c r="F756" s="82">
        <v>12646.375</v>
      </c>
      <c r="G756" s="82">
        <v>10862.625</v>
      </c>
      <c r="H756" s="82"/>
      <c r="J756"/>
      <c r="K756"/>
      <c r="L756"/>
      <c r="M756"/>
      <c r="N756"/>
    </row>
    <row r="757" spans="1:14" x14ac:dyDescent="0.25">
      <c r="A757" s="90">
        <v>36186</v>
      </c>
      <c r="B757" s="88">
        <v>36161</v>
      </c>
      <c r="C757" s="91" t="s">
        <v>180</v>
      </c>
      <c r="D757" s="83">
        <v>16.46</v>
      </c>
      <c r="E757" s="82">
        <v>13468</v>
      </c>
      <c r="F757" s="82">
        <v>12523.375</v>
      </c>
      <c r="G757" s="82">
        <v>10834.75</v>
      </c>
      <c r="H757" s="82"/>
      <c r="J757"/>
      <c r="K757"/>
      <c r="L757"/>
      <c r="M757"/>
      <c r="N757"/>
    </row>
    <row r="758" spans="1:14" x14ac:dyDescent="0.25">
      <c r="A758" s="90">
        <v>36187</v>
      </c>
      <c r="B758" s="88">
        <v>36161</v>
      </c>
      <c r="C758" s="91" t="s">
        <v>180</v>
      </c>
      <c r="D758" s="83">
        <v>16.2</v>
      </c>
      <c r="E758" s="82">
        <v>13300</v>
      </c>
      <c r="F758" s="82">
        <v>12383</v>
      </c>
      <c r="G758" s="82">
        <v>10490.875</v>
      </c>
      <c r="H758" s="82"/>
      <c r="J758"/>
      <c r="K758"/>
      <c r="L758"/>
      <c r="M758"/>
      <c r="N758"/>
    </row>
    <row r="759" spans="1:14" x14ac:dyDescent="0.25">
      <c r="A759" s="90">
        <v>36188</v>
      </c>
      <c r="B759" s="88">
        <v>36161</v>
      </c>
      <c r="C759" s="91" t="s">
        <v>180</v>
      </c>
      <c r="D759" s="83">
        <v>16.39</v>
      </c>
      <c r="E759" s="82">
        <v>13619</v>
      </c>
      <c r="F759" s="82">
        <v>12721.9375</v>
      </c>
      <c r="G759" s="82">
        <v>10505.125</v>
      </c>
      <c r="H759" s="82"/>
      <c r="J759"/>
      <c r="K759"/>
      <c r="L759"/>
      <c r="M759"/>
      <c r="N759"/>
    </row>
    <row r="760" spans="1:14" x14ac:dyDescent="0.25">
      <c r="A760" s="90">
        <v>36189</v>
      </c>
      <c r="B760" s="88">
        <v>36161</v>
      </c>
      <c r="C760" s="91" t="s">
        <v>180</v>
      </c>
      <c r="D760" s="83">
        <v>16.399999999999999</v>
      </c>
      <c r="E760" s="82">
        <v>13449</v>
      </c>
      <c r="F760" s="82">
        <v>12999.4375</v>
      </c>
      <c r="G760" s="82">
        <v>10810</v>
      </c>
      <c r="H760" s="82"/>
      <c r="J760"/>
      <c r="K760"/>
      <c r="L760"/>
      <c r="M760"/>
      <c r="N760"/>
    </row>
    <row r="761" spans="1:14" x14ac:dyDescent="0.25">
      <c r="A761" s="90">
        <v>36190</v>
      </c>
      <c r="B761" s="88">
        <v>36161</v>
      </c>
      <c r="C761" s="91">
        <f>WEEKDAY(A761)</f>
        <v>7</v>
      </c>
      <c r="E761" s="82">
        <v>12447</v>
      </c>
      <c r="F761" s="82">
        <v>11859.5625</v>
      </c>
      <c r="G761" s="82">
        <v>10535</v>
      </c>
      <c r="H761" s="82"/>
      <c r="J761"/>
      <c r="K761"/>
      <c r="L761"/>
      <c r="M761"/>
      <c r="N761"/>
    </row>
    <row r="762" spans="1:14" x14ac:dyDescent="0.25">
      <c r="A762" s="90">
        <v>36191</v>
      </c>
      <c r="B762" s="88">
        <v>36161</v>
      </c>
      <c r="C762" s="91">
        <f>WEEKDAY(A762)</f>
        <v>1</v>
      </c>
      <c r="E762" s="82">
        <v>12030</v>
      </c>
      <c r="F762" s="82">
        <v>11355.3125</v>
      </c>
      <c r="G762" s="82">
        <v>10185.875</v>
      </c>
      <c r="H762" s="82"/>
      <c r="J762"/>
      <c r="K762"/>
      <c r="L762"/>
      <c r="M762"/>
      <c r="N762"/>
    </row>
    <row r="763" spans="1:14" x14ac:dyDescent="0.25">
      <c r="A763" s="90">
        <v>36192</v>
      </c>
      <c r="B763" s="88">
        <v>36192</v>
      </c>
      <c r="C763" s="91" t="s">
        <v>180</v>
      </c>
      <c r="D763" s="83">
        <v>16.84</v>
      </c>
      <c r="E763" s="82">
        <v>13287</v>
      </c>
      <c r="F763" s="82">
        <v>12624.625</v>
      </c>
      <c r="G763" s="82">
        <v>10541.75</v>
      </c>
      <c r="H763" s="82"/>
      <c r="J763"/>
      <c r="K763"/>
      <c r="L763"/>
      <c r="M763"/>
      <c r="N763"/>
    </row>
    <row r="764" spans="1:14" x14ac:dyDescent="0.25">
      <c r="A764" s="90">
        <v>36193</v>
      </c>
      <c r="B764" s="88">
        <v>36192</v>
      </c>
      <c r="C764" s="91" t="s">
        <v>180</v>
      </c>
      <c r="D764" s="83">
        <v>16.989999999999998</v>
      </c>
      <c r="E764" s="82">
        <v>13194</v>
      </c>
      <c r="F764" s="82">
        <v>12496.1875</v>
      </c>
      <c r="G764" s="82">
        <v>10648.875</v>
      </c>
      <c r="H764" s="82"/>
      <c r="J764"/>
      <c r="K764"/>
      <c r="L764"/>
      <c r="M764"/>
      <c r="N764"/>
    </row>
    <row r="765" spans="1:14" x14ac:dyDescent="0.25">
      <c r="A765" s="90">
        <v>36194</v>
      </c>
      <c r="B765" s="88">
        <v>36192</v>
      </c>
      <c r="C765" s="91" t="s">
        <v>180</v>
      </c>
      <c r="D765" s="83">
        <v>17.03</v>
      </c>
      <c r="E765" s="82">
        <v>13280</v>
      </c>
      <c r="F765" s="82">
        <v>12485.0625</v>
      </c>
      <c r="G765" s="82">
        <v>10754.5</v>
      </c>
      <c r="H765" s="82"/>
      <c r="J765"/>
      <c r="K765"/>
      <c r="L765"/>
      <c r="M765"/>
      <c r="N765"/>
    </row>
    <row r="766" spans="1:14" x14ac:dyDescent="0.25">
      <c r="A766" s="90">
        <v>36195</v>
      </c>
      <c r="B766" s="88">
        <v>36192</v>
      </c>
      <c r="C766" s="91" t="s">
        <v>180</v>
      </c>
      <c r="D766" s="83">
        <v>21.11</v>
      </c>
      <c r="E766" s="82">
        <v>13076</v>
      </c>
      <c r="F766" s="82">
        <v>12424</v>
      </c>
      <c r="G766" s="82">
        <v>10459.25</v>
      </c>
      <c r="H766" s="82"/>
      <c r="J766"/>
      <c r="K766"/>
      <c r="L766"/>
      <c r="M766"/>
      <c r="N766"/>
    </row>
    <row r="767" spans="1:14" x14ac:dyDescent="0.25">
      <c r="A767" s="90">
        <v>36196</v>
      </c>
      <c r="B767" s="88">
        <v>36192</v>
      </c>
      <c r="C767" s="91" t="s">
        <v>180</v>
      </c>
      <c r="D767" s="83">
        <v>17.22</v>
      </c>
      <c r="E767" s="82">
        <v>12991</v>
      </c>
      <c r="F767" s="82">
        <v>12342.75</v>
      </c>
      <c r="G767" s="82">
        <v>10532.25</v>
      </c>
      <c r="H767" s="82"/>
      <c r="J767"/>
      <c r="K767"/>
      <c r="L767"/>
      <c r="M767"/>
      <c r="N767"/>
    </row>
    <row r="768" spans="1:14" x14ac:dyDescent="0.25">
      <c r="A768" s="90">
        <v>36197</v>
      </c>
      <c r="B768" s="88">
        <v>36192</v>
      </c>
      <c r="C768" s="91">
        <f>WEEKDAY(A768)</f>
        <v>7</v>
      </c>
      <c r="E768" s="82">
        <v>12399</v>
      </c>
      <c r="F768" s="82">
        <v>11590.9375</v>
      </c>
      <c r="G768" s="82">
        <v>10050.875</v>
      </c>
      <c r="H768" s="82"/>
      <c r="J768"/>
      <c r="K768"/>
      <c r="L768"/>
      <c r="M768"/>
      <c r="N768"/>
    </row>
    <row r="769" spans="1:14" x14ac:dyDescent="0.25">
      <c r="A769" s="90">
        <v>36198</v>
      </c>
      <c r="B769" s="88">
        <v>36192</v>
      </c>
      <c r="C769" s="91">
        <f>WEEKDAY(A769)</f>
        <v>1</v>
      </c>
      <c r="E769" s="82">
        <v>12503</v>
      </c>
      <c r="F769" s="82">
        <v>11421.5</v>
      </c>
      <c r="G769" s="82">
        <v>9985</v>
      </c>
      <c r="H769" s="82"/>
      <c r="J769"/>
      <c r="K769"/>
      <c r="L769"/>
      <c r="M769"/>
      <c r="N769"/>
    </row>
    <row r="770" spans="1:14" x14ac:dyDescent="0.25">
      <c r="A770" s="90">
        <v>36199</v>
      </c>
      <c r="B770" s="88">
        <v>36192</v>
      </c>
      <c r="C770" s="91" t="s">
        <v>180</v>
      </c>
      <c r="D770" s="83">
        <v>17.18</v>
      </c>
      <c r="E770" s="82">
        <v>13668</v>
      </c>
      <c r="F770" s="82">
        <v>12768</v>
      </c>
      <c r="G770" s="82">
        <v>10333.875</v>
      </c>
      <c r="H770" s="82"/>
      <c r="J770"/>
      <c r="K770"/>
      <c r="L770"/>
      <c r="M770"/>
      <c r="N770"/>
    </row>
    <row r="771" spans="1:14" x14ac:dyDescent="0.25">
      <c r="A771" s="90">
        <v>36200</v>
      </c>
      <c r="B771" s="88">
        <v>36192</v>
      </c>
      <c r="C771" s="91" t="s">
        <v>180</v>
      </c>
      <c r="D771" s="83">
        <v>16.829999999999998</v>
      </c>
      <c r="E771" s="82">
        <v>13550</v>
      </c>
      <c r="F771" s="82">
        <v>12734.875</v>
      </c>
      <c r="G771" s="82">
        <v>10510.5</v>
      </c>
      <c r="H771" s="82"/>
      <c r="J771"/>
      <c r="K771"/>
      <c r="L771"/>
      <c r="M771"/>
      <c r="N771"/>
    </row>
    <row r="772" spans="1:14" x14ac:dyDescent="0.25">
      <c r="A772" s="90">
        <v>36201</v>
      </c>
      <c r="B772" s="88">
        <v>36192</v>
      </c>
      <c r="C772" s="91" t="s">
        <v>180</v>
      </c>
      <c r="D772" s="83">
        <v>16.3</v>
      </c>
      <c r="E772" s="82">
        <v>13821</v>
      </c>
      <c r="F772" s="82">
        <v>12858.3125</v>
      </c>
      <c r="G772" s="82">
        <v>10526</v>
      </c>
      <c r="H772" s="82"/>
      <c r="J772"/>
      <c r="K772"/>
      <c r="L772"/>
      <c r="M772"/>
      <c r="N772"/>
    </row>
    <row r="773" spans="1:14" x14ac:dyDescent="0.25">
      <c r="A773" s="90">
        <v>36202</v>
      </c>
      <c r="B773" s="88">
        <v>36192</v>
      </c>
      <c r="C773" s="91" t="s">
        <v>180</v>
      </c>
      <c r="D773" s="83">
        <v>16.59</v>
      </c>
      <c r="E773" s="82">
        <v>13574</v>
      </c>
      <c r="F773" s="82">
        <v>12903.5</v>
      </c>
      <c r="G773" s="82">
        <v>10667.625</v>
      </c>
      <c r="H773" s="82"/>
      <c r="J773"/>
      <c r="K773"/>
      <c r="L773"/>
      <c r="M773"/>
      <c r="N773"/>
    </row>
    <row r="774" spans="1:14" x14ac:dyDescent="0.25">
      <c r="A774" s="90">
        <v>36203</v>
      </c>
      <c r="B774" s="88">
        <v>36192</v>
      </c>
      <c r="C774" s="91" t="s">
        <v>180</v>
      </c>
      <c r="D774" s="83">
        <v>17.36</v>
      </c>
      <c r="E774" s="82">
        <v>13202</v>
      </c>
      <c r="F774" s="82">
        <v>12587.4375</v>
      </c>
      <c r="G774" s="82">
        <v>11023</v>
      </c>
      <c r="H774" s="82"/>
      <c r="J774"/>
      <c r="K774"/>
      <c r="L774"/>
      <c r="M774"/>
      <c r="N774"/>
    </row>
    <row r="775" spans="1:14" x14ac:dyDescent="0.25">
      <c r="A775" s="90">
        <v>36204</v>
      </c>
      <c r="B775" s="88">
        <v>36192</v>
      </c>
      <c r="C775" s="91">
        <f>WEEKDAY(A775)</f>
        <v>7</v>
      </c>
      <c r="E775" s="82">
        <v>12909</v>
      </c>
      <c r="F775" s="82">
        <v>11858.3125</v>
      </c>
      <c r="G775" s="82">
        <v>11608.5</v>
      </c>
      <c r="H775" s="82"/>
      <c r="J775"/>
      <c r="K775"/>
      <c r="L775"/>
      <c r="M775"/>
      <c r="N775"/>
    </row>
    <row r="776" spans="1:14" x14ac:dyDescent="0.25">
      <c r="A776" s="90">
        <v>36205</v>
      </c>
      <c r="B776" s="88">
        <v>36192</v>
      </c>
      <c r="C776" s="91">
        <f>WEEKDAY(A776)</f>
        <v>1</v>
      </c>
      <c r="E776" s="82">
        <v>12721</v>
      </c>
      <c r="F776" s="82">
        <v>11478.3125</v>
      </c>
      <c r="G776" s="82">
        <v>11235.25</v>
      </c>
      <c r="H776" s="82"/>
      <c r="J776"/>
      <c r="K776"/>
      <c r="L776"/>
      <c r="M776"/>
      <c r="N776"/>
    </row>
    <row r="777" spans="1:14" x14ac:dyDescent="0.25">
      <c r="A777" s="90">
        <v>36206</v>
      </c>
      <c r="B777" s="88">
        <v>36192</v>
      </c>
      <c r="C777" s="91" t="s">
        <v>180</v>
      </c>
      <c r="E777" s="82">
        <v>13267</v>
      </c>
      <c r="F777" s="82">
        <v>12312.0625</v>
      </c>
      <c r="G777" s="82">
        <v>10993.875</v>
      </c>
      <c r="H777" s="82"/>
      <c r="J777"/>
      <c r="K777"/>
      <c r="L777"/>
      <c r="M777"/>
      <c r="N777"/>
    </row>
    <row r="778" spans="1:14" x14ac:dyDescent="0.25">
      <c r="A778" s="90">
        <v>36207</v>
      </c>
      <c r="B778" s="88">
        <v>36192</v>
      </c>
      <c r="C778" s="91" t="s">
        <v>180</v>
      </c>
      <c r="D778" s="83">
        <v>17.29</v>
      </c>
      <c r="E778" s="82">
        <v>12691</v>
      </c>
      <c r="F778" s="82">
        <v>11935.6875</v>
      </c>
      <c r="G778" s="82">
        <v>10446</v>
      </c>
      <c r="H778" s="82"/>
      <c r="J778"/>
      <c r="K778"/>
      <c r="L778"/>
      <c r="M778"/>
      <c r="N778"/>
    </row>
    <row r="779" spans="1:14" x14ac:dyDescent="0.25">
      <c r="A779" s="90">
        <v>36208</v>
      </c>
      <c r="B779" s="88">
        <v>36192</v>
      </c>
      <c r="C779" s="91" t="s">
        <v>180</v>
      </c>
      <c r="D779" s="83">
        <v>17.64</v>
      </c>
      <c r="E779" s="82">
        <v>13096</v>
      </c>
      <c r="F779" s="82">
        <v>12434.625</v>
      </c>
      <c r="G779" s="82">
        <v>10637.75</v>
      </c>
      <c r="H779" s="82"/>
      <c r="J779"/>
      <c r="K779"/>
      <c r="L779"/>
      <c r="M779"/>
      <c r="N779"/>
    </row>
    <row r="780" spans="1:14" x14ac:dyDescent="0.25">
      <c r="A780" s="90">
        <v>36209</v>
      </c>
      <c r="B780" s="88">
        <v>36192</v>
      </c>
      <c r="C780" s="91" t="s">
        <v>180</v>
      </c>
      <c r="D780" s="83">
        <v>17.95</v>
      </c>
      <c r="E780" s="82">
        <v>13185</v>
      </c>
      <c r="F780" s="82">
        <v>12563.6875</v>
      </c>
      <c r="G780" s="82">
        <v>10918.625</v>
      </c>
      <c r="H780" s="82"/>
      <c r="J780"/>
      <c r="K780"/>
      <c r="L780"/>
      <c r="M780"/>
      <c r="N780"/>
    </row>
    <row r="781" spans="1:14" x14ac:dyDescent="0.25">
      <c r="A781" s="90">
        <v>36210</v>
      </c>
      <c r="B781" s="88">
        <v>36192</v>
      </c>
      <c r="C781" s="91" t="s">
        <v>180</v>
      </c>
      <c r="D781" s="83">
        <v>17.86</v>
      </c>
      <c r="E781" s="82">
        <v>12954</v>
      </c>
      <c r="F781" s="82">
        <v>12205.0625</v>
      </c>
      <c r="G781" s="82">
        <v>10749.375</v>
      </c>
      <c r="H781" s="82"/>
      <c r="J781"/>
      <c r="K781"/>
      <c r="L781"/>
      <c r="M781"/>
      <c r="N781"/>
    </row>
    <row r="782" spans="1:14" x14ac:dyDescent="0.25">
      <c r="A782" s="90">
        <v>36211</v>
      </c>
      <c r="B782" s="88">
        <v>36192</v>
      </c>
      <c r="C782" s="91">
        <f>WEEKDAY(A782)</f>
        <v>7</v>
      </c>
      <c r="E782" s="82">
        <v>12079</v>
      </c>
      <c r="F782" s="82">
        <v>11527.6875</v>
      </c>
      <c r="G782" s="82">
        <v>10636.875</v>
      </c>
      <c r="H782" s="82"/>
      <c r="J782"/>
      <c r="K782"/>
      <c r="L782"/>
      <c r="M782"/>
      <c r="N782"/>
    </row>
    <row r="783" spans="1:14" x14ac:dyDescent="0.25">
      <c r="A783" s="90">
        <v>36212</v>
      </c>
      <c r="B783" s="88">
        <v>36192</v>
      </c>
      <c r="C783" s="91">
        <f>WEEKDAY(A783)</f>
        <v>1</v>
      </c>
      <c r="E783" s="82">
        <v>13307</v>
      </c>
      <c r="F783" s="82">
        <v>11992.4375</v>
      </c>
      <c r="G783" s="82">
        <v>10688.875</v>
      </c>
      <c r="H783" s="82"/>
      <c r="J783"/>
      <c r="K783"/>
      <c r="L783"/>
      <c r="M783"/>
      <c r="N783"/>
    </row>
    <row r="784" spans="1:14" x14ac:dyDescent="0.25">
      <c r="A784" s="90">
        <v>36213</v>
      </c>
      <c r="B784" s="88">
        <v>36192</v>
      </c>
      <c r="C784" s="91" t="s">
        <v>180</v>
      </c>
      <c r="D784" s="83">
        <v>19.71</v>
      </c>
      <c r="E784" s="82">
        <v>14752</v>
      </c>
      <c r="F784" s="82">
        <v>13415.9375</v>
      </c>
      <c r="G784" s="82">
        <v>12000.625</v>
      </c>
      <c r="H784" s="82"/>
      <c r="J784"/>
      <c r="K784"/>
      <c r="L784"/>
      <c r="M784"/>
      <c r="N784"/>
    </row>
    <row r="785" spans="1:14" x14ac:dyDescent="0.25">
      <c r="A785" s="90">
        <v>36214</v>
      </c>
      <c r="B785" s="88">
        <v>36192</v>
      </c>
      <c r="C785" s="91" t="s">
        <v>180</v>
      </c>
      <c r="D785" s="83">
        <v>22.62</v>
      </c>
      <c r="E785" s="82">
        <v>13492</v>
      </c>
      <c r="F785" s="82">
        <v>12508.25</v>
      </c>
      <c r="G785" s="82">
        <v>11329.125</v>
      </c>
      <c r="H785" s="82"/>
      <c r="J785"/>
      <c r="K785"/>
      <c r="L785"/>
      <c r="M785"/>
      <c r="N785"/>
    </row>
    <row r="786" spans="1:14" x14ac:dyDescent="0.25">
      <c r="A786" s="90">
        <v>36215</v>
      </c>
      <c r="B786" s="88">
        <v>36192</v>
      </c>
      <c r="C786" s="91" t="s">
        <v>180</v>
      </c>
      <c r="D786" s="83">
        <v>18.79</v>
      </c>
      <c r="E786" s="82">
        <v>13727</v>
      </c>
      <c r="F786" s="82">
        <v>12239.375</v>
      </c>
      <c r="G786" s="82">
        <v>11067.5</v>
      </c>
      <c r="H786" s="82"/>
      <c r="J786"/>
      <c r="K786"/>
      <c r="L786"/>
      <c r="M786"/>
      <c r="N786"/>
    </row>
    <row r="787" spans="1:14" x14ac:dyDescent="0.25">
      <c r="A787" s="90">
        <v>36216</v>
      </c>
      <c r="B787" s="88">
        <v>36192</v>
      </c>
      <c r="C787" s="91" t="s">
        <v>180</v>
      </c>
      <c r="D787" s="83">
        <v>17.47</v>
      </c>
      <c r="E787" s="82">
        <v>12917</v>
      </c>
      <c r="F787" s="82">
        <v>12147.0625</v>
      </c>
      <c r="G787" s="82">
        <v>10595.5</v>
      </c>
      <c r="H787" s="82"/>
      <c r="J787"/>
      <c r="K787"/>
      <c r="L787"/>
      <c r="M787"/>
      <c r="N787"/>
    </row>
    <row r="788" spans="1:14" x14ac:dyDescent="0.25">
      <c r="A788" s="90">
        <v>36217</v>
      </c>
      <c r="B788" s="88">
        <v>36192</v>
      </c>
      <c r="C788" s="91" t="s">
        <v>180</v>
      </c>
      <c r="D788" s="83">
        <v>17.39</v>
      </c>
      <c r="E788" s="82">
        <v>12272</v>
      </c>
      <c r="F788" s="82">
        <v>11947.5625</v>
      </c>
      <c r="G788" s="82">
        <v>10154.75</v>
      </c>
      <c r="H788" s="82"/>
      <c r="J788"/>
      <c r="K788"/>
      <c r="L788"/>
      <c r="M788"/>
      <c r="N788"/>
    </row>
    <row r="789" spans="1:14" x14ac:dyDescent="0.25">
      <c r="A789" s="90">
        <v>36218</v>
      </c>
      <c r="B789" s="88">
        <v>36192</v>
      </c>
      <c r="C789" s="91">
        <f>WEEKDAY(A789)</f>
        <v>7</v>
      </c>
      <c r="E789" s="82">
        <v>12030</v>
      </c>
      <c r="F789" s="82">
        <v>11374.625</v>
      </c>
      <c r="G789" s="82">
        <v>9849.375</v>
      </c>
      <c r="H789" s="82"/>
      <c r="J789"/>
      <c r="K789"/>
      <c r="L789"/>
      <c r="M789"/>
      <c r="N789"/>
    </row>
    <row r="790" spans="1:14" x14ac:dyDescent="0.25">
      <c r="A790" s="90">
        <v>36219</v>
      </c>
      <c r="B790" s="88">
        <v>36192</v>
      </c>
      <c r="C790" s="91">
        <f>WEEKDAY(A790)</f>
        <v>1</v>
      </c>
      <c r="E790" s="82">
        <v>11687</v>
      </c>
      <c r="F790" s="82">
        <v>10732.4375</v>
      </c>
      <c r="G790" s="82">
        <v>9698.25</v>
      </c>
      <c r="H790" s="82"/>
      <c r="J790"/>
      <c r="K790"/>
      <c r="L790"/>
      <c r="M790"/>
      <c r="N790"/>
    </row>
    <row r="791" spans="1:14" x14ac:dyDescent="0.25">
      <c r="A791" s="90">
        <v>36220</v>
      </c>
      <c r="B791" s="88">
        <v>36220</v>
      </c>
      <c r="C791" s="91" t="s">
        <v>180</v>
      </c>
      <c r="D791" s="83">
        <v>18.489999999999998</v>
      </c>
      <c r="E791" s="82">
        <v>12862</v>
      </c>
      <c r="F791" s="82">
        <v>12189.0625</v>
      </c>
      <c r="G791" s="82">
        <v>10178</v>
      </c>
      <c r="H791" s="82"/>
      <c r="J791"/>
      <c r="K791"/>
      <c r="L791"/>
      <c r="M791"/>
      <c r="N791"/>
    </row>
    <row r="792" spans="1:14" x14ac:dyDescent="0.25">
      <c r="A792" s="90">
        <v>36221</v>
      </c>
      <c r="B792" s="88">
        <v>36220</v>
      </c>
      <c r="C792" s="91" t="s">
        <v>180</v>
      </c>
      <c r="D792" s="83">
        <v>17.46</v>
      </c>
      <c r="E792" s="82">
        <v>12850</v>
      </c>
      <c r="F792" s="82">
        <v>12123.1875</v>
      </c>
      <c r="G792" s="82">
        <v>10076.75</v>
      </c>
      <c r="H792" s="82"/>
      <c r="J792"/>
      <c r="K792"/>
      <c r="L792"/>
      <c r="M792"/>
      <c r="N792"/>
    </row>
    <row r="793" spans="1:14" x14ac:dyDescent="0.25">
      <c r="A793" s="90">
        <v>36222</v>
      </c>
      <c r="B793" s="88">
        <v>36220</v>
      </c>
      <c r="C793" s="91" t="s">
        <v>180</v>
      </c>
      <c r="D793" s="83">
        <v>17.7</v>
      </c>
      <c r="E793" s="82">
        <v>13014</v>
      </c>
      <c r="F793" s="82">
        <v>12143.3125</v>
      </c>
      <c r="G793" s="82">
        <v>10315.875</v>
      </c>
      <c r="H793" s="82"/>
      <c r="J793"/>
      <c r="K793"/>
      <c r="L793"/>
      <c r="M793"/>
      <c r="N793"/>
    </row>
    <row r="794" spans="1:14" x14ac:dyDescent="0.25">
      <c r="A794" s="90">
        <v>36223</v>
      </c>
      <c r="B794" s="88">
        <v>36220</v>
      </c>
      <c r="C794" s="91" t="s">
        <v>180</v>
      </c>
      <c r="D794" s="83">
        <v>18.3</v>
      </c>
      <c r="E794" s="82">
        <v>13347</v>
      </c>
      <c r="F794" s="82">
        <v>12090.8125</v>
      </c>
      <c r="G794" s="82">
        <v>10945.25</v>
      </c>
      <c r="H794" s="82"/>
      <c r="J794"/>
      <c r="K794"/>
      <c r="L794"/>
      <c r="M794"/>
      <c r="N794"/>
    </row>
    <row r="795" spans="1:14" x14ac:dyDescent="0.25">
      <c r="A795" s="90">
        <v>36224</v>
      </c>
      <c r="B795" s="88">
        <v>36220</v>
      </c>
      <c r="C795" s="91" t="s">
        <v>180</v>
      </c>
      <c r="D795" s="83">
        <v>18.739999999999998</v>
      </c>
      <c r="E795" s="82">
        <v>12618</v>
      </c>
      <c r="F795" s="82">
        <v>12147.75</v>
      </c>
      <c r="G795" s="82">
        <v>10357</v>
      </c>
      <c r="H795" s="82"/>
      <c r="J795"/>
      <c r="K795"/>
      <c r="L795"/>
      <c r="M795"/>
      <c r="N795"/>
    </row>
    <row r="796" spans="1:14" x14ac:dyDescent="0.25">
      <c r="A796" s="90">
        <v>36225</v>
      </c>
      <c r="B796" s="88">
        <v>36220</v>
      </c>
      <c r="C796" s="91">
        <f>WEEKDAY(A796)</f>
        <v>7</v>
      </c>
      <c r="E796" s="82">
        <v>12773</v>
      </c>
      <c r="F796" s="82">
        <v>12006.125</v>
      </c>
      <c r="G796" s="82">
        <v>10309.625</v>
      </c>
      <c r="H796" s="82"/>
      <c r="J796"/>
      <c r="K796"/>
      <c r="L796"/>
      <c r="M796"/>
      <c r="N796"/>
    </row>
    <row r="797" spans="1:14" x14ac:dyDescent="0.25">
      <c r="A797" s="90">
        <v>36226</v>
      </c>
      <c r="B797" s="88">
        <v>36220</v>
      </c>
      <c r="C797" s="91">
        <f>WEEKDAY(A797)</f>
        <v>1</v>
      </c>
      <c r="E797" s="82">
        <v>12379</v>
      </c>
      <c r="F797" s="82">
        <v>11461.0625</v>
      </c>
      <c r="G797" s="82">
        <v>10395.125</v>
      </c>
      <c r="H797" s="82"/>
      <c r="J797"/>
      <c r="K797"/>
      <c r="L797"/>
      <c r="M797"/>
      <c r="N797"/>
    </row>
    <row r="798" spans="1:14" x14ac:dyDescent="0.25">
      <c r="A798" s="90">
        <v>36227</v>
      </c>
      <c r="B798" s="88">
        <v>36220</v>
      </c>
      <c r="C798" s="91" t="s">
        <v>180</v>
      </c>
      <c r="D798" s="83">
        <v>22.29</v>
      </c>
      <c r="E798" s="82">
        <v>13165</v>
      </c>
      <c r="F798" s="82">
        <v>12632.0625</v>
      </c>
      <c r="G798" s="82">
        <v>10572.375</v>
      </c>
      <c r="H798" s="82"/>
      <c r="J798"/>
      <c r="K798"/>
      <c r="L798"/>
      <c r="M798"/>
      <c r="N798"/>
    </row>
    <row r="799" spans="1:14" x14ac:dyDescent="0.25">
      <c r="A799" s="90">
        <v>36228</v>
      </c>
      <c r="B799" s="88">
        <v>36220</v>
      </c>
      <c r="C799" s="91" t="s">
        <v>180</v>
      </c>
      <c r="D799" s="83">
        <v>19.71</v>
      </c>
      <c r="E799" s="82">
        <v>13414</v>
      </c>
      <c r="F799" s="82">
        <v>12697.375</v>
      </c>
      <c r="G799" s="82">
        <v>10694.125</v>
      </c>
      <c r="H799" s="82"/>
      <c r="J799"/>
      <c r="K799"/>
      <c r="L799"/>
      <c r="M799"/>
      <c r="N799"/>
    </row>
    <row r="800" spans="1:14" x14ac:dyDescent="0.25">
      <c r="A800" s="90">
        <v>36229</v>
      </c>
      <c r="B800" s="88">
        <v>36220</v>
      </c>
      <c r="C800" s="91" t="s">
        <v>180</v>
      </c>
      <c r="D800" s="83">
        <v>18.98</v>
      </c>
      <c r="E800" s="82">
        <v>13233</v>
      </c>
      <c r="F800" s="82">
        <v>12474.4375</v>
      </c>
      <c r="G800" s="82">
        <v>10667.125</v>
      </c>
      <c r="H800" s="82"/>
      <c r="J800"/>
      <c r="K800"/>
      <c r="L800"/>
      <c r="M800"/>
      <c r="N800"/>
    </row>
    <row r="801" spans="1:14" x14ac:dyDescent="0.25">
      <c r="A801" s="90">
        <v>36230</v>
      </c>
      <c r="B801" s="88">
        <v>36220</v>
      </c>
      <c r="C801" s="91" t="s">
        <v>180</v>
      </c>
      <c r="D801" s="83">
        <v>21.97</v>
      </c>
      <c r="E801" s="82">
        <v>13538</v>
      </c>
      <c r="F801" s="82">
        <v>12848.375</v>
      </c>
      <c r="G801" s="82">
        <v>10816.75</v>
      </c>
      <c r="H801" s="82"/>
      <c r="J801"/>
      <c r="K801"/>
      <c r="L801"/>
      <c r="M801"/>
      <c r="N801"/>
    </row>
    <row r="802" spans="1:14" x14ac:dyDescent="0.25">
      <c r="A802" s="90">
        <v>36231</v>
      </c>
      <c r="B802" s="88">
        <v>36220</v>
      </c>
      <c r="C802" s="91" t="s">
        <v>180</v>
      </c>
      <c r="D802" s="83">
        <v>21.65</v>
      </c>
      <c r="E802" s="82">
        <v>13216</v>
      </c>
      <c r="F802" s="82">
        <v>12805.8125</v>
      </c>
      <c r="G802" s="82">
        <v>10991.75</v>
      </c>
      <c r="H802" s="82"/>
      <c r="J802"/>
      <c r="K802"/>
      <c r="L802"/>
      <c r="M802"/>
      <c r="N802"/>
    </row>
    <row r="803" spans="1:14" x14ac:dyDescent="0.25">
      <c r="A803" s="90">
        <v>36232</v>
      </c>
      <c r="B803" s="88">
        <v>36220</v>
      </c>
      <c r="C803" s="91">
        <f>WEEKDAY(A803)</f>
        <v>7</v>
      </c>
      <c r="E803" s="82">
        <v>12781</v>
      </c>
      <c r="F803" s="82">
        <v>12263.75</v>
      </c>
      <c r="G803" s="82">
        <v>10792.75</v>
      </c>
      <c r="H803" s="82"/>
      <c r="J803"/>
      <c r="K803"/>
      <c r="L803"/>
      <c r="M803"/>
      <c r="N803"/>
    </row>
    <row r="804" spans="1:14" x14ac:dyDescent="0.25">
      <c r="A804" s="90">
        <v>36233</v>
      </c>
      <c r="B804" s="88">
        <v>36220</v>
      </c>
      <c r="C804" s="91">
        <f>WEEKDAY(A804)</f>
        <v>1</v>
      </c>
      <c r="E804" s="82">
        <v>13426</v>
      </c>
      <c r="F804" s="82">
        <v>12522.25</v>
      </c>
      <c r="G804" s="82">
        <v>10991.375</v>
      </c>
      <c r="H804" s="82"/>
      <c r="J804"/>
      <c r="K804"/>
      <c r="L804"/>
      <c r="M804"/>
      <c r="N804"/>
    </row>
    <row r="805" spans="1:14" x14ac:dyDescent="0.25">
      <c r="A805" s="90">
        <v>36234</v>
      </c>
      <c r="B805" s="88">
        <v>36220</v>
      </c>
      <c r="C805" s="91" t="s">
        <v>180</v>
      </c>
      <c r="D805" s="83">
        <v>20.78</v>
      </c>
      <c r="E805" s="82">
        <v>13870</v>
      </c>
      <c r="F805" s="82">
        <v>12665.125</v>
      </c>
      <c r="G805" s="82">
        <v>11581.75</v>
      </c>
      <c r="H805" s="82"/>
      <c r="J805"/>
      <c r="K805"/>
      <c r="L805"/>
      <c r="M805"/>
      <c r="N805"/>
    </row>
    <row r="806" spans="1:14" x14ac:dyDescent="0.25">
      <c r="A806" s="90">
        <v>36235</v>
      </c>
      <c r="B806" s="88">
        <v>36220</v>
      </c>
      <c r="C806" s="91" t="s">
        <v>180</v>
      </c>
      <c r="D806" s="83">
        <v>19.28</v>
      </c>
      <c r="E806" s="82">
        <v>13348</v>
      </c>
      <c r="F806" s="82">
        <v>12245.375</v>
      </c>
      <c r="G806" s="82">
        <v>11004.5</v>
      </c>
      <c r="H806" s="82"/>
      <c r="J806"/>
      <c r="K806"/>
      <c r="L806"/>
      <c r="M806"/>
      <c r="N806"/>
    </row>
    <row r="807" spans="1:14" x14ac:dyDescent="0.25">
      <c r="A807" s="90">
        <v>36236</v>
      </c>
      <c r="B807" s="88">
        <v>36220</v>
      </c>
      <c r="C807" s="91" t="s">
        <v>180</v>
      </c>
      <c r="D807" s="83">
        <v>18.55</v>
      </c>
      <c r="E807" s="82">
        <v>12706</v>
      </c>
      <c r="F807" s="82">
        <v>12057.375</v>
      </c>
      <c r="G807" s="82">
        <v>10281.125</v>
      </c>
      <c r="H807" s="82"/>
      <c r="J807"/>
      <c r="K807"/>
      <c r="L807"/>
      <c r="M807"/>
      <c r="N807"/>
    </row>
    <row r="808" spans="1:14" x14ac:dyDescent="0.25">
      <c r="A808" s="90">
        <v>36237</v>
      </c>
      <c r="B808" s="88">
        <v>36220</v>
      </c>
      <c r="C808" s="91" t="s">
        <v>180</v>
      </c>
      <c r="D808" s="83">
        <v>18.489999999999998</v>
      </c>
      <c r="E808" s="82">
        <v>12921</v>
      </c>
      <c r="F808" s="82">
        <v>12181.625</v>
      </c>
      <c r="G808" s="82">
        <v>10236.875</v>
      </c>
      <c r="H808" s="82"/>
      <c r="J808"/>
      <c r="K808"/>
      <c r="L808"/>
      <c r="M808"/>
      <c r="N808"/>
    </row>
    <row r="809" spans="1:14" x14ac:dyDescent="0.25">
      <c r="A809" s="90">
        <v>36238</v>
      </c>
      <c r="B809" s="88">
        <v>36220</v>
      </c>
      <c r="C809" s="91" t="s">
        <v>180</v>
      </c>
      <c r="D809" s="83">
        <v>18.260000000000002</v>
      </c>
      <c r="E809" s="82">
        <v>12306</v>
      </c>
      <c r="F809" s="82">
        <v>11955.9375</v>
      </c>
      <c r="G809" s="82">
        <v>10187.25</v>
      </c>
      <c r="H809" s="82"/>
      <c r="J809"/>
      <c r="K809"/>
      <c r="L809"/>
      <c r="M809"/>
      <c r="N809"/>
    </row>
    <row r="810" spans="1:14" x14ac:dyDescent="0.25">
      <c r="A810" s="90">
        <v>36239</v>
      </c>
      <c r="B810" s="88">
        <v>36220</v>
      </c>
      <c r="C810" s="91">
        <f>WEEKDAY(A810)</f>
        <v>7</v>
      </c>
      <c r="E810" s="82">
        <v>12370</v>
      </c>
      <c r="F810" s="82">
        <v>11652.3125</v>
      </c>
      <c r="G810" s="82">
        <v>10089.625</v>
      </c>
      <c r="H810" s="82"/>
      <c r="J810"/>
      <c r="K810"/>
      <c r="L810"/>
      <c r="M810"/>
      <c r="N810"/>
    </row>
    <row r="811" spans="1:14" x14ac:dyDescent="0.25">
      <c r="A811" s="90">
        <v>36240</v>
      </c>
      <c r="B811" s="88">
        <v>36220</v>
      </c>
      <c r="C811" s="91">
        <f>WEEKDAY(A811)</f>
        <v>1</v>
      </c>
      <c r="E811" s="82">
        <v>11957</v>
      </c>
      <c r="F811" s="82">
        <v>10961.4375</v>
      </c>
      <c r="G811" s="82">
        <v>10087.25</v>
      </c>
      <c r="H811" s="82"/>
      <c r="J811"/>
      <c r="K811"/>
      <c r="L811"/>
      <c r="M811"/>
      <c r="N811"/>
    </row>
    <row r="812" spans="1:14" x14ac:dyDescent="0.25">
      <c r="A812" s="90">
        <v>36241</v>
      </c>
      <c r="B812" s="88">
        <v>36220</v>
      </c>
      <c r="C812" s="91" t="s">
        <v>180</v>
      </c>
      <c r="D812" s="83">
        <v>18.62</v>
      </c>
      <c r="E812" s="82">
        <v>13041</v>
      </c>
      <c r="F812" s="82">
        <v>12385.9375</v>
      </c>
      <c r="G812" s="82">
        <v>10350.375</v>
      </c>
      <c r="H812" s="82"/>
      <c r="J812"/>
      <c r="K812"/>
      <c r="L812"/>
      <c r="M812"/>
      <c r="N812"/>
    </row>
    <row r="813" spans="1:14" x14ac:dyDescent="0.25">
      <c r="A813" s="90">
        <v>36242</v>
      </c>
      <c r="B813" s="88">
        <v>36220</v>
      </c>
      <c r="C813" s="91" t="s">
        <v>180</v>
      </c>
      <c r="D813" s="83">
        <v>19.190000000000001</v>
      </c>
      <c r="E813" s="82">
        <v>13120</v>
      </c>
      <c r="F813" s="82">
        <v>12368.3125</v>
      </c>
      <c r="G813" s="82">
        <v>10415.25</v>
      </c>
      <c r="H813" s="82"/>
      <c r="J813"/>
      <c r="K813"/>
      <c r="L813"/>
      <c r="M813"/>
      <c r="N813"/>
    </row>
    <row r="814" spans="1:14" x14ac:dyDescent="0.25">
      <c r="A814" s="90">
        <v>36243</v>
      </c>
      <c r="B814" s="88">
        <v>36220</v>
      </c>
      <c r="C814" s="91" t="s">
        <v>180</v>
      </c>
      <c r="D814" s="83">
        <v>19.190000000000001</v>
      </c>
      <c r="E814" s="82">
        <v>13759</v>
      </c>
      <c r="F814" s="82">
        <v>12838.375</v>
      </c>
      <c r="G814" s="82">
        <v>10509.125</v>
      </c>
      <c r="H814" s="82"/>
      <c r="J814"/>
      <c r="K814"/>
      <c r="L814"/>
      <c r="M814"/>
      <c r="N814"/>
    </row>
    <row r="815" spans="1:14" x14ac:dyDescent="0.25">
      <c r="A815" s="90">
        <v>36244</v>
      </c>
      <c r="B815" s="88">
        <v>36220</v>
      </c>
      <c r="C815" s="91" t="s">
        <v>180</v>
      </c>
      <c r="D815" s="83">
        <v>18.600000000000001</v>
      </c>
      <c r="E815" s="82">
        <v>12950</v>
      </c>
      <c r="F815" s="82">
        <v>12422.9375</v>
      </c>
      <c r="G815" s="82">
        <v>10695.125</v>
      </c>
      <c r="H815" s="82"/>
      <c r="J815"/>
      <c r="K815"/>
      <c r="L815"/>
      <c r="M815"/>
      <c r="N815"/>
    </row>
    <row r="816" spans="1:14" x14ac:dyDescent="0.25">
      <c r="A816" s="90">
        <v>36245</v>
      </c>
      <c r="B816" s="88">
        <v>36220</v>
      </c>
      <c r="C816" s="91" t="s">
        <v>180</v>
      </c>
      <c r="D816" s="83">
        <v>18.149999999999999</v>
      </c>
      <c r="E816" s="82">
        <v>12842</v>
      </c>
      <c r="F816" s="82">
        <v>12242.3125</v>
      </c>
      <c r="G816" s="82">
        <v>10826.75</v>
      </c>
      <c r="H816" s="82"/>
      <c r="J816"/>
      <c r="K816"/>
      <c r="L816"/>
      <c r="M816"/>
      <c r="N816"/>
    </row>
    <row r="817" spans="1:14" x14ac:dyDescent="0.25">
      <c r="A817" s="90">
        <v>36246</v>
      </c>
      <c r="B817" s="88">
        <v>36220</v>
      </c>
      <c r="C817" s="91">
        <f>WEEKDAY(A817)</f>
        <v>7</v>
      </c>
      <c r="E817" s="82">
        <v>12047</v>
      </c>
      <c r="F817" s="82">
        <v>11388.8125</v>
      </c>
      <c r="G817" s="82">
        <v>10670.875</v>
      </c>
      <c r="H817" s="82"/>
      <c r="J817"/>
      <c r="K817"/>
      <c r="L817"/>
      <c r="M817"/>
      <c r="N817"/>
    </row>
    <row r="818" spans="1:14" x14ac:dyDescent="0.25">
      <c r="A818" s="90">
        <v>36247</v>
      </c>
      <c r="B818" s="88">
        <v>36220</v>
      </c>
      <c r="C818" s="91">
        <f>WEEKDAY(A818)</f>
        <v>1</v>
      </c>
      <c r="E818" s="82">
        <v>12151</v>
      </c>
      <c r="F818" s="82">
        <v>11244.125</v>
      </c>
      <c r="G818" s="82">
        <v>10238.25</v>
      </c>
      <c r="H818" s="82"/>
      <c r="J818"/>
      <c r="K818"/>
      <c r="L818"/>
      <c r="M818"/>
      <c r="N818"/>
    </row>
    <row r="819" spans="1:14" x14ac:dyDescent="0.25">
      <c r="A819" s="90">
        <v>36248</v>
      </c>
      <c r="B819" s="88">
        <v>36220</v>
      </c>
      <c r="C819" s="91" t="s">
        <v>180</v>
      </c>
      <c r="D819" s="83">
        <v>19.329999999999998</v>
      </c>
      <c r="E819" s="82">
        <v>13170</v>
      </c>
      <c r="F819" s="82">
        <v>12446</v>
      </c>
      <c r="G819" s="82">
        <v>10363.75</v>
      </c>
      <c r="H819" s="82"/>
      <c r="J819"/>
      <c r="K819"/>
      <c r="L819"/>
      <c r="M819"/>
      <c r="N819"/>
    </row>
    <row r="820" spans="1:14" x14ac:dyDescent="0.25">
      <c r="A820" s="90">
        <v>36249</v>
      </c>
      <c r="B820" s="88">
        <v>36220</v>
      </c>
      <c r="C820" s="91" t="s">
        <v>180</v>
      </c>
      <c r="D820" s="83">
        <v>18.78</v>
      </c>
      <c r="E820" s="82">
        <v>13010</v>
      </c>
      <c r="F820" s="82">
        <v>12255.125</v>
      </c>
      <c r="G820" s="82">
        <v>10477.375</v>
      </c>
      <c r="H820" s="82"/>
      <c r="J820"/>
      <c r="K820"/>
      <c r="L820"/>
      <c r="M820"/>
      <c r="N820"/>
    </row>
    <row r="821" spans="1:14" x14ac:dyDescent="0.25">
      <c r="A821" s="90">
        <v>36250</v>
      </c>
      <c r="B821" s="88">
        <v>36220</v>
      </c>
      <c r="C821" s="91" t="s">
        <v>180</v>
      </c>
      <c r="D821" s="83">
        <v>18.239999999999998</v>
      </c>
      <c r="E821" s="82">
        <v>12775</v>
      </c>
      <c r="F821" s="82">
        <v>12209.5</v>
      </c>
      <c r="G821" s="82">
        <v>10488.25</v>
      </c>
      <c r="H821" s="82"/>
      <c r="J821"/>
      <c r="K821"/>
      <c r="L821"/>
      <c r="M821"/>
      <c r="N821"/>
    </row>
    <row r="822" spans="1:14" x14ac:dyDescent="0.25">
      <c r="A822" s="90">
        <v>36251</v>
      </c>
      <c r="B822" s="88">
        <v>36251</v>
      </c>
      <c r="C822" s="91" t="s">
        <v>180</v>
      </c>
      <c r="D822" s="83">
        <v>17.989999999999998</v>
      </c>
      <c r="E822" s="82">
        <v>13350</v>
      </c>
      <c r="F822" s="82">
        <v>12532.8125</v>
      </c>
      <c r="G822" s="82">
        <v>10440.625</v>
      </c>
      <c r="H822" s="82"/>
      <c r="J822"/>
      <c r="K822"/>
      <c r="L822"/>
      <c r="M822"/>
      <c r="N822"/>
    </row>
    <row r="823" spans="1:14" x14ac:dyDescent="0.25">
      <c r="A823" s="90">
        <v>36252</v>
      </c>
      <c r="B823" s="88">
        <v>36251</v>
      </c>
      <c r="C823" s="91" t="s">
        <v>180</v>
      </c>
      <c r="E823" s="82">
        <v>13115</v>
      </c>
      <c r="F823" s="82">
        <v>12357.25</v>
      </c>
      <c r="G823" s="82">
        <v>10513.125</v>
      </c>
      <c r="H823" s="82"/>
      <c r="J823"/>
      <c r="K823"/>
      <c r="L823"/>
      <c r="M823"/>
      <c r="N823"/>
    </row>
    <row r="824" spans="1:14" x14ac:dyDescent="0.25">
      <c r="A824" s="90">
        <v>36253</v>
      </c>
      <c r="B824" s="88">
        <v>36251</v>
      </c>
      <c r="C824" s="91">
        <f>WEEKDAY(A824)</f>
        <v>7</v>
      </c>
      <c r="E824" s="82">
        <v>13219</v>
      </c>
      <c r="F824" s="82">
        <v>12412.3125</v>
      </c>
      <c r="G824" s="82">
        <v>10688.625</v>
      </c>
      <c r="H824" s="82"/>
      <c r="J824"/>
      <c r="K824"/>
      <c r="L824"/>
      <c r="M824"/>
      <c r="N824"/>
    </row>
    <row r="825" spans="1:14" x14ac:dyDescent="0.25">
      <c r="A825" s="90">
        <v>36254</v>
      </c>
      <c r="B825" s="88">
        <v>36251</v>
      </c>
      <c r="C825" s="91">
        <f>WEEKDAY(A825)</f>
        <v>1</v>
      </c>
      <c r="E825" s="82">
        <v>12899</v>
      </c>
      <c r="F825" s="82">
        <v>11886.375</v>
      </c>
      <c r="G825" s="82">
        <v>10475.75</v>
      </c>
      <c r="H825" s="82"/>
      <c r="J825"/>
      <c r="K825"/>
      <c r="L825"/>
      <c r="M825"/>
      <c r="N825"/>
    </row>
    <row r="826" spans="1:14" x14ac:dyDescent="0.25">
      <c r="A826" s="90">
        <v>36255</v>
      </c>
      <c r="B826" s="88">
        <v>36251</v>
      </c>
      <c r="C826" s="91" t="s">
        <v>180</v>
      </c>
      <c r="D826" s="83">
        <v>19.53</v>
      </c>
      <c r="E826" s="82">
        <v>14601</v>
      </c>
      <c r="F826" s="82">
        <v>13836.6875</v>
      </c>
      <c r="G826" s="82">
        <v>10947.375</v>
      </c>
      <c r="H826" s="82"/>
      <c r="J826"/>
      <c r="K826"/>
      <c r="L826"/>
      <c r="M826"/>
      <c r="N826"/>
    </row>
    <row r="827" spans="1:14" x14ac:dyDescent="0.25">
      <c r="A827" s="90">
        <v>36256</v>
      </c>
      <c r="B827" s="88">
        <v>36251</v>
      </c>
      <c r="C827" s="91" t="s">
        <v>180</v>
      </c>
      <c r="D827" s="83">
        <v>19.61</v>
      </c>
      <c r="E827" s="82">
        <v>14786</v>
      </c>
      <c r="F827" s="82">
        <v>13919.8125</v>
      </c>
      <c r="G827" s="82">
        <v>11241</v>
      </c>
      <c r="H827" s="82"/>
      <c r="J827"/>
      <c r="K827"/>
      <c r="L827"/>
      <c r="M827"/>
      <c r="N827"/>
    </row>
    <row r="828" spans="1:14" x14ac:dyDescent="0.25">
      <c r="A828" s="90">
        <v>36257</v>
      </c>
      <c r="B828" s="88">
        <v>36251</v>
      </c>
      <c r="C828" s="91" t="s">
        <v>180</v>
      </c>
      <c r="D828" s="83">
        <v>23.78</v>
      </c>
      <c r="E828" s="82">
        <v>15540</v>
      </c>
      <c r="F828" s="82">
        <v>14473.75</v>
      </c>
      <c r="G828" s="82">
        <v>11363.125</v>
      </c>
      <c r="H828" s="82"/>
      <c r="J828"/>
      <c r="K828"/>
      <c r="L828"/>
      <c r="M828"/>
      <c r="N828"/>
    </row>
    <row r="829" spans="1:14" x14ac:dyDescent="0.25">
      <c r="A829" s="90">
        <v>36258</v>
      </c>
      <c r="B829" s="88">
        <v>36251</v>
      </c>
      <c r="C829" s="91" t="s">
        <v>180</v>
      </c>
      <c r="D829" s="83">
        <v>25.77</v>
      </c>
      <c r="E829" s="82">
        <v>15005</v>
      </c>
      <c r="F829" s="82">
        <v>14099.3125</v>
      </c>
      <c r="G829" s="82">
        <v>11640.375</v>
      </c>
      <c r="H829" s="82"/>
      <c r="J829"/>
      <c r="K829"/>
      <c r="L829"/>
      <c r="M829"/>
      <c r="N829"/>
    </row>
    <row r="830" spans="1:14" x14ac:dyDescent="0.25">
      <c r="A830" s="90">
        <v>36259</v>
      </c>
      <c r="B830" s="88">
        <v>36251</v>
      </c>
      <c r="C830" s="91" t="s">
        <v>180</v>
      </c>
      <c r="D830" s="83">
        <v>30.13</v>
      </c>
      <c r="E830" s="82">
        <v>15711</v>
      </c>
      <c r="F830" s="82">
        <v>14595.5625</v>
      </c>
      <c r="G830" s="82">
        <v>11725.125</v>
      </c>
      <c r="H830" s="82"/>
      <c r="J830"/>
      <c r="K830"/>
      <c r="L830"/>
      <c r="M830"/>
      <c r="N830"/>
    </row>
    <row r="831" spans="1:14" x14ac:dyDescent="0.25">
      <c r="A831" s="90">
        <v>36260</v>
      </c>
      <c r="B831" s="88">
        <v>36251</v>
      </c>
      <c r="C831" s="91">
        <f>WEEKDAY(A831)</f>
        <v>7</v>
      </c>
      <c r="E831" s="82">
        <v>14868</v>
      </c>
      <c r="F831" s="82">
        <v>13894.0625</v>
      </c>
      <c r="G831" s="82">
        <v>11343.375</v>
      </c>
      <c r="H831" s="82"/>
      <c r="J831"/>
      <c r="K831"/>
      <c r="L831"/>
      <c r="M831"/>
      <c r="N831"/>
    </row>
    <row r="832" spans="1:14" x14ac:dyDescent="0.25">
      <c r="A832" s="90">
        <v>36261</v>
      </c>
      <c r="B832" s="88">
        <v>36251</v>
      </c>
      <c r="C832" s="91">
        <f>WEEKDAY(A832)</f>
        <v>1</v>
      </c>
      <c r="E832" s="82">
        <v>14264</v>
      </c>
      <c r="F832" s="82">
        <v>13240.875</v>
      </c>
      <c r="G832" s="82">
        <v>10881.875</v>
      </c>
      <c r="H832" s="82"/>
      <c r="J832"/>
      <c r="K832"/>
      <c r="L832"/>
      <c r="M832"/>
      <c r="N832"/>
    </row>
    <row r="833" spans="1:14" x14ac:dyDescent="0.25">
      <c r="A833" s="90">
        <v>36262</v>
      </c>
      <c r="B833" s="88">
        <v>36251</v>
      </c>
      <c r="C833" s="91" t="s">
        <v>180</v>
      </c>
      <c r="D833" s="83">
        <v>32.01</v>
      </c>
      <c r="E833" s="82">
        <v>14617</v>
      </c>
      <c r="F833" s="82">
        <v>13487.6875</v>
      </c>
      <c r="G833" s="82">
        <v>10664.25</v>
      </c>
      <c r="H833" s="82"/>
      <c r="J833"/>
      <c r="K833"/>
      <c r="L833"/>
      <c r="M833"/>
      <c r="N833"/>
    </row>
    <row r="834" spans="1:14" x14ac:dyDescent="0.25">
      <c r="A834" s="90">
        <v>36263</v>
      </c>
      <c r="B834" s="88">
        <v>36251</v>
      </c>
      <c r="C834" s="91" t="s">
        <v>180</v>
      </c>
      <c r="D834" s="83">
        <v>23.68</v>
      </c>
      <c r="E834" s="82">
        <v>14064</v>
      </c>
      <c r="F834" s="82">
        <v>13199.8125</v>
      </c>
      <c r="G834" s="82">
        <v>10640.625</v>
      </c>
      <c r="H834" s="82"/>
      <c r="J834"/>
      <c r="K834"/>
      <c r="L834"/>
      <c r="M834"/>
      <c r="N834"/>
    </row>
    <row r="835" spans="1:14" x14ac:dyDescent="0.25">
      <c r="A835" s="90">
        <v>36264</v>
      </c>
      <c r="B835" s="88">
        <v>36251</v>
      </c>
      <c r="C835" s="91" t="s">
        <v>180</v>
      </c>
      <c r="D835" s="83">
        <v>26.35</v>
      </c>
      <c r="E835" s="82">
        <v>14293</v>
      </c>
      <c r="F835" s="82">
        <v>13550.5625</v>
      </c>
      <c r="G835" s="82">
        <v>10970.125</v>
      </c>
      <c r="H835" s="82"/>
      <c r="J835"/>
      <c r="K835"/>
      <c r="L835"/>
      <c r="M835"/>
      <c r="N835"/>
    </row>
    <row r="836" spans="1:14" x14ac:dyDescent="0.25">
      <c r="A836" s="90">
        <v>36265</v>
      </c>
      <c r="B836" s="88">
        <v>36251</v>
      </c>
      <c r="C836" s="91" t="s">
        <v>180</v>
      </c>
      <c r="D836" s="83">
        <v>24.73</v>
      </c>
      <c r="E836" s="82">
        <v>12905</v>
      </c>
      <c r="F836" s="82">
        <v>12582.0625</v>
      </c>
      <c r="G836" s="82">
        <v>10896.125</v>
      </c>
      <c r="H836" s="82"/>
      <c r="J836"/>
      <c r="K836"/>
      <c r="L836"/>
      <c r="M836"/>
      <c r="N836"/>
    </row>
    <row r="837" spans="1:14" x14ac:dyDescent="0.25">
      <c r="A837" s="90">
        <v>36266</v>
      </c>
      <c r="B837" s="88">
        <v>36251</v>
      </c>
      <c r="C837" s="91" t="s">
        <v>180</v>
      </c>
      <c r="D837" s="83">
        <v>27.68</v>
      </c>
      <c r="E837" s="82">
        <v>12198</v>
      </c>
      <c r="F837" s="82">
        <v>11664.5</v>
      </c>
      <c r="G837" s="82">
        <v>10328.125</v>
      </c>
      <c r="H837" s="82"/>
      <c r="J837"/>
      <c r="K837"/>
      <c r="L837"/>
      <c r="M837"/>
      <c r="N837"/>
    </row>
    <row r="838" spans="1:14" x14ac:dyDescent="0.25">
      <c r="A838" s="90">
        <v>36267</v>
      </c>
      <c r="B838" s="88">
        <v>36251</v>
      </c>
      <c r="C838" s="91">
        <f>WEEKDAY(A838)</f>
        <v>7</v>
      </c>
      <c r="E838" s="82">
        <v>11780</v>
      </c>
      <c r="F838" s="82">
        <v>11118.5</v>
      </c>
      <c r="G838" s="82">
        <v>10052.75</v>
      </c>
      <c r="H838" s="82"/>
      <c r="J838"/>
      <c r="K838"/>
      <c r="L838"/>
      <c r="M838"/>
      <c r="N838"/>
    </row>
    <row r="839" spans="1:14" x14ac:dyDescent="0.25">
      <c r="A839" s="90">
        <v>36268</v>
      </c>
      <c r="B839" s="88">
        <v>36251</v>
      </c>
      <c r="C839" s="91">
        <f>WEEKDAY(A839)</f>
        <v>1</v>
      </c>
      <c r="E839" s="82">
        <v>12138</v>
      </c>
      <c r="F839" s="82">
        <v>11157</v>
      </c>
      <c r="G839" s="82">
        <v>10041.25</v>
      </c>
      <c r="H839" s="82"/>
      <c r="J839"/>
      <c r="K839"/>
      <c r="L839"/>
      <c r="M839"/>
      <c r="N839"/>
    </row>
    <row r="840" spans="1:14" x14ac:dyDescent="0.25">
      <c r="A840" s="90">
        <v>36269</v>
      </c>
      <c r="B840" s="88">
        <v>36251</v>
      </c>
      <c r="C840" s="91" t="s">
        <v>180</v>
      </c>
      <c r="D840" s="83">
        <v>29.12</v>
      </c>
      <c r="E840" s="82">
        <v>13979</v>
      </c>
      <c r="F840" s="82">
        <v>13043</v>
      </c>
      <c r="G840" s="82">
        <v>10476.375</v>
      </c>
      <c r="H840" s="82"/>
      <c r="J840"/>
      <c r="K840"/>
      <c r="L840"/>
      <c r="M840"/>
      <c r="N840"/>
    </row>
    <row r="841" spans="1:14" x14ac:dyDescent="0.25">
      <c r="A841" s="90">
        <v>36270</v>
      </c>
      <c r="B841" s="88">
        <v>36251</v>
      </c>
      <c r="C841" s="91" t="s">
        <v>180</v>
      </c>
      <c r="D841" s="83">
        <v>25.5</v>
      </c>
      <c r="E841" s="82">
        <v>14996</v>
      </c>
      <c r="F841" s="82">
        <v>13772.6875</v>
      </c>
      <c r="G841" s="82">
        <v>10799.375</v>
      </c>
      <c r="H841" s="82"/>
      <c r="J841"/>
      <c r="K841"/>
      <c r="L841"/>
      <c r="M841"/>
      <c r="N841"/>
    </row>
    <row r="842" spans="1:14" x14ac:dyDescent="0.25">
      <c r="A842" s="90">
        <v>36271</v>
      </c>
      <c r="B842" s="88">
        <v>36251</v>
      </c>
      <c r="C842" s="91" t="s">
        <v>180</v>
      </c>
      <c r="D842" s="83">
        <v>29.45</v>
      </c>
      <c r="E842" s="82">
        <v>14863</v>
      </c>
      <c r="F842" s="82">
        <v>13787.8125</v>
      </c>
      <c r="G842" s="82">
        <v>10958.75</v>
      </c>
      <c r="H842" s="82"/>
      <c r="J842"/>
      <c r="K842"/>
      <c r="L842"/>
      <c r="M842"/>
      <c r="N842"/>
    </row>
    <row r="843" spans="1:14" x14ac:dyDescent="0.25">
      <c r="A843" s="90">
        <v>36272</v>
      </c>
      <c r="B843" s="88">
        <v>36251</v>
      </c>
      <c r="C843" s="91" t="s">
        <v>180</v>
      </c>
      <c r="D843" s="83">
        <v>28.09</v>
      </c>
      <c r="E843" s="82">
        <v>15385</v>
      </c>
      <c r="F843" s="82">
        <v>14396.375</v>
      </c>
      <c r="G843" s="82">
        <v>11354.375</v>
      </c>
      <c r="H843" s="82"/>
      <c r="J843"/>
      <c r="K843"/>
      <c r="L843"/>
      <c r="M843"/>
      <c r="N843"/>
    </row>
    <row r="844" spans="1:14" x14ac:dyDescent="0.25">
      <c r="A844" s="90">
        <v>36273</v>
      </c>
      <c r="B844" s="88">
        <v>36251</v>
      </c>
      <c r="C844" s="91" t="s">
        <v>180</v>
      </c>
      <c r="D844" s="83">
        <v>31.21</v>
      </c>
      <c r="E844" s="82">
        <v>16916</v>
      </c>
      <c r="F844" s="82">
        <v>15467.3125</v>
      </c>
      <c r="G844" s="82">
        <v>12107.75</v>
      </c>
      <c r="H844" s="82"/>
      <c r="J844"/>
      <c r="K844"/>
      <c r="L844"/>
      <c r="M844"/>
      <c r="N844"/>
    </row>
    <row r="845" spans="1:14" x14ac:dyDescent="0.25">
      <c r="A845" s="90">
        <v>36274</v>
      </c>
      <c r="B845" s="88">
        <v>36251</v>
      </c>
      <c r="C845" s="91">
        <f>WEEKDAY(A845)</f>
        <v>7</v>
      </c>
      <c r="E845" s="82">
        <v>15412</v>
      </c>
      <c r="F845" s="82">
        <v>14239.875</v>
      </c>
      <c r="G845" s="82">
        <v>11648.375</v>
      </c>
      <c r="H845" s="82"/>
      <c r="J845"/>
      <c r="K845"/>
      <c r="L845"/>
      <c r="M845"/>
      <c r="N845"/>
    </row>
    <row r="846" spans="1:14" x14ac:dyDescent="0.25">
      <c r="A846" s="90">
        <v>36275</v>
      </c>
      <c r="B846" s="88">
        <v>36251</v>
      </c>
      <c r="C846" s="91">
        <f>WEEKDAY(A846)</f>
        <v>1</v>
      </c>
      <c r="E846" s="82">
        <v>14461</v>
      </c>
      <c r="F846" s="82">
        <v>13489.125</v>
      </c>
      <c r="G846" s="82">
        <v>11104.375</v>
      </c>
      <c r="H846" s="82"/>
      <c r="J846"/>
      <c r="K846"/>
      <c r="L846"/>
      <c r="M846"/>
      <c r="N846"/>
    </row>
    <row r="847" spans="1:14" x14ac:dyDescent="0.25">
      <c r="A847" s="90">
        <v>36276</v>
      </c>
      <c r="B847" s="88">
        <v>36251</v>
      </c>
      <c r="C847" s="91" t="s">
        <v>180</v>
      </c>
      <c r="D847" s="83">
        <v>33.1</v>
      </c>
      <c r="E847" s="82">
        <v>15037</v>
      </c>
      <c r="F847" s="82">
        <v>14270</v>
      </c>
      <c r="G847" s="82">
        <v>11347</v>
      </c>
      <c r="H847" s="82"/>
      <c r="J847"/>
      <c r="K847"/>
      <c r="L847"/>
      <c r="M847"/>
      <c r="N847"/>
    </row>
    <row r="848" spans="1:14" x14ac:dyDescent="0.25">
      <c r="A848" s="90">
        <v>36277</v>
      </c>
      <c r="B848" s="88">
        <v>36251</v>
      </c>
      <c r="C848" s="91" t="s">
        <v>180</v>
      </c>
      <c r="D848" s="83">
        <v>28.99</v>
      </c>
      <c r="E848" s="82">
        <v>16010</v>
      </c>
      <c r="F848" s="82">
        <v>14574.625</v>
      </c>
      <c r="G848" s="82">
        <v>11172.75</v>
      </c>
      <c r="H848" s="82"/>
      <c r="J848"/>
      <c r="K848"/>
      <c r="L848"/>
      <c r="M848"/>
      <c r="N848"/>
    </row>
    <row r="849" spans="1:14" x14ac:dyDescent="0.25">
      <c r="A849" s="90">
        <v>36278</v>
      </c>
      <c r="B849" s="88">
        <v>36251</v>
      </c>
      <c r="C849" s="91" t="s">
        <v>180</v>
      </c>
      <c r="D849" s="83">
        <v>28.94</v>
      </c>
      <c r="E849" s="82">
        <v>16292</v>
      </c>
      <c r="F849" s="82">
        <v>14670.5625</v>
      </c>
      <c r="G849" s="82">
        <v>11122.875</v>
      </c>
      <c r="H849" s="82"/>
      <c r="J849"/>
      <c r="K849"/>
      <c r="L849"/>
      <c r="M849"/>
      <c r="N849"/>
    </row>
    <row r="850" spans="1:14" x14ac:dyDescent="0.25">
      <c r="A850" s="90">
        <v>36279</v>
      </c>
      <c r="B850" s="88">
        <v>36251</v>
      </c>
      <c r="C850" s="91" t="s">
        <v>180</v>
      </c>
      <c r="D850" s="83">
        <v>31.66</v>
      </c>
      <c r="E850" s="82">
        <v>15472</v>
      </c>
      <c r="F850" s="82">
        <v>14192.5625</v>
      </c>
      <c r="G850" s="82">
        <v>11021.625</v>
      </c>
      <c r="H850" s="82"/>
      <c r="J850"/>
      <c r="K850"/>
      <c r="L850"/>
      <c r="M850"/>
      <c r="N850"/>
    </row>
    <row r="851" spans="1:14" x14ac:dyDescent="0.25">
      <c r="A851" s="90">
        <v>36280</v>
      </c>
      <c r="B851" s="88">
        <v>36251</v>
      </c>
      <c r="C851" s="91" t="s">
        <v>180</v>
      </c>
      <c r="D851" s="83">
        <v>27.13</v>
      </c>
      <c r="E851" s="82">
        <v>13698</v>
      </c>
      <c r="F851" s="82">
        <v>12859</v>
      </c>
      <c r="G851" s="82">
        <v>10627.75</v>
      </c>
      <c r="H851" s="82"/>
      <c r="J851"/>
      <c r="K851"/>
      <c r="L851"/>
      <c r="M851"/>
      <c r="N851"/>
    </row>
    <row r="852" spans="1:14" x14ac:dyDescent="0.25">
      <c r="A852" s="90">
        <v>36281</v>
      </c>
      <c r="B852" s="88">
        <v>36281</v>
      </c>
      <c r="C852" s="91">
        <f>WEEKDAY(A852)</f>
        <v>7</v>
      </c>
      <c r="E852" s="82">
        <v>12962</v>
      </c>
      <c r="F852" s="82">
        <v>12100.625</v>
      </c>
      <c r="G852" s="82">
        <v>9960.375</v>
      </c>
      <c r="H852" s="82"/>
      <c r="J852"/>
      <c r="K852"/>
      <c r="L852"/>
      <c r="M852"/>
      <c r="N852"/>
    </row>
    <row r="853" spans="1:14" x14ac:dyDescent="0.25">
      <c r="A853" s="90">
        <v>36282</v>
      </c>
      <c r="B853" s="88">
        <v>36281</v>
      </c>
      <c r="C853" s="91">
        <f>WEEKDAY(A853)</f>
        <v>1</v>
      </c>
      <c r="E853" s="82">
        <v>13395</v>
      </c>
      <c r="F853" s="82">
        <v>12303.8125</v>
      </c>
      <c r="G853" s="82">
        <v>9942.875</v>
      </c>
      <c r="H853" s="82"/>
      <c r="J853"/>
      <c r="K853"/>
      <c r="L853"/>
      <c r="M853"/>
      <c r="N853"/>
    </row>
    <row r="854" spans="1:14" x14ac:dyDescent="0.25">
      <c r="A854" s="90">
        <v>36283</v>
      </c>
      <c r="B854" s="88">
        <v>36281</v>
      </c>
      <c r="C854" s="91" t="s">
        <v>180</v>
      </c>
      <c r="D854" s="83">
        <v>26.06</v>
      </c>
      <c r="E854" s="82">
        <v>14779</v>
      </c>
      <c r="F854" s="82">
        <v>13871.625</v>
      </c>
      <c r="G854" s="82">
        <v>10711</v>
      </c>
      <c r="H854" s="82"/>
      <c r="J854"/>
      <c r="K854"/>
      <c r="L854"/>
      <c r="M854"/>
      <c r="N854"/>
    </row>
    <row r="855" spans="1:14" x14ac:dyDescent="0.25">
      <c r="A855" s="90">
        <v>36284</v>
      </c>
      <c r="B855" s="88">
        <v>36281</v>
      </c>
      <c r="C855" s="91" t="s">
        <v>180</v>
      </c>
      <c r="D855" s="83">
        <v>24.55</v>
      </c>
      <c r="E855" s="82">
        <v>14678</v>
      </c>
      <c r="F855" s="82">
        <v>13900.8125</v>
      </c>
      <c r="G855" s="82">
        <v>11412.375</v>
      </c>
      <c r="H855" s="82"/>
      <c r="J855"/>
      <c r="K855"/>
      <c r="L855"/>
      <c r="M855"/>
      <c r="N855"/>
    </row>
    <row r="856" spans="1:14" x14ac:dyDescent="0.25">
      <c r="A856" s="90">
        <v>36285</v>
      </c>
      <c r="B856" s="88">
        <v>36281</v>
      </c>
      <c r="C856" s="91" t="s">
        <v>180</v>
      </c>
      <c r="D856" s="83">
        <v>23.77</v>
      </c>
      <c r="E856" s="82">
        <v>16709</v>
      </c>
      <c r="F856" s="82">
        <v>15444</v>
      </c>
      <c r="G856" s="82">
        <v>12003.375</v>
      </c>
      <c r="H856" s="82"/>
      <c r="J856"/>
      <c r="K856"/>
      <c r="L856"/>
      <c r="M856"/>
      <c r="N856"/>
    </row>
    <row r="857" spans="1:14" x14ac:dyDescent="0.25">
      <c r="A857" s="90">
        <v>36286</v>
      </c>
      <c r="B857" s="88">
        <v>36281</v>
      </c>
      <c r="C857" s="91" t="s">
        <v>180</v>
      </c>
      <c r="D857" s="83">
        <v>24.53</v>
      </c>
      <c r="E857" s="82">
        <v>15934</v>
      </c>
      <c r="F857" s="82">
        <v>14599.375</v>
      </c>
      <c r="G857" s="82">
        <v>11728.625</v>
      </c>
      <c r="H857" s="82"/>
      <c r="J857"/>
      <c r="K857"/>
      <c r="L857"/>
      <c r="M857"/>
      <c r="N857"/>
    </row>
    <row r="858" spans="1:14" x14ac:dyDescent="0.25">
      <c r="A858" s="90">
        <v>36287</v>
      </c>
      <c r="B858" s="88">
        <v>36281</v>
      </c>
      <c r="C858" s="91" t="s">
        <v>180</v>
      </c>
      <c r="D858" s="83">
        <v>26.54</v>
      </c>
      <c r="E858" s="82">
        <v>14926</v>
      </c>
      <c r="F858" s="82">
        <v>13692.75</v>
      </c>
      <c r="G858" s="82">
        <v>11010.5</v>
      </c>
      <c r="H858" s="82"/>
      <c r="J858"/>
      <c r="K858"/>
      <c r="L858"/>
      <c r="M858"/>
      <c r="N858"/>
    </row>
    <row r="859" spans="1:14" x14ac:dyDescent="0.25">
      <c r="A859" s="90">
        <v>36288</v>
      </c>
      <c r="B859" s="88">
        <v>36281</v>
      </c>
      <c r="C859" s="91">
        <f>WEEKDAY(A859)</f>
        <v>7</v>
      </c>
      <c r="E859" s="82">
        <v>15463</v>
      </c>
      <c r="F859" s="82">
        <v>13853.75</v>
      </c>
      <c r="G859" s="82">
        <v>10620.625</v>
      </c>
      <c r="H859" s="82"/>
      <c r="J859"/>
      <c r="K859"/>
      <c r="L859"/>
      <c r="M859"/>
      <c r="N859"/>
    </row>
    <row r="860" spans="1:14" x14ac:dyDescent="0.25">
      <c r="A860" s="90">
        <v>36289</v>
      </c>
      <c r="B860" s="88">
        <v>36281</v>
      </c>
      <c r="C860" s="91">
        <f>WEEKDAY(A860)</f>
        <v>1</v>
      </c>
      <c r="E860" s="82">
        <v>15487</v>
      </c>
      <c r="F860" s="82">
        <v>14082.5</v>
      </c>
      <c r="G860" s="82">
        <v>10967.25</v>
      </c>
      <c r="H860" s="82"/>
      <c r="J860"/>
      <c r="K860"/>
      <c r="L860"/>
      <c r="M860"/>
      <c r="N860"/>
    </row>
    <row r="861" spans="1:14" x14ac:dyDescent="0.25">
      <c r="A861" s="90">
        <v>36290</v>
      </c>
      <c r="B861" s="88">
        <v>36281</v>
      </c>
      <c r="C861" s="91" t="s">
        <v>180</v>
      </c>
      <c r="D861" s="83">
        <v>27.85</v>
      </c>
      <c r="E861" s="82">
        <v>14998</v>
      </c>
      <c r="F861" s="82">
        <v>14156.1875</v>
      </c>
      <c r="G861" s="82">
        <v>11538.375</v>
      </c>
      <c r="H861" s="82"/>
      <c r="J861"/>
      <c r="K861"/>
      <c r="L861"/>
      <c r="M861"/>
      <c r="N861"/>
    </row>
    <row r="862" spans="1:14" x14ac:dyDescent="0.25">
      <c r="A862" s="90">
        <v>36291</v>
      </c>
      <c r="B862" s="88">
        <v>36281</v>
      </c>
      <c r="C862" s="91" t="s">
        <v>180</v>
      </c>
      <c r="D862" s="83">
        <v>29.1</v>
      </c>
      <c r="E862" s="82">
        <v>15071</v>
      </c>
      <c r="F862" s="82">
        <v>14018.5625</v>
      </c>
      <c r="G862" s="82">
        <v>11202.625</v>
      </c>
      <c r="H862" s="82"/>
      <c r="J862"/>
      <c r="K862"/>
      <c r="L862"/>
      <c r="M862"/>
      <c r="N862"/>
    </row>
    <row r="863" spans="1:14" x14ac:dyDescent="0.25">
      <c r="A863" s="90">
        <v>36292</v>
      </c>
      <c r="B863" s="88">
        <v>36281</v>
      </c>
      <c r="C863" s="91" t="s">
        <v>180</v>
      </c>
      <c r="D863" s="83">
        <v>25.31</v>
      </c>
      <c r="E863" s="82">
        <v>15130</v>
      </c>
      <c r="F863" s="82">
        <v>14029.875</v>
      </c>
      <c r="G863" s="82">
        <v>11229.875</v>
      </c>
      <c r="H863" s="82"/>
      <c r="J863"/>
      <c r="K863"/>
      <c r="L863"/>
      <c r="M863"/>
      <c r="N863"/>
    </row>
    <row r="864" spans="1:14" x14ac:dyDescent="0.25">
      <c r="A864" s="90">
        <v>36293</v>
      </c>
      <c r="B864" s="88">
        <v>36281</v>
      </c>
      <c r="C864" s="91" t="s">
        <v>180</v>
      </c>
      <c r="D864" s="83">
        <v>23.32</v>
      </c>
      <c r="E864" s="82">
        <v>16134</v>
      </c>
      <c r="F864" s="82">
        <v>14677.25</v>
      </c>
      <c r="G864" s="82">
        <v>11239.875</v>
      </c>
      <c r="H864" s="82"/>
      <c r="J864"/>
      <c r="K864"/>
      <c r="L864"/>
      <c r="M864"/>
      <c r="N864"/>
    </row>
    <row r="865" spans="1:14" x14ac:dyDescent="0.25">
      <c r="A865" s="90">
        <v>36294</v>
      </c>
      <c r="B865" s="88">
        <v>36281</v>
      </c>
      <c r="C865" s="91" t="s">
        <v>180</v>
      </c>
      <c r="D865" s="83">
        <v>23.45</v>
      </c>
      <c r="E865" s="82">
        <v>16268</v>
      </c>
      <c r="F865" s="82">
        <v>14703.875</v>
      </c>
      <c r="G865" s="82">
        <v>11454.125</v>
      </c>
      <c r="H865" s="82"/>
      <c r="J865"/>
      <c r="K865"/>
      <c r="L865"/>
      <c r="M865"/>
      <c r="N865"/>
    </row>
    <row r="866" spans="1:14" x14ac:dyDescent="0.25">
      <c r="A866" s="90">
        <v>36295</v>
      </c>
      <c r="B866" s="88">
        <v>36281</v>
      </c>
      <c r="C866" s="91">
        <f>WEEKDAY(A866)</f>
        <v>7</v>
      </c>
      <c r="E866" s="82">
        <v>16223</v>
      </c>
      <c r="F866" s="82">
        <v>14613.1875</v>
      </c>
      <c r="G866" s="82">
        <v>11376.375</v>
      </c>
      <c r="H866" s="82"/>
      <c r="J866"/>
      <c r="K866"/>
      <c r="L866"/>
      <c r="M866"/>
      <c r="N866"/>
    </row>
    <row r="867" spans="1:14" x14ac:dyDescent="0.25">
      <c r="A867" s="90">
        <v>36296</v>
      </c>
      <c r="B867" s="88">
        <v>36281</v>
      </c>
      <c r="C867" s="91">
        <f>WEEKDAY(A867)</f>
        <v>1</v>
      </c>
      <c r="E867" s="82">
        <v>16596</v>
      </c>
      <c r="F867" s="82">
        <v>14957</v>
      </c>
      <c r="G867" s="82">
        <v>11583.5</v>
      </c>
      <c r="H867" s="82"/>
      <c r="J867"/>
      <c r="K867"/>
      <c r="L867"/>
      <c r="M867"/>
      <c r="N867"/>
    </row>
    <row r="868" spans="1:14" x14ac:dyDescent="0.25">
      <c r="A868" s="90">
        <v>36297</v>
      </c>
      <c r="B868" s="88">
        <v>36281</v>
      </c>
      <c r="C868" s="91" t="s">
        <v>180</v>
      </c>
      <c r="D868" s="83">
        <v>24.7</v>
      </c>
      <c r="E868" s="82">
        <v>17719</v>
      </c>
      <c r="F868" s="82">
        <v>15978.3125</v>
      </c>
      <c r="G868" s="82">
        <v>11958</v>
      </c>
      <c r="H868" s="82"/>
      <c r="J868"/>
      <c r="K868"/>
      <c r="L868"/>
      <c r="M868"/>
      <c r="N868"/>
    </row>
    <row r="869" spans="1:14" x14ac:dyDescent="0.25">
      <c r="A869" s="90">
        <v>36298</v>
      </c>
      <c r="B869" s="88">
        <v>36281</v>
      </c>
      <c r="C869" s="91" t="s">
        <v>180</v>
      </c>
      <c r="D869" s="83">
        <v>23.33</v>
      </c>
      <c r="E869" s="82">
        <v>16289</v>
      </c>
      <c r="F869" s="82">
        <v>14898.4375</v>
      </c>
      <c r="G869" s="82">
        <v>11574.375</v>
      </c>
      <c r="H869" s="82"/>
      <c r="J869"/>
      <c r="K869"/>
      <c r="L869"/>
      <c r="M869"/>
      <c r="N869"/>
    </row>
    <row r="870" spans="1:14" x14ac:dyDescent="0.25">
      <c r="A870" s="90">
        <v>36299</v>
      </c>
      <c r="B870" s="88">
        <v>36281</v>
      </c>
      <c r="C870" s="91" t="s">
        <v>180</v>
      </c>
      <c r="D870" s="83">
        <v>23.87</v>
      </c>
      <c r="E870" s="82">
        <v>16846</v>
      </c>
      <c r="F870" s="82">
        <v>15197.0625</v>
      </c>
      <c r="G870" s="82">
        <v>11474.125</v>
      </c>
      <c r="H870" s="82"/>
      <c r="J870"/>
      <c r="K870"/>
      <c r="L870"/>
      <c r="M870"/>
      <c r="N870"/>
    </row>
    <row r="871" spans="1:14" x14ac:dyDescent="0.25">
      <c r="A871" s="90">
        <v>36300</v>
      </c>
      <c r="B871" s="88">
        <v>36281</v>
      </c>
      <c r="C871" s="91" t="s">
        <v>180</v>
      </c>
      <c r="D871" s="83">
        <v>24.06</v>
      </c>
      <c r="E871" s="82">
        <v>17153</v>
      </c>
      <c r="F871" s="82">
        <v>15563.625</v>
      </c>
      <c r="G871" s="82">
        <v>11699.125</v>
      </c>
      <c r="H871" s="82"/>
      <c r="J871"/>
      <c r="K871"/>
      <c r="L871"/>
      <c r="M871"/>
      <c r="N871"/>
    </row>
    <row r="872" spans="1:14" x14ac:dyDescent="0.25">
      <c r="A872" s="90">
        <v>36301</v>
      </c>
      <c r="B872" s="88">
        <v>36281</v>
      </c>
      <c r="C872" s="91" t="s">
        <v>180</v>
      </c>
      <c r="D872" s="83">
        <v>23.8</v>
      </c>
      <c r="E872" s="82">
        <v>17100</v>
      </c>
      <c r="F872" s="82">
        <v>15661.25</v>
      </c>
      <c r="G872" s="82">
        <v>11950.125</v>
      </c>
      <c r="H872" s="82"/>
      <c r="J872"/>
      <c r="K872"/>
      <c r="L872"/>
      <c r="M872"/>
      <c r="N872"/>
    </row>
    <row r="873" spans="1:14" x14ac:dyDescent="0.25">
      <c r="A873" s="90">
        <v>36302</v>
      </c>
      <c r="B873" s="88">
        <v>36281</v>
      </c>
      <c r="C873" s="91">
        <f>WEEKDAY(A873)</f>
        <v>7</v>
      </c>
      <c r="E873" s="82">
        <v>17423</v>
      </c>
      <c r="F873" s="82">
        <v>15570.1875</v>
      </c>
      <c r="G873" s="82">
        <v>11849.375</v>
      </c>
      <c r="H873" s="82"/>
      <c r="J873"/>
      <c r="K873"/>
      <c r="L873"/>
      <c r="M873"/>
      <c r="N873"/>
    </row>
    <row r="874" spans="1:14" x14ac:dyDescent="0.25">
      <c r="A874" s="90">
        <v>36303</v>
      </c>
      <c r="B874" s="88">
        <v>36281</v>
      </c>
      <c r="C874" s="91">
        <f>WEEKDAY(A874)</f>
        <v>1</v>
      </c>
      <c r="E874" s="82">
        <v>16830</v>
      </c>
      <c r="F874" s="82">
        <v>15093.6875</v>
      </c>
      <c r="G874" s="82">
        <v>11928.25</v>
      </c>
      <c r="H874" s="82"/>
      <c r="J874"/>
      <c r="K874"/>
      <c r="L874"/>
      <c r="M874"/>
      <c r="N874"/>
    </row>
    <row r="875" spans="1:14" x14ac:dyDescent="0.25">
      <c r="A875" s="90">
        <v>36304</v>
      </c>
      <c r="B875" s="88">
        <v>36281</v>
      </c>
      <c r="C875" s="91" t="s">
        <v>180</v>
      </c>
      <c r="D875" s="83">
        <v>22.23</v>
      </c>
      <c r="E875" s="82">
        <v>18135</v>
      </c>
      <c r="F875" s="82">
        <v>16208.0625</v>
      </c>
      <c r="G875" s="82">
        <v>12221.75</v>
      </c>
      <c r="H875" s="82"/>
      <c r="J875"/>
      <c r="K875"/>
      <c r="L875"/>
      <c r="M875"/>
      <c r="N875"/>
    </row>
    <row r="876" spans="1:14" x14ac:dyDescent="0.25">
      <c r="A876" s="90">
        <v>36305</v>
      </c>
      <c r="B876" s="88">
        <v>36281</v>
      </c>
      <c r="C876" s="91" t="s">
        <v>180</v>
      </c>
      <c r="D876" s="83">
        <v>21.17</v>
      </c>
      <c r="E876" s="82">
        <v>16979</v>
      </c>
      <c r="F876" s="82">
        <v>15706.125</v>
      </c>
      <c r="G876" s="82">
        <v>12077</v>
      </c>
      <c r="H876" s="82"/>
      <c r="J876"/>
      <c r="K876"/>
      <c r="L876"/>
      <c r="M876"/>
      <c r="N876"/>
    </row>
    <row r="877" spans="1:14" x14ac:dyDescent="0.25">
      <c r="A877" s="90">
        <v>36306</v>
      </c>
      <c r="B877" s="88">
        <v>36281</v>
      </c>
      <c r="C877" s="91" t="s">
        <v>180</v>
      </c>
      <c r="D877" s="83">
        <v>24.87</v>
      </c>
      <c r="E877" s="82">
        <v>16671</v>
      </c>
      <c r="F877" s="82">
        <v>15598.5</v>
      </c>
      <c r="G877" s="82">
        <v>12307.125</v>
      </c>
      <c r="H877" s="82"/>
      <c r="J877"/>
      <c r="K877"/>
      <c r="L877"/>
      <c r="M877"/>
      <c r="N877"/>
    </row>
    <row r="878" spans="1:14" x14ac:dyDescent="0.25">
      <c r="A878" s="90">
        <v>36307</v>
      </c>
      <c r="B878" s="88">
        <v>36281</v>
      </c>
      <c r="C878" s="91" t="s">
        <v>180</v>
      </c>
      <c r="D878" s="83">
        <v>24.34</v>
      </c>
      <c r="E878" s="82">
        <v>17288</v>
      </c>
      <c r="F878" s="82">
        <v>15755.4375</v>
      </c>
      <c r="G878" s="82">
        <v>12024.125</v>
      </c>
      <c r="H878" s="82"/>
      <c r="J878"/>
      <c r="K878"/>
      <c r="L878"/>
      <c r="M878"/>
      <c r="N878"/>
    </row>
    <row r="879" spans="1:14" x14ac:dyDescent="0.25">
      <c r="A879" s="90">
        <v>36308</v>
      </c>
      <c r="B879" s="88">
        <v>36281</v>
      </c>
      <c r="C879" s="91" t="s">
        <v>180</v>
      </c>
      <c r="D879" s="83">
        <v>23.81</v>
      </c>
      <c r="E879" s="82">
        <v>16771</v>
      </c>
      <c r="F879" s="82">
        <v>15390.875</v>
      </c>
      <c r="G879" s="82">
        <v>11879.5</v>
      </c>
      <c r="H879" s="82"/>
      <c r="J879"/>
      <c r="K879"/>
      <c r="L879"/>
      <c r="M879"/>
      <c r="N879"/>
    </row>
    <row r="880" spans="1:14" x14ac:dyDescent="0.25">
      <c r="A880" s="90">
        <v>36309</v>
      </c>
      <c r="B880" s="88">
        <v>36281</v>
      </c>
      <c r="C880" s="91">
        <f>WEEKDAY(A880)</f>
        <v>7</v>
      </c>
      <c r="E880" s="82">
        <v>15472</v>
      </c>
      <c r="F880" s="82">
        <v>14128.5625</v>
      </c>
      <c r="G880" s="82">
        <v>11501</v>
      </c>
      <c r="H880" s="82"/>
      <c r="J880"/>
      <c r="K880"/>
      <c r="L880"/>
      <c r="M880"/>
      <c r="N880"/>
    </row>
    <row r="881" spans="1:14" x14ac:dyDescent="0.25">
      <c r="A881" s="90">
        <v>36310</v>
      </c>
      <c r="B881" s="88">
        <v>36281</v>
      </c>
      <c r="C881" s="91">
        <f>WEEKDAY(A881)</f>
        <v>1</v>
      </c>
      <c r="E881" s="82">
        <v>14407</v>
      </c>
      <c r="F881" s="82">
        <v>13556.3125</v>
      </c>
      <c r="G881" s="82">
        <v>11242.375</v>
      </c>
      <c r="H881" s="82"/>
      <c r="J881"/>
      <c r="K881"/>
      <c r="L881"/>
      <c r="M881"/>
      <c r="N881"/>
    </row>
    <row r="882" spans="1:14" x14ac:dyDescent="0.25">
      <c r="A882" s="90">
        <v>36311</v>
      </c>
      <c r="B882" s="88">
        <v>36281</v>
      </c>
      <c r="C882" s="91" t="s">
        <v>180</v>
      </c>
      <c r="E882" s="82">
        <v>15793</v>
      </c>
      <c r="F882" s="82">
        <v>14596.9375</v>
      </c>
      <c r="G882" s="82">
        <v>11163.5</v>
      </c>
      <c r="H882" s="82"/>
      <c r="J882"/>
      <c r="K882"/>
      <c r="L882"/>
      <c r="M882"/>
      <c r="N882"/>
    </row>
    <row r="883" spans="1:14" x14ac:dyDescent="0.25">
      <c r="A883" s="90">
        <v>36312</v>
      </c>
      <c r="B883" s="88">
        <v>36312</v>
      </c>
      <c r="C883" s="91" t="s">
        <v>180</v>
      </c>
      <c r="D883" s="83">
        <v>27.04</v>
      </c>
      <c r="E883" s="82">
        <v>18539</v>
      </c>
      <c r="F883" s="82">
        <v>16772.8125</v>
      </c>
      <c r="G883" s="82">
        <v>12063.125</v>
      </c>
      <c r="H883" s="82"/>
      <c r="J883"/>
      <c r="K883"/>
      <c r="L883"/>
      <c r="M883"/>
      <c r="N883"/>
    </row>
    <row r="884" spans="1:14" x14ac:dyDescent="0.25">
      <c r="A884" s="90">
        <v>36313</v>
      </c>
      <c r="B884" s="88">
        <v>36312</v>
      </c>
      <c r="C884" s="91" t="s">
        <v>180</v>
      </c>
      <c r="D884" s="83">
        <v>25.49</v>
      </c>
      <c r="E884" s="82">
        <v>18550</v>
      </c>
      <c r="F884" s="82">
        <v>17007.375</v>
      </c>
      <c r="G884" s="82">
        <v>12836</v>
      </c>
      <c r="H884" s="82"/>
      <c r="J884"/>
      <c r="K884"/>
      <c r="L884"/>
      <c r="M884"/>
      <c r="N884"/>
    </row>
    <row r="885" spans="1:14" x14ac:dyDescent="0.25">
      <c r="A885" s="90">
        <v>36314</v>
      </c>
      <c r="B885" s="88">
        <v>36312</v>
      </c>
      <c r="C885" s="91" t="s">
        <v>180</v>
      </c>
      <c r="D885" s="83">
        <v>27.08</v>
      </c>
      <c r="E885" s="82">
        <v>19616</v>
      </c>
      <c r="F885" s="82">
        <v>17868.5</v>
      </c>
      <c r="G885" s="82">
        <v>13305.375</v>
      </c>
      <c r="H885" s="82"/>
      <c r="J885"/>
      <c r="K885"/>
      <c r="L885"/>
      <c r="M885"/>
      <c r="N885"/>
    </row>
    <row r="886" spans="1:14" x14ac:dyDescent="0.25">
      <c r="A886" s="90">
        <v>36315</v>
      </c>
      <c r="B886" s="88">
        <v>36312</v>
      </c>
      <c r="C886" s="91" t="s">
        <v>180</v>
      </c>
      <c r="D886" s="83">
        <v>28.12</v>
      </c>
      <c r="E886" s="82">
        <v>19884</v>
      </c>
      <c r="F886" s="82">
        <v>18105.875</v>
      </c>
      <c r="G886" s="82">
        <v>13604</v>
      </c>
      <c r="H886" s="82"/>
      <c r="J886"/>
      <c r="K886"/>
      <c r="L886"/>
      <c r="M886"/>
      <c r="N886"/>
    </row>
    <row r="887" spans="1:14" x14ac:dyDescent="0.25">
      <c r="A887" s="90">
        <v>36316</v>
      </c>
      <c r="B887" s="88">
        <v>36312</v>
      </c>
      <c r="C887" s="91">
        <f>WEEKDAY(A887)</f>
        <v>7</v>
      </c>
      <c r="E887" s="82">
        <v>19074</v>
      </c>
      <c r="F887" s="82">
        <v>17376.75</v>
      </c>
      <c r="G887" s="82">
        <v>13361.875</v>
      </c>
      <c r="H887" s="82"/>
      <c r="J887"/>
      <c r="K887"/>
      <c r="L887"/>
      <c r="M887"/>
      <c r="N887"/>
    </row>
    <row r="888" spans="1:14" x14ac:dyDescent="0.25">
      <c r="A888" s="90">
        <v>36317</v>
      </c>
      <c r="B888" s="88">
        <v>36312</v>
      </c>
      <c r="C888" s="91">
        <f>WEEKDAY(A888)</f>
        <v>1</v>
      </c>
      <c r="E888" s="82">
        <v>18466</v>
      </c>
      <c r="F888" s="82">
        <v>16756.5</v>
      </c>
      <c r="G888" s="82">
        <v>13132.625</v>
      </c>
      <c r="H888" s="82"/>
      <c r="J888"/>
      <c r="K888"/>
      <c r="L888"/>
      <c r="M888"/>
      <c r="N888"/>
    </row>
    <row r="889" spans="1:14" x14ac:dyDescent="0.25">
      <c r="A889" s="90">
        <v>36318</v>
      </c>
      <c r="B889" s="88">
        <v>36312</v>
      </c>
      <c r="C889" s="91" t="s">
        <v>180</v>
      </c>
      <c r="D889" s="83">
        <v>60.53</v>
      </c>
      <c r="E889" s="82">
        <v>18850</v>
      </c>
      <c r="F889" s="82">
        <v>17187.6875</v>
      </c>
      <c r="G889" s="82">
        <v>12827.375</v>
      </c>
      <c r="H889" s="82"/>
      <c r="J889"/>
      <c r="K889"/>
      <c r="L889"/>
      <c r="M889"/>
      <c r="N889"/>
    </row>
    <row r="890" spans="1:14" x14ac:dyDescent="0.25">
      <c r="A890" s="90">
        <v>36319</v>
      </c>
      <c r="B890" s="88">
        <v>36312</v>
      </c>
      <c r="C890" s="91" t="s">
        <v>180</v>
      </c>
      <c r="D890" s="83">
        <v>185.92</v>
      </c>
      <c r="E890" s="82">
        <v>18477</v>
      </c>
      <c r="F890" s="82">
        <v>16963</v>
      </c>
      <c r="G890" s="82">
        <v>12758</v>
      </c>
      <c r="H890" s="82"/>
      <c r="J890"/>
      <c r="K890"/>
      <c r="L890"/>
      <c r="M890"/>
      <c r="N890"/>
    </row>
    <row r="891" spans="1:14" x14ac:dyDescent="0.25">
      <c r="A891" s="90">
        <v>36320</v>
      </c>
      <c r="B891" s="88">
        <v>36312</v>
      </c>
      <c r="C891" s="91" t="s">
        <v>180</v>
      </c>
      <c r="D891" s="83">
        <v>98.85</v>
      </c>
      <c r="E891" s="82">
        <v>18007</v>
      </c>
      <c r="F891" s="82">
        <v>16698.1875</v>
      </c>
      <c r="G891" s="82">
        <v>12664.25</v>
      </c>
      <c r="H891" s="82"/>
      <c r="J891"/>
      <c r="K891"/>
      <c r="L891"/>
      <c r="M891"/>
      <c r="N891"/>
    </row>
    <row r="892" spans="1:14" x14ac:dyDescent="0.25">
      <c r="A892" s="90">
        <v>36321</v>
      </c>
      <c r="B892" s="88">
        <v>36312</v>
      </c>
      <c r="C892" s="91" t="s">
        <v>180</v>
      </c>
      <c r="D892" s="83">
        <v>79.59</v>
      </c>
      <c r="E892" s="82">
        <v>18474</v>
      </c>
      <c r="F892" s="82">
        <v>16900.25</v>
      </c>
      <c r="G892" s="82">
        <v>12583</v>
      </c>
      <c r="H892" s="82"/>
      <c r="J892"/>
      <c r="K892"/>
      <c r="L892"/>
      <c r="M892"/>
      <c r="N892"/>
    </row>
    <row r="893" spans="1:14" x14ac:dyDescent="0.25">
      <c r="A893" s="90">
        <v>36322</v>
      </c>
      <c r="B893" s="88">
        <v>36312</v>
      </c>
      <c r="C893" s="91" t="s">
        <v>180</v>
      </c>
      <c r="D893" s="83">
        <v>39.99</v>
      </c>
      <c r="E893" s="82">
        <v>17777</v>
      </c>
      <c r="F893" s="82">
        <v>16392.375</v>
      </c>
      <c r="G893" s="82">
        <v>12699.875</v>
      </c>
      <c r="H893" s="82"/>
      <c r="J893"/>
      <c r="K893"/>
      <c r="L893"/>
      <c r="M893"/>
      <c r="N893"/>
    </row>
    <row r="894" spans="1:14" x14ac:dyDescent="0.25">
      <c r="A894" s="90">
        <v>36323</v>
      </c>
      <c r="B894" s="88">
        <v>36312</v>
      </c>
      <c r="C894" s="91">
        <f>WEEKDAY(A894)</f>
        <v>7</v>
      </c>
      <c r="E894" s="82">
        <v>16556</v>
      </c>
      <c r="F894" s="82">
        <v>15352.8125</v>
      </c>
      <c r="G894" s="82">
        <v>12309.125</v>
      </c>
      <c r="H894" s="82"/>
      <c r="J894"/>
      <c r="K894"/>
      <c r="L894"/>
      <c r="M894"/>
      <c r="N894"/>
    </row>
    <row r="895" spans="1:14" x14ac:dyDescent="0.25">
      <c r="A895" s="90">
        <v>36324</v>
      </c>
      <c r="B895" s="88">
        <v>36312</v>
      </c>
      <c r="C895" s="91">
        <f>WEEKDAY(A895)</f>
        <v>1</v>
      </c>
      <c r="E895" s="82">
        <v>16137</v>
      </c>
      <c r="F895" s="82">
        <v>15069.4375</v>
      </c>
      <c r="G895" s="82">
        <v>12093.75</v>
      </c>
      <c r="H895" s="82"/>
      <c r="J895"/>
      <c r="K895"/>
      <c r="L895"/>
      <c r="M895"/>
      <c r="N895"/>
    </row>
    <row r="896" spans="1:14" x14ac:dyDescent="0.25">
      <c r="A896" s="90">
        <v>36325</v>
      </c>
      <c r="B896" s="88">
        <v>36312</v>
      </c>
      <c r="C896" s="91" t="s">
        <v>180</v>
      </c>
      <c r="D896" s="83">
        <v>31.88</v>
      </c>
      <c r="E896" s="82">
        <v>18053</v>
      </c>
      <c r="F896" s="82">
        <v>16756.5</v>
      </c>
      <c r="G896" s="82">
        <v>12683.75</v>
      </c>
      <c r="H896" s="82"/>
      <c r="J896"/>
      <c r="K896"/>
      <c r="L896"/>
      <c r="M896"/>
      <c r="N896"/>
    </row>
    <row r="897" spans="1:14" x14ac:dyDescent="0.25">
      <c r="A897" s="90">
        <v>36326</v>
      </c>
      <c r="B897" s="88">
        <v>36312</v>
      </c>
      <c r="C897" s="91" t="s">
        <v>180</v>
      </c>
      <c r="D897" s="83">
        <v>22.57</v>
      </c>
      <c r="E897" s="82">
        <v>17060</v>
      </c>
      <c r="F897" s="82">
        <v>15932.375</v>
      </c>
      <c r="G897" s="82">
        <v>12747.5</v>
      </c>
      <c r="H897" s="82"/>
      <c r="J897"/>
      <c r="K897"/>
      <c r="L897"/>
      <c r="M897"/>
      <c r="N897"/>
    </row>
    <row r="898" spans="1:14" x14ac:dyDescent="0.25">
      <c r="A898" s="90">
        <v>36327</v>
      </c>
      <c r="B898" s="88">
        <v>36312</v>
      </c>
      <c r="C898" s="91" t="s">
        <v>180</v>
      </c>
      <c r="D898" s="83">
        <v>21.12</v>
      </c>
      <c r="E898" s="82">
        <v>17421</v>
      </c>
      <c r="F898" s="82">
        <v>16017.875</v>
      </c>
      <c r="G898" s="82">
        <v>12493.75</v>
      </c>
      <c r="H898" s="82"/>
      <c r="J898"/>
      <c r="K898"/>
      <c r="L898"/>
      <c r="M898"/>
      <c r="N898"/>
    </row>
    <row r="899" spans="1:14" x14ac:dyDescent="0.25">
      <c r="A899" s="90">
        <v>36328</v>
      </c>
      <c r="B899" s="88">
        <v>36312</v>
      </c>
      <c r="C899" s="91" t="s">
        <v>180</v>
      </c>
      <c r="D899" s="83">
        <v>22.26</v>
      </c>
      <c r="E899" s="82">
        <v>17870</v>
      </c>
      <c r="F899" s="82">
        <v>16239.5625</v>
      </c>
      <c r="G899" s="82">
        <v>12545.75</v>
      </c>
      <c r="H899" s="82"/>
      <c r="J899"/>
      <c r="K899"/>
      <c r="L899"/>
      <c r="M899"/>
      <c r="N899"/>
    </row>
    <row r="900" spans="1:14" x14ac:dyDescent="0.25">
      <c r="A900" s="90">
        <v>36329</v>
      </c>
      <c r="B900" s="88">
        <v>36312</v>
      </c>
      <c r="C900" s="91" t="s">
        <v>180</v>
      </c>
      <c r="D900" s="83">
        <v>21.85</v>
      </c>
      <c r="E900" s="82">
        <v>17628</v>
      </c>
      <c r="F900" s="82">
        <v>15830.25</v>
      </c>
      <c r="G900" s="82">
        <v>12253.75</v>
      </c>
      <c r="H900" s="82"/>
      <c r="J900"/>
      <c r="K900"/>
      <c r="L900"/>
      <c r="M900"/>
      <c r="N900"/>
    </row>
    <row r="901" spans="1:14" x14ac:dyDescent="0.25">
      <c r="A901" s="90">
        <v>36330</v>
      </c>
      <c r="B901" s="88">
        <v>36312</v>
      </c>
      <c r="C901" s="91">
        <f>WEEKDAY(A901)</f>
        <v>7</v>
      </c>
      <c r="E901" s="82">
        <v>17203</v>
      </c>
      <c r="F901" s="82">
        <v>15473.4375</v>
      </c>
      <c r="G901" s="82">
        <v>12027.375</v>
      </c>
      <c r="H901" s="82"/>
      <c r="J901"/>
      <c r="K901"/>
      <c r="L901"/>
      <c r="M901"/>
      <c r="N901"/>
    </row>
    <row r="902" spans="1:14" x14ac:dyDescent="0.25">
      <c r="A902" s="90">
        <v>36331</v>
      </c>
      <c r="B902" s="88">
        <v>36312</v>
      </c>
      <c r="C902" s="91">
        <f>WEEKDAY(A902)</f>
        <v>1</v>
      </c>
      <c r="E902" s="82">
        <v>17219</v>
      </c>
      <c r="F902" s="82">
        <v>15730.9375</v>
      </c>
      <c r="G902" s="82">
        <v>12400.25</v>
      </c>
      <c r="H902" s="82"/>
      <c r="J902"/>
      <c r="K902"/>
      <c r="L902"/>
      <c r="M902"/>
      <c r="N902"/>
    </row>
    <row r="903" spans="1:14" x14ac:dyDescent="0.25">
      <c r="A903" s="90">
        <v>36332</v>
      </c>
      <c r="B903" s="88">
        <v>36312</v>
      </c>
      <c r="C903" s="91" t="s">
        <v>180</v>
      </c>
      <c r="D903" s="83">
        <v>24.13</v>
      </c>
      <c r="E903" s="82">
        <v>18724</v>
      </c>
      <c r="F903" s="82">
        <v>17061.9375</v>
      </c>
      <c r="G903" s="82">
        <v>12779.125</v>
      </c>
      <c r="H903" s="82"/>
      <c r="J903"/>
      <c r="K903"/>
      <c r="L903"/>
      <c r="M903"/>
      <c r="N903"/>
    </row>
    <row r="904" spans="1:14" x14ac:dyDescent="0.25">
      <c r="A904" s="90">
        <v>36333</v>
      </c>
      <c r="B904" s="88">
        <v>36312</v>
      </c>
      <c r="C904" s="91" t="s">
        <v>180</v>
      </c>
      <c r="D904" s="83">
        <v>25.93</v>
      </c>
      <c r="E904" s="82">
        <v>18103</v>
      </c>
      <c r="F904" s="82">
        <v>16621.75</v>
      </c>
      <c r="G904" s="82">
        <v>13007.5</v>
      </c>
      <c r="H904" s="82"/>
      <c r="J904"/>
      <c r="K904"/>
      <c r="L904"/>
      <c r="M904"/>
      <c r="N904"/>
    </row>
    <row r="905" spans="1:14" x14ac:dyDescent="0.25">
      <c r="A905" s="90">
        <v>36334</v>
      </c>
      <c r="B905" s="88">
        <v>36312</v>
      </c>
      <c r="C905" s="91" t="s">
        <v>180</v>
      </c>
      <c r="D905" s="83">
        <v>27.63</v>
      </c>
      <c r="E905" s="82">
        <v>18047</v>
      </c>
      <c r="F905" s="82">
        <v>16822.4375</v>
      </c>
      <c r="G905" s="82">
        <v>13183</v>
      </c>
      <c r="H905" s="82"/>
      <c r="J905"/>
      <c r="K905"/>
      <c r="L905"/>
      <c r="M905"/>
      <c r="N905"/>
    </row>
    <row r="906" spans="1:14" x14ac:dyDescent="0.25">
      <c r="A906" s="90">
        <v>36335</v>
      </c>
      <c r="B906" s="88">
        <v>36312</v>
      </c>
      <c r="C906" s="91" t="s">
        <v>180</v>
      </c>
      <c r="D906" s="83">
        <v>28.73</v>
      </c>
      <c r="E906" s="82">
        <v>19392</v>
      </c>
      <c r="F906" s="82">
        <v>17526.25</v>
      </c>
      <c r="G906" s="82">
        <v>13386.375</v>
      </c>
      <c r="H906" s="82"/>
      <c r="J906"/>
      <c r="K906"/>
      <c r="L906"/>
      <c r="M906"/>
      <c r="N906"/>
    </row>
    <row r="907" spans="1:14" x14ac:dyDescent="0.25">
      <c r="A907" s="90">
        <v>36336</v>
      </c>
      <c r="B907" s="88">
        <v>36312</v>
      </c>
      <c r="C907" s="91" t="s">
        <v>180</v>
      </c>
      <c r="D907" s="83">
        <v>28.06</v>
      </c>
      <c r="E907" s="82">
        <v>17146</v>
      </c>
      <c r="F907" s="82">
        <v>16145</v>
      </c>
      <c r="G907" s="82">
        <v>13341.875</v>
      </c>
      <c r="H907" s="82"/>
      <c r="J907"/>
      <c r="K907"/>
      <c r="L907"/>
      <c r="M907"/>
      <c r="N907"/>
    </row>
    <row r="908" spans="1:14" x14ac:dyDescent="0.25">
      <c r="A908" s="90">
        <v>36337</v>
      </c>
      <c r="B908" s="88">
        <v>36312</v>
      </c>
      <c r="C908" s="91">
        <f>WEEKDAY(A908)</f>
        <v>7</v>
      </c>
      <c r="E908" s="82">
        <v>16294</v>
      </c>
      <c r="F908" s="82">
        <v>15319</v>
      </c>
      <c r="G908" s="82">
        <v>13003.25</v>
      </c>
      <c r="H908" s="82"/>
      <c r="J908"/>
      <c r="K908"/>
      <c r="L908"/>
      <c r="M908"/>
      <c r="N908"/>
    </row>
    <row r="909" spans="1:14" x14ac:dyDescent="0.25">
      <c r="A909" s="90">
        <v>36338</v>
      </c>
      <c r="B909" s="88">
        <v>36312</v>
      </c>
      <c r="C909" s="91">
        <f>WEEKDAY(A909)</f>
        <v>1</v>
      </c>
      <c r="E909" s="82">
        <v>18886</v>
      </c>
      <c r="F909" s="82">
        <v>17093.0625</v>
      </c>
      <c r="G909" s="82">
        <v>13379.5</v>
      </c>
      <c r="H909" s="82"/>
      <c r="J909"/>
      <c r="K909"/>
      <c r="L909"/>
      <c r="M909"/>
      <c r="N909"/>
    </row>
    <row r="910" spans="1:14" x14ac:dyDescent="0.25">
      <c r="A910" s="90">
        <v>36339</v>
      </c>
      <c r="B910" s="88">
        <v>36312</v>
      </c>
      <c r="C910" s="91" t="s">
        <v>180</v>
      </c>
      <c r="D910" s="83">
        <v>62.27</v>
      </c>
      <c r="E910" s="82">
        <v>19972</v>
      </c>
      <c r="F910" s="82">
        <v>18413.125</v>
      </c>
      <c r="G910" s="82">
        <v>14358.75</v>
      </c>
      <c r="H910" s="82"/>
      <c r="J910"/>
      <c r="K910"/>
      <c r="L910"/>
      <c r="M910"/>
      <c r="N910"/>
    </row>
    <row r="911" spans="1:14" x14ac:dyDescent="0.25">
      <c r="A911" s="90">
        <v>36340</v>
      </c>
      <c r="B911" s="88">
        <v>36312</v>
      </c>
      <c r="C911" s="91" t="s">
        <v>180</v>
      </c>
      <c r="D911" s="83">
        <v>30.26</v>
      </c>
      <c r="E911" s="82">
        <v>19866</v>
      </c>
      <c r="F911" s="82">
        <v>18077.25</v>
      </c>
      <c r="G911" s="82">
        <v>14297.5</v>
      </c>
      <c r="H911" s="82"/>
      <c r="J911"/>
      <c r="K911"/>
      <c r="L911"/>
      <c r="M911"/>
      <c r="N911"/>
    </row>
    <row r="912" spans="1:14" x14ac:dyDescent="0.25">
      <c r="A912" s="90">
        <v>36341</v>
      </c>
      <c r="B912" s="88">
        <v>36312</v>
      </c>
      <c r="C912" s="91" t="s">
        <v>180</v>
      </c>
      <c r="D912" s="83">
        <v>29.35</v>
      </c>
      <c r="E912" s="82">
        <v>19666</v>
      </c>
      <c r="F912" s="82">
        <v>17897.5625</v>
      </c>
      <c r="G912" s="82">
        <v>13750.75</v>
      </c>
      <c r="H912" s="82"/>
      <c r="J912"/>
      <c r="K912"/>
      <c r="L912"/>
      <c r="M912"/>
      <c r="N912"/>
    </row>
    <row r="913" spans="1:14" x14ac:dyDescent="0.25">
      <c r="A913" s="90">
        <v>36342</v>
      </c>
      <c r="B913" s="88">
        <v>36342</v>
      </c>
      <c r="C913" s="91" t="s">
        <v>180</v>
      </c>
      <c r="D913" s="83">
        <v>32.229999999999997</v>
      </c>
      <c r="E913" s="82">
        <v>20026</v>
      </c>
      <c r="F913" s="82">
        <v>18416.5625</v>
      </c>
      <c r="G913" s="82">
        <v>14177.5</v>
      </c>
      <c r="H913" s="82"/>
      <c r="J913"/>
      <c r="K913"/>
      <c r="L913"/>
      <c r="M913"/>
      <c r="N913"/>
    </row>
    <row r="914" spans="1:14" x14ac:dyDescent="0.25">
      <c r="A914" s="90">
        <v>36343</v>
      </c>
      <c r="B914" s="88">
        <v>36342</v>
      </c>
      <c r="C914" s="91" t="s">
        <v>180</v>
      </c>
      <c r="D914" s="83">
        <v>32.700000000000003</v>
      </c>
      <c r="E914" s="82">
        <v>20297</v>
      </c>
      <c r="F914" s="82">
        <v>18575.0625</v>
      </c>
      <c r="G914" s="82">
        <v>14368.5</v>
      </c>
      <c r="H914" s="82"/>
      <c r="J914"/>
      <c r="K914"/>
      <c r="L914"/>
      <c r="M914"/>
      <c r="N914"/>
    </row>
    <row r="915" spans="1:14" x14ac:dyDescent="0.25">
      <c r="A915" s="90">
        <v>36344</v>
      </c>
      <c r="B915" s="88">
        <v>36342</v>
      </c>
      <c r="C915" s="91">
        <f>WEEKDAY(A915)</f>
        <v>7</v>
      </c>
      <c r="E915" s="82">
        <v>18625</v>
      </c>
      <c r="F915" s="82">
        <v>17083.5625</v>
      </c>
      <c r="G915" s="82">
        <v>13713.125</v>
      </c>
      <c r="H915" s="82"/>
      <c r="J915"/>
      <c r="K915"/>
      <c r="L915"/>
      <c r="M915"/>
      <c r="N915"/>
    </row>
    <row r="916" spans="1:14" x14ac:dyDescent="0.25">
      <c r="A916" s="90">
        <v>36345</v>
      </c>
      <c r="B916" s="88">
        <v>36342</v>
      </c>
      <c r="C916" s="91">
        <f>WEEKDAY(A916)</f>
        <v>1</v>
      </c>
      <c r="E916" s="82">
        <v>17588</v>
      </c>
      <c r="F916" s="82">
        <v>16186.6875</v>
      </c>
      <c r="G916" s="82">
        <v>12936.5</v>
      </c>
      <c r="H916" s="82"/>
      <c r="J916"/>
      <c r="K916"/>
      <c r="L916"/>
      <c r="M916"/>
      <c r="N916"/>
    </row>
    <row r="917" spans="1:14" x14ac:dyDescent="0.25">
      <c r="A917" s="90">
        <v>36346</v>
      </c>
      <c r="B917" s="88">
        <v>36342</v>
      </c>
      <c r="C917" s="91" t="s">
        <v>180</v>
      </c>
      <c r="E917" s="82">
        <v>18285</v>
      </c>
      <c r="F917" s="82">
        <v>16745.125</v>
      </c>
      <c r="G917" s="82">
        <v>12870.875</v>
      </c>
      <c r="H917" s="82"/>
      <c r="J917"/>
      <c r="K917"/>
      <c r="L917"/>
      <c r="M917"/>
      <c r="N917"/>
    </row>
    <row r="918" spans="1:14" x14ac:dyDescent="0.25">
      <c r="A918" s="90">
        <v>36347</v>
      </c>
      <c r="B918" s="88">
        <v>36342</v>
      </c>
      <c r="C918" s="91" t="s">
        <v>180</v>
      </c>
      <c r="D918" s="83">
        <v>157.03</v>
      </c>
      <c r="E918" s="82">
        <v>19917</v>
      </c>
      <c r="F918" s="82">
        <v>18068.3125</v>
      </c>
      <c r="G918" s="82">
        <v>13431.5</v>
      </c>
      <c r="H918" s="82"/>
      <c r="J918"/>
      <c r="K918"/>
      <c r="L918"/>
      <c r="M918"/>
      <c r="N918"/>
    </row>
    <row r="919" spans="1:14" x14ac:dyDescent="0.25">
      <c r="A919" s="90">
        <v>36348</v>
      </c>
      <c r="B919" s="88">
        <v>36342</v>
      </c>
      <c r="C919" s="91" t="s">
        <v>180</v>
      </c>
      <c r="D919" s="83">
        <v>88.72</v>
      </c>
      <c r="E919" s="82">
        <v>20352</v>
      </c>
      <c r="F919" s="82">
        <v>18259.6875</v>
      </c>
      <c r="G919" s="82">
        <v>13657.625</v>
      </c>
      <c r="H919" s="82"/>
      <c r="J919"/>
      <c r="K919"/>
      <c r="L919"/>
      <c r="M919"/>
      <c r="N919"/>
    </row>
    <row r="920" spans="1:14" x14ac:dyDescent="0.25">
      <c r="A920" s="90">
        <v>36349</v>
      </c>
      <c r="B920" s="88">
        <v>36342</v>
      </c>
      <c r="C920" s="91" t="s">
        <v>180</v>
      </c>
      <c r="D920" s="83">
        <v>38.1</v>
      </c>
      <c r="E920" s="82">
        <v>19756</v>
      </c>
      <c r="F920" s="82">
        <v>17977.75</v>
      </c>
      <c r="G920" s="82">
        <v>13722.625</v>
      </c>
      <c r="H920" s="82"/>
      <c r="J920"/>
      <c r="K920"/>
      <c r="L920"/>
      <c r="M920"/>
      <c r="N920"/>
    </row>
    <row r="921" spans="1:14" x14ac:dyDescent="0.25">
      <c r="A921" s="90">
        <v>36350</v>
      </c>
      <c r="B921" s="88">
        <v>36342</v>
      </c>
      <c r="C921" s="91" t="s">
        <v>180</v>
      </c>
      <c r="D921" s="83">
        <v>31.04</v>
      </c>
      <c r="E921" s="82">
        <v>19771</v>
      </c>
      <c r="F921" s="82">
        <v>17909.75</v>
      </c>
      <c r="G921" s="82">
        <v>13787.75</v>
      </c>
      <c r="H921" s="82"/>
      <c r="J921"/>
      <c r="K921"/>
      <c r="L921"/>
      <c r="M921"/>
      <c r="N921"/>
    </row>
    <row r="922" spans="1:14" x14ac:dyDescent="0.25">
      <c r="A922" s="90">
        <v>36351</v>
      </c>
      <c r="B922" s="88">
        <v>36342</v>
      </c>
      <c r="C922" s="91">
        <f>WEEKDAY(A922)</f>
        <v>7</v>
      </c>
      <c r="E922" s="82">
        <v>17863</v>
      </c>
      <c r="F922" s="82">
        <v>16532.6875</v>
      </c>
      <c r="G922" s="82">
        <v>13401.625</v>
      </c>
      <c r="H922" s="82"/>
      <c r="J922"/>
      <c r="K922"/>
      <c r="L922"/>
      <c r="M922"/>
      <c r="N922"/>
    </row>
    <row r="923" spans="1:14" x14ac:dyDescent="0.25">
      <c r="A923" s="90">
        <v>36352</v>
      </c>
      <c r="B923" s="88">
        <v>36342</v>
      </c>
      <c r="C923" s="91">
        <f>WEEKDAY(A923)</f>
        <v>1</v>
      </c>
      <c r="E923" s="82">
        <v>16694</v>
      </c>
      <c r="F923" s="82">
        <v>15421.1875</v>
      </c>
      <c r="G923" s="82">
        <v>12699.125</v>
      </c>
      <c r="H923" s="82"/>
      <c r="J923"/>
      <c r="K923"/>
      <c r="L923"/>
      <c r="M923"/>
      <c r="N923"/>
    </row>
    <row r="924" spans="1:14" x14ac:dyDescent="0.25">
      <c r="A924" s="90">
        <v>36353</v>
      </c>
      <c r="B924" s="88">
        <v>36342</v>
      </c>
      <c r="C924" s="91" t="s">
        <v>180</v>
      </c>
      <c r="D924" s="83">
        <v>24.05</v>
      </c>
      <c r="E924" s="82">
        <v>17108</v>
      </c>
      <c r="F924" s="82">
        <v>15763.625</v>
      </c>
      <c r="G924" s="82">
        <v>12636.75</v>
      </c>
      <c r="H924" s="82"/>
      <c r="J924"/>
      <c r="K924"/>
      <c r="L924"/>
      <c r="M924"/>
      <c r="N924"/>
    </row>
    <row r="925" spans="1:14" x14ac:dyDescent="0.25">
      <c r="A925" s="90">
        <v>36354</v>
      </c>
      <c r="B925" s="88">
        <v>36342</v>
      </c>
      <c r="C925" s="91" t="s">
        <v>180</v>
      </c>
      <c r="D925" s="83">
        <v>21.18</v>
      </c>
      <c r="E925" s="82">
        <v>17526</v>
      </c>
      <c r="F925" s="82">
        <v>15933.625</v>
      </c>
      <c r="G925" s="82">
        <v>12324.875</v>
      </c>
      <c r="H925" s="82"/>
      <c r="J925"/>
      <c r="K925"/>
      <c r="L925"/>
      <c r="M925"/>
      <c r="N925"/>
    </row>
    <row r="926" spans="1:14" x14ac:dyDescent="0.25">
      <c r="A926" s="90">
        <v>36355</v>
      </c>
      <c r="B926" s="88">
        <v>36342</v>
      </c>
      <c r="C926" s="91" t="s">
        <v>180</v>
      </c>
      <c r="D926" s="83">
        <v>22.32</v>
      </c>
      <c r="E926" s="82">
        <v>18892</v>
      </c>
      <c r="F926" s="82">
        <v>17113</v>
      </c>
      <c r="G926" s="82">
        <v>12801.625</v>
      </c>
      <c r="H926" s="82"/>
      <c r="J926"/>
      <c r="K926"/>
      <c r="L926"/>
      <c r="M926"/>
      <c r="N926"/>
    </row>
    <row r="927" spans="1:14" x14ac:dyDescent="0.25">
      <c r="A927" s="90">
        <v>36356</v>
      </c>
      <c r="B927" s="88">
        <v>36342</v>
      </c>
      <c r="C927" s="91" t="s">
        <v>180</v>
      </c>
      <c r="D927" s="83">
        <v>28.66</v>
      </c>
      <c r="E927" s="82">
        <v>19852</v>
      </c>
      <c r="F927" s="82">
        <v>17908.875</v>
      </c>
      <c r="G927" s="82">
        <v>13399.875</v>
      </c>
      <c r="H927" s="82"/>
      <c r="J927"/>
      <c r="K927"/>
      <c r="L927"/>
      <c r="M927"/>
      <c r="N927"/>
    </row>
    <row r="928" spans="1:14" x14ac:dyDescent="0.25">
      <c r="A928" s="90">
        <v>36357</v>
      </c>
      <c r="B928" s="88">
        <v>36342</v>
      </c>
      <c r="C928" s="91" t="s">
        <v>180</v>
      </c>
      <c r="D928" s="83">
        <v>42.76</v>
      </c>
      <c r="E928" s="82">
        <v>19232</v>
      </c>
      <c r="F928" s="82">
        <v>17611.9375</v>
      </c>
      <c r="G928" s="82">
        <v>13619</v>
      </c>
      <c r="H928" s="82"/>
      <c r="J928"/>
      <c r="K928"/>
      <c r="L928"/>
      <c r="M928"/>
      <c r="N928"/>
    </row>
    <row r="929" spans="1:14" x14ac:dyDescent="0.25">
      <c r="A929" s="90">
        <v>36358</v>
      </c>
      <c r="B929" s="88">
        <v>36342</v>
      </c>
      <c r="C929" s="91">
        <f>WEEKDAY(A929)</f>
        <v>7</v>
      </c>
      <c r="E929" s="82">
        <v>17745</v>
      </c>
      <c r="F929" s="82">
        <v>16547.6875</v>
      </c>
      <c r="G929" s="82">
        <v>13253.75</v>
      </c>
      <c r="H929" s="82"/>
      <c r="J929"/>
      <c r="K929"/>
      <c r="L929"/>
      <c r="M929"/>
      <c r="N929"/>
    </row>
    <row r="930" spans="1:14" x14ac:dyDescent="0.25">
      <c r="A930" s="90">
        <v>36359</v>
      </c>
      <c r="B930" s="88">
        <v>36342</v>
      </c>
      <c r="C930" s="91">
        <f>WEEKDAY(A930)</f>
        <v>1</v>
      </c>
      <c r="E930" s="82">
        <v>18414</v>
      </c>
      <c r="F930" s="82">
        <v>16750.375</v>
      </c>
      <c r="G930" s="82">
        <v>13016.125</v>
      </c>
      <c r="H930" s="82"/>
      <c r="J930"/>
      <c r="K930"/>
      <c r="L930"/>
      <c r="M930"/>
      <c r="N930"/>
    </row>
    <row r="931" spans="1:14" x14ac:dyDescent="0.25">
      <c r="A931" s="90">
        <v>36360</v>
      </c>
      <c r="B931" s="88">
        <v>36342</v>
      </c>
      <c r="C931" s="91" t="s">
        <v>180</v>
      </c>
      <c r="D931" s="83">
        <v>98.24</v>
      </c>
      <c r="E931" s="82">
        <v>19378</v>
      </c>
      <c r="F931" s="82">
        <v>17932.6875</v>
      </c>
      <c r="G931" s="82">
        <v>13535</v>
      </c>
      <c r="H931" s="82"/>
      <c r="J931"/>
      <c r="K931"/>
      <c r="L931"/>
      <c r="M931"/>
      <c r="N931"/>
    </row>
    <row r="932" spans="1:14" x14ac:dyDescent="0.25">
      <c r="A932" s="90">
        <v>36361</v>
      </c>
      <c r="B932" s="88">
        <v>36342</v>
      </c>
      <c r="C932" s="91" t="s">
        <v>180</v>
      </c>
      <c r="D932" s="83">
        <v>64.92</v>
      </c>
      <c r="E932" s="82">
        <v>19405</v>
      </c>
      <c r="F932" s="82">
        <v>17807.8125</v>
      </c>
      <c r="G932" s="82">
        <v>13783.375</v>
      </c>
      <c r="H932" s="82"/>
      <c r="J932"/>
      <c r="K932"/>
      <c r="L932"/>
      <c r="M932"/>
      <c r="N932"/>
    </row>
    <row r="933" spans="1:14" x14ac:dyDescent="0.25">
      <c r="A933" s="90">
        <v>36362</v>
      </c>
      <c r="B933" s="88">
        <v>36342</v>
      </c>
      <c r="C933" s="91" t="s">
        <v>180</v>
      </c>
      <c r="D933" s="83">
        <v>64.89</v>
      </c>
      <c r="E933" s="82">
        <v>19828</v>
      </c>
      <c r="F933" s="82">
        <v>18119.1875</v>
      </c>
      <c r="G933" s="82">
        <v>13886.875</v>
      </c>
      <c r="H933" s="82"/>
      <c r="J933"/>
      <c r="K933"/>
      <c r="L933"/>
      <c r="M933"/>
      <c r="N933"/>
    </row>
    <row r="934" spans="1:14" x14ac:dyDescent="0.25">
      <c r="A934" s="90">
        <v>36363</v>
      </c>
      <c r="B934" s="88">
        <v>36342</v>
      </c>
      <c r="C934" s="91" t="s">
        <v>180</v>
      </c>
      <c r="D934" s="83">
        <v>144.55000000000001</v>
      </c>
      <c r="E934" s="82">
        <v>20262</v>
      </c>
      <c r="F934" s="82">
        <v>18625.5</v>
      </c>
      <c r="G934" s="82">
        <v>14101</v>
      </c>
      <c r="H934" s="82"/>
      <c r="J934"/>
      <c r="K934"/>
      <c r="L934"/>
      <c r="M934"/>
      <c r="N934"/>
    </row>
    <row r="935" spans="1:14" x14ac:dyDescent="0.25">
      <c r="A935" s="90">
        <v>36364</v>
      </c>
      <c r="B935" s="88">
        <v>36342</v>
      </c>
      <c r="C935" s="91" t="s">
        <v>180</v>
      </c>
      <c r="D935" s="83">
        <v>349.14</v>
      </c>
      <c r="E935" s="82">
        <v>19865</v>
      </c>
      <c r="F935" s="82">
        <v>18397.125</v>
      </c>
      <c r="G935" s="82">
        <v>14592.75</v>
      </c>
      <c r="H935" s="82"/>
      <c r="J935"/>
      <c r="K935"/>
      <c r="L935"/>
      <c r="M935"/>
      <c r="N935"/>
    </row>
    <row r="936" spans="1:14" x14ac:dyDescent="0.25">
      <c r="A936" s="90">
        <v>36365</v>
      </c>
      <c r="B936" s="88">
        <v>36342</v>
      </c>
      <c r="C936" s="91">
        <f>WEEKDAY(A936)</f>
        <v>7</v>
      </c>
      <c r="E936" s="82">
        <v>19486</v>
      </c>
      <c r="F936" s="82">
        <v>17852.3125</v>
      </c>
      <c r="G936" s="82">
        <v>14392.75</v>
      </c>
      <c r="H936" s="82"/>
      <c r="J936"/>
      <c r="K936"/>
      <c r="L936"/>
      <c r="M936"/>
      <c r="N936"/>
    </row>
    <row r="937" spans="1:14" x14ac:dyDescent="0.25">
      <c r="A937" s="90">
        <v>36366</v>
      </c>
      <c r="B937" s="88">
        <v>36342</v>
      </c>
      <c r="C937" s="91">
        <f>WEEKDAY(A937)</f>
        <v>1</v>
      </c>
      <c r="E937" s="82">
        <v>19560</v>
      </c>
      <c r="F937" s="82">
        <v>17884.625</v>
      </c>
      <c r="G937" s="82">
        <v>13979.625</v>
      </c>
      <c r="H937" s="82"/>
      <c r="J937"/>
      <c r="K937"/>
      <c r="L937"/>
      <c r="M937"/>
      <c r="N937"/>
    </row>
    <row r="938" spans="1:14" x14ac:dyDescent="0.25">
      <c r="A938" s="90">
        <v>36367</v>
      </c>
      <c r="B938" s="88">
        <v>36342</v>
      </c>
      <c r="C938" s="91" t="s">
        <v>180</v>
      </c>
      <c r="D938" s="83">
        <v>432.35</v>
      </c>
      <c r="E938" s="82">
        <v>20011</v>
      </c>
      <c r="F938" s="82">
        <v>18464.625</v>
      </c>
      <c r="G938" s="82">
        <v>14447.75</v>
      </c>
      <c r="H938" s="82"/>
      <c r="J938"/>
      <c r="K938"/>
      <c r="L938"/>
      <c r="M938"/>
      <c r="N938"/>
    </row>
    <row r="939" spans="1:14" x14ac:dyDescent="0.25">
      <c r="A939" s="90">
        <v>36368</v>
      </c>
      <c r="B939" s="88">
        <v>36342</v>
      </c>
      <c r="C939" s="91" t="s">
        <v>180</v>
      </c>
      <c r="D939" s="83">
        <v>512.1</v>
      </c>
      <c r="E939" s="82">
        <v>20742</v>
      </c>
      <c r="F939" s="82">
        <v>18601.6875</v>
      </c>
      <c r="G939" s="82">
        <v>14223.5</v>
      </c>
      <c r="H939" s="82"/>
      <c r="J939"/>
      <c r="K939"/>
      <c r="L939"/>
      <c r="M939"/>
      <c r="N939"/>
    </row>
    <row r="940" spans="1:14" x14ac:dyDescent="0.25">
      <c r="A940" s="90">
        <v>36369</v>
      </c>
      <c r="B940" s="88">
        <v>36342</v>
      </c>
      <c r="C940" s="91" t="s">
        <v>180</v>
      </c>
      <c r="D940" s="83">
        <v>188.77</v>
      </c>
      <c r="E940" s="82">
        <v>20979</v>
      </c>
      <c r="F940" s="82">
        <v>18993</v>
      </c>
      <c r="G940" s="82">
        <v>14403.125</v>
      </c>
      <c r="H940" s="82"/>
      <c r="J940"/>
      <c r="K940"/>
      <c r="L940"/>
      <c r="M940"/>
      <c r="N940"/>
    </row>
    <row r="941" spans="1:14" x14ac:dyDescent="0.25">
      <c r="A941" s="90">
        <v>36370</v>
      </c>
      <c r="B941" s="88">
        <v>36342</v>
      </c>
      <c r="C941" s="91" t="s">
        <v>180</v>
      </c>
      <c r="D941" s="83">
        <v>1554.83</v>
      </c>
      <c r="E941" s="82">
        <v>20719</v>
      </c>
      <c r="F941" s="82">
        <v>19116.375</v>
      </c>
      <c r="G941" s="82">
        <v>14995</v>
      </c>
      <c r="H941" s="82"/>
      <c r="J941"/>
      <c r="K941"/>
      <c r="L941"/>
      <c r="M941"/>
      <c r="N941"/>
    </row>
    <row r="942" spans="1:14" x14ac:dyDescent="0.25">
      <c r="A942" s="90">
        <v>36371</v>
      </c>
      <c r="B942" s="88">
        <v>36342</v>
      </c>
      <c r="C942" s="91" t="s">
        <v>180</v>
      </c>
      <c r="D942" s="83">
        <v>1643.1801</v>
      </c>
      <c r="E942" s="82">
        <v>20343</v>
      </c>
      <c r="F942" s="82">
        <v>18711.6875</v>
      </c>
      <c r="G942" s="82">
        <v>15259.25</v>
      </c>
      <c r="H942" s="82"/>
      <c r="J942"/>
      <c r="K942"/>
      <c r="L942"/>
      <c r="M942"/>
      <c r="N942"/>
    </row>
    <row r="943" spans="1:14" x14ac:dyDescent="0.25">
      <c r="A943" s="90">
        <v>36372</v>
      </c>
      <c r="B943" s="88">
        <v>36342</v>
      </c>
      <c r="C943" s="91">
        <f>WEEKDAY(A943)</f>
        <v>7</v>
      </c>
      <c r="E943" s="82">
        <v>20538</v>
      </c>
      <c r="F943" s="82">
        <v>18751.9375</v>
      </c>
      <c r="G943" s="82">
        <v>14844.75</v>
      </c>
      <c r="H943" s="82"/>
      <c r="J943"/>
      <c r="K943"/>
      <c r="L943"/>
      <c r="M943"/>
      <c r="N943"/>
    </row>
    <row r="944" spans="1:14" x14ac:dyDescent="0.25">
      <c r="A944" s="90">
        <v>36373</v>
      </c>
      <c r="B944" s="88">
        <v>36373</v>
      </c>
      <c r="C944" s="91">
        <f>WEEKDAY(A944)</f>
        <v>1</v>
      </c>
      <c r="E944" s="82">
        <v>20364</v>
      </c>
      <c r="F944" s="82">
        <v>18487.0625</v>
      </c>
      <c r="G944" s="82">
        <v>14491.375</v>
      </c>
      <c r="H944" s="82"/>
      <c r="J944"/>
      <c r="K944"/>
      <c r="L944"/>
      <c r="M944"/>
      <c r="N944"/>
    </row>
    <row r="945" spans="1:14" x14ac:dyDescent="0.25">
      <c r="A945" s="90">
        <v>36374</v>
      </c>
      <c r="B945" s="88">
        <v>36373</v>
      </c>
      <c r="C945" s="91" t="s">
        <v>180</v>
      </c>
      <c r="D945" s="83">
        <v>292.10000000000002</v>
      </c>
      <c r="E945" s="82">
        <v>21266</v>
      </c>
      <c r="F945" s="82">
        <v>19378.625</v>
      </c>
      <c r="G945" s="82">
        <v>14790.125</v>
      </c>
      <c r="H945" s="82"/>
      <c r="J945"/>
      <c r="K945"/>
      <c r="L945"/>
      <c r="M945"/>
      <c r="N945"/>
    </row>
    <row r="946" spans="1:14" x14ac:dyDescent="0.25">
      <c r="A946" s="90">
        <v>36375</v>
      </c>
      <c r="B946" s="88">
        <v>36373</v>
      </c>
      <c r="C946" s="91" t="s">
        <v>180</v>
      </c>
      <c r="D946" s="83">
        <v>45.11</v>
      </c>
      <c r="E946" s="82">
        <v>21499</v>
      </c>
      <c r="F946" s="82">
        <v>19097.125</v>
      </c>
      <c r="G946" s="82">
        <v>14435</v>
      </c>
      <c r="H946" s="82"/>
      <c r="J946"/>
      <c r="K946"/>
      <c r="L946"/>
      <c r="M946"/>
      <c r="N946"/>
    </row>
    <row r="947" spans="1:14" x14ac:dyDescent="0.25">
      <c r="A947" s="90">
        <v>36376</v>
      </c>
      <c r="B947" s="88">
        <v>36373</v>
      </c>
      <c r="C947" s="91" t="s">
        <v>180</v>
      </c>
      <c r="D947" s="83">
        <v>47.7</v>
      </c>
      <c r="E947" s="82">
        <v>21080</v>
      </c>
      <c r="F947" s="82">
        <v>19005.5625</v>
      </c>
      <c r="G947" s="82">
        <v>14377.5</v>
      </c>
      <c r="H947" s="82"/>
      <c r="J947"/>
      <c r="K947"/>
      <c r="L947"/>
      <c r="M947"/>
      <c r="N947"/>
    </row>
    <row r="948" spans="1:14" x14ac:dyDescent="0.25">
      <c r="A948" s="90">
        <v>36377</v>
      </c>
      <c r="B948" s="88">
        <v>36373</v>
      </c>
      <c r="C948" s="91" t="s">
        <v>180</v>
      </c>
      <c r="D948" s="83">
        <v>46</v>
      </c>
      <c r="E948" s="82">
        <v>21272</v>
      </c>
      <c r="F948" s="82">
        <v>19309.75</v>
      </c>
      <c r="G948" s="82">
        <v>14623.25</v>
      </c>
      <c r="H948" s="82"/>
      <c r="J948"/>
      <c r="K948"/>
      <c r="L948"/>
      <c r="M948"/>
      <c r="N948"/>
    </row>
    <row r="949" spans="1:14" x14ac:dyDescent="0.25">
      <c r="A949" s="90">
        <v>36378</v>
      </c>
      <c r="B949" s="88">
        <v>36373</v>
      </c>
      <c r="C949" s="91" t="s">
        <v>180</v>
      </c>
      <c r="D949" s="83">
        <v>51.63</v>
      </c>
      <c r="E949" s="82">
        <v>20900</v>
      </c>
      <c r="F949" s="82">
        <v>18998.4375</v>
      </c>
      <c r="G949" s="82">
        <v>14668.5</v>
      </c>
      <c r="H949" s="82"/>
      <c r="J949"/>
      <c r="K949"/>
      <c r="L949"/>
      <c r="M949"/>
      <c r="N949"/>
    </row>
    <row r="950" spans="1:14" x14ac:dyDescent="0.25">
      <c r="A950" s="90">
        <v>36379</v>
      </c>
      <c r="B950" s="88">
        <v>36373</v>
      </c>
      <c r="C950" s="91">
        <f>WEEKDAY(A950)</f>
        <v>7</v>
      </c>
      <c r="E950" s="82">
        <v>20676</v>
      </c>
      <c r="F950" s="82">
        <v>18703.1875</v>
      </c>
      <c r="G950" s="82">
        <v>14413.875</v>
      </c>
      <c r="H950" s="82"/>
      <c r="J950"/>
      <c r="K950"/>
      <c r="L950"/>
      <c r="M950"/>
      <c r="N950"/>
    </row>
    <row r="951" spans="1:14" x14ac:dyDescent="0.25">
      <c r="A951" s="90">
        <v>36380</v>
      </c>
      <c r="B951" s="88">
        <v>36373</v>
      </c>
      <c r="C951" s="91">
        <f>WEEKDAY(A951)</f>
        <v>1</v>
      </c>
      <c r="E951" s="82">
        <v>19632</v>
      </c>
      <c r="F951" s="82">
        <v>18037.4375</v>
      </c>
      <c r="G951" s="82">
        <v>14772.375</v>
      </c>
      <c r="H951" s="82"/>
      <c r="J951"/>
      <c r="K951"/>
      <c r="L951"/>
      <c r="M951"/>
      <c r="N951"/>
    </row>
    <row r="952" spans="1:14" x14ac:dyDescent="0.25">
      <c r="A952" s="90">
        <v>36381</v>
      </c>
      <c r="B952" s="88">
        <v>36373</v>
      </c>
      <c r="C952" s="91" t="s">
        <v>180</v>
      </c>
      <c r="D952" s="83">
        <v>56.7</v>
      </c>
      <c r="E952" s="82">
        <v>21013</v>
      </c>
      <c r="F952" s="82">
        <v>18961.4375</v>
      </c>
      <c r="G952" s="82">
        <v>14845</v>
      </c>
      <c r="H952" s="82"/>
      <c r="J952"/>
      <c r="K952"/>
      <c r="L952"/>
      <c r="M952"/>
      <c r="N952"/>
    </row>
    <row r="953" spans="1:14" x14ac:dyDescent="0.25">
      <c r="A953" s="90">
        <v>36382</v>
      </c>
      <c r="B953" s="88">
        <v>36373</v>
      </c>
      <c r="C953" s="91" t="s">
        <v>180</v>
      </c>
      <c r="D953" s="83">
        <v>50.41</v>
      </c>
      <c r="E953" s="82">
        <v>19992</v>
      </c>
      <c r="F953" s="82">
        <v>18468.375</v>
      </c>
      <c r="G953" s="82">
        <v>14458.625</v>
      </c>
      <c r="H953" s="82"/>
      <c r="J953"/>
      <c r="K953"/>
      <c r="L953"/>
      <c r="M953"/>
      <c r="N953"/>
    </row>
    <row r="954" spans="1:14" x14ac:dyDescent="0.25">
      <c r="A954" s="90">
        <v>36383</v>
      </c>
      <c r="B954" s="88">
        <v>36373</v>
      </c>
      <c r="C954" s="91" t="s">
        <v>180</v>
      </c>
      <c r="D954" s="83">
        <v>68.16</v>
      </c>
      <c r="E954" s="82">
        <v>21490</v>
      </c>
      <c r="F954" s="82">
        <v>19579.375</v>
      </c>
      <c r="G954" s="82">
        <v>14824.75</v>
      </c>
      <c r="H954" s="82"/>
      <c r="J954"/>
      <c r="K954"/>
      <c r="L954"/>
      <c r="M954"/>
      <c r="N954"/>
    </row>
    <row r="955" spans="1:14" x14ac:dyDescent="0.25">
      <c r="A955" s="90">
        <v>36384</v>
      </c>
      <c r="B955" s="88">
        <v>36373</v>
      </c>
      <c r="C955" s="91" t="s">
        <v>180</v>
      </c>
      <c r="D955" s="83">
        <v>74.17</v>
      </c>
      <c r="E955" s="82">
        <v>21253</v>
      </c>
      <c r="F955" s="82">
        <v>19682.0625</v>
      </c>
      <c r="G955" s="82">
        <v>15246</v>
      </c>
      <c r="H955" s="82"/>
      <c r="J955"/>
      <c r="K955"/>
      <c r="L955"/>
      <c r="M955"/>
      <c r="N955"/>
    </row>
    <row r="956" spans="1:14" x14ac:dyDescent="0.25">
      <c r="A956" s="90">
        <v>36385</v>
      </c>
      <c r="B956" s="88">
        <v>36373</v>
      </c>
      <c r="C956" s="91" t="s">
        <v>180</v>
      </c>
      <c r="D956" s="83">
        <v>298.82</v>
      </c>
      <c r="E956" s="82">
        <v>21707</v>
      </c>
      <c r="F956" s="82">
        <v>19541.625</v>
      </c>
      <c r="G956" s="82">
        <v>15281.75</v>
      </c>
      <c r="H956" s="82"/>
      <c r="J956"/>
      <c r="K956"/>
      <c r="L956"/>
      <c r="M956"/>
      <c r="N956"/>
    </row>
    <row r="957" spans="1:14" x14ac:dyDescent="0.25">
      <c r="A957" s="90">
        <v>36386</v>
      </c>
      <c r="B957" s="88">
        <v>36373</v>
      </c>
      <c r="C957" s="91">
        <f>WEEKDAY(A957)</f>
        <v>7</v>
      </c>
      <c r="E957" s="82">
        <v>20118</v>
      </c>
      <c r="F957" s="82">
        <v>18051</v>
      </c>
      <c r="G957" s="82">
        <v>14372.5</v>
      </c>
      <c r="H957" s="82"/>
      <c r="J957"/>
      <c r="K957"/>
      <c r="L957"/>
      <c r="M957"/>
      <c r="N957"/>
    </row>
    <row r="958" spans="1:14" x14ac:dyDescent="0.25">
      <c r="A958" s="90">
        <v>36387</v>
      </c>
      <c r="B958" s="88">
        <v>36373</v>
      </c>
      <c r="C958" s="91">
        <f>WEEKDAY(A958)</f>
        <v>1</v>
      </c>
      <c r="E958" s="82">
        <v>18569</v>
      </c>
      <c r="F958" s="82">
        <v>16349</v>
      </c>
      <c r="G958" s="82">
        <v>12929.875</v>
      </c>
      <c r="H958" s="82"/>
      <c r="J958"/>
      <c r="K958"/>
      <c r="L958"/>
      <c r="M958"/>
      <c r="N958"/>
    </row>
    <row r="959" spans="1:14" x14ac:dyDescent="0.25">
      <c r="A959" s="90">
        <v>36388</v>
      </c>
      <c r="B959" s="88">
        <v>36373</v>
      </c>
      <c r="C959" s="91" t="s">
        <v>180</v>
      </c>
      <c r="D959" s="83">
        <v>300.94</v>
      </c>
      <c r="E959" s="82">
        <v>20534</v>
      </c>
      <c r="F959" s="82">
        <v>18116</v>
      </c>
      <c r="G959" s="82">
        <v>13109.875</v>
      </c>
      <c r="H959" s="82"/>
      <c r="J959"/>
      <c r="K959"/>
      <c r="L959"/>
      <c r="M959"/>
      <c r="N959"/>
    </row>
    <row r="960" spans="1:14" x14ac:dyDescent="0.25">
      <c r="A960" s="90">
        <v>36389</v>
      </c>
      <c r="B960" s="88">
        <v>36373</v>
      </c>
      <c r="C960" s="91" t="s">
        <v>180</v>
      </c>
      <c r="D960" s="83">
        <v>132.31</v>
      </c>
      <c r="E960" s="82">
        <v>21173</v>
      </c>
      <c r="F960" s="82">
        <v>18881.75</v>
      </c>
      <c r="G960" s="82">
        <v>13983.125</v>
      </c>
      <c r="H960" s="82"/>
      <c r="J960"/>
      <c r="K960"/>
      <c r="L960"/>
      <c r="M960"/>
      <c r="N960"/>
    </row>
    <row r="961" spans="1:14" x14ac:dyDescent="0.25">
      <c r="A961" s="90">
        <v>36390</v>
      </c>
      <c r="B961" s="88">
        <v>36373</v>
      </c>
      <c r="C961" s="91" t="s">
        <v>180</v>
      </c>
      <c r="D961" s="83">
        <v>65.98</v>
      </c>
      <c r="E961" s="82">
        <v>21853</v>
      </c>
      <c r="F961" s="82">
        <v>19487.6875</v>
      </c>
      <c r="G961" s="82">
        <v>14300.875</v>
      </c>
      <c r="H961" s="82"/>
      <c r="J961"/>
      <c r="K961"/>
      <c r="L961"/>
      <c r="M961"/>
      <c r="N961"/>
    </row>
    <row r="962" spans="1:14" x14ac:dyDescent="0.25">
      <c r="A962" s="90">
        <v>36391</v>
      </c>
      <c r="B962" s="88">
        <v>36373</v>
      </c>
      <c r="C962" s="91" t="s">
        <v>180</v>
      </c>
      <c r="D962" s="83">
        <v>51.53</v>
      </c>
      <c r="E962" s="82">
        <v>21731</v>
      </c>
      <c r="F962" s="82">
        <v>19608.375</v>
      </c>
      <c r="G962" s="82">
        <v>14594.625</v>
      </c>
      <c r="H962" s="82"/>
      <c r="J962"/>
      <c r="K962"/>
      <c r="L962"/>
      <c r="M962"/>
      <c r="N962"/>
    </row>
    <row r="963" spans="1:14" x14ac:dyDescent="0.25">
      <c r="A963" s="90">
        <v>36392</v>
      </c>
      <c r="B963" s="88">
        <v>36373</v>
      </c>
      <c r="C963" s="91" t="s">
        <v>180</v>
      </c>
      <c r="D963" s="83">
        <v>51.83</v>
      </c>
      <c r="E963" s="82">
        <v>21239</v>
      </c>
      <c r="F963" s="82">
        <v>18984.125</v>
      </c>
      <c r="G963" s="82">
        <v>14570.75</v>
      </c>
      <c r="H963" s="82"/>
      <c r="J963"/>
      <c r="K963"/>
      <c r="L963"/>
      <c r="M963"/>
      <c r="N963"/>
    </row>
    <row r="964" spans="1:14" x14ac:dyDescent="0.25">
      <c r="A964" s="90">
        <v>36393</v>
      </c>
      <c r="B964" s="88">
        <v>36373</v>
      </c>
      <c r="C964" s="91">
        <f>WEEKDAY(A964)</f>
        <v>7</v>
      </c>
      <c r="E964" s="82">
        <v>19561</v>
      </c>
      <c r="F964" s="82">
        <v>17623.0625</v>
      </c>
      <c r="G964" s="82">
        <v>13710.75</v>
      </c>
      <c r="H964" s="82"/>
      <c r="J964"/>
      <c r="K964"/>
      <c r="L964"/>
      <c r="M964"/>
      <c r="N964"/>
    </row>
    <row r="965" spans="1:14" x14ac:dyDescent="0.25">
      <c r="A965" s="90">
        <v>36394</v>
      </c>
      <c r="B965" s="88">
        <v>36373</v>
      </c>
      <c r="C965" s="91">
        <f>WEEKDAY(A965)</f>
        <v>1</v>
      </c>
      <c r="E965" s="82">
        <v>20031</v>
      </c>
      <c r="F965" s="82">
        <v>17818.625</v>
      </c>
      <c r="G965" s="82">
        <v>13395.375</v>
      </c>
      <c r="H965" s="82"/>
      <c r="J965"/>
      <c r="K965"/>
      <c r="L965"/>
      <c r="M965"/>
      <c r="N965"/>
    </row>
    <row r="966" spans="1:14" x14ac:dyDescent="0.25">
      <c r="A966" s="90">
        <v>36395</v>
      </c>
      <c r="B966" s="88">
        <v>36373</v>
      </c>
      <c r="C966" s="91" t="s">
        <v>180</v>
      </c>
      <c r="D966" s="83">
        <v>54.34</v>
      </c>
      <c r="E966" s="82">
        <v>20316</v>
      </c>
      <c r="F966" s="82">
        <v>18588.5</v>
      </c>
      <c r="G966" s="82">
        <v>14178.75</v>
      </c>
      <c r="H966" s="82"/>
      <c r="J966"/>
      <c r="K966"/>
      <c r="L966"/>
      <c r="M966"/>
      <c r="N966"/>
    </row>
    <row r="967" spans="1:14" x14ac:dyDescent="0.25">
      <c r="A967" s="90">
        <v>36396</v>
      </c>
      <c r="B967" s="88">
        <v>36373</v>
      </c>
      <c r="C967" s="91" t="s">
        <v>180</v>
      </c>
      <c r="D967" s="83">
        <v>46.54</v>
      </c>
      <c r="E967" s="82">
        <v>20365</v>
      </c>
      <c r="F967" s="82">
        <v>18556</v>
      </c>
      <c r="G967" s="82">
        <v>14405.125</v>
      </c>
      <c r="H967" s="82"/>
      <c r="J967"/>
      <c r="K967"/>
      <c r="L967"/>
      <c r="M967"/>
      <c r="N967"/>
    </row>
    <row r="968" spans="1:14" x14ac:dyDescent="0.25">
      <c r="A968" s="90">
        <v>36397</v>
      </c>
      <c r="B968" s="88">
        <v>36373</v>
      </c>
      <c r="C968" s="91" t="s">
        <v>180</v>
      </c>
      <c r="D968" s="83">
        <v>34.72</v>
      </c>
      <c r="E968" s="82">
        <v>20855</v>
      </c>
      <c r="F968" s="82">
        <v>18852.5</v>
      </c>
      <c r="G968" s="82">
        <v>14151</v>
      </c>
      <c r="H968" s="82"/>
      <c r="J968"/>
      <c r="K968"/>
      <c r="L968"/>
      <c r="M968"/>
      <c r="N968"/>
    </row>
    <row r="969" spans="1:14" x14ac:dyDescent="0.25">
      <c r="A969" s="90">
        <v>36398</v>
      </c>
      <c r="B969" s="88">
        <v>36373</v>
      </c>
      <c r="C969" s="91" t="s">
        <v>180</v>
      </c>
      <c r="D969" s="83">
        <v>35.549999999999997</v>
      </c>
      <c r="E969" s="82">
        <v>21293</v>
      </c>
      <c r="F969" s="82">
        <v>19076.1875</v>
      </c>
      <c r="G969" s="82">
        <v>14381.875</v>
      </c>
      <c r="H969" s="82"/>
      <c r="J969"/>
      <c r="K969"/>
      <c r="L969"/>
      <c r="M969"/>
      <c r="N969"/>
    </row>
    <row r="970" spans="1:14" x14ac:dyDescent="0.25">
      <c r="A970" s="90">
        <v>36399</v>
      </c>
      <c r="B970" s="88">
        <v>36373</v>
      </c>
      <c r="C970" s="91" t="s">
        <v>180</v>
      </c>
      <c r="D970" s="83">
        <v>42.73</v>
      </c>
      <c r="E970" s="82">
        <v>19644</v>
      </c>
      <c r="F970" s="82">
        <v>18035.6875</v>
      </c>
      <c r="G970" s="82">
        <v>14431.75</v>
      </c>
      <c r="H970" s="82"/>
      <c r="J970"/>
      <c r="K970"/>
      <c r="L970"/>
      <c r="M970"/>
      <c r="N970"/>
    </row>
    <row r="971" spans="1:14" x14ac:dyDescent="0.25">
      <c r="A971" s="90">
        <v>36400</v>
      </c>
      <c r="B971" s="88">
        <v>36373</v>
      </c>
      <c r="C971" s="91">
        <f>WEEKDAY(A971)</f>
        <v>7</v>
      </c>
      <c r="E971" s="82">
        <v>20178</v>
      </c>
      <c r="F971" s="82">
        <v>17965.5</v>
      </c>
      <c r="G971" s="82">
        <v>13584.625</v>
      </c>
      <c r="H971" s="82"/>
      <c r="J971"/>
      <c r="K971"/>
      <c r="L971"/>
      <c r="M971"/>
      <c r="N971"/>
    </row>
    <row r="972" spans="1:14" x14ac:dyDescent="0.25">
      <c r="A972" s="90">
        <v>36401</v>
      </c>
      <c r="B972" s="88">
        <v>36373</v>
      </c>
      <c r="C972" s="91">
        <f>WEEKDAY(A972)</f>
        <v>1</v>
      </c>
      <c r="E972" s="82">
        <v>19944</v>
      </c>
      <c r="F972" s="82">
        <v>17653.1875</v>
      </c>
      <c r="G972" s="82">
        <v>13557.625</v>
      </c>
      <c r="H972" s="82"/>
      <c r="J972"/>
      <c r="K972"/>
      <c r="L972"/>
      <c r="M972"/>
      <c r="N972"/>
    </row>
    <row r="973" spans="1:14" x14ac:dyDescent="0.25">
      <c r="A973" s="90">
        <v>36402</v>
      </c>
      <c r="B973" s="88">
        <v>36373</v>
      </c>
      <c r="C973" s="91" t="s">
        <v>180</v>
      </c>
      <c r="D973" s="83">
        <v>45.77</v>
      </c>
      <c r="E973" s="82">
        <v>20079</v>
      </c>
      <c r="F973" s="82">
        <v>18246.5625</v>
      </c>
      <c r="G973" s="82">
        <v>13851.25</v>
      </c>
      <c r="H973" s="82"/>
      <c r="J973"/>
      <c r="K973"/>
      <c r="L973"/>
      <c r="M973"/>
      <c r="N973"/>
    </row>
    <row r="974" spans="1:14" x14ac:dyDescent="0.25">
      <c r="A974" s="90">
        <v>36403</v>
      </c>
      <c r="B974" s="88">
        <v>36373</v>
      </c>
      <c r="C974" s="91" t="s">
        <v>180</v>
      </c>
      <c r="D974" s="83">
        <v>38.26</v>
      </c>
      <c r="E974" s="82">
        <v>19420</v>
      </c>
      <c r="F974" s="82">
        <v>17437.125</v>
      </c>
      <c r="G974" s="82">
        <v>13343.375</v>
      </c>
      <c r="H974" s="82"/>
      <c r="J974"/>
      <c r="K974"/>
      <c r="L974"/>
      <c r="M974"/>
      <c r="N974"/>
    </row>
    <row r="975" spans="1:14" x14ac:dyDescent="0.25">
      <c r="A975" s="90">
        <v>36404</v>
      </c>
      <c r="B975" s="88">
        <v>36404</v>
      </c>
      <c r="C975" s="91" t="s">
        <v>180</v>
      </c>
      <c r="D975" s="83">
        <v>36.909999999999997</v>
      </c>
      <c r="E975" s="82">
        <v>18915</v>
      </c>
      <c r="F975" s="82">
        <v>17284.75</v>
      </c>
      <c r="G975" s="82">
        <v>13298.5</v>
      </c>
      <c r="H975" s="82"/>
      <c r="J975"/>
      <c r="K975"/>
      <c r="L975"/>
      <c r="M975"/>
      <c r="N975"/>
    </row>
    <row r="976" spans="1:14" x14ac:dyDescent="0.25">
      <c r="A976" s="90">
        <v>36405</v>
      </c>
      <c r="B976" s="88">
        <v>36404</v>
      </c>
      <c r="C976" s="91" t="s">
        <v>180</v>
      </c>
      <c r="D976" s="83">
        <v>32.78</v>
      </c>
      <c r="E976" s="82">
        <v>18268</v>
      </c>
      <c r="F976" s="82">
        <v>16874.875</v>
      </c>
      <c r="G976" s="82">
        <v>13378.25</v>
      </c>
      <c r="H976" s="82"/>
      <c r="J976"/>
      <c r="K976"/>
      <c r="L976"/>
      <c r="M976"/>
      <c r="N976"/>
    </row>
    <row r="977" spans="1:14" x14ac:dyDescent="0.25">
      <c r="A977" s="90">
        <v>36406</v>
      </c>
      <c r="B977" s="88">
        <v>36404</v>
      </c>
      <c r="C977" s="91" t="s">
        <v>180</v>
      </c>
      <c r="D977" s="83">
        <v>32.24</v>
      </c>
      <c r="E977" s="82">
        <v>19514</v>
      </c>
      <c r="F977" s="82">
        <v>17502.0625</v>
      </c>
      <c r="G977" s="82">
        <v>13399.875</v>
      </c>
      <c r="H977" s="82"/>
      <c r="J977"/>
      <c r="K977"/>
      <c r="L977"/>
      <c r="M977"/>
      <c r="N977"/>
    </row>
    <row r="978" spans="1:14" x14ac:dyDescent="0.25">
      <c r="A978" s="90">
        <v>36407</v>
      </c>
      <c r="B978" s="88">
        <v>36404</v>
      </c>
      <c r="C978" s="91">
        <f>WEEKDAY(A978)</f>
        <v>7</v>
      </c>
      <c r="E978" s="82">
        <v>18870</v>
      </c>
      <c r="F978" s="82">
        <v>17099.9375</v>
      </c>
      <c r="G978" s="82">
        <v>13375.625</v>
      </c>
      <c r="H978" s="82"/>
      <c r="J978"/>
      <c r="K978"/>
      <c r="L978"/>
      <c r="M978"/>
      <c r="N978"/>
    </row>
    <row r="979" spans="1:14" x14ac:dyDescent="0.25">
      <c r="A979" s="90">
        <v>36408</v>
      </c>
      <c r="B979" s="88">
        <v>36404</v>
      </c>
      <c r="C979" s="91">
        <f>WEEKDAY(A979)</f>
        <v>1</v>
      </c>
      <c r="E979" s="82">
        <v>18752</v>
      </c>
      <c r="F979" s="82">
        <v>16925.875</v>
      </c>
      <c r="G979" s="82">
        <v>13437</v>
      </c>
      <c r="H979" s="82"/>
      <c r="J979"/>
      <c r="K979"/>
      <c r="L979"/>
      <c r="M979"/>
      <c r="N979"/>
    </row>
    <row r="980" spans="1:14" x14ac:dyDescent="0.25">
      <c r="A980" s="90">
        <v>36409</v>
      </c>
      <c r="B980" s="88">
        <v>36404</v>
      </c>
      <c r="C980" s="91" t="s">
        <v>180</v>
      </c>
      <c r="E980" s="82">
        <v>19054</v>
      </c>
      <c r="F980" s="82">
        <v>17077.25</v>
      </c>
      <c r="G980" s="82">
        <v>13359</v>
      </c>
      <c r="H980" s="82"/>
      <c r="J980"/>
      <c r="K980"/>
      <c r="L980"/>
      <c r="M980"/>
      <c r="N980"/>
    </row>
    <row r="981" spans="1:14" x14ac:dyDescent="0.25">
      <c r="A981" s="90">
        <v>36410</v>
      </c>
      <c r="B981" s="88">
        <v>36404</v>
      </c>
      <c r="C981" s="91" t="s">
        <v>180</v>
      </c>
      <c r="D981" s="83">
        <v>29.8</v>
      </c>
      <c r="E981" s="82">
        <v>20120</v>
      </c>
      <c r="F981" s="82">
        <v>18069.3125</v>
      </c>
      <c r="G981" s="82">
        <v>13514.375</v>
      </c>
      <c r="H981" s="82"/>
      <c r="J981"/>
      <c r="K981"/>
      <c r="L981"/>
      <c r="M981"/>
      <c r="N981"/>
    </row>
    <row r="982" spans="1:14" x14ac:dyDescent="0.25">
      <c r="A982" s="90">
        <v>36411</v>
      </c>
      <c r="B982" s="88">
        <v>36404</v>
      </c>
      <c r="C982" s="91" t="s">
        <v>180</v>
      </c>
      <c r="D982" s="83">
        <v>31.59</v>
      </c>
      <c r="E982" s="82">
        <v>18481</v>
      </c>
      <c r="F982" s="82">
        <v>17037.8125</v>
      </c>
      <c r="G982" s="82">
        <v>13538.375</v>
      </c>
      <c r="H982" s="82"/>
      <c r="J982"/>
      <c r="K982"/>
      <c r="L982"/>
      <c r="M982"/>
      <c r="N982"/>
    </row>
    <row r="983" spans="1:14" x14ac:dyDescent="0.25">
      <c r="A983" s="90">
        <v>36412</v>
      </c>
      <c r="B983" s="88">
        <v>36404</v>
      </c>
      <c r="C983" s="91" t="s">
        <v>180</v>
      </c>
      <c r="D983" s="83">
        <v>33.950000000000003</v>
      </c>
      <c r="E983" s="82">
        <v>19158</v>
      </c>
      <c r="F983" s="82">
        <v>16995.1875</v>
      </c>
      <c r="G983" s="82">
        <v>12925.375</v>
      </c>
      <c r="H983" s="82"/>
      <c r="J983"/>
      <c r="K983"/>
      <c r="L983"/>
      <c r="M983"/>
      <c r="N983"/>
    </row>
    <row r="984" spans="1:14" x14ac:dyDescent="0.25">
      <c r="A984" s="90">
        <v>36413</v>
      </c>
      <c r="B984" s="88">
        <v>36404</v>
      </c>
      <c r="C984" s="91" t="s">
        <v>180</v>
      </c>
      <c r="D984" s="83">
        <v>26.51</v>
      </c>
      <c r="E984" s="82">
        <v>18698</v>
      </c>
      <c r="F984" s="82">
        <v>16382.4375</v>
      </c>
      <c r="G984" s="82">
        <v>12553.125</v>
      </c>
      <c r="H984" s="82"/>
      <c r="J984"/>
      <c r="K984"/>
      <c r="L984"/>
      <c r="M984"/>
      <c r="N984"/>
    </row>
    <row r="985" spans="1:14" x14ac:dyDescent="0.25">
      <c r="A985" s="90">
        <v>36414</v>
      </c>
      <c r="B985" s="88">
        <v>36404</v>
      </c>
      <c r="C985" s="91">
        <f>WEEKDAY(A985)</f>
        <v>7</v>
      </c>
      <c r="E985" s="82">
        <v>16925</v>
      </c>
      <c r="F985" s="82">
        <v>15192.8125</v>
      </c>
      <c r="G985" s="82">
        <v>11870.875</v>
      </c>
      <c r="H985" s="82"/>
      <c r="J985"/>
      <c r="K985"/>
      <c r="L985"/>
      <c r="M985"/>
      <c r="N985"/>
    </row>
    <row r="986" spans="1:14" x14ac:dyDescent="0.25">
      <c r="A986" s="90">
        <v>36415</v>
      </c>
      <c r="B986" s="88">
        <v>36404</v>
      </c>
      <c r="C986" s="91">
        <f>WEEKDAY(A986)</f>
        <v>1</v>
      </c>
      <c r="E986" s="82">
        <v>17432</v>
      </c>
      <c r="F986" s="82">
        <v>15866.75</v>
      </c>
      <c r="G986" s="82">
        <v>12056.375</v>
      </c>
      <c r="H986" s="82"/>
      <c r="J986"/>
      <c r="K986"/>
      <c r="L986"/>
      <c r="M986"/>
      <c r="N986"/>
    </row>
    <row r="987" spans="1:14" x14ac:dyDescent="0.25">
      <c r="A987" s="90">
        <v>36416</v>
      </c>
      <c r="B987" s="88">
        <v>36404</v>
      </c>
      <c r="C987" s="91" t="s">
        <v>180</v>
      </c>
      <c r="D987" s="83">
        <v>23.38</v>
      </c>
      <c r="E987" s="82">
        <v>18594</v>
      </c>
      <c r="F987" s="82">
        <v>16851.5</v>
      </c>
      <c r="G987" s="82">
        <v>12971.125</v>
      </c>
      <c r="H987" s="82"/>
      <c r="J987"/>
      <c r="K987"/>
      <c r="L987"/>
      <c r="M987"/>
      <c r="N987"/>
    </row>
    <row r="988" spans="1:14" x14ac:dyDescent="0.25">
      <c r="A988" s="90">
        <v>36417</v>
      </c>
      <c r="B988" s="88">
        <v>36404</v>
      </c>
      <c r="C988" s="91" t="s">
        <v>180</v>
      </c>
      <c r="D988" s="83">
        <v>21.76</v>
      </c>
      <c r="E988" s="82">
        <v>18141</v>
      </c>
      <c r="F988" s="82">
        <v>16187.1875</v>
      </c>
      <c r="G988" s="82">
        <v>12558.75</v>
      </c>
      <c r="H988" s="82"/>
      <c r="J988"/>
      <c r="K988"/>
      <c r="L988"/>
      <c r="M988"/>
      <c r="N988"/>
    </row>
    <row r="989" spans="1:14" x14ac:dyDescent="0.25">
      <c r="A989" s="90">
        <v>36418</v>
      </c>
      <c r="B989" s="88">
        <v>36404</v>
      </c>
      <c r="C989" s="91" t="s">
        <v>180</v>
      </c>
      <c r="D989" s="83">
        <v>21.31</v>
      </c>
      <c r="E989" s="82">
        <v>17635</v>
      </c>
      <c r="F989" s="82">
        <v>15528.375</v>
      </c>
      <c r="G989" s="82">
        <v>11975.5</v>
      </c>
      <c r="H989" s="82"/>
      <c r="J989"/>
      <c r="K989"/>
      <c r="L989"/>
      <c r="M989"/>
      <c r="N989"/>
    </row>
    <row r="990" spans="1:14" x14ac:dyDescent="0.25">
      <c r="A990" s="90">
        <v>36419</v>
      </c>
      <c r="B990" s="88">
        <v>36404</v>
      </c>
      <c r="C990" s="91" t="s">
        <v>180</v>
      </c>
      <c r="D990" s="83">
        <v>22.35</v>
      </c>
      <c r="E990" s="82">
        <v>17182</v>
      </c>
      <c r="F990" s="82">
        <v>15344.5</v>
      </c>
      <c r="G990" s="82">
        <v>11819.875</v>
      </c>
      <c r="H990" s="82"/>
      <c r="J990"/>
      <c r="K990"/>
      <c r="L990"/>
      <c r="M990"/>
      <c r="N990"/>
    </row>
    <row r="991" spans="1:14" x14ac:dyDescent="0.25">
      <c r="A991" s="90">
        <v>36420</v>
      </c>
      <c r="B991" s="88">
        <v>36404</v>
      </c>
      <c r="C991" s="91" t="s">
        <v>180</v>
      </c>
      <c r="D991" s="83">
        <v>22.64</v>
      </c>
      <c r="E991" s="82">
        <v>16655</v>
      </c>
      <c r="F991" s="82">
        <v>14842.3125</v>
      </c>
      <c r="G991" s="82">
        <v>11650.625</v>
      </c>
      <c r="H991" s="82"/>
      <c r="J991"/>
      <c r="K991"/>
      <c r="L991"/>
      <c r="M991"/>
      <c r="N991"/>
    </row>
    <row r="992" spans="1:14" x14ac:dyDescent="0.25">
      <c r="A992" s="90">
        <v>36421</v>
      </c>
      <c r="B992" s="88">
        <v>36404</v>
      </c>
      <c r="C992" s="91">
        <f>WEEKDAY(A992)</f>
        <v>7</v>
      </c>
      <c r="E992" s="82">
        <v>16025</v>
      </c>
      <c r="F992" s="82">
        <v>14125.5</v>
      </c>
      <c r="G992" s="82">
        <v>11006.125</v>
      </c>
      <c r="H992" s="82"/>
      <c r="J992"/>
      <c r="K992"/>
      <c r="L992"/>
      <c r="M992"/>
      <c r="N992"/>
    </row>
    <row r="993" spans="1:14" x14ac:dyDescent="0.25">
      <c r="A993" s="90">
        <v>36422</v>
      </c>
      <c r="B993" s="88">
        <v>36404</v>
      </c>
      <c r="C993" s="91">
        <f>WEEKDAY(A993)</f>
        <v>1</v>
      </c>
      <c r="E993" s="82">
        <v>17386</v>
      </c>
      <c r="F993" s="82">
        <v>15245.25</v>
      </c>
      <c r="G993" s="82">
        <v>11438.75</v>
      </c>
      <c r="H993" s="82"/>
      <c r="J993"/>
      <c r="K993"/>
      <c r="L993"/>
      <c r="M993"/>
      <c r="N993"/>
    </row>
    <row r="994" spans="1:14" x14ac:dyDescent="0.25">
      <c r="A994" s="90">
        <v>36423</v>
      </c>
      <c r="B994" s="88">
        <v>36404</v>
      </c>
      <c r="C994" s="91" t="s">
        <v>180</v>
      </c>
      <c r="D994" s="83">
        <v>20.96</v>
      </c>
      <c r="E994" s="82">
        <v>18884</v>
      </c>
      <c r="F994" s="82">
        <v>16717.0625</v>
      </c>
      <c r="G994" s="82">
        <v>12722.875</v>
      </c>
      <c r="H994" s="82"/>
      <c r="J994"/>
      <c r="K994"/>
      <c r="L994"/>
      <c r="M994"/>
      <c r="N994"/>
    </row>
    <row r="995" spans="1:14" x14ac:dyDescent="0.25">
      <c r="A995" s="90">
        <v>36424</v>
      </c>
      <c r="B995" s="88">
        <v>36404</v>
      </c>
      <c r="C995" s="91" t="s">
        <v>180</v>
      </c>
      <c r="D995" s="83">
        <v>20.28</v>
      </c>
      <c r="E995" s="82">
        <v>15821</v>
      </c>
      <c r="F995" s="82">
        <v>14764.625</v>
      </c>
      <c r="G995" s="82">
        <v>12236.5</v>
      </c>
      <c r="H995" s="82"/>
      <c r="J995"/>
      <c r="K995"/>
      <c r="L995"/>
      <c r="M995"/>
      <c r="N995"/>
    </row>
    <row r="996" spans="1:14" x14ac:dyDescent="0.25">
      <c r="A996" s="90">
        <v>36425</v>
      </c>
      <c r="B996" s="88">
        <v>36404</v>
      </c>
      <c r="C996" s="91" t="s">
        <v>180</v>
      </c>
      <c r="D996" s="83">
        <v>19.98</v>
      </c>
      <c r="E996" s="82">
        <v>14253</v>
      </c>
      <c r="F996" s="82">
        <v>13328.8125</v>
      </c>
      <c r="G996" s="82">
        <v>10905.5</v>
      </c>
      <c r="H996" s="82"/>
      <c r="J996"/>
      <c r="K996"/>
      <c r="L996"/>
      <c r="M996"/>
      <c r="N996"/>
    </row>
    <row r="997" spans="1:14" x14ac:dyDescent="0.25">
      <c r="A997" s="90">
        <v>36426</v>
      </c>
      <c r="B997" s="88">
        <v>36404</v>
      </c>
      <c r="C997" s="91" t="s">
        <v>180</v>
      </c>
      <c r="D997" s="83">
        <v>20.75</v>
      </c>
      <c r="E997" s="82">
        <v>14964</v>
      </c>
      <c r="F997" s="82">
        <v>13636.0625</v>
      </c>
      <c r="G997" s="82">
        <v>10850</v>
      </c>
      <c r="H997" s="82"/>
      <c r="J997"/>
      <c r="K997"/>
      <c r="L997"/>
      <c r="M997"/>
      <c r="N997"/>
    </row>
    <row r="998" spans="1:14" x14ac:dyDescent="0.25">
      <c r="A998" s="90">
        <v>36427</v>
      </c>
      <c r="B998" s="88">
        <v>36404</v>
      </c>
      <c r="C998" s="91" t="s">
        <v>180</v>
      </c>
      <c r="D998" s="83">
        <v>19.55</v>
      </c>
      <c r="E998" s="82">
        <v>15696</v>
      </c>
      <c r="F998" s="82">
        <v>14087.5</v>
      </c>
      <c r="G998" s="82">
        <v>11073.5</v>
      </c>
      <c r="H998" s="82"/>
      <c r="J998"/>
      <c r="K998"/>
      <c r="L998"/>
      <c r="M998"/>
      <c r="N998"/>
    </row>
    <row r="999" spans="1:14" x14ac:dyDescent="0.25">
      <c r="A999" s="90">
        <v>36428</v>
      </c>
      <c r="B999" s="88">
        <v>36404</v>
      </c>
      <c r="C999" s="91">
        <f>WEEKDAY(A999)</f>
        <v>7</v>
      </c>
      <c r="E999" s="82">
        <v>14804</v>
      </c>
      <c r="F999" s="82">
        <v>13750.5</v>
      </c>
      <c r="G999" s="82">
        <v>11102.875</v>
      </c>
      <c r="H999" s="82"/>
      <c r="J999"/>
      <c r="K999"/>
      <c r="L999"/>
      <c r="M999"/>
      <c r="N999"/>
    </row>
    <row r="1000" spans="1:14" x14ac:dyDescent="0.25">
      <c r="A1000" s="90">
        <v>36429</v>
      </c>
      <c r="B1000" s="88">
        <v>36404</v>
      </c>
      <c r="C1000" s="91">
        <f>WEEKDAY(A1000)</f>
        <v>1</v>
      </c>
      <c r="E1000" s="82">
        <v>16357</v>
      </c>
      <c r="F1000" s="82">
        <v>14757.625</v>
      </c>
      <c r="G1000" s="82">
        <v>11538.375</v>
      </c>
      <c r="H1000" s="82"/>
      <c r="J1000"/>
      <c r="K1000"/>
      <c r="L1000"/>
      <c r="M1000"/>
      <c r="N1000"/>
    </row>
    <row r="1001" spans="1:14" x14ac:dyDescent="0.25">
      <c r="A1001" s="90">
        <v>36430</v>
      </c>
      <c r="B1001" s="88">
        <v>36404</v>
      </c>
      <c r="C1001" s="91" t="s">
        <v>180</v>
      </c>
      <c r="D1001" s="83">
        <v>22.32</v>
      </c>
      <c r="E1001" s="82">
        <v>19063</v>
      </c>
      <c r="F1001" s="82">
        <v>16980.625</v>
      </c>
      <c r="G1001" s="82">
        <v>12492.125</v>
      </c>
      <c r="H1001" s="82"/>
      <c r="J1001"/>
      <c r="K1001"/>
      <c r="L1001"/>
      <c r="M1001"/>
      <c r="N1001"/>
    </row>
    <row r="1002" spans="1:14" x14ac:dyDescent="0.25">
      <c r="A1002" s="90">
        <v>36431</v>
      </c>
      <c r="B1002" s="88">
        <v>36404</v>
      </c>
      <c r="C1002" s="91" t="s">
        <v>180</v>
      </c>
      <c r="D1002" s="83">
        <v>22.14</v>
      </c>
      <c r="E1002" s="82">
        <v>18072</v>
      </c>
      <c r="F1002" s="82">
        <v>16706.0625</v>
      </c>
      <c r="G1002" s="82">
        <v>13016.875</v>
      </c>
      <c r="H1002" s="82"/>
      <c r="J1002"/>
      <c r="K1002"/>
      <c r="L1002"/>
      <c r="M1002"/>
      <c r="N1002"/>
    </row>
    <row r="1003" spans="1:14" x14ac:dyDescent="0.25">
      <c r="A1003" s="90">
        <v>36432</v>
      </c>
      <c r="B1003" s="88">
        <v>36404</v>
      </c>
      <c r="C1003" s="91" t="s">
        <v>180</v>
      </c>
      <c r="D1003" s="83">
        <v>24.07</v>
      </c>
      <c r="E1003" s="82">
        <v>14169</v>
      </c>
      <c r="F1003" s="82">
        <v>13695.25</v>
      </c>
      <c r="G1003" s="82">
        <v>12081.75</v>
      </c>
      <c r="H1003" s="82"/>
      <c r="J1003"/>
      <c r="K1003"/>
      <c r="L1003"/>
      <c r="M1003"/>
      <c r="N1003"/>
    </row>
    <row r="1004" spans="1:14" x14ac:dyDescent="0.25">
      <c r="A1004" s="90">
        <v>36433</v>
      </c>
      <c r="B1004" s="88">
        <v>36404</v>
      </c>
      <c r="C1004" s="91" t="s">
        <v>180</v>
      </c>
      <c r="D1004" s="83">
        <v>23.54</v>
      </c>
      <c r="E1004" s="82">
        <v>13803</v>
      </c>
      <c r="F1004" s="82">
        <v>13003.625</v>
      </c>
      <c r="G1004" s="82">
        <v>10598.5</v>
      </c>
      <c r="H1004" s="82"/>
      <c r="J1004"/>
      <c r="K1004"/>
      <c r="L1004"/>
      <c r="M1004"/>
      <c r="N1004"/>
    </row>
    <row r="1005" spans="1:14" x14ac:dyDescent="0.25">
      <c r="A1005" s="90">
        <v>36434</v>
      </c>
      <c r="B1005" s="88">
        <v>36434</v>
      </c>
      <c r="C1005" s="91" t="s">
        <v>180</v>
      </c>
      <c r="D1005" s="83">
        <v>20.65</v>
      </c>
      <c r="E1005" s="82">
        <v>13982</v>
      </c>
      <c r="F1005" s="82">
        <v>13010.1875</v>
      </c>
      <c r="G1005" s="82">
        <v>10618</v>
      </c>
      <c r="H1005" s="82"/>
      <c r="J1005"/>
      <c r="K1005"/>
      <c r="L1005"/>
      <c r="M1005"/>
      <c r="N1005"/>
    </row>
    <row r="1006" spans="1:14" x14ac:dyDescent="0.25">
      <c r="A1006" s="90">
        <v>36435</v>
      </c>
      <c r="B1006" s="88">
        <v>36434</v>
      </c>
      <c r="C1006" s="91">
        <f>WEEKDAY(A1006)</f>
        <v>7</v>
      </c>
      <c r="E1006" s="82">
        <v>14882</v>
      </c>
      <c r="F1006" s="82">
        <v>13393.375</v>
      </c>
      <c r="G1006" s="82">
        <v>10598.5</v>
      </c>
      <c r="H1006" s="82"/>
      <c r="J1006"/>
      <c r="K1006"/>
      <c r="L1006"/>
      <c r="M1006"/>
      <c r="N1006"/>
    </row>
    <row r="1007" spans="1:14" x14ac:dyDescent="0.25">
      <c r="A1007" s="90">
        <v>36436</v>
      </c>
      <c r="B1007" s="88">
        <v>36434</v>
      </c>
      <c r="C1007" s="91">
        <f>WEEKDAY(A1007)</f>
        <v>1</v>
      </c>
      <c r="E1007" s="82">
        <v>16122</v>
      </c>
      <c r="F1007" s="82">
        <v>14384</v>
      </c>
      <c r="G1007" s="82">
        <v>11342.25</v>
      </c>
      <c r="H1007" s="82"/>
      <c r="J1007"/>
      <c r="K1007"/>
      <c r="L1007"/>
      <c r="M1007"/>
      <c r="N1007"/>
    </row>
    <row r="1008" spans="1:14" x14ac:dyDescent="0.25">
      <c r="A1008" s="90">
        <v>36437</v>
      </c>
      <c r="B1008" s="88">
        <v>36434</v>
      </c>
      <c r="C1008" s="91" t="s">
        <v>180</v>
      </c>
      <c r="D1008" s="83">
        <v>19.920000000000002</v>
      </c>
      <c r="E1008" s="82">
        <v>16142</v>
      </c>
      <c r="F1008" s="82">
        <v>15024.25</v>
      </c>
      <c r="G1008" s="82">
        <v>11811.125</v>
      </c>
      <c r="H1008" s="82"/>
      <c r="J1008"/>
      <c r="K1008"/>
      <c r="L1008"/>
      <c r="M1008"/>
      <c r="N1008"/>
    </row>
    <row r="1009" spans="1:14" x14ac:dyDescent="0.25">
      <c r="A1009" s="90">
        <v>36438</v>
      </c>
      <c r="B1009" s="88">
        <v>36434</v>
      </c>
      <c r="C1009" s="91" t="s">
        <v>180</v>
      </c>
      <c r="D1009" s="83">
        <v>21.6</v>
      </c>
      <c r="E1009" s="82">
        <v>14427</v>
      </c>
      <c r="F1009" s="82">
        <v>13546.1875</v>
      </c>
      <c r="G1009" s="82">
        <v>11304.25</v>
      </c>
      <c r="H1009" s="82"/>
      <c r="J1009"/>
      <c r="K1009"/>
      <c r="L1009"/>
      <c r="M1009"/>
      <c r="N1009"/>
    </row>
    <row r="1010" spans="1:14" x14ac:dyDescent="0.25">
      <c r="A1010" s="90">
        <v>36439</v>
      </c>
      <c r="B1010" s="88">
        <v>36434</v>
      </c>
      <c r="C1010" s="91" t="s">
        <v>180</v>
      </c>
      <c r="D1010" s="83">
        <v>21.84</v>
      </c>
      <c r="E1010" s="82">
        <v>14637</v>
      </c>
      <c r="F1010" s="82">
        <v>13554.25</v>
      </c>
      <c r="G1010" s="82">
        <v>11028.25</v>
      </c>
      <c r="H1010" s="82"/>
      <c r="J1010"/>
      <c r="K1010"/>
      <c r="L1010"/>
      <c r="M1010"/>
      <c r="N1010"/>
    </row>
    <row r="1011" spans="1:14" x14ac:dyDescent="0.25">
      <c r="A1011" s="90">
        <v>36440</v>
      </c>
      <c r="B1011" s="88">
        <v>36434</v>
      </c>
      <c r="C1011" s="91" t="s">
        <v>180</v>
      </c>
      <c r="D1011" s="83">
        <v>20.149999999999999</v>
      </c>
      <c r="E1011" s="82">
        <v>15377</v>
      </c>
      <c r="F1011" s="82">
        <v>14368.9375</v>
      </c>
      <c r="G1011" s="82">
        <v>11612.5</v>
      </c>
      <c r="H1011" s="82"/>
      <c r="J1011"/>
      <c r="K1011"/>
      <c r="L1011"/>
      <c r="M1011"/>
      <c r="N1011"/>
    </row>
    <row r="1012" spans="1:14" x14ac:dyDescent="0.25">
      <c r="A1012" s="90">
        <v>36441</v>
      </c>
      <c r="B1012" s="88">
        <v>36434</v>
      </c>
      <c r="C1012" s="91" t="s">
        <v>180</v>
      </c>
      <c r="D1012" s="83">
        <v>22.15</v>
      </c>
      <c r="E1012" s="82">
        <v>14894</v>
      </c>
      <c r="F1012" s="82">
        <v>14514.5</v>
      </c>
      <c r="G1012" s="82">
        <v>12261</v>
      </c>
      <c r="H1012" s="82"/>
      <c r="J1012"/>
      <c r="K1012"/>
      <c r="L1012"/>
      <c r="M1012"/>
      <c r="N1012"/>
    </row>
    <row r="1013" spans="1:14" x14ac:dyDescent="0.25">
      <c r="A1013" s="90">
        <v>36442</v>
      </c>
      <c r="B1013" s="88">
        <v>36434</v>
      </c>
      <c r="C1013" s="91">
        <f>WEEKDAY(A1013)</f>
        <v>7</v>
      </c>
      <c r="E1013" s="82">
        <v>14401</v>
      </c>
      <c r="F1013" s="82">
        <v>13748.4375</v>
      </c>
      <c r="G1013" s="82">
        <v>11693.875</v>
      </c>
      <c r="H1013" s="82"/>
      <c r="J1013"/>
      <c r="K1013"/>
      <c r="L1013"/>
      <c r="M1013"/>
      <c r="N1013"/>
    </row>
    <row r="1014" spans="1:14" x14ac:dyDescent="0.25">
      <c r="A1014" s="90">
        <v>36443</v>
      </c>
      <c r="B1014" s="88">
        <v>36434</v>
      </c>
      <c r="C1014" s="91">
        <f>WEEKDAY(A1014)</f>
        <v>1</v>
      </c>
      <c r="E1014" s="82">
        <v>15322</v>
      </c>
      <c r="F1014" s="82">
        <v>14100</v>
      </c>
      <c r="G1014" s="82">
        <v>11427.5</v>
      </c>
      <c r="H1014" s="82"/>
      <c r="J1014"/>
      <c r="K1014"/>
      <c r="L1014"/>
      <c r="M1014"/>
      <c r="N1014"/>
    </row>
    <row r="1015" spans="1:14" x14ac:dyDescent="0.25">
      <c r="A1015" s="90">
        <v>36444</v>
      </c>
      <c r="B1015" s="88">
        <v>36434</v>
      </c>
      <c r="C1015" s="91" t="s">
        <v>180</v>
      </c>
      <c r="D1015" s="83">
        <v>22.62</v>
      </c>
      <c r="E1015" s="82">
        <v>16801</v>
      </c>
      <c r="F1015" s="82">
        <v>15361.875</v>
      </c>
      <c r="G1015" s="82">
        <v>11683.25</v>
      </c>
      <c r="H1015" s="82"/>
      <c r="J1015"/>
      <c r="K1015"/>
      <c r="L1015"/>
      <c r="M1015"/>
      <c r="N1015"/>
    </row>
    <row r="1016" spans="1:14" x14ac:dyDescent="0.25">
      <c r="A1016" s="90">
        <v>36445</v>
      </c>
      <c r="B1016" s="88">
        <v>36434</v>
      </c>
      <c r="C1016" s="91" t="s">
        <v>180</v>
      </c>
      <c r="D1016" s="83">
        <v>22.86</v>
      </c>
      <c r="E1016" s="82">
        <v>16638</v>
      </c>
      <c r="F1016" s="82">
        <v>15164.4375</v>
      </c>
      <c r="G1016" s="82">
        <v>11865.75</v>
      </c>
      <c r="H1016" s="82"/>
      <c r="J1016"/>
      <c r="K1016"/>
      <c r="L1016"/>
      <c r="M1016"/>
      <c r="N1016"/>
    </row>
    <row r="1017" spans="1:14" x14ac:dyDescent="0.25">
      <c r="A1017" s="90">
        <v>36446</v>
      </c>
      <c r="B1017" s="88">
        <v>36434</v>
      </c>
      <c r="C1017" s="91" t="s">
        <v>180</v>
      </c>
      <c r="D1017" s="83">
        <v>29.39</v>
      </c>
      <c r="E1017" s="82">
        <v>17596</v>
      </c>
      <c r="F1017" s="82">
        <v>15690.625</v>
      </c>
      <c r="G1017" s="82">
        <v>11932.625</v>
      </c>
      <c r="H1017" s="82"/>
      <c r="J1017"/>
      <c r="K1017"/>
      <c r="L1017"/>
      <c r="M1017"/>
      <c r="N1017"/>
    </row>
    <row r="1018" spans="1:14" x14ac:dyDescent="0.25">
      <c r="A1018" s="90">
        <v>36447</v>
      </c>
      <c r="B1018" s="88">
        <v>36434</v>
      </c>
      <c r="C1018" s="91" t="s">
        <v>180</v>
      </c>
      <c r="D1018" s="83">
        <v>25.12</v>
      </c>
      <c r="E1018" s="82">
        <v>16796</v>
      </c>
      <c r="F1018" s="82">
        <v>15134.5625</v>
      </c>
      <c r="G1018" s="82">
        <v>11735.5</v>
      </c>
      <c r="H1018" s="82"/>
      <c r="J1018"/>
      <c r="K1018"/>
      <c r="L1018"/>
      <c r="M1018"/>
      <c r="N1018"/>
    </row>
    <row r="1019" spans="1:14" x14ac:dyDescent="0.25">
      <c r="A1019" s="90">
        <v>36448</v>
      </c>
      <c r="B1019" s="88">
        <v>36434</v>
      </c>
      <c r="C1019" s="91" t="s">
        <v>180</v>
      </c>
      <c r="D1019" s="83">
        <v>26.89</v>
      </c>
      <c r="E1019" s="82">
        <v>16724</v>
      </c>
      <c r="F1019" s="82">
        <v>15049.4375</v>
      </c>
      <c r="G1019" s="82">
        <v>11668.25</v>
      </c>
      <c r="H1019" s="82"/>
      <c r="J1019"/>
      <c r="K1019"/>
      <c r="L1019"/>
      <c r="M1019"/>
      <c r="N1019"/>
    </row>
    <row r="1020" spans="1:14" x14ac:dyDescent="0.25">
      <c r="A1020" s="90">
        <v>36449</v>
      </c>
      <c r="B1020" s="88">
        <v>36434</v>
      </c>
      <c r="C1020" s="91">
        <f>WEEKDAY(A1020)</f>
        <v>7</v>
      </c>
      <c r="E1020" s="82">
        <v>16093</v>
      </c>
      <c r="F1020" s="82">
        <v>14418.9375</v>
      </c>
      <c r="G1020" s="82">
        <v>11370.25</v>
      </c>
      <c r="H1020" s="82"/>
      <c r="J1020"/>
      <c r="K1020"/>
      <c r="L1020"/>
      <c r="M1020"/>
      <c r="N1020"/>
    </row>
    <row r="1021" spans="1:14" x14ac:dyDescent="0.25">
      <c r="A1021" s="90">
        <v>36450</v>
      </c>
      <c r="B1021" s="88">
        <v>36434</v>
      </c>
      <c r="C1021" s="91">
        <f>WEEKDAY(A1021)</f>
        <v>1</v>
      </c>
      <c r="E1021" s="82">
        <v>14195</v>
      </c>
      <c r="F1021" s="82">
        <v>13286.8125</v>
      </c>
      <c r="G1021" s="82">
        <v>11055</v>
      </c>
      <c r="H1021" s="82"/>
      <c r="J1021"/>
      <c r="K1021"/>
      <c r="L1021"/>
      <c r="M1021"/>
      <c r="N1021"/>
    </row>
    <row r="1022" spans="1:14" x14ac:dyDescent="0.25">
      <c r="A1022" s="90">
        <v>36451</v>
      </c>
      <c r="B1022" s="88">
        <v>36434</v>
      </c>
      <c r="C1022" s="91" t="s">
        <v>180</v>
      </c>
      <c r="D1022" s="83">
        <v>28.05</v>
      </c>
      <c r="E1022" s="82">
        <v>14051</v>
      </c>
      <c r="F1022" s="82">
        <v>13195</v>
      </c>
      <c r="G1022" s="82">
        <v>11011.875</v>
      </c>
      <c r="H1022" s="82"/>
      <c r="J1022"/>
      <c r="K1022"/>
      <c r="L1022"/>
      <c r="M1022"/>
      <c r="N1022"/>
    </row>
    <row r="1023" spans="1:14" x14ac:dyDescent="0.25">
      <c r="A1023" s="90">
        <v>36452</v>
      </c>
      <c r="B1023" s="88">
        <v>36434</v>
      </c>
      <c r="C1023" s="91" t="s">
        <v>180</v>
      </c>
      <c r="D1023" s="83">
        <v>23.52</v>
      </c>
      <c r="E1023" s="82">
        <v>13384</v>
      </c>
      <c r="F1023" s="82">
        <v>12702.9375</v>
      </c>
      <c r="G1023" s="82">
        <v>10778.125</v>
      </c>
      <c r="H1023" s="82"/>
      <c r="J1023"/>
      <c r="K1023"/>
      <c r="L1023"/>
      <c r="M1023"/>
      <c r="N1023"/>
    </row>
    <row r="1024" spans="1:14" x14ac:dyDescent="0.25">
      <c r="A1024" s="90">
        <v>36453</v>
      </c>
      <c r="B1024" s="88">
        <v>36434</v>
      </c>
      <c r="C1024" s="91" t="s">
        <v>180</v>
      </c>
      <c r="D1024" s="83">
        <v>22.46</v>
      </c>
      <c r="E1024" s="82">
        <v>13103</v>
      </c>
      <c r="F1024" s="82">
        <v>12501.6875</v>
      </c>
      <c r="G1024" s="82">
        <v>10726.125</v>
      </c>
      <c r="H1024" s="82"/>
      <c r="J1024"/>
      <c r="K1024"/>
      <c r="L1024"/>
      <c r="M1024"/>
      <c r="N1024"/>
    </row>
    <row r="1025" spans="1:14" x14ac:dyDescent="0.25">
      <c r="A1025" s="90">
        <v>36454</v>
      </c>
      <c r="B1025" s="88">
        <v>36434</v>
      </c>
      <c r="C1025" s="91" t="s">
        <v>180</v>
      </c>
      <c r="D1025" s="83">
        <v>23.71</v>
      </c>
      <c r="E1025" s="82">
        <v>13255</v>
      </c>
      <c r="F1025" s="82">
        <v>12630.875</v>
      </c>
      <c r="G1025" s="82">
        <v>10777.625</v>
      </c>
      <c r="H1025" s="82"/>
      <c r="J1025"/>
      <c r="K1025"/>
      <c r="L1025"/>
      <c r="M1025"/>
      <c r="N1025"/>
    </row>
    <row r="1026" spans="1:14" x14ac:dyDescent="0.25">
      <c r="A1026" s="90">
        <v>36455</v>
      </c>
      <c r="B1026" s="88">
        <v>36434</v>
      </c>
      <c r="C1026" s="91" t="s">
        <v>180</v>
      </c>
      <c r="D1026" s="83">
        <v>25.13</v>
      </c>
      <c r="E1026" s="82">
        <v>13131</v>
      </c>
      <c r="F1026" s="82">
        <v>12674.5</v>
      </c>
      <c r="G1026" s="82">
        <v>10671.875</v>
      </c>
      <c r="H1026" s="82"/>
      <c r="J1026"/>
      <c r="K1026"/>
      <c r="L1026"/>
      <c r="M1026"/>
      <c r="N1026"/>
    </row>
    <row r="1027" spans="1:14" x14ac:dyDescent="0.25">
      <c r="A1027" s="90">
        <v>36456</v>
      </c>
      <c r="B1027" s="88">
        <v>36434</v>
      </c>
      <c r="C1027" s="91">
        <f>WEEKDAY(A1027)</f>
        <v>7</v>
      </c>
      <c r="E1027" s="82">
        <v>12448</v>
      </c>
      <c r="F1027" s="82">
        <v>11889.125</v>
      </c>
      <c r="G1027" s="82">
        <v>10347.5</v>
      </c>
      <c r="H1027" s="82"/>
      <c r="J1027"/>
      <c r="K1027"/>
      <c r="L1027"/>
      <c r="M1027"/>
      <c r="N1027"/>
    </row>
    <row r="1028" spans="1:14" x14ac:dyDescent="0.25">
      <c r="A1028" s="90">
        <v>36457</v>
      </c>
      <c r="B1028" s="88">
        <v>36434</v>
      </c>
      <c r="C1028" s="91">
        <f>WEEKDAY(A1028)</f>
        <v>1</v>
      </c>
      <c r="E1028" s="82">
        <v>12362</v>
      </c>
      <c r="F1028" s="82">
        <v>11594.625</v>
      </c>
      <c r="G1028" s="82">
        <v>10382.75</v>
      </c>
      <c r="H1028" s="82"/>
      <c r="J1028"/>
      <c r="K1028"/>
      <c r="L1028"/>
      <c r="M1028"/>
      <c r="N1028"/>
    </row>
    <row r="1029" spans="1:14" x14ac:dyDescent="0.25">
      <c r="A1029" s="90">
        <v>36458</v>
      </c>
      <c r="B1029" s="88">
        <v>36434</v>
      </c>
      <c r="C1029" s="91" t="s">
        <v>180</v>
      </c>
      <c r="D1029" s="83">
        <v>27.31</v>
      </c>
      <c r="E1029" s="82">
        <v>13629</v>
      </c>
      <c r="F1029" s="82">
        <v>12803.5625</v>
      </c>
      <c r="G1029" s="82">
        <v>10989.25</v>
      </c>
      <c r="H1029" s="82"/>
      <c r="J1029"/>
      <c r="K1029"/>
      <c r="L1029"/>
      <c r="M1029"/>
      <c r="N1029"/>
    </row>
    <row r="1030" spans="1:14" x14ac:dyDescent="0.25">
      <c r="A1030" s="90">
        <v>36459</v>
      </c>
      <c r="B1030" s="88">
        <v>36434</v>
      </c>
      <c r="C1030" s="91" t="s">
        <v>180</v>
      </c>
      <c r="D1030" s="83">
        <v>28.5</v>
      </c>
      <c r="E1030" s="82">
        <v>13344</v>
      </c>
      <c r="F1030" s="82">
        <v>12696.9375</v>
      </c>
      <c r="G1030" s="82">
        <v>10806.125</v>
      </c>
      <c r="H1030" s="82"/>
      <c r="J1030"/>
      <c r="K1030"/>
      <c r="L1030"/>
      <c r="M1030"/>
      <c r="N1030"/>
    </row>
    <row r="1031" spans="1:14" x14ac:dyDescent="0.25">
      <c r="A1031" s="90">
        <v>36460</v>
      </c>
      <c r="B1031" s="88">
        <v>36434</v>
      </c>
      <c r="C1031" s="91" t="s">
        <v>180</v>
      </c>
      <c r="D1031" s="83">
        <v>26.46</v>
      </c>
      <c r="E1031" s="82">
        <v>13812</v>
      </c>
      <c r="F1031" s="82">
        <v>13011.3125</v>
      </c>
      <c r="G1031" s="82">
        <v>10651.125</v>
      </c>
      <c r="H1031" s="82"/>
      <c r="J1031"/>
      <c r="K1031"/>
      <c r="L1031"/>
      <c r="M1031"/>
      <c r="N1031"/>
    </row>
    <row r="1032" spans="1:14" x14ac:dyDescent="0.25">
      <c r="A1032" s="90">
        <v>36461</v>
      </c>
      <c r="B1032" s="88">
        <v>36434</v>
      </c>
      <c r="C1032" s="91" t="s">
        <v>180</v>
      </c>
      <c r="D1032" s="83">
        <v>26.68</v>
      </c>
      <c r="E1032" s="82">
        <v>13826</v>
      </c>
      <c r="F1032" s="82">
        <v>13113.375</v>
      </c>
      <c r="G1032" s="82">
        <v>10720.75</v>
      </c>
      <c r="H1032" s="82"/>
      <c r="J1032"/>
      <c r="K1032"/>
      <c r="L1032"/>
      <c r="M1032"/>
      <c r="N1032"/>
    </row>
    <row r="1033" spans="1:14" x14ac:dyDescent="0.25">
      <c r="A1033" s="90">
        <v>36462</v>
      </c>
      <c r="B1033" s="88">
        <v>36434</v>
      </c>
      <c r="C1033" s="91" t="s">
        <v>180</v>
      </c>
      <c r="D1033" s="83">
        <v>26.26</v>
      </c>
      <c r="E1033" s="82">
        <v>13644</v>
      </c>
      <c r="F1033" s="82">
        <v>13073</v>
      </c>
      <c r="G1033" s="82">
        <v>10854.75</v>
      </c>
      <c r="H1033" s="82"/>
      <c r="J1033"/>
      <c r="K1033"/>
      <c r="L1033"/>
      <c r="M1033"/>
      <c r="N1033"/>
    </row>
    <row r="1034" spans="1:14" x14ac:dyDescent="0.25">
      <c r="A1034" s="90">
        <v>36463</v>
      </c>
      <c r="B1034" s="88">
        <v>36434</v>
      </c>
      <c r="C1034" s="91">
        <f>WEEKDAY(A1034)</f>
        <v>7</v>
      </c>
      <c r="E1034" s="82">
        <v>13139</v>
      </c>
      <c r="F1034" s="82">
        <v>12532.4375</v>
      </c>
      <c r="G1034" s="82">
        <v>10553.875</v>
      </c>
      <c r="H1034" s="82"/>
      <c r="J1034"/>
      <c r="K1034"/>
      <c r="L1034"/>
      <c r="M1034"/>
      <c r="N1034"/>
    </row>
    <row r="1035" spans="1:14" x14ac:dyDescent="0.25">
      <c r="A1035" s="90">
        <v>36464</v>
      </c>
      <c r="B1035" s="88">
        <v>36434</v>
      </c>
      <c r="C1035" s="91">
        <f>WEEKDAY(A1035)</f>
        <v>1</v>
      </c>
      <c r="E1035" s="82">
        <v>12321</v>
      </c>
      <c r="F1035" s="82">
        <v>11803.8125</v>
      </c>
      <c r="G1035" s="82">
        <v>10250.625</v>
      </c>
      <c r="H1035" s="82"/>
      <c r="J1035"/>
      <c r="K1035"/>
      <c r="L1035"/>
      <c r="M1035"/>
      <c r="N1035"/>
    </row>
    <row r="1036" spans="1:14" x14ac:dyDescent="0.25">
      <c r="A1036" s="90">
        <v>36465</v>
      </c>
      <c r="B1036" s="88">
        <v>36465</v>
      </c>
      <c r="C1036" s="91" t="s">
        <v>180</v>
      </c>
      <c r="D1036" s="83">
        <v>26.9</v>
      </c>
      <c r="E1036" s="82">
        <v>13452</v>
      </c>
      <c r="F1036" s="82">
        <v>12641.0625</v>
      </c>
      <c r="G1036" s="82">
        <v>10312</v>
      </c>
      <c r="H1036" s="82"/>
      <c r="J1036"/>
      <c r="K1036"/>
      <c r="L1036"/>
      <c r="M1036"/>
      <c r="N1036"/>
    </row>
    <row r="1037" spans="1:14" x14ac:dyDescent="0.25">
      <c r="A1037" s="90">
        <v>36466</v>
      </c>
      <c r="B1037" s="88">
        <v>36465</v>
      </c>
      <c r="C1037" s="91" t="s">
        <v>180</v>
      </c>
      <c r="D1037" s="83">
        <v>25.43</v>
      </c>
      <c r="E1037" s="82">
        <v>13633</v>
      </c>
      <c r="F1037" s="82">
        <v>12660.3125</v>
      </c>
      <c r="G1037" s="82">
        <v>10687</v>
      </c>
      <c r="H1037" s="82"/>
      <c r="J1037"/>
      <c r="K1037"/>
      <c r="L1037"/>
      <c r="M1037"/>
      <c r="N1037"/>
    </row>
    <row r="1038" spans="1:14" x14ac:dyDescent="0.25">
      <c r="A1038" s="90">
        <v>36467</v>
      </c>
      <c r="B1038" s="88">
        <v>36465</v>
      </c>
      <c r="C1038" s="91" t="s">
        <v>180</v>
      </c>
      <c r="D1038" s="83">
        <v>28.64</v>
      </c>
      <c r="E1038" s="82">
        <v>13676</v>
      </c>
      <c r="F1038" s="82">
        <v>12868.9375</v>
      </c>
      <c r="G1038" s="82">
        <v>11472.75</v>
      </c>
      <c r="H1038" s="82"/>
      <c r="J1038"/>
      <c r="K1038"/>
      <c r="L1038"/>
      <c r="M1038"/>
      <c r="N1038"/>
    </row>
    <row r="1039" spans="1:14" x14ac:dyDescent="0.25">
      <c r="A1039" s="90">
        <v>36468</v>
      </c>
      <c r="B1039" s="88">
        <v>36465</v>
      </c>
      <c r="C1039" s="91" t="s">
        <v>180</v>
      </c>
      <c r="D1039" s="83">
        <v>30.4</v>
      </c>
      <c r="E1039" s="82">
        <v>13283</v>
      </c>
      <c r="F1039" s="82">
        <v>12682.0625</v>
      </c>
      <c r="G1039" s="82">
        <v>11208.875</v>
      </c>
      <c r="H1039" s="82"/>
      <c r="J1039"/>
      <c r="K1039"/>
      <c r="L1039"/>
      <c r="M1039"/>
      <c r="N1039"/>
    </row>
    <row r="1040" spans="1:14" x14ac:dyDescent="0.25">
      <c r="A1040" s="90">
        <v>36469</v>
      </c>
      <c r="B1040" s="88">
        <v>36465</v>
      </c>
      <c r="C1040" s="91" t="s">
        <v>180</v>
      </c>
      <c r="D1040" s="83">
        <v>26.58</v>
      </c>
      <c r="E1040" s="82">
        <v>13195</v>
      </c>
      <c r="F1040" s="82">
        <v>12658.9375</v>
      </c>
      <c r="G1040" s="82">
        <v>10701.25</v>
      </c>
      <c r="H1040" s="82"/>
      <c r="J1040"/>
      <c r="K1040"/>
      <c r="L1040"/>
      <c r="M1040"/>
      <c r="N1040"/>
    </row>
    <row r="1041" spans="1:14" x14ac:dyDescent="0.25">
      <c r="A1041" s="90">
        <v>36470</v>
      </c>
      <c r="B1041" s="88">
        <v>36465</v>
      </c>
      <c r="C1041" s="91">
        <f>WEEKDAY(A1041)</f>
        <v>7</v>
      </c>
      <c r="D1041" s="83">
        <v>19</v>
      </c>
      <c r="E1041" s="82">
        <v>12753</v>
      </c>
      <c r="F1041" s="82">
        <v>11953.9375</v>
      </c>
      <c r="G1041" s="82">
        <v>10362.875</v>
      </c>
      <c r="H1041" s="82"/>
      <c r="J1041"/>
      <c r="K1041"/>
      <c r="L1041"/>
      <c r="M1041"/>
      <c r="N1041"/>
    </row>
    <row r="1042" spans="1:14" x14ac:dyDescent="0.25">
      <c r="A1042" s="90">
        <v>36471</v>
      </c>
      <c r="B1042" s="88">
        <v>36465</v>
      </c>
      <c r="C1042" s="91">
        <f>WEEKDAY(A1042)</f>
        <v>1</v>
      </c>
      <c r="D1042" s="83">
        <v>18</v>
      </c>
      <c r="E1042" s="82">
        <v>12880</v>
      </c>
      <c r="F1042" s="82">
        <v>11868.375</v>
      </c>
      <c r="G1042" s="82">
        <v>10172.125</v>
      </c>
      <c r="H1042" s="82"/>
      <c r="J1042"/>
      <c r="K1042"/>
      <c r="L1042"/>
      <c r="M1042"/>
      <c r="N1042"/>
    </row>
    <row r="1043" spans="1:14" x14ac:dyDescent="0.25">
      <c r="A1043" s="90">
        <v>36472</v>
      </c>
      <c r="B1043" s="88">
        <v>36465</v>
      </c>
      <c r="C1043" s="91" t="s">
        <v>180</v>
      </c>
      <c r="D1043" s="83">
        <v>24.87</v>
      </c>
      <c r="E1043" s="82">
        <v>14037</v>
      </c>
      <c r="F1043" s="82">
        <v>13207.9375</v>
      </c>
      <c r="G1043" s="82">
        <v>10482.625</v>
      </c>
      <c r="H1043" s="82"/>
      <c r="J1043"/>
      <c r="K1043"/>
      <c r="L1043"/>
      <c r="M1043"/>
      <c r="N1043"/>
    </row>
    <row r="1044" spans="1:14" x14ac:dyDescent="0.25">
      <c r="A1044" s="90">
        <v>36473</v>
      </c>
      <c r="B1044" s="88">
        <v>36465</v>
      </c>
      <c r="C1044" s="91" t="s">
        <v>180</v>
      </c>
      <c r="D1044" s="83">
        <v>21.45</v>
      </c>
      <c r="E1044" s="82">
        <v>14000</v>
      </c>
      <c r="F1044" s="82">
        <v>13128.625</v>
      </c>
      <c r="G1044" s="82">
        <v>10776.625</v>
      </c>
      <c r="H1044" s="82"/>
      <c r="J1044"/>
      <c r="K1044"/>
      <c r="L1044"/>
      <c r="M1044"/>
      <c r="N1044"/>
    </row>
    <row r="1045" spans="1:14" x14ac:dyDescent="0.25">
      <c r="A1045" s="90">
        <v>36474</v>
      </c>
      <c r="B1045" s="88">
        <v>36465</v>
      </c>
      <c r="C1045" s="91" t="s">
        <v>180</v>
      </c>
      <c r="D1045" s="83">
        <v>21.17</v>
      </c>
      <c r="E1045" s="82">
        <v>14265</v>
      </c>
      <c r="F1045" s="82">
        <v>13337.6875</v>
      </c>
      <c r="G1045" s="82">
        <v>10862.75</v>
      </c>
      <c r="H1045" s="82"/>
      <c r="J1045"/>
      <c r="K1045"/>
      <c r="L1045"/>
      <c r="M1045"/>
      <c r="N1045"/>
    </row>
    <row r="1046" spans="1:14" x14ac:dyDescent="0.25">
      <c r="A1046" s="90">
        <v>36475</v>
      </c>
      <c r="B1046" s="88">
        <v>36465</v>
      </c>
      <c r="C1046" s="91" t="s">
        <v>180</v>
      </c>
      <c r="D1046" s="83">
        <v>20.55</v>
      </c>
      <c r="E1046" s="82">
        <v>14188</v>
      </c>
      <c r="F1046" s="82">
        <v>13264.625</v>
      </c>
      <c r="G1046" s="82">
        <v>10806.375</v>
      </c>
      <c r="H1046" s="82"/>
      <c r="J1046"/>
      <c r="K1046"/>
      <c r="L1046"/>
      <c r="M1046"/>
      <c r="N1046"/>
    </row>
    <row r="1047" spans="1:14" x14ac:dyDescent="0.25">
      <c r="A1047" s="90">
        <v>36476</v>
      </c>
      <c r="B1047" s="88">
        <v>36465</v>
      </c>
      <c r="C1047" s="91" t="s">
        <v>180</v>
      </c>
      <c r="D1047" s="83">
        <v>20.53</v>
      </c>
      <c r="E1047" s="82">
        <v>13148</v>
      </c>
      <c r="F1047" s="82">
        <v>12657</v>
      </c>
      <c r="G1047" s="82">
        <v>10702.25</v>
      </c>
      <c r="H1047" s="82"/>
      <c r="J1047"/>
      <c r="K1047"/>
      <c r="L1047"/>
      <c r="M1047"/>
      <c r="N1047"/>
    </row>
    <row r="1048" spans="1:14" x14ac:dyDescent="0.25">
      <c r="A1048" s="90">
        <v>36477</v>
      </c>
      <c r="B1048" s="88">
        <v>36465</v>
      </c>
      <c r="C1048" s="91">
        <f>WEEKDAY(A1048)</f>
        <v>7</v>
      </c>
      <c r="D1048" s="83">
        <v>19.399999999999999</v>
      </c>
      <c r="E1048" s="82">
        <v>12694</v>
      </c>
      <c r="F1048" s="82">
        <v>11942.3125</v>
      </c>
      <c r="G1048" s="82">
        <v>10428.375</v>
      </c>
      <c r="H1048" s="82"/>
      <c r="J1048"/>
      <c r="K1048"/>
      <c r="L1048"/>
      <c r="M1048"/>
      <c r="N1048"/>
    </row>
    <row r="1049" spans="1:14" x14ac:dyDescent="0.25">
      <c r="A1049" s="90">
        <v>36478</v>
      </c>
      <c r="B1049" s="88">
        <v>36465</v>
      </c>
      <c r="C1049" s="91">
        <f>WEEKDAY(A1049)</f>
        <v>1</v>
      </c>
      <c r="D1049" s="83">
        <v>19.399999999999999</v>
      </c>
      <c r="E1049" s="82">
        <v>12804</v>
      </c>
      <c r="F1049" s="82">
        <v>11771.875</v>
      </c>
      <c r="G1049" s="82">
        <v>10245.625</v>
      </c>
      <c r="H1049" s="82"/>
      <c r="J1049"/>
      <c r="K1049"/>
      <c r="L1049"/>
      <c r="M1049"/>
      <c r="N1049"/>
    </row>
    <row r="1050" spans="1:14" x14ac:dyDescent="0.25">
      <c r="A1050" s="90">
        <v>36479</v>
      </c>
      <c r="B1050" s="88">
        <v>36465</v>
      </c>
      <c r="C1050" s="91" t="s">
        <v>180</v>
      </c>
      <c r="D1050" s="83">
        <v>21.25</v>
      </c>
      <c r="E1050" s="82">
        <v>13601</v>
      </c>
      <c r="F1050" s="82">
        <v>12715</v>
      </c>
      <c r="G1050" s="82">
        <v>10450.625</v>
      </c>
      <c r="H1050" s="82"/>
      <c r="J1050"/>
      <c r="K1050"/>
      <c r="L1050"/>
      <c r="M1050"/>
      <c r="N1050"/>
    </row>
    <row r="1051" spans="1:14" x14ac:dyDescent="0.25">
      <c r="A1051" s="90">
        <v>36480</v>
      </c>
      <c r="B1051" s="88">
        <v>36465</v>
      </c>
      <c r="C1051" s="91" t="s">
        <v>180</v>
      </c>
      <c r="D1051" s="83">
        <v>22.07</v>
      </c>
      <c r="E1051" s="82">
        <v>13369</v>
      </c>
      <c r="F1051" s="82">
        <v>12643.5625</v>
      </c>
      <c r="G1051" s="82">
        <v>10767.375</v>
      </c>
      <c r="H1051" s="82"/>
      <c r="J1051"/>
      <c r="K1051"/>
      <c r="L1051"/>
      <c r="M1051"/>
      <c r="N1051"/>
    </row>
    <row r="1052" spans="1:14" x14ac:dyDescent="0.25">
      <c r="A1052" s="90">
        <v>36481</v>
      </c>
      <c r="B1052" s="88">
        <v>36465</v>
      </c>
      <c r="C1052" s="91" t="s">
        <v>180</v>
      </c>
      <c r="D1052" s="83">
        <v>21.47</v>
      </c>
      <c r="E1052" s="82">
        <v>13272</v>
      </c>
      <c r="F1052" s="82">
        <v>12643.6875</v>
      </c>
      <c r="G1052" s="82">
        <v>10882.375</v>
      </c>
      <c r="H1052" s="82"/>
      <c r="J1052"/>
      <c r="K1052"/>
      <c r="L1052"/>
      <c r="M1052"/>
      <c r="N1052"/>
    </row>
    <row r="1053" spans="1:14" x14ac:dyDescent="0.25">
      <c r="A1053" s="90">
        <v>36482</v>
      </c>
      <c r="B1053" s="88">
        <v>36465</v>
      </c>
      <c r="C1053" s="91" t="s">
        <v>180</v>
      </c>
      <c r="D1053" s="83">
        <v>23.33</v>
      </c>
      <c r="E1053" s="82">
        <v>13269</v>
      </c>
      <c r="F1053" s="82">
        <v>12741.25</v>
      </c>
      <c r="G1053" s="82">
        <v>10899.875</v>
      </c>
      <c r="H1053" s="82"/>
      <c r="J1053"/>
      <c r="K1053"/>
      <c r="L1053"/>
      <c r="M1053"/>
      <c r="N1053"/>
    </row>
    <row r="1054" spans="1:14" x14ac:dyDescent="0.25">
      <c r="A1054" s="90">
        <v>36483</v>
      </c>
      <c r="B1054" s="88">
        <v>36465</v>
      </c>
      <c r="C1054" s="91" t="s">
        <v>180</v>
      </c>
      <c r="D1054" s="83">
        <v>23.2</v>
      </c>
      <c r="E1054" s="82">
        <v>13256</v>
      </c>
      <c r="F1054" s="82">
        <v>12664.5625</v>
      </c>
      <c r="G1054" s="82">
        <v>10674</v>
      </c>
      <c r="H1054" s="82"/>
      <c r="J1054"/>
      <c r="K1054"/>
      <c r="L1054"/>
      <c r="M1054"/>
      <c r="N1054"/>
    </row>
    <row r="1055" spans="1:14" x14ac:dyDescent="0.25">
      <c r="A1055" s="90">
        <v>36484</v>
      </c>
      <c r="B1055" s="88">
        <v>36465</v>
      </c>
      <c r="C1055" s="91">
        <f>WEEKDAY(A1055)</f>
        <v>7</v>
      </c>
      <c r="E1055" s="82">
        <v>12683</v>
      </c>
      <c r="F1055" s="82">
        <v>11955.3125</v>
      </c>
      <c r="G1055" s="82">
        <v>10633</v>
      </c>
      <c r="H1055" s="82"/>
      <c r="J1055"/>
      <c r="K1055"/>
      <c r="L1055"/>
      <c r="M1055"/>
      <c r="N1055"/>
    </row>
    <row r="1056" spans="1:14" x14ac:dyDescent="0.25">
      <c r="A1056" s="90">
        <v>36485</v>
      </c>
      <c r="B1056" s="88">
        <v>36465</v>
      </c>
      <c r="C1056" s="91">
        <f>WEEKDAY(A1056)</f>
        <v>1</v>
      </c>
      <c r="E1056" s="82">
        <v>12757</v>
      </c>
      <c r="F1056" s="82">
        <v>11797.125</v>
      </c>
      <c r="G1056" s="82">
        <v>10534</v>
      </c>
      <c r="H1056" s="82"/>
      <c r="J1056"/>
      <c r="K1056"/>
      <c r="L1056"/>
      <c r="M1056"/>
      <c r="N1056"/>
    </row>
    <row r="1057" spans="1:14" x14ac:dyDescent="0.25">
      <c r="A1057" s="90">
        <v>36486</v>
      </c>
      <c r="B1057" s="88">
        <v>36465</v>
      </c>
      <c r="C1057" s="91" t="s">
        <v>180</v>
      </c>
      <c r="D1057" s="83">
        <v>19.899999999999999</v>
      </c>
      <c r="E1057" s="82">
        <v>13891</v>
      </c>
      <c r="F1057" s="82">
        <v>13089.3125</v>
      </c>
      <c r="G1057" s="82">
        <v>10692.125</v>
      </c>
      <c r="H1057" s="82"/>
      <c r="J1057"/>
      <c r="K1057"/>
      <c r="L1057"/>
      <c r="M1057"/>
      <c r="N1057"/>
    </row>
    <row r="1058" spans="1:14" x14ac:dyDescent="0.25">
      <c r="A1058" s="90">
        <v>36487</v>
      </c>
      <c r="B1058" s="88">
        <v>36465</v>
      </c>
      <c r="C1058" s="91" t="s">
        <v>180</v>
      </c>
      <c r="D1058" s="83">
        <v>17.39</v>
      </c>
      <c r="E1058" s="82">
        <v>13847</v>
      </c>
      <c r="F1058" s="82">
        <v>13059.4375</v>
      </c>
      <c r="G1058" s="82">
        <v>10807.5</v>
      </c>
      <c r="H1058" s="82"/>
      <c r="J1058"/>
      <c r="K1058"/>
      <c r="L1058"/>
      <c r="M1058"/>
      <c r="N1058"/>
    </row>
    <row r="1059" spans="1:14" x14ac:dyDescent="0.25">
      <c r="A1059" s="90">
        <v>36488</v>
      </c>
      <c r="B1059" s="88">
        <v>36465</v>
      </c>
      <c r="C1059" s="91" t="s">
        <v>180</v>
      </c>
      <c r="D1059" s="83">
        <v>17.04</v>
      </c>
      <c r="E1059" s="82">
        <v>13173</v>
      </c>
      <c r="F1059" s="82">
        <v>12539.5625</v>
      </c>
      <c r="G1059" s="82">
        <v>10780.125</v>
      </c>
      <c r="H1059" s="82"/>
      <c r="J1059"/>
      <c r="K1059"/>
      <c r="L1059"/>
      <c r="M1059"/>
      <c r="N1059"/>
    </row>
    <row r="1060" spans="1:14" x14ac:dyDescent="0.25">
      <c r="A1060" s="90">
        <v>36489</v>
      </c>
      <c r="B1060" s="88">
        <v>36465</v>
      </c>
      <c r="C1060" s="91" t="s">
        <v>180</v>
      </c>
      <c r="E1060" s="82">
        <v>12088</v>
      </c>
      <c r="F1060" s="82">
        <v>11208.6875</v>
      </c>
      <c r="G1060" s="82">
        <v>10377.375</v>
      </c>
      <c r="H1060" s="82"/>
      <c r="J1060"/>
      <c r="K1060"/>
      <c r="L1060"/>
      <c r="M1060"/>
      <c r="N1060"/>
    </row>
    <row r="1061" spans="1:14" x14ac:dyDescent="0.25">
      <c r="A1061" s="90">
        <v>36490</v>
      </c>
      <c r="B1061" s="88">
        <v>36465</v>
      </c>
      <c r="C1061" s="91" t="s">
        <v>180</v>
      </c>
      <c r="E1061" s="82">
        <v>12465</v>
      </c>
      <c r="F1061" s="82">
        <v>11812.125</v>
      </c>
      <c r="G1061" s="82">
        <v>10932.25</v>
      </c>
      <c r="H1061" s="82"/>
      <c r="J1061"/>
      <c r="K1061"/>
      <c r="L1061"/>
      <c r="M1061"/>
      <c r="N1061"/>
    </row>
    <row r="1062" spans="1:14" x14ac:dyDescent="0.25">
      <c r="A1062" s="90">
        <v>36491</v>
      </c>
      <c r="B1062" s="88">
        <v>36465</v>
      </c>
      <c r="C1062" s="91">
        <f>WEEKDAY(A1062)</f>
        <v>7</v>
      </c>
      <c r="E1062" s="82">
        <v>12148</v>
      </c>
      <c r="F1062" s="82">
        <v>11622.0625</v>
      </c>
      <c r="G1062" s="82">
        <v>11012.25</v>
      </c>
      <c r="H1062" s="82"/>
      <c r="J1062"/>
      <c r="K1062"/>
      <c r="L1062"/>
      <c r="M1062"/>
      <c r="N1062"/>
    </row>
    <row r="1063" spans="1:14" x14ac:dyDescent="0.25">
      <c r="A1063" s="90">
        <v>36492</v>
      </c>
      <c r="B1063" s="88">
        <v>36465</v>
      </c>
      <c r="C1063" s="91">
        <f>WEEKDAY(A1063)</f>
        <v>1</v>
      </c>
      <c r="E1063" s="82">
        <v>12648</v>
      </c>
      <c r="F1063" s="82">
        <v>11635.375</v>
      </c>
      <c r="G1063" s="82">
        <v>10617.75</v>
      </c>
      <c r="H1063" s="82"/>
      <c r="J1063"/>
      <c r="K1063"/>
      <c r="L1063"/>
      <c r="M1063"/>
      <c r="N1063"/>
    </row>
    <row r="1064" spans="1:14" x14ac:dyDescent="0.25">
      <c r="A1064" s="90">
        <v>36493</v>
      </c>
      <c r="B1064" s="88">
        <v>36465</v>
      </c>
      <c r="C1064" s="91" t="s">
        <v>180</v>
      </c>
      <c r="D1064" s="83">
        <v>21.48</v>
      </c>
      <c r="E1064" s="82">
        <v>13874</v>
      </c>
      <c r="F1064" s="82">
        <v>13043.8125</v>
      </c>
      <c r="G1064" s="82">
        <v>11020.25</v>
      </c>
      <c r="H1064" s="82"/>
      <c r="J1064"/>
      <c r="K1064"/>
      <c r="L1064"/>
      <c r="M1064"/>
      <c r="N1064"/>
    </row>
    <row r="1065" spans="1:14" x14ac:dyDescent="0.25">
      <c r="A1065" s="90">
        <v>36494</v>
      </c>
      <c r="B1065" s="88">
        <v>36465</v>
      </c>
      <c r="C1065" s="91" t="s">
        <v>180</v>
      </c>
      <c r="D1065" s="83">
        <v>23.63</v>
      </c>
      <c r="E1065" s="82">
        <v>14381</v>
      </c>
      <c r="F1065" s="82">
        <v>13426.9375</v>
      </c>
      <c r="G1065" s="82">
        <v>11637.75</v>
      </c>
      <c r="H1065" s="82"/>
      <c r="J1065"/>
      <c r="K1065"/>
      <c r="L1065"/>
      <c r="M1065"/>
      <c r="N1065"/>
    </row>
    <row r="1066" spans="1:14" x14ac:dyDescent="0.25">
      <c r="A1066" s="90">
        <v>36495</v>
      </c>
      <c r="B1066" s="88">
        <v>36495</v>
      </c>
      <c r="C1066" s="91" t="s">
        <v>180</v>
      </c>
      <c r="D1066" s="83">
        <v>25.06</v>
      </c>
      <c r="E1066" s="82">
        <v>14467</v>
      </c>
      <c r="F1066" s="82">
        <v>13297</v>
      </c>
      <c r="G1066" s="82">
        <v>11999.25</v>
      </c>
      <c r="H1066" s="82"/>
      <c r="J1066"/>
      <c r="K1066"/>
      <c r="L1066"/>
      <c r="M1066"/>
      <c r="N1066"/>
    </row>
    <row r="1067" spans="1:14" x14ac:dyDescent="0.25">
      <c r="A1067" s="90">
        <v>36496</v>
      </c>
      <c r="B1067" s="88">
        <v>36495</v>
      </c>
      <c r="C1067" s="91" t="s">
        <v>180</v>
      </c>
      <c r="D1067" s="83">
        <v>23.02</v>
      </c>
      <c r="E1067" s="82">
        <v>13564</v>
      </c>
      <c r="F1067" s="82">
        <v>12981.0625</v>
      </c>
      <c r="G1067" s="82">
        <v>11348.375</v>
      </c>
      <c r="H1067" s="82"/>
      <c r="J1067"/>
      <c r="K1067"/>
      <c r="L1067"/>
      <c r="M1067"/>
      <c r="N1067"/>
    </row>
    <row r="1068" spans="1:14" x14ac:dyDescent="0.25">
      <c r="A1068" s="90">
        <v>36497</v>
      </c>
      <c r="B1068" s="88">
        <v>36495</v>
      </c>
      <c r="C1068" s="91" t="s">
        <v>180</v>
      </c>
      <c r="D1068" s="83">
        <v>18.91</v>
      </c>
      <c r="E1068" s="82">
        <v>13615</v>
      </c>
      <c r="F1068" s="82">
        <v>12991.3125</v>
      </c>
      <c r="G1068" s="82">
        <v>10964.625</v>
      </c>
      <c r="H1068" s="82"/>
      <c r="J1068"/>
      <c r="K1068"/>
      <c r="L1068"/>
      <c r="M1068"/>
      <c r="N1068"/>
    </row>
    <row r="1069" spans="1:14" x14ac:dyDescent="0.25">
      <c r="A1069" s="90">
        <v>36498</v>
      </c>
      <c r="B1069" s="88">
        <v>36495</v>
      </c>
      <c r="C1069" s="91">
        <f>WEEKDAY(A1069)</f>
        <v>7</v>
      </c>
      <c r="E1069" s="82">
        <v>13015</v>
      </c>
      <c r="F1069" s="82">
        <v>12208.3125</v>
      </c>
      <c r="G1069" s="82">
        <v>10734</v>
      </c>
      <c r="H1069" s="82"/>
      <c r="J1069"/>
      <c r="K1069"/>
      <c r="L1069"/>
      <c r="M1069"/>
      <c r="N1069"/>
    </row>
    <row r="1070" spans="1:14" x14ac:dyDescent="0.25">
      <c r="A1070" s="90">
        <v>36499</v>
      </c>
      <c r="B1070" s="88">
        <v>36495</v>
      </c>
      <c r="C1070" s="91">
        <f>WEEKDAY(A1070)</f>
        <v>1</v>
      </c>
      <c r="E1070" s="82">
        <v>13160</v>
      </c>
      <c r="F1070" s="82">
        <v>11912.8125</v>
      </c>
      <c r="G1070" s="82">
        <v>10563.25</v>
      </c>
      <c r="H1070" s="82"/>
      <c r="J1070"/>
      <c r="K1070"/>
      <c r="L1070"/>
      <c r="M1070"/>
      <c r="N1070"/>
    </row>
    <row r="1071" spans="1:14" x14ac:dyDescent="0.25">
      <c r="A1071" s="90">
        <v>36500</v>
      </c>
      <c r="B1071" s="88">
        <v>36495</v>
      </c>
      <c r="C1071" s="91" t="s">
        <v>180</v>
      </c>
      <c r="D1071" s="83">
        <v>19.170000000000002</v>
      </c>
      <c r="E1071" s="82">
        <v>14577</v>
      </c>
      <c r="F1071" s="82">
        <v>13475.875</v>
      </c>
      <c r="G1071" s="82">
        <v>11656</v>
      </c>
      <c r="H1071" s="82"/>
      <c r="J1071"/>
      <c r="K1071"/>
      <c r="L1071"/>
      <c r="M1071"/>
      <c r="N1071"/>
    </row>
    <row r="1072" spans="1:14" x14ac:dyDescent="0.25">
      <c r="A1072" s="90">
        <v>36501</v>
      </c>
      <c r="B1072" s="88">
        <v>36495</v>
      </c>
      <c r="C1072" s="91" t="s">
        <v>180</v>
      </c>
      <c r="D1072" s="83">
        <v>20.25</v>
      </c>
      <c r="E1072" s="82">
        <v>14780</v>
      </c>
      <c r="F1072" s="82">
        <v>13491.1875</v>
      </c>
      <c r="G1072" s="82">
        <v>12353.25</v>
      </c>
      <c r="H1072" s="82"/>
      <c r="J1072"/>
      <c r="K1072"/>
      <c r="L1072"/>
      <c r="M1072"/>
      <c r="N1072"/>
    </row>
    <row r="1073" spans="1:14" x14ac:dyDescent="0.25">
      <c r="A1073" s="90">
        <v>36502</v>
      </c>
      <c r="B1073" s="88">
        <v>36495</v>
      </c>
      <c r="C1073" s="91" t="s">
        <v>180</v>
      </c>
      <c r="D1073" s="83">
        <v>23.94</v>
      </c>
      <c r="E1073" s="82">
        <v>13887</v>
      </c>
      <c r="F1073" s="82">
        <v>13127.0625</v>
      </c>
      <c r="G1073" s="82">
        <v>11580.5</v>
      </c>
      <c r="H1073" s="82"/>
      <c r="J1073"/>
      <c r="K1073"/>
      <c r="L1073"/>
      <c r="M1073"/>
      <c r="N1073"/>
    </row>
    <row r="1074" spans="1:14" x14ac:dyDescent="0.25">
      <c r="A1074" s="90">
        <v>36503</v>
      </c>
      <c r="B1074" s="88">
        <v>36495</v>
      </c>
      <c r="C1074" s="91" t="s">
        <v>180</v>
      </c>
      <c r="D1074" s="83">
        <v>23.31</v>
      </c>
      <c r="E1074" s="82">
        <v>13820</v>
      </c>
      <c r="F1074" s="82">
        <v>12953</v>
      </c>
      <c r="G1074" s="82">
        <v>10983</v>
      </c>
      <c r="H1074" s="82"/>
      <c r="J1074"/>
      <c r="K1074"/>
      <c r="L1074"/>
      <c r="M1074"/>
      <c r="N1074"/>
    </row>
    <row r="1075" spans="1:14" x14ac:dyDescent="0.25">
      <c r="A1075" s="90">
        <v>36504</v>
      </c>
      <c r="B1075" s="88">
        <v>36495</v>
      </c>
      <c r="C1075" s="91" t="s">
        <v>180</v>
      </c>
      <c r="D1075" s="83">
        <v>20.86</v>
      </c>
      <c r="E1075" s="82">
        <v>13349</v>
      </c>
      <c r="F1075" s="82">
        <v>12737</v>
      </c>
      <c r="G1075" s="82">
        <v>11193.5</v>
      </c>
      <c r="H1075" s="82"/>
      <c r="J1075"/>
      <c r="K1075"/>
      <c r="L1075"/>
      <c r="M1075"/>
      <c r="N1075"/>
    </row>
    <row r="1076" spans="1:14" x14ac:dyDescent="0.25">
      <c r="A1076" s="90">
        <v>36505</v>
      </c>
      <c r="B1076" s="88">
        <v>36495</v>
      </c>
      <c r="C1076" s="91">
        <f>WEEKDAY(A1076)</f>
        <v>7</v>
      </c>
      <c r="E1076" s="82">
        <v>12740</v>
      </c>
      <c r="F1076" s="82">
        <v>12100.8125</v>
      </c>
      <c r="G1076" s="82">
        <v>11085.75</v>
      </c>
      <c r="H1076" s="82"/>
      <c r="J1076"/>
      <c r="K1076"/>
      <c r="L1076"/>
      <c r="M1076"/>
      <c r="N1076"/>
    </row>
    <row r="1077" spans="1:14" x14ac:dyDescent="0.25">
      <c r="A1077" s="90">
        <v>36506</v>
      </c>
      <c r="B1077" s="88">
        <v>36495</v>
      </c>
      <c r="C1077" s="91">
        <f>WEEKDAY(A1077)</f>
        <v>1</v>
      </c>
      <c r="E1077" s="82">
        <v>13005</v>
      </c>
      <c r="F1077" s="82">
        <v>11904.5625</v>
      </c>
      <c r="G1077" s="82">
        <v>10319.5</v>
      </c>
      <c r="H1077" s="82"/>
      <c r="J1077"/>
      <c r="K1077"/>
      <c r="L1077"/>
      <c r="M1077"/>
      <c r="N1077"/>
    </row>
    <row r="1078" spans="1:14" x14ac:dyDescent="0.25">
      <c r="A1078" s="90">
        <v>36507</v>
      </c>
      <c r="B1078" s="88">
        <v>36495</v>
      </c>
      <c r="C1078" s="91" t="s">
        <v>180</v>
      </c>
      <c r="D1078" s="83">
        <v>20.27</v>
      </c>
      <c r="E1078" s="82">
        <v>14348</v>
      </c>
      <c r="F1078" s="82">
        <v>13197.625</v>
      </c>
      <c r="G1078" s="82">
        <v>10700.125</v>
      </c>
      <c r="H1078" s="82"/>
      <c r="J1078"/>
      <c r="K1078"/>
      <c r="L1078"/>
      <c r="M1078"/>
      <c r="N1078"/>
    </row>
    <row r="1079" spans="1:14" x14ac:dyDescent="0.25">
      <c r="A1079" s="90">
        <v>36508</v>
      </c>
      <c r="B1079" s="88">
        <v>36495</v>
      </c>
      <c r="C1079" s="91" t="s">
        <v>180</v>
      </c>
      <c r="D1079" s="83">
        <v>20.190000000000001</v>
      </c>
      <c r="E1079" s="82">
        <v>14139</v>
      </c>
      <c r="F1079" s="82">
        <v>13077.125</v>
      </c>
      <c r="G1079" s="82">
        <v>11633.25</v>
      </c>
      <c r="H1079" s="82"/>
      <c r="J1079"/>
      <c r="K1079"/>
      <c r="L1079"/>
      <c r="M1079"/>
      <c r="N1079"/>
    </row>
    <row r="1080" spans="1:14" x14ac:dyDescent="0.25">
      <c r="A1080" s="90">
        <v>36509</v>
      </c>
      <c r="B1080" s="88">
        <v>36495</v>
      </c>
      <c r="C1080" s="91" t="s">
        <v>180</v>
      </c>
      <c r="D1080" s="83">
        <v>21.18</v>
      </c>
      <c r="E1080" s="82">
        <v>14553</v>
      </c>
      <c r="F1080" s="82">
        <v>13357.125</v>
      </c>
      <c r="G1080" s="82">
        <v>11506.25</v>
      </c>
      <c r="H1080" s="82"/>
      <c r="J1080"/>
      <c r="K1080"/>
      <c r="L1080"/>
      <c r="M1080"/>
      <c r="N1080"/>
    </row>
    <row r="1081" spans="1:14" x14ac:dyDescent="0.25">
      <c r="A1081" s="90">
        <v>36510</v>
      </c>
      <c r="B1081" s="88">
        <v>36495</v>
      </c>
      <c r="C1081" s="91" t="s">
        <v>180</v>
      </c>
      <c r="D1081" s="83">
        <v>24.26</v>
      </c>
      <c r="E1081" s="82">
        <v>15029</v>
      </c>
      <c r="F1081" s="82">
        <v>13541.125</v>
      </c>
      <c r="G1081" s="82">
        <v>12604.125</v>
      </c>
      <c r="H1081" s="82"/>
      <c r="J1081"/>
      <c r="K1081"/>
      <c r="L1081"/>
      <c r="M1081"/>
      <c r="N1081"/>
    </row>
    <row r="1082" spans="1:14" x14ac:dyDescent="0.25">
      <c r="A1082" s="90">
        <v>36511</v>
      </c>
      <c r="B1082" s="88">
        <v>36495</v>
      </c>
      <c r="C1082" s="91" t="s">
        <v>180</v>
      </c>
      <c r="D1082" s="83">
        <v>25.48</v>
      </c>
      <c r="E1082" s="82">
        <v>14427</v>
      </c>
      <c r="F1082" s="82">
        <v>13040</v>
      </c>
      <c r="G1082" s="82">
        <v>12089.75</v>
      </c>
      <c r="H1082" s="82"/>
      <c r="J1082"/>
      <c r="K1082"/>
      <c r="L1082"/>
      <c r="M1082"/>
      <c r="N1082"/>
    </row>
    <row r="1083" spans="1:14" x14ac:dyDescent="0.25">
      <c r="A1083" s="90">
        <v>36512</v>
      </c>
      <c r="B1083" s="88">
        <v>36495</v>
      </c>
      <c r="C1083" s="91">
        <f>WEEKDAY(A1083)</f>
        <v>7</v>
      </c>
      <c r="D1083" s="83">
        <v>22</v>
      </c>
      <c r="E1083" s="82">
        <v>13262</v>
      </c>
      <c r="F1083" s="82">
        <v>12480.4375</v>
      </c>
      <c r="G1083" s="82">
        <v>11231.5</v>
      </c>
      <c r="H1083" s="82"/>
      <c r="J1083"/>
      <c r="K1083"/>
      <c r="L1083"/>
      <c r="M1083"/>
      <c r="N1083"/>
    </row>
    <row r="1084" spans="1:14" x14ac:dyDescent="0.25">
      <c r="A1084" s="90">
        <v>36513</v>
      </c>
      <c r="B1084" s="88">
        <v>36495</v>
      </c>
      <c r="C1084" s="91">
        <f>WEEKDAY(A1084)</f>
        <v>1</v>
      </c>
      <c r="D1084" s="83">
        <v>22</v>
      </c>
      <c r="E1084" s="82">
        <v>13128</v>
      </c>
      <c r="F1084" s="82">
        <v>12377.3125</v>
      </c>
      <c r="G1084" s="82">
        <v>11496</v>
      </c>
      <c r="H1084" s="82"/>
      <c r="J1084"/>
      <c r="K1084"/>
      <c r="L1084"/>
      <c r="M1084"/>
      <c r="N1084"/>
    </row>
    <row r="1085" spans="1:14" x14ac:dyDescent="0.25">
      <c r="A1085" s="90">
        <v>36514</v>
      </c>
      <c r="B1085" s="88">
        <v>36495</v>
      </c>
      <c r="C1085" s="91" t="s">
        <v>180</v>
      </c>
      <c r="D1085" s="83">
        <v>25.56</v>
      </c>
      <c r="E1085" s="82">
        <v>14928</v>
      </c>
      <c r="F1085" s="82">
        <v>13751.125</v>
      </c>
      <c r="G1085" s="82">
        <v>11627.625</v>
      </c>
      <c r="H1085" s="82"/>
      <c r="J1085"/>
      <c r="K1085"/>
      <c r="L1085"/>
      <c r="M1085"/>
      <c r="N1085"/>
    </row>
    <row r="1086" spans="1:14" x14ac:dyDescent="0.25">
      <c r="A1086" s="90">
        <v>36515</v>
      </c>
      <c r="B1086" s="88">
        <v>36495</v>
      </c>
      <c r="C1086" s="91" t="s">
        <v>180</v>
      </c>
      <c r="D1086" s="83">
        <v>29.16</v>
      </c>
      <c r="E1086" s="82">
        <v>15660</v>
      </c>
      <c r="F1086" s="82">
        <v>14726.625</v>
      </c>
      <c r="G1086" s="82">
        <v>12540.125</v>
      </c>
      <c r="H1086" s="82"/>
      <c r="J1086"/>
      <c r="K1086"/>
      <c r="L1086"/>
      <c r="M1086"/>
      <c r="N1086"/>
    </row>
    <row r="1087" spans="1:14" x14ac:dyDescent="0.25">
      <c r="A1087" s="90">
        <v>36516</v>
      </c>
      <c r="B1087" s="88">
        <v>36495</v>
      </c>
      <c r="C1087" s="91" t="s">
        <v>180</v>
      </c>
      <c r="D1087" s="83">
        <v>29.46</v>
      </c>
      <c r="E1087" s="82">
        <v>15520</v>
      </c>
      <c r="F1087" s="82">
        <v>14221.6875</v>
      </c>
      <c r="G1087" s="82">
        <v>13295</v>
      </c>
      <c r="H1087" s="82"/>
      <c r="J1087"/>
      <c r="K1087"/>
      <c r="L1087"/>
      <c r="M1087"/>
      <c r="N1087"/>
    </row>
    <row r="1088" spans="1:14" x14ac:dyDescent="0.25">
      <c r="A1088" s="90">
        <v>36517</v>
      </c>
      <c r="B1088" s="88">
        <v>36495</v>
      </c>
      <c r="C1088" s="91" t="s">
        <v>180</v>
      </c>
      <c r="D1088" s="83">
        <v>21.22</v>
      </c>
      <c r="E1088" s="82">
        <v>14841</v>
      </c>
      <c r="F1088" s="82">
        <v>13461.5625</v>
      </c>
      <c r="G1088" s="82">
        <v>12845.875</v>
      </c>
      <c r="H1088" s="82"/>
      <c r="J1088"/>
      <c r="K1088"/>
      <c r="L1088"/>
      <c r="M1088"/>
      <c r="N1088"/>
    </row>
    <row r="1089" spans="1:14" x14ac:dyDescent="0.25">
      <c r="A1089" s="90">
        <v>36518</v>
      </c>
      <c r="B1089" s="88">
        <v>36495</v>
      </c>
      <c r="C1089" s="91" t="s">
        <v>180</v>
      </c>
      <c r="E1089" s="82">
        <v>13434</v>
      </c>
      <c r="F1089" s="82">
        <v>11984.3125</v>
      </c>
      <c r="G1089" s="82">
        <v>11943.375</v>
      </c>
      <c r="H1089" s="82"/>
      <c r="J1089"/>
      <c r="K1089"/>
      <c r="L1089"/>
      <c r="M1089"/>
      <c r="N1089"/>
    </row>
    <row r="1090" spans="1:14" x14ac:dyDescent="0.25">
      <c r="A1090" s="90">
        <v>36519</v>
      </c>
      <c r="B1090" s="88">
        <v>36495</v>
      </c>
      <c r="C1090" s="91">
        <f>WEEKDAY(A1090)</f>
        <v>7</v>
      </c>
      <c r="E1090" s="82">
        <v>12755</v>
      </c>
      <c r="F1090" s="82">
        <v>11428.5625</v>
      </c>
      <c r="G1090" s="82">
        <v>11207.75</v>
      </c>
      <c r="H1090" s="82"/>
      <c r="J1090"/>
      <c r="K1090"/>
      <c r="L1090"/>
      <c r="M1090"/>
      <c r="N1090"/>
    </row>
    <row r="1091" spans="1:14" x14ac:dyDescent="0.25">
      <c r="A1091" s="90">
        <v>36520</v>
      </c>
      <c r="B1091" s="88">
        <v>36495</v>
      </c>
      <c r="C1091" s="91">
        <f>WEEKDAY(A1091)</f>
        <v>1</v>
      </c>
      <c r="E1091" s="82">
        <v>12817</v>
      </c>
      <c r="F1091" s="82">
        <v>11807.8125</v>
      </c>
      <c r="G1091" s="82">
        <v>11328.125</v>
      </c>
      <c r="H1091" s="82"/>
      <c r="J1091"/>
      <c r="K1091"/>
      <c r="L1091"/>
      <c r="M1091"/>
      <c r="N1091"/>
    </row>
    <row r="1092" spans="1:14" x14ac:dyDescent="0.25">
      <c r="A1092" s="90">
        <v>36521</v>
      </c>
      <c r="B1092" s="88">
        <v>36495</v>
      </c>
      <c r="C1092" s="91" t="s">
        <v>180</v>
      </c>
      <c r="D1092" s="83">
        <v>18.760000000000002</v>
      </c>
      <c r="E1092" s="82">
        <v>13272</v>
      </c>
      <c r="F1092" s="82">
        <v>12626.8125</v>
      </c>
      <c r="G1092" s="82">
        <v>11212.125</v>
      </c>
      <c r="H1092" s="82"/>
      <c r="J1092"/>
      <c r="K1092"/>
      <c r="L1092"/>
      <c r="M1092"/>
      <c r="N1092"/>
    </row>
    <row r="1093" spans="1:14" x14ac:dyDescent="0.25">
      <c r="A1093" s="90">
        <v>36522</v>
      </c>
      <c r="B1093" s="88">
        <v>36495</v>
      </c>
      <c r="C1093" s="91" t="s">
        <v>180</v>
      </c>
      <c r="D1093" s="83">
        <v>18.8</v>
      </c>
      <c r="E1093" s="82">
        <v>13909</v>
      </c>
      <c r="F1093" s="82">
        <v>13120.5</v>
      </c>
      <c r="G1093" s="82">
        <v>11560</v>
      </c>
      <c r="H1093" s="82"/>
      <c r="J1093"/>
      <c r="K1093"/>
      <c r="L1093"/>
      <c r="M1093"/>
      <c r="N1093"/>
    </row>
    <row r="1094" spans="1:14" x14ac:dyDescent="0.25">
      <c r="A1094" s="90">
        <v>36523</v>
      </c>
      <c r="B1094" s="88">
        <v>36495</v>
      </c>
      <c r="C1094" s="91" t="s">
        <v>180</v>
      </c>
      <c r="D1094" s="83">
        <v>18.399999999999999</v>
      </c>
      <c r="E1094" s="82">
        <v>13916</v>
      </c>
      <c r="F1094" s="82">
        <v>12699.5625</v>
      </c>
      <c r="G1094" s="82">
        <v>11798.75</v>
      </c>
      <c r="H1094" s="82"/>
      <c r="J1094"/>
      <c r="K1094"/>
      <c r="L1094"/>
      <c r="M1094"/>
      <c r="N1094"/>
    </row>
    <row r="1095" spans="1:14" x14ac:dyDescent="0.25">
      <c r="A1095" s="90">
        <v>36524</v>
      </c>
      <c r="B1095" s="88">
        <v>36495</v>
      </c>
      <c r="C1095" s="91" t="s">
        <v>180</v>
      </c>
      <c r="D1095" s="83">
        <v>16.43</v>
      </c>
      <c r="E1095" s="82">
        <v>12851</v>
      </c>
      <c r="F1095" s="82">
        <v>12024.3125</v>
      </c>
      <c r="G1095" s="82">
        <v>10954.5</v>
      </c>
      <c r="H1095" s="82"/>
      <c r="J1095"/>
      <c r="K1095"/>
      <c r="L1095"/>
      <c r="M1095"/>
      <c r="N1095"/>
    </row>
    <row r="1096" spans="1:14" x14ac:dyDescent="0.25">
      <c r="A1096" s="90">
        <v>36525</v>
      </c>
      <c r="B1096" s="88">
        <v>36495</v>
      </c>
      <c r="C1096" s="91" t="s">
        <v>180</v>
      </c>
      <c r="E1096" s="82">
        <v>12128</v>
      </c>
      <c r="F1096" s="82">
        <v>11315.375</v>
      </c>
      <c r="G1096" s="82">
        <v>9942.5</v>
      </c>
      <c r="H1096" s="82"/>
      <c r="J1096"/>
      <c r="K1096"/>
      <c r="L1096"/>
      <c r="M1096"/>
      <c r="N1096"/>
    </row>
    <row r="1097" spans="1:14" x14ac:dyDescent="0.25">
      <c r="A1097" s="90">
        <v>36526</v>
      </c>
      <c r="B1097" s="88">
        <v>36526</v>
      </c>
      <c r="C1097" s="91">
        <f>WEEKDAY(A1097)</f>
        <v>7</v>
      </c>
      <c r="D1097" s="83">
        <v>11</v>
      </c>
      <c r="E1097" s="82">
        <v>11479</v>
      </c>
      <c r="F1097" s="82">
        <v>10708.875</v>
      </c>
      <c r="G1097" s="82">
        <v>9852.125</v>
      </c>
      <c r="H1097" s="82"/>
      <c r="J1097"/>
      <c r="K1097"/>
      <c r="L1097"/>
      <c r="M1097"/>
      <c r="N1097"/>
    </row>
    <row r="1098" spans="1:14" x14ac:dyDescent="0.25">
      <c r="A1098" s="90">
        <v>36527</v>
      </c>
      <c r="B1098" s="88">
        <v>36526</v>
      </c>
      <c r="C1098" s="91">
        <f>WEEKDAY(A1098)</f>
        <v>1</v>
      </c>
      <c r="D1098" s="83">
        <v>11</v>
      </c>
      <c r="E1098" s="82">
        <v>12344</v>
      </c>
      <c r="F1098" s="82">
        <v>11051.375</v>
      </c>
      <c r="G1098" s="82">
        <v>9651.625</v>
      </c>
      <c r="H1098" s="82"/>
      <c r="J1098"/>
      <c r="K1098"/>
      <c r="L1098"/>
      <c r="M1098"/>
      <c r="N1098"/>
    </row>
    <row r="1099" spans="1:14" x14ac:dyDescent="0.25">
      <c r="A1099" s="90">
        <v>36528</v>
      </c>
      <c r="B1099" s="88">
        <v>36526</v>
      </c>
      <c r="C1099" s="91" t="s">
        <v>180</v>
      </c>
      <c r="D1099" s="83">
        <v>18.899999999999999</v>
      </c>
      <c r="E1099" s="82">
        <v>13386</v>
      </c>
      <c r="F1099" s="82">
        <v>12462.8125</v>
      </c>
      <c r="G1099" s="82">
        <v>10154.75</v>
      </c>
      <c r="H1099" s="82"/>
      <c r="J1099"/>
      <c r="K1099"/>
      <c r="L1099"/>
      <c r="M1099"/>
      <c r="N1099"/>
    </row>
    <row r="1100" spans="1:14" x14ac:dyDescent="0.25">
      <c r="A1100" s="90">
        <v>36529</v>
      </c>
      <c r="B1100" s="88">
        <v>36526</v>
      </c>
      <c r="C1100" s="91" t="s">
        <v>180</v>
      </c>
      <c r="D1100" s="83">
        <v>16.89</v>
      </c>
      <c r="E1100" s="82">
        <v>14816</v>
      </c>
      <c r="F1100" s="82">
        <v>13360.875</v>
      </c>
      <c r="G1100" s="82">
        <v>11054.625</v>
      </c>
      <c r="H1100" s="82"/>
      <c r="J1100"/>
      <c r="K1100"/>
      <c r="L1100"/>
      <c r="M1100"/>
      <c r="N1100"/>
    </row>
    <row r="1101" spans="1:14" x14ac:dyDescent="0.25">
      <c r="A1101" s="90">
        <v>36530</v>
      </c>
      <c r="B1101" s="88">
        <v>36526</v>
      </c>
      <c r="C1101" s="91" t="s">
        <v>180</v>
      </c>
      <c r="D1101" s="83">
        <v>20.84</v>
      </c>
      <c r="E1101" s="82">
        <v>15644</v>
      </c>
      <c r="F1101" s="82">
        <v>14056.1875</v>
      </c>
      <c r="G1101" s="82">
        <v>12918.75</v>
      </c>
      <c r="H1101" s="82"/>
      <c r="J1101"/>
      <c r="K1101"/>
      <c r="L1101"/>
      <c r="M1101"/>
      <c r="N1101"/>
    </row>
    <row r="1102" spans="1:14" x14ac:dyDescent="0.25">
      <c r="A1102" s="90">
        <v>36531</v>
      </c>
      <c r="B1102" s="88">
        <v>36526</v>
      </c>
      <c r="C1102" s="91" t="s">
        <v>180</v>
      </c>
      <c r="D1102" s="83">
        <v>22.14</v>
      </c>
      <c r="E1102" s="82">
        <v>14949</v>
      </c>
      <c r="F1102" s="82">
        <v>13358.5</v>
      </c>
      <c r="G1102" s="82">
        <v>12494.125</v>
      </c>
      <c r="H1102" s="82"/>
      <c r="J1102"/>
      <c r="K1102"/>
      <c r="L1102"/>
      <c r="M1102"/>
      <c r="N1102"/>
    </row>
    <row r="1103" spans="1:14" x14ac:dyDescent="0.25">
      <c r="A1103" s="90">
        <v>36532</v>
      </c>
      <c r="B1103" s="88">
        <v>36526</v>
      </c>
      <c r="C1103" s="91" t="s">
        <v>180</v>
      </c>
      <c r="D1103" s="83">
        <v>21.2</v>
      </c>
      <c r="E1103" s="82">
        <v>13818</v>
      </c>
      <c r="F1103" s="82">
        <v>12725.4375</v>
      </c>
      <c r="G1103" s="82">
        <v>11449</v>
      </c>
      <c r="H1103" s="82"/>
      <c r="J1103"/>
      <c r="K1103"/>
      <c r="L1103"/>
      <c r="M1103"/>
      <c r="N1103"/>
    </row>
    <row r="1104" spans="1:14" x14ac:dyDescent="0.25">
      <c r="A1104" s="90">
        <v>36533</v>
      </c>
      <c r="B1104" s="88">
        <v>36526</v>
      </c>
      <c r="C1104" s="91">
        <f>WEEKDAY(A1104)</f>
        <v>7</v>
      </c>
      <c r="E1104" s="82">
        <v>12709</v>
      </c>
      <c r="F1104" s="82">
        <v>12130.375</v>
      </c>
      <c r="G1104" s="82">
        <v>10825</v>
      </c>
      <c r="H1104" s="82"/>
      <c r="J1104"/>
      <c r="K1104"/>
      <c r="L1104"/>
      <c r="M1104"/>
      <c r="N1104"/>
    </row>
    <row r="1105" spans="1:14" x14ac:dyDescent="0.25">
      <c r="A1105" s="90">
        <v>36534</v>
      </c>
      <c r="B1105" s="88">
        <v>36526</v>
      </c>
      <c r="C1105" s="91">
        <f>WEEKDAY(A1105)</f>
        <v>1</v>
      </c>
      <c r="E1105" s="82">
        <v>12645</v>
      </c>
      <c r="F1105" s="82">
        <v>11618</v>
      </c>
      <c r="G1105" s="82">
        <v>10417.25</v>
      </c>
      <c r="H1105" s="82"/>
      <c r="J1105"/>
      <c r="K1105"/>
      <c r="L1105"/>
      <c r="M1105"/>
      <c r="N1105"/>
    </row>
    <row r="1106" spans="1:14" x14ac:dyDescent="0.25">
      <c r="A1106" s="90">
        <v>36535</v>
      </c>
      <c r="B1106" s="88">
        <v>36526</v>
      </c>
      <c r="C1106" s="91" t="s">
        <v>180</v>
      </c>
      <c r="D1106" s="83">
        <v>18.47</v>
      </c>
      <c r="E1106" s="82">
        <v>13183</v>
      </c>
      <c r="F1106" s="82">
        <v>12572.1875</v>
      </c>
      <c r="G1106" s="82">
        <v>10645.5</v>
      </c>
      <c r="H1106" s="82"/>
      <c r="J1106"/>
      <c r="K1106"/>
      <c r="L1106"/>
      <c r="M1106"/>
      <c r="N1106"/>
    </row>
    <row r="1107" spans="1:14" x14ac:dyDescent="0.25">
      <c r="A1107" s="90">
        <v>36536</v>
      </c>
      <c r="B1107" s="88">
        <v>36526</v>
      </c>
      <c r="C1107" s="91" t="s">
        <v>180</v>
      </c>
      <c r="D1107" s="83">
        <v>17.87</v>
      </c>
      <c r="E1107" s="82">
        <v>13403</v>
      </c>
      <c r="F1107" s="82">
        <v>12724.9375</v>
      </c>
      <c r="G1107" s="82">
        <v>10886.875</v>
      </c>
      <c r="H1107" s="82"/>
      <c r="J1107"/>
      <c r="K1107"/>
      <c r="L1107"/>
      <c r="M1107"/>
      <c r="N1107"/>
    </row>
    <row r="1108" spans="1:14" x14ac:dyDescent="0.25">
      <c r="A1108" s="90">
        <v>36537</v>
      </c>
      <c r="B1108" s="88">
        <v>36526</v>
      </c>
      <c r="C1108" s="91" t="s">
        <v>180</v>
      </c>
      <c r="D1108" s="83">
        <v>17.13</v>
      </c>
      <c r="E1108" s="82">
        <v>13489</v>
      </c>
      <c r="F1108" s="82">
        <v>12699.375</v>
      </c>
      <c r="G1108" s="82">
        <v>10790.375</v>
      </c>
      <c r="H1108" s="82"/>
      <c r="J1108"/>
      <c r="K1108"/>
      <c r="L1108"/>
      <c r="M1108"/>
      <c r="N1108"/>
    </row>
    <row r="1109" spans="1:14" x14ac:dyDescent="0.25">
      <c r="A1109" s="90">
        <v>36538</v>
      </c>
      <c r="B1109" s="88">
        <v>36526</v>
      </c>
      <c r="C1109" s="91" t="s">
        <v>180</v>
      </c>
      <c r="D1109" s="83">
        <v>18.02</v>
      </c>
      <c r="E1109" s="82">
        <v>13527</v>
      </c>
      <c r="F1109" s="82">
        <v>12827.375</v>
      </c>
      <c r="G1109" s="82">
        <v>10671.5</v>
      </c>
      <c r="H1109" s="82"/>
      <c r="J1109"/>
      <c r="K1109"/>
      <c r="L1109"/>
      <c r="M1109"/>
      <c r="N1109"/>
    </row>
    <row r="1110" spans="1:14" x14ac:dyDescent="0.25">
      <c r="A1110" s="90">
        <v>36539</v>
      </c>
      <c r="B1110" s="88">
        <v>36526</v>
      </c>
      <c r="C1110" s="91" t="s">
        <v>180</v>
      </c>
      <c r="D1110" s="83">
        <v>19.84</v>
      </c>
      <c r="E1110" s="82">
        <v>13954</v>
      </c>
      <c r="F1110" s="82">
        <v>12998.5625</v>
      </c>
      <c r="G1110" s="82">
        <v>11249.625</v>
      </c>
      <c r="H1110" s="82"/>
      <c r="J1110"/>
      <c r="K1110"/>
      <c r="L1110"/>
      <c r="M1110"/>
      <c r="N1110"/>
    </row>
    <row r="1111" spans="1:14" x14ac:dyDescent="0.25">
      <c r="A1111" s="90">
        <v>36540</v>
      </c>
      <c r="B1111" s="88">
        <v>36526</v>
      </c>
      <c r="C1111" s="91">
        <f>WEEKDAY(A1111)</f>
        <v>7</v>
      </c>
      <c r="E1111" s="82">
        <v>12989</v>
      </c>
      <c r="F1111" s="82">
        <v>11941.875</v>
      </c>
      <c r="G1111" s="82">
        <v>11382.125</v>
      </c>
      <c r="H1111" s="82"/>
      <c r="J1111"/>
      <c r="K1111"/>
      <c r="L1111"/>
      <c r="M1111"/>
      <c r="N1111"/>
    </row>
    <row r="1112" spans="1:14" x14ac:dyDescent="0.25">
      <c r="A1112" s="90">
        <v>36541</v>
      </c>
      <c r="B1112" s="88">
        <v>36526</v>
      </c>
      <c r="C1112" s="91">
        <f>WEEKDAY(A1112)</f>
        <v>1</v>
      </c>
      <c r="E1112" s="82">
        <v>11954</v>
      </c>
      <c r="F1112" s="82">
        <v>11082.125</v>
      </c>
      <c r="G1112" s="82">
        <v>10011.625</v>
      </c>
      <c r="H1112" s="82"/>
      <c r="J1112"/>
      <c r="K1112"/>
      <c r="L1112"/>
      <c r="M1112"/>
      <c r="N1112"/>
    </row>
    <row r="1113" spans="1:14" x14ac:dyDescent="0.25">
      <c r="A1113" s="90">
        <v>36542</v>
      </c>
      <c r="B1113" s="88">
        <v>36526</v>
      </c>
      <c r="C1113" s="91" t="s">
        <v>180</v>
      </c>
      <c r="D1113" s="83">
        <v>18.690000000000001</v>
      </c>
      <c r="E1113" s="82">
        <v>13246</v>
      </c>
      <c r="F1113" s="82">
        <v>12375</v>
      </c>
      <c r="G1113" s="82">
        <v>10063.75</v>
      </c>
      <c r="H1113" s="82"/>
      <c r="J1113"/>
      <c r="K1113"/>
      <c r="L1113"/>
      <c r="M1113"/>
      <c r="N1113"/>
    </row>
    <row r="1114" spans="1:14" x14ac:dyDescent="0.25">
      <c r="A1114" s="90">
        <v>36543</v>
      </c>
      <c r="B1114" s="88">
        <v>36526</v>
      </c>
      <c r="C1114" s="91" t="s">
        <v>180</v>
      </c>
      <c r="D1114" s="83">
        <v>23.49</v>
      </c>
      <c r="E1114" s="82">
        <v>13697</v>
      </c>
      <c r="F1114" s="82">
        <v>12631.3125</v>
      </c>
      <c r="G1114" s="82">
        <v>10307.875</v>
      </c>
      <c r="H1114" s="82"/>
      <c r="J1114"/>
      <c r="K1114"/>
      <c r="L1114"/>
      <c r="M1114"/>
      <c r="N1114"/>
    </row>
    <row r="1115" spans="1:14" x14ac:dyDescent="0.25">
      <c r="A1115" s="90">
        <v>36544</v>
      </c>
      <c r="B1115" s="88">
        <v>36526</v>
      </c>
      <c r="C1115" s="91" t="s">
        <v>180</v>
      </c>
      <c r="D1115" s="83">
        <v>22.81</v>
      </c>
      <c r="E1115" s="82">
        <v>13751</v>
      </c>
      <c r="F1115" s="82">
        <v>12887.375</v>
      </c>
      <c r="G1115" s="82">
        <v>10657.5</v>
      </c>
      <c r="H1115" s="82"/>
      <c r="J1115"/>
      <c r="K1115"/>
      <c r="L1115"/>
      <c r="M1115"/>
      <c r="N1115"/>
    </row>
    <row r="1116" spans="1:14" x14ac:dyDescent="0.25">
      <c r="A1116" s="90">
        <v>36545</v>
      </c>
      <c r="B1116" s="88">
        <v>36526</v>
      </c>
      <c r="C1116" s="91" t="s">
        <v>180</v>
      </c>
      <c r="D1116" s="83">
        <v>25.66</v>
      </c>
      <c r="E1116" s="82">
        <v>14041</v>
      </c>
      <c r="F1116" s="82">
        <v>12987.8125</v>
      </c>
      <c r="G1116" s="82">
        <v>11067.25</v>
      </c>
      <c r="H1116" s="82"/>
      <c r="J1116"/>
      <c r="K1116"/>
      <c r="L1116"/>
      <c r="M1116"/>
      <c r="N1116"/>
    </row>
    <row r="1117" spans="1:14" x14ac:dyDescent="0.25">
      <c r="A1117" s="90">
        <v>36546</v>
      </c>
      <c r="B1117" s="88">
        <v>36526</v>
      </c>
      <c r="C1117" s="91" t="s">
        <v>180</v>
      </c>
      <c r="D1117" s="83">
        <v>29.49</v>
      </c>
      <c r="E1117" s="82">
        <v>14792</v>
      </c>
      <c r="F1117" s="82">
        <v>13507.625</v>
      </c>
      <c r="G1117" s="82">
        <v>12059.75</v>
      </c>
      <c r="H1117" s="82"/>
      <c r="J1117"/>
      <c r="K1117"/>
      <c r="L1117"/>
      <c r="M1117"/>
      <c r="N1117"/>
    </row>
    <row r="1118" spans="1:14" x14ac:dyDescent="0.25">
      <c r="A1118" s="90">
        <v>36547</v>
      </c>
      <c r="B1118" s="88">
        <v>36526</v>
      </c>
      <c r="C1118" s="91">
        <f>WEEKDAY(A1118)</f>
        <v>7</v>
      </c>
      <c r="E1118" s="82">
        <v>12805</v>
      </c>
      <c r="F1118" s="82">
        <v>12290.625</v>
      </c>
      <c r="G1118" s="82">
        <v>11078</v>
      </c>
      <c r="H1118" s="82"/>
      <c r="J1118"/>
      <c r="K1118"/>
      <c r="L1118"/>
      <c r="M1118"/>
      <c r="N1118"/>
    </row>
    <row r="1119" spans="1:14" x14ac:dyDescent="0.25">
      <c r="A1119" s="90">
        <v>36548</v>
      </c>
      <c r="B1119" s="88">
        <v>36526</v>
      </c>
      <c r="C1119" s="91">
        <f>WEEKDAY(A1119)</f>
        <v>1</v>
      </c>
      <c r="E1119" s="82">
        <v>12751</v>
      </c>
      <c r="F1119" s="82">
        <v>11781</v>
      </c>
      <c r="G1119" s="82">
        <v>10414</v>
      </c>
      <c r="H1119" s="82"/>
      <c r="J1119"/>
      <c r="K1119"/>
      <c r="L1119"/>
      <c r="M1119"/>
      <c r="N1119"/>
    </row>
    <row r="1120" spans="1:14" x14ac:dyDescent="0.25">
      <c r="A1120" s="90">
        <v>36549</v>
      </c>
      <c r="B1120" s="88">
        <v>36526</v>
      </c>
      <c r="C1120" s="91" t="s">
        <v>180</v>
      </c>
      <c r="D1120" s="83">
        <v>29.49</v>
      </c>
      <c r="E1120" s="82">
        <v>15227</v>
      </c>
      <c r="F1120" s="82">
        <v>13953.3125</v>
      </c>
      <c r="G1120" s="82">
        <v>11447.25</v>
      </c>
      <c r="H1120" s="82"/>
      <c r="J1120"/>
      <c r="K1120"/>
      <c r="L1120"/>
      <c r="M1120"/>
      <c r="N1120"/>
    </row>
    <row r="1121" spans="1:14" x14ac:dyDescent="0.25">
      <c r="A1121" s="90">
        <v>36550</v>
      </c>
      <c r="B1121" s="88">
        <v>36526</v>
      </c>
      <c r="C1121" s="91" t="s">
        <v>180</v>
      </c>
      <c r="D1121" s="83">
        <v>30.33</v>
      </c>
      <c r="E1121" s="82">
        <v>15645</v>
      </c>
      <c r="F1121" s="82">
        <v>14323.6875</v>
      </c>
      <c r="G1121" s="82">
        <v>13012.75</v>
      </c>
      <c r="H1121" s="82"/>
      <c r="J1121"/>
      <c r="K1121"/>
      <c r="L1121"/>
      <c r="M1121"/>
      <c r="N1121"/>
    </row>
    <row r="1122" spans="1:14" x14ac:dyDescent="0.25">
      <c r="A1122" s="90">
        <v>36551</v>
      </c>
      <c r="B1122" s="88">
        <v>36526</v>
      </c>
      <c r="C1122" s="91" t="s">
        <v>180</v>
      </c>
      <c r="D1122" s="83">
        <v>48.89</v>
      </c>
      <c r="E1122" s="82">
        <v>15817</v>
      </c>
      <c r="F1122" s="82">
        <v>14892.75</v>
      </c>
      <c r="G1122" s="82">
        <v>13187.375</v>
      </c>
      <c r="H1122" s="82"/>
      <c r="J1122"/>
      <c r="K1122"/>
      <c r="L1122"/>
      <c r="M1122"/>
      <c r="N1122"/>
    </row>
    <row r="1123" spans="1:14" x14ac:dyDescent="0.25">
      <c r="A1123" s="90">
        <v>36552</v>
      </c>
      <c r="B1123" s="88">
        <v>36526</v>
      </c>
      <c r="C1123" s="91" t="s">
        <v>180</v>
      </c>
      <c r="D1123" s="83">
        <v>44.73</v>
      </c>
      <c r="E1123" s="82">
        <v>16322</v>
      </c>
      <c r="F1123" s="82">
        <v>15520.125</v>
      </c>
      <c r="G1123" s="82">
        <v>13103.375</v>
      </c>
      <c r="H1123" s="82"/>
      <c r="J1123"/>
      <c r="K1123"/>
      <c r="L1123"/>
      <c r="M1123"/>
      <c r="N1123"/>
    </row>
    <row r="1124" spans="1:14" x14ac:dyDescent="0.25">
      <c r="A1124" s="90">
        <v>36553</v>
      </c>
      <c r="B1124" s="88">
        <v>36526</v>
      </c>
      <c r="C1124" s="91" t="s">
        <v>180</v>
      </c>
      <c r="D1124" s="83">
        <v>35.32</v>
      </c>
      <c r="E1124" s="82">
        <v>15522</v>
      </c>
      <c r="F1124" s="82">
        <v>14931.9375</v>
      </c>
      <c r="G1124" s="82">
        <v>12991.125</v>
      </c>
      <c r="H1124" s="82"/>
      <c r="J1124"/>
      <c r="K1124"/>
      <c r="L1124"/>
      <c r="M1124"/>
      <c r="N1124"/>
    </row>
    <row r="1125" spans="1:14" x14ac:dyDescent="0.25">
      <c r="A1125" s="90">
        <v>36554</v>
      </c>
      <c r="B1125" s="88">
        <v>36526</v>
      </c>
      <c r="C1125" s="91">
        <f>WEEKDAY(A1125)</f>
        <v>7</v>
      </c>
      <c r="E1125" s="82">
        <v>14996</v>
      </c>
      <c r="F1125" s="82">
        <v>14301</v>
      </c>
      <c r="G1125" s="82">
        <v>12774.625</v>
      </c>
      <c r="H1125" s="82"/>
      <c r="J1125"/>
      <c r="K1125"/>
      <c r="L1125"/>
      <c r="M1125"/>
      <c r="N1125"/>
    </row>
    <row r="1126" spans="1:14" x14ac:dyDescent="0.25">
      <c r="A1126" s="90">
        <v>36555</v>
      </c>
      <c r="B1126" s="88">
        <v>36526</v>
      </c>
      <c r="C1126" s="91">
        <f>WEEKDAY(A1126)</f>
        <v>1</v>
      </c>
      <c r="E1126" s="82">
        <v>14590</v>
      </c>
      <c r="F1126" s="82">
        <v>13504.1875</v>
      </c>
      <c r="G1126" s="82">
        <v>12863.125</v>
      </c>
      <c r="H1126" s="82"/>
      <c r="J1126"/>
      <c r="K1126"/>
      <c r="L1126"/>
      <c r="M1126"/>
      <c r="N1126"/>
    </row>
    <row r="1127" spans="1:14" x14ac:dyDescent="0.25">
      <c r="A1127" s="90">
        <v>36556</v>
      </c>
      <c r="B1127" s="88">
        <v>36526</v>
      </c>
      <c r="C1127" s="91" t="s">
        <v>180</v>
      </c>
      <c r="D1127" s="83">
        <v>25.73</v>
      </c>
      <c r="E1127" s="82">
        <v>15781</v>
      </c>
      <c r="F1127" s="82">
        <v>14247.4375</v>
      </c>
      <c r="G1127" s="82">
        <v>12726</v>
      </c>
      <c r="H1127" s="82"/>
      <c r="J1127"/>
      <c r="K1127"/>
      <c r="L1127"/>
      <c r="M1127"/>
      <c r="N1127"/>
    </row>
    <row r="1128" spans="1:14" x14ac:dyDescent="0.25">
      <c r="A1128" s="90">
        <v>36557</v>
      </c>
      <c r="B1128" s="88">
        <v>36557</v>
      </c>
      <c r="C1128" s="91" t="s">
        <v>180</v>
      </c>
      <c r="D1128" s="83">
        <v>27.22</v>
      </c>
      <c r="E1128" s="82">
        <v>14958</v>
      </c>
      <c r="F1128" s="82">
        <v>13748.5</v>
      </c>
      <c r="G1128" s="82">
        <v>12421.75</v>
      </c>
      <c r="H1128" s="82"/>
      <c r="J1128"/>
      <c r="K1128"/>
      <c r="L1128"/>
      <c r="M1128"/>
      <c r="N1128"/>
    </row>
    <row r="1129" spans="1:14" x14ac:dyDescent="0.25">
      <c r="A1129" s="90">
        <v>36558</v>
      </c>
      <c r="B1129" s="88">
        <v>36557</v>
      </c>
      <c r="C1129" s="91" t="s">
        <v>180</v>
      </c>
      <c r="D1129" s="83">
        <v>30.29</v>
      </c>
      <c r="E1129" s="82">
        <v>14880</v>
      </c>
      <c r="F1129" s="82">
        <v>13585.1875</v>
      </c>
      <c r="G1129" s="82">
        <v>12235</v>
      </c>
      <c r="H1129" s="82"/>
      <c r="J1129"/>
      <c r="K1129"/>
      <c r="L1129"/>
      <c r="M1129"/>
      <c r="N1129"/>
    </row>
    <row r="1130" spans="1:14" x14ac:dyDescent="0.25">
      <c r="A1130" s="90">
        <v>36559</v>
      </c>
      <c r="B1130" s="88">
        <v>36557</v>
      </c>
      <c r="C1130" s="91" t="s">
        <v>180</v>
      </c>
      <c r="D1130" s="83">
        <v>31.83</v>
      </c>
      <c r="E1130" s="82">
        <v>14959</v>
      </c>
      <c r="F1130" s="82">
        <v>13226.75</v>
      </c>
      <c r="G1130" s="82">
        <v>12148.75</v>
      </c>
      <c r="H1130" s="82"/>
      <c r="J1130"/>
      <c r="K1130"/>
      <c r="L1130"/>
      <c r="M1130"/>
      <c r="N1130"/>
    </row>
    <row r="1131" spans="1:14" x14ac:dyDescent="0.25">
      <c r="A1131" s="90">
        <v>36560</v>
      </c>
      <c r="B1131" s="88">
        <v>36557</v>
      </c>
      <c r="C1131" s="91" t="s">
        <v>180</v>
      </c>
      <c r="D1131" s="83">
        <v>29.03</v>
      </c>
      <c r="E1131" s="82">
        <v>14289</v>
      </c>
      <c r="F1131" s="82">
        <v>13238.8125</v>
      </c>
      <c r="G1131" s="82">
        <v>11832.625</v>
      </c>
      <c r="H1131" s="82"/>
      <c r="J1131"/>
      <c r="K1131"/>
      <c r="L1131"/>
      <c r="M1131"/>
      <c r="N1131"/>
    </row>
    <row r="1132" spans="1:14" x14ac:dyDescent="0.25">
      <c r="A1132" s="90">
        <v>36561</v>
      </c>
      <c r="B1132" s="88">
        <v>36557</v>
      </c>
      <c r="C1132" s="91">
        <f>WEEKDAY(A1132)</f>
        <v>7</v>
      </c>
      <c r="E1132" s="82">
        <v>14533</v>
      </c>
      <c r="F1132" s="82">
        <v>13206.1875</v>
      </c>
      <c r="G1132" s="82">
        <v>12563.875</v>
      </c>
      <c r="H1132" s="82"/>
      <c r="J1132"/>
      <c r="K1132"/>
      <c r="L1132"/>
      <c r="M1132"/>
      <c r="N1132"/>
    </row>
    <row r="1133" spans="1:14" x14ac:dyDescent="0.25">
      <c r="A1133" s="90">
        <v>36562</v>
      </c>
      <c r="B1133" s="88">
        <v>36557</v>
      </c>
      <c r="C1133" s="91">
        <f>WEEKDAY(A1133)</f>
        <v>1</v>
      </c>
      <c r="E1133" s="82">
        <v>14287</v>
      </c>
      <c r="F1133" s="82">
        <v>12636.8125</v>
      </c>
      <c r="G1133" s="82">
        <v>12522.5</v>
      </c>
      <c r="H1133" s="82"/>
      <c r="J1133"/>
      <c r="K1133"/>
      <c r="L1133"/>
      <c r="M1133"/>
      <c r="N1133"/>
    </row>
    <row r="1134" spans="1:14" x14ac:dyDescent="0.25">
      <c r="A1134" s="90">
        <v>36563</v>
      </c>
      <c r="B1134" s="88">
        <v>36557</v>
      </c>
      <c r="C1134" s="91" t="s">
        <v>180</v>
      </c>
      <c r="D1134" s="83">
        <v>30.35</v>
      </c>
      <c r="E1134" s="82">
        <v>14323</v>
      </c>
      <c r="F1134" s="82">
        <v>13205.9375</v>
      </c>
      <c r="G1134" s="82">
        <v>11620.875</v>
      </c>
      <c r="H1134" s="82"/>
      <c r="J1134"/>
      <c r="K1134"/>
      <c r="L1134"/>
      <c r="M1134"/>
      <c r="N1134"/>
    </row>
    <row r="1135" spans="1:14" x14ac:dyDescent="0.25">
      <c r="A1135" s="90">
        <v>36564</v>
      </c>
      <c r="B1135" s="88">
        <v>36557</v>
      </c>
      <c r="C1135" s="91" t="s">
        <v>180</v>
      </c>
      <c r="D1135" s="83">
        <v>27.34</v>
      </c>
      <c r="E1135" s="82">
        <v>13608</v>
      </c>
      <c r="F1135" s="82">
        <v>12872.75</v>
      </c>
      <c r="G1135" s="82">
        <v>11214.125</v>
      </c>
      <c r="H1135" s="82"/>
      <c r="J1135"/>
      <c r="K1135"/>
      <c r="L1135"/>
      <c r="M1135"/>
      <c r="N1135"/>
    </row>
    <row r="1136" spans="1:14" x14ac:dyDescent="0.25">
      <c r="A1136" s="90">
        <v>36565</v>
      </c>
      <c r="B1136" s="88">
        <v>36557</v>
      </c>
      <c r="C1136" s="91" t="s">
        <v>180</v>
      </c>
      <c r="D1136" s="83">
        <v>23.59</v>
      </c>
      <c r="E1136" s="82">
        <v>14139</v>
      </c>
      <c r="F1136" s="82">
        <v>12849.25</v>
      </c>
      <c r="G1136" s="82">
        <v>11398.75</v>
      </c>
      <c r="H1136" s="82"/>
      <c r="J1136"/>
      <c r="K1136"/>
      <c r="L1136"/>
      <c r="M1136"/>
      <c r="N1136"/>
    </row>
    <row r="1137" spans="1:14" x14ac:dyDescent="0.25">
      <c r="A1137" s="90">
        <v>36566</v>
      </c>
      <c r="B1137" s="88">
        <v>36557</v>
      </c>
      <c r="C1137" s="91" t="s">
        <v>180</v>
      </c>
      <c r="D1137" s="83">
        <v>24.04</v>
      </c>
      <c r="E1137" s="82">
        <v>13181</v>
      </c>
      <c r="F1137" s="82">
        <v>12544</v>
      </c>
      <c r="G1137" s="82">
        <v>10828.75</v>
      </c>
      <c r="H1137" s="82"/>
      <c r="J1137"/>
      <c r="K1137"/>
      <c r="L1137"/>
      <c r="M1137"/>
      <c r="N1137"/>
    </row>
    <row r="1138" spans="1:14" x14ac:dyDescent="0.25">
      <c r="A1138" s="90">
        <v>36567</v>
      </c>
      <c r="B1138" s="88">
        <v>36557</v>
      </c>
      <c r="C1138" s="91" t="s">
        <v>180</v>
      </c>
      <c r="D1138" s="83">
        <v>23.83</v>
      </c>
      <c r="E1138" s="82">
        <v>13375</v>
      </c>
      <c r="F1138" s="82">
        <v>12713.1875</v>
      </c>
      <c r="G1138" s="82">
        <v>10694.875</v>
      </c>
      <c r="H1138" s="82"/>
      <c r="J1138"/>
      <c r="K1138"/>
      <c r="L1138"/>
      <c r="M1138"/>
      <c r="N1138"/>
    </row>
    <row r="1139" spans="1:14" x14ac:dyDescent="0.25">
      <c r="A1139" s="90">
        <v>36568</v>
      </c>
      <c r="B1139" s="88">
        <v>36557</v>
      </c>
      <c r="C1139" s="91">
        <f>WEEKDAY(A1139)</f>
        <v>7</v>
      </c>
      <c r="E1139" s="82">
        <v>12920</v>
      </c>
      <c r="F1139" s="82">
        <v>12292.4375</v>
      </c>
      <c r="G1139" s="82">
        <v>10801.375</v>
      </c>
      <c r="H1139" s="82"/>
      <c r="J1139"/>
      <c r="K1139"/>
      <c r="L1139"/>
      <c r="M1139"/>
      <c r="N1139"/>
    </row>
    <row r="1140" spans="1:14" x14ac:dyDescent="0.25">
      <c r="A1140" s="90">
        <v>36569</v>
      </c>
      <c r="B1140" s="88">
        <v>36557</v>
      </c>
      <c r="C1140" s="91">
        <f>WEEKDAY(A1140)</f>
        <v>1</v>
      </c>
      <c r="E1140" s="82">
        <v>12618</v>
      </c>
      <c r="F1140" s="82">
        <v>11767.0625</v>
      </c>
      <c r="G1140" s="82">
        <v>10580.875</v>
      </c>
      <c r="H1140" s="82"/>
      <c r="J1140"/>
      <c r="K1140"/>
      <c r="L1140"/>
      <c r="M1140"/>
      <c r="N1140"/>
    </row>
    <row r="1141" spans="1:14" x14ac:dyDescent="0.25">
      <c r="A1141" s="90">
        <v>36570</v>
      </c>
      <c r="B1141" s="88">
        <v>36557</v>
      </c>
      <c r="C1141" s="91" t="s">
        <v>180</v>
      </c>
      <c r="D1141" s="83">
        <v>26.08</v>
      </c>
      <c r="E1141" s="82">
        <v>13759</v>
      </c>
      <c r="F1141" s="82">
        <v>13082.6875</v>
      </c>
      <c r="G1141" s="82">
        <v>10859.125</v>
      </c>
      <c r="H1141" s="82"/>
      <c r="J1141"/>
      <c r="K1141"/>
      <c r="L1141"/>
      <c r="M1141"/>
      <c r="N1141"/>
    </row>
    <row r="1142" spans="1:14" x14ac:dyDescent="0.25">
      <c r="A1142" s="90">
        <v>36571</v>
      </c>
      <c r="B1142" s="88">
        <v>36557</v>
      </c>
      <c r="C1142" s="91" t="s">
        <v>180</v>
      </c>
      <c r="D1142" s="83">
        <v>26.06</v>
      </c>
      <c r="E1142" s="82">
        <v>13704</v>
      </c>
      <c r="F1142" s="82">
        <v>13080.1875</v>
      </c>
      <c r="G1142" s="82">
        <v>11150.125</v>
      </c>
      <c r="H1142" s="82"/>
      <c r="J1142"/>
      <c r="K1142"/>
      <c r="L1142"/>
      <c r="M1142"/>
      <c r="N1142"/>
    </row>
    <row r="1143" spans="1:14" x14ac:dyDescent="0.25">
      <c r="A1143" s="90">
        <v>36572</v>
      </c>
      <c r="B1143" s="88">
        <v>36557</v>
      </c>
      <c r="C1143" s="91" t="s">
        <v>180</v>
      </c>
      <c r="D1143" s="83">
        <v>26.28</v>
      </c>
      <c r="E1143" s="82">
        <v>14155</v>
      </c>
      <c r="F1143" s="82">
        <v>13193.1875</v>
      </c>
      <c r="G1143" s="82">
        <v>10891.25</v>
      </c>
      <c r="H1143" s="82"/>
      <c r="J1143"/>
      <c r="K1143"/>
      <c r="L1143"/>
      <c r="M1143"/>
      <c r="N1143"/>
    </row>
    <row r="1144" spans="1:14" x14ac:dyDescent="0.25">
      <c r="A1144" s="90">
        <v>36573</v>
      </c>
      <c r="B1144" s="88">
        <v>36557</v>
      </c>
      <c r="C1144" s="91" t="s">
        <v>180</v>
      </c>
      <c r="D1144" s="83">
        <v>25.79</v>
      </c>
      <c r="E1144" s="82">
        <v>14478</v>
      </c>
      <c r="F1144" s="82">
        <v>13569.8125</v>
      </c>
      <c r="G1144" s="82">
        <v>11195</v>
      </c>
      <c r="H1144" s="82"/>
      <c r="J1144"/>
      <c r="K1144"/>
      <c r="L1144"/>
      <c r="M1144"/>
      <c r="N1144"/>
    </row>
    <row r="1145" spans="1:14" x14ac:dyDescent="0.25">
      <c r="A1145" s="90">
        <v>36574</v>
      </c>
      <c r="B1145" s="88">
        <v>36557</v>
      </c>
      <c r="C1145" s="91" t="s">
        <v>180</v>
      </c>
      <c r="D1145" s="83">
        <v>24.98</v>
      </c>
      <c r="E1145" s="82">
        <v>13993</v>
      </c>
      <c r="F1145" s="82">
        <v>13450.9375</v>
      </c>
      <c r="G1145" s="82">
        <v>11281.375</v>
      </c>
      <c r="H1145" s="82"/>
      <c r="J1145"/>
      <c r="K1145"/>
      <c r="L1145"/>
      <c r="M1145"/>
      <c r="N1145"/>
    </row>
    <row r="1146" spans="1:14" x14ac:dyDescent="0.25">
      <c r="A1146" s="90">
        <v>36575</v>
      </c>
      <c r="B1146" s="88">
        <v>36557</v>
      </c>
      <c r="C1146" s="91">
        <f>WEEKDAY(A1146)</f>
        <v>7</v>
      </c>
      <c r="E1146" s="82">
        <v>12653</v>
      </c>
      <c r="F1146" s="82">
        <v>12047.4375</v>
      </c>
      <c r="G1146" s="82">
        <v>10963.5</v>
      </c>
      <c r="H1146" s="82"/>
      <c r="J1146"/>
      <c r="K1146"/>
      <c r="L1146"/>
      <c r="M1146"/>
      <c r="N1146"/>
    </row>
    <row r="1147" spans="1:14" x14ac:dyDescent="0.25">
      <c r="A1147" s="90">
        <v>36576</v>
      </c>
      <c r="B1147" s="88">
        <v>36557</v>
      </c>
      <c r="C1147" s="91">
        <f>WEEKDAY(A1147)</f>
        <v>1</v>
      </c>
      <c r="E1147" s="82">
        <v>12766</v>
      </c>
      <c r="F1147" s="82">
        <v>11852.875</v>
      </c>
      <c r="G1147" s="82">
        <v>11171.125</v>
      </c>
      <c r="H1147" s="82"/>
      <c r="J1147"/>
      <c r="K1147"/>
      <c r="L1147"/>
      <c r="M1147"/>
      <c r="N1147"/>
    </row>
    <row r="1148" spans="1:14" x14ac:dyDescent="0.25">
      <c r="A1148" s="90">
        <v>36577</v>
      </c>
      <c r="B1148" s="88">
        <v>36557</v>
      </c>
      <c r="C1148" s="91" t="s">
        <v>180</v>
      </c>
      <c r="D1148" s="83">
        <v>24.93</v>
      </c>
      <c r="E1148" s="82">
        <v>13319</v>
      </c>
      <c r="F1148" s="82">
        <v>12692.9375</v>
      </c>
      <c r="G1148" s="82">
        <v>10908.25</v>
      </c>
      <c r="H1148" s="82"/>
      <c r="J1148"/>
      <c r="K1148"/>
      <c r="L1148"/>
      <c r="M1148"/>
      <c r="N1148"/>
    </row>
    <row r="1149" spans="1:14" x14ac:dyDescent="0.25">
      <c r="A1149" s="90">
        <v>36578</v>
      </c>
      <c r="B1149" s="88">
        <v>36557</v>
      </c>
      <c r="C1149" s="91" t="s">
        <v>180</v>
      </c>
      <c r="D1149" s="83">
        <v>23.58</v>
      </c>
      <c r="E1149" s="82">
        <v>13177</v>
      </c>
      <c r="F1149" s="82">
        <v>12491.875</v>
      </c>
      <c r="G1149" s="82">
        <v>10788.75</v>
      </c>
      <c r="H1149" s="82"/>
      <c r="J1149"/>
      <c r="K1149"/>
      <c r="L1149"/>
      <c r="M1149"/>
      <c r="N1149"/>
    </row>
    <row r="1150" spans="1:14" x14ac:dyDescent="0.25">
      <c r="A1150" s="90">
        <v>36579</v>
      </c>
      <c r="B1150" s="88">
        <v>36557</v>
      </c>
      <c r="C1150" s="91" t="s">
        <v>180</v>
      </c>
      <c r="D1150" s="83">
        <v>23.13</v>
      </c>
      <c r="E1150" s="82">
        <v>13357</v>
      </c>
      <c r="F1150" s="82">
        <v>12648.1875</v>
      </c>
      <c r="G1150" s="82">
        <v>10594.75</v>
      </c>
      <c r="H1150" s="82"/>
      <c r="J1150"/>
      <c r="K1150"/>
      <c r="L1150"/>
      <c r="M1150"/>
      <c r="N1150"/>
    </row>
    <row r="1151" spans="1:14" x14ac:dyDescent="0.25">
      <c r="A1151" s="90">
        <v>36580</v>
      </c>
      <c r="B1151" s="88">
        <v>36557</v>
      </c>
      <c r="C1151" s="91" t="s">
        <v>180</v>
      </c>
      <c r="D1151" s="83">
        <v>22.02</v>
      </c>
      <c r="E1151" s="82">
        <v>13642</v>
      </c>
      <c r="F1151" s="82">
        <v>12919.9375</v>
      </c>
      <c r="G1151" s="82">
        <v>10688</v>
      </c>
      <c r="H1151" s="82"/>
      <c r="J1151"/>
      <c r="K1151"/>
      <c r="L1151"/>
      <c r="M1151"/>
      <c r="N1151"/>
    </row>
    <row r="1152" spans="1:14" x14ac:dyDescent="0.25">
      <c r="A1152" s="90">
        <v>36581</v>
      </c>
      <c r="B1152" s="88">
        <v>36557</v>
      </c>
      <c r="C1152" s="91" t="s">
        <v>180</v>
      </c>
      <c r="D1152" s="83">
        <v>21.09</v>
      </c>
      <c r="E1152" s="82">
        <v>13256</v>
      </c>
      <c r="F1152" s="82">
        <v>12778.3125</v>
      </c>
      <c r="G1152" s="82">
        <v>10705.5</v>
      </c>
      <c r="H1152" s="82"/>
      <c r="J1152"/>
      <c r="K1152"/>
      <c r="L1152"/>
      <c r="M1152"/>
      <c r="N1152"/>
    </row>
    <row r="1153" spans="1:14" x14ac:dyDescent="0.25">
      <c r="A1153" s="90">
        <v>36582</v>
      </c>
      <c r="B1153" s="88">
        <v>36557</v>
      </c>
      <c r="C1153" s="91">
        <f>WEEKDAY(A1153)</f>
        <v>7</v>
      </c>
      <c r="E1153" s="82">
        <v>12361</v>
      </c>
      <c r="F1153" s="82">
        <v>11841.875</v>
      </c>
      <c r="G1153" s="82">
        <v>10452.25</v>
      </c>
      <c r="H1153" s="82"/>
      <c r="J1153"/>
      <c r="K1153"/>
      <c r="L1153"/>
      <c r="M1153"/>
      <c r="N1153"/>
    </row>
    <row r="1154" spans="1:14" x14ac:dyDescent="0.25">
      <c r="A1154" s="90">
        <v>36583</v>
      </c>
      <c r="B1154" s="88">
        <v>36557</v>
      </c>
      <c r="C1154" s="91">
        <f>WEEKDAY(A1154)</f>
        <v>1</v>
      </c>
      <c r="E1154" s="82">
        <v>12185</v>
      </c>
      <c r="F1154" s="82">
        <v>11248.4375</v>
      </c>
      <c r="G1154" s="82">
        <v>10136.25</v>
      </c>
      <c r="H1154" s="82"/>
      <c r="J1154"/>
      <c r="K1154"/>
      <c r="L1154"/>
      <c r="M1154"/>
      <c r="N1154"/>
    </row>
    <row r="1155" spans="1:14" x14ac:dyDescent="0.25">
      <c r="A1155" s="90">
        <v>36584</v>
      </c>
      <c r="B1155" s="88">
        <v>36557</v>
      </c>
      <c r="C1155" s="91" t="s">
        <v>180</v>
      </c>
      <c r="D1155" s="83">
        <v>22.28</v>
      </c>
      <c r="E1155" s="82">
        <v>13062</v>
      </c>
      <c r="F1155" s="82">
        <v>12481.5</v>
      </c>
      <c r="G1155" s="82">
        <v>10637.875</v>
      </c>
      <c r="H1155" s="82"/>
      <c r="J1155"/>
      <c r="K1155"/>
      <c r="L1155"/>
      <c r="M1155"/>
      <c r="N1155"/>
    </row>
    <row r="1156" spans="1:14" x14ac:dyDescent="0.25">
      <c r="A1156" s="90">
        <v>36585</v>
      </c>
      <c r="B1156" s="88">
        <v>36557</v>
      </c>
      <c r="C1156" s="91" t="s">
        <v>180</v>
      </c>
      <c r="D1156" s="83">
        <v>23.5</v>
      </c>
      <c r="E1156" s="82">
        <v>13346</v>
      </c>
      <c r="F1156" s="82">
        <v>12568.56</v>
      </c>
      <c r="G1156" s="82">
        <v>10561.38</v>
      </c>
      <c r="H1156" s="82"/>
      <c r="J1156"/>
      <c r="K1156"/>
      <c r="L1156"/>
      <c r="M1156"/>
      <c r="N1156"/>
    </row>
    <row r="1157" spans="1:14" x14ac:dyDescent="0.25">
      <c r="A1157" s="90">
        <v>36586</v>
      </c>
      <c r="B1157" s="88">
        <v>36586</v>
      </c>
      <c r="C1157" s="91" t="s">
        <v>180</v>
      </c>
      <c r="D1157" s="83">
        <v>23.81</v>
      </c>
      <c r="E1157" s="82">
        <v>13798</v>
      </c>
      <c r="F1157" s="82">
        <v>12944.375</v>
      </c>
      <c r="G1157" s="82">
        <v>10555.25</v>
      </c>
      <c r="H1157" s="82"/>
      <c r="J1157"/>
      <c r="K1157"/>
      <c r="L1157"/>
      <c r="M1157"/>
      <c r="N1157"/>
    </row>
    <row r="1158" spans="1:14" x14ac:dyDescent="0.25">
      <c r="A1158" s="90">
        <v>36587</v>
      </c>
      <c r="B1158" s="88">
        <v>36586</v>
      </c>
      <c r="C1158" s="91" t="s">
        <v>180</v>
      </c>
      <c r="D1158" s="83">
        <v>24.5</v>
      </c>
      <c r="E1158" s="82">
        <v>13670</v>
      </c>
      <c r="F1158" s="82">
        <v>12893.375</v>
      </c>
      <c r="G1158" s="82">
        <v>10729.75</v>
      </c>
      <c r="H1158" s="82"/>
      <c r="J1158"/>
      <c r="K1158"/>
      <c r="L1158"/>
      <c r="M1158"/>
      <c r="N1158"/>
    </row>
    <row r="1159" spans="1:14" x14ac:dyDescent="0.25">
      <c r="A1159" s="90">
        <v>36588</v>
      </c>
      <c r="B1159" s="88">
        <v>36586</v>
      </c>
      <c r="C1159" s="91" t="s">
        <v>180</v>
      </c>
      <c r="D1159" s="83">
        <v>25.13</v>
      </c>
      <c r="E1159" s="82">
        <v>13270</v>
      </c>
      <c r="F1159" s="82">
        <v>12915.0625</v>
      </c>
      <c r="G1159" s="82">
        <v>10720.75</v>
      </c>
      <c r="H1159" s="82"/>
      <c r="J1159"/>
      <c r="K1159"/>
      <c r="L1159"/>
      <c r="M1159"/>
      <c r="N1159"/>
    </row>
    <row r="1160" spans="1:14" x14ac:dyDescent="0.25">
      <c r="A1160" s="90">
        <v>36589</v>
      </c>
      <c r="B1160" s="88">
        <v>36586</v>
      </c>
      <c r="C1160" s="91">
        <f>WEEKDAY(A1160)</f>
        <v>7</v>
      </c>
      <c r="E1160" s="82">
        <v>12047</v>
      </c>
      <c r="F1160" s="82">
        <v>11465.5625</v>
      </c>
      <c r="G1160" s="82">
        <v>10424.375</v>
      </c>
      <c r="H1160" s="82"/>
      <c r="J1160"/>
      <c r="K1160"/>
      <c r="L1160"/>
      <c r="M1160"/>
      <c r="N1160"/>
    </row>
    <row r="1161" spans="1:14" x14ac:dyDescent="0.25">
      <c r="A1161" s="90">
        <v>36590</v>
      </c>
      <c r="B1161" s="88">
        <v>36586</v>
      </c>
      <c r="C1161" s="91">
        <f>WEEKDAY(A1161)</f>
        <v>1</v>
      </c>
      <c r="E1161" s="82">
        <v>12022</v>
      </c>
      <c r="F1161" s="82">
        <v>11298.4375</v>
      </c>
      <c r="G1161" s="82">
        <v>10455.25</v>
      </c>
      <c r="H1161" s="82"/>
      <c r="J1161"/>
      <c r="K1161"/>
      <c r="L1161"/>
      <c r="M1161"/>
      <c r="N1161"/>
    </row>
    <row r="1162" spans="1:14" x14ac:dyDescent="0.25">
      <c r="A1162" s="90">
        <v>36591</v>
      </c>
      <c r="B1162" s="88">
        <v>36586</v>
      </c>
      <c r="C1162" s="91" t="s">
        <v>180</v>
      </c>
      <c r="D1162" s="83">
        <v>25.26</v>
      </c>
      <c r="E1162" s="82">
        <v>13316</v>
      </c>
      <c r="F1162" s="82">
        <v>12740.75</v>
      </c>
      <c r="G1162" s="82">
        <v>10481.25</v>
      </c>
      <c r="H1162" s="82"/>
      <c r="J1162"/>
      <c r="K1162"/>
      <c r="L1162"/>
      <c r="M1162"/>
      <c r="N1162"/>
    </row>
    <row r="1163" spans="1:14" x14ac:dyDescent="0.25">
      <c r="A1163" s="90">
        <v>36592</v>
      </c>
      <c r="B1163" s="88">
        <v>36586</v>
      </c>
      <c r="C1163" s="91" t="s">
        <v>180</v>
      </c>
      <c r="D1163" s="83">
        <v>23.89</v>
      </c>
      <c r="E1163" s="82">
        <v>13362</v>
      </c>
      <c r="F1163" s="82">
        <v>12444.5625</v>
      </c>
      <c r="G1163" s="82">
        <v>10551.875</v>
      </c>
      <c r="H1163" s="82"/>
      <c r="J1163"/>
      <c r="K1163"/>
      <c r="L1163"/>
      <c r="M1163"/>
      <c r="N1163"/>
    </row>
    <row r="1164" spans="1:14" x14ac:dyDescent="0.25">
      <c r="A1164" s="90">
        <v>36593</v>
      </c>
      <c r="B1164" s="88">
        <v>36586</v>
      </c>
      <c r="C1164" s="91" t="s">
        <v>180</v>
      </c>
      <c r="D1164" s="83">
        <v>26.1</v>
      </c>
      <c r="E1164" s="82">
        <v>14138</v>
      </c>
      <c r="F1164" s="82">
        <v>13222</v>
      </c>
      <c r="G1164" s="82">
        <v>10725.125</v>
      </c>
      <c r="H1164" s="82"/>
      <c r="J1164"/>
      <c r="K1164"/>
      <c r="L1164"/>
      <c r="M1164"/>
      <c r="N1164"/>
    </row>
    <row r="1165" spans="1:14" x14ac:dyDescent="0.25">
      <c r="A1165" s="90">
        <v>36594</v>
      </c>
      <c r="B1165" s="88">
        <v>36586</v>
      </c>
      <c r="C1165" s="91" t="s">
        <v>180</v>
      </c>
      <c r="D1165" s="83">
        <v>26.41</v>
      </c>
      <c r="E1165" s="82">
        <v>14618</v>
      </c>
      <c r="F1165" s="82">
        <v>13761.9375</v>
      </c>
      <c r="G1165" s="82">
        <v>10958.625</v>
      </c>
      <c r="H1165" s="82"/>
      <c r="J1165"/>
      <c r="K1165"/>
      <c r="L1165"/>
      <c r="M1165"/>
      <c r="N1165"/>
    </row>
    <row r="1166" spans="1:14" x14ac:dyDescent="0.25">
      <c r="A1166" s="90">
        <v>36595</v>
      </c>
      <c r="B1166" s="88">
        <v>36586</v>
      </c>
      <c r="C1166" s="91" t="s">
        <v>180</v>
      </c>
      <c r="D1166" s="83">
        <v>26.86</v>
      </c>
      <c r="E1166" s="82">
        <v>14234</v>
      </c>
      <c r="F1166" s="82">
        <v>13531.6875</v>
      </c>
      <c r="G1166" s="82">
        <v>11032.625</v>
      </c>
      <c r="H1166" s="82"/>
      <c r="J1166"/>
      <c r="K1166"/>
      <c r="L1166"/>
      <c r="M1166"/>
      <c r="N1166"/>
    </row>
    <row r="1167" spans="1:14" x14ac:dyDescent="0.25">
      <c r="A1167" s="90">
        <v>36596</v>
      </c>
      <c r="B1167" s="88">
        <v>36586</v>
      </c>
      <c r="C1167" s="91">
        <f>WEEKDAY(A1167)</f>
        <v>7</v>
      </c>
      <c r="E1167" s="82">
        <v>12630</v>
      </c>
      <c r="F1167" s="82">
        <v>12066.3125</v>
      </c>
      <c r="G1167" s="82">
        <v>10804.125</v>
      </c>
      <c r="H1167" s="82"/>
      <c r="J1167"/>
      <c r="K1167"/>
      <c r="L1167"/>
      <c r="M1167"/>
      <c r="N1167"/>
    </row>
    <row r="1168" spans="1:14" x14ac:dyDescent="0.25">
      <c r="A1168" s="90">
        <v>36597</v>
      </c>
      <c r="B1168" s="88">
        <v>36586</v>
      </c>
      <c r="C1168" s="91">
        <f>WEEKDAY(A1168)</f>
        <v>1</v>
      </c>
      <c r="E1168" s="82">
        <v>12196</v>
      </c>
      <c r="F1168" s="82">
        <v>11421.6875</v>
      </c>
      <c r="G1168" s="82">
        <v>10918.375</v>
      </c>
      <c r="H1168" s="82"/>
      <c r="J1168"/>
      <c r="K1168"/>
      <c r="L1168"/>
      <c r="M1168"/>
      <c r="N1168"/>
    </row>
    <row r="1169" spans="1:14" x14ac:dyDescent="0.25">
      <c r="A1169" s="90">
        <v>36598</v>
      </c>
      <c r="B1169" s="88">
        <v>36586</v>
      </c>
      <c r="C1169" s="91" t="s">
        <v>180</v>
      </c>
      <c r="D1169" s="83">
        <v>29.97</v>
      </c>
      <c r="E1169" s="82">
        <v>13166</v>
      </c>
      <c r="F1169" s="82">
        <v>12406.875</v>
      </c>
      <c r="G1169" s="82">
        <v>10758</v>
      </c>
      <c r="H1169" s="82"/>
      <c r="J1169"/>
      <c r="K1169"/>
      <c r="L1169"/>
      <c r="M1169"/>
      <c r="N1169"/>
    </row>
    <row r="1170" spans="1:14" x14ac:dyDescent="0.25">
      <c r="A1170" s="90">
        <v>36599</v>
      </c>
      <c r="B1170" s="88">
        <v>36586</v>
      </c>
      <c r="C1170" s="91" t="s">
        <v>180</v>
      </c>
      <c r="D1170" s="83">
        <v>32.090000000000003</v>
      </c>
      <c r="E1170" s="82">
        <v>12882</v>
      </c>
      <c r="F1170" s="82">
        <v>12199.3125</v>
      </c>
      <c r="G1170" s="82">
        <v>10466.5</v>
      </c>
      <c r="H1170" s="82"/>
      <c r="J1170"/>
      <c r="K1170"/>
      <c r="L1170"/>
      <c r="M1170"/>
      <c r="N1170"/>
    </row>
    <row r="1171" spans="1:14" x14ac:dyDescent="0.25">
      <c r="A1171" s="90">
        <v>36600</v>
      </c>
      <c r="B1171" s="88">
        <v>36586</v>
      </c>
      <c r="C1171" s="91" t="s">
        <v>180</v>
      </c>
      <c r="D1171" s="83">
        <v>30.56</v>
      </c>
      <c r="E1171" s="82">
        <v>13197</v>
      </c>
      <c r="F1171" s="82">
        <v>12461.6875</v>
      </c>
      <c r="G1171" s="82">
        <v>10369.25</v>
      </c>
      <c r="H1171" s="82"/>
      <c r="J1171"/>
      <c r="K1171"/>
      <c r="L1171"/>
      <c r="M1171"/>
      <c r="N1171"/>
    </row>
    <row r="1172" spans="1:14" x14ac:dyDescent="0.25">
      <c r="A1172" s="90">
        <v>36601</v>
      </c>
      <c r="B1172" s="88">
        <v>36586</v>
      </c>
      <c r="C1172" s="91" t="s">
        <v>180</v>
      </c>
      <c r="D1172" s="83">
        <v>28.97</v>
      </c>
      <c r="E1172" s="82">
        <v>13734</v>
      </c>
      <c r="F1172" s="82">
        <v>12881.8125</v>
      </c>
      <c r="G1172" s="82">
        <v>10534.75</v>
      </c>
      <c r="H1172" s="82"/>
      <c r="J1172"/>
      <c r="K1172"/>
      <c r="L1172"/>
      <c r="M1172"/>
      <c r="N1172"/>
    </row>
    <row r="1173" spans="1:14" x14ac:dyDescent="0.25">
      <c r="A1173" s="90">
        <v>36602</v>
      </c>
      <c r="B1173" s="88">
        <v>36586</v>
      </c>
      <c r="C1173" s="91" t="s">
        <v>180</v>
      </c>
      <c r="D1173" s="83">
        <v>30.1</v>
      </c>
      <c r="E1173" s="82">
        <v>13184</v>
      </c>
      <c r="F1173" s="82">
        <v>12707.6875</v>
      </c>
      <c r="G1173" s="82">
        <v>10606</v>
      </c>
      <c r="H1173" s="82"/>
      <c r="J1173"/>
      <c r="K1173"/>
      <c r="L1173"/>
      <c r="M1173"/>
      <c r="N1173"/>
    </row>
    <row r="1174" spans="1:14" x14ac:dyDescent="0.25">
      <c r="A1174" s="90">
        <v>36603</v>
      </c>
      <c r="B1174" s="88">
        <v>36586</v>
      </c>
      <c r="C1174" s="91">
        <f>WEEKDAY(A1174)</f>
        <v>7</v>
      </c>
      <c r="E1174" s="82">
        <v>12333</v>
      </c>
      <c r="F1174" s="82">
        <v>11823.9375</v>
      </c>
      <c r="G1174" s="82">
        <v>10454.375</v>
      </c>
      <c r="H1174" s="82"/>
      <c r="J1174"/>
      <c r="K1174"/>
      <c r="L1174"/>
      <c r="M1174"/>
      <c r="N1174"/>
    </row>
    <row r="1175" spans="1:14" x14ac:dyDescent="0.25">
      <c r="A1175" s="90">
        <v>36604</v>
      </c>
      <c r="B1175" s="88">
        <v>36586</v>
      </c>
      <c r="C1175" s="91">
        <f>WEEKDAY(A1175)</f>
        <v>1</v>
      </c>
      <c r="E1175" s="82">
        <v>12824</v>
      </c>
      <c r="F1175" s="82">
        <v>11612.6875</v>
      </c>
      <c r="G1175" s="82">
        <v>10278.25</v>
      </c>
      <c r="H1175" s="82"/>
      <c r="J1175"/>
      <c r="K1175"/>
      <c r="L1175"/>
      <c r="M1175"/>
      <c r="N1175"/>
    </row>
    <row r="1176" spans="1:14" x14ac:dyDescent="0.25">
      <c r="A1176" s="90">
        <v>36605</v>
      </c>
      <c r="B1176" s="88">
        <v>36586</v>
      </c>
      <c r="C1176" s="91" t="s">
        <v>180</v>
      </c>
      <c r="D1176" s="83">
        <v>28.66</v>
      </c>
      <c r="E1176" s="82">
        <v>13381</v>
      </c>
      <c r="F1176" s="82">
        <v>12743.125</v>
      </c>
      <c r="G1176" s="82">
        <v>10965.5</v>
      </c>
      <c r="H1176" s="82"/>
      <c r="J1176"/>
      <c r="K1176"/>
      <c r="L1176"/>
      <c r="M1176"/>
      <c r="N1176"/>
    </row>
    <row r="1177" spans="1:14" x14ac:dyDescent="0.25">
      <c r="A1177" s="90">
        <v>36606</v>
      </c>
      <c r="B1177" s="88">
        <v>36586</v>
      </c>
      <c r="C1177" s="91" t="s">
        <v>180</v>
      </c>
      <c r="D1177" s="83">
        <v>29.81</v>
      </c>
      <c r="E1177" s="82">
        <v>13359</v>
      </c>
      <c r="F1177" s="82">
        <v>12576.125</v>
      </c>
      <c r="G1177" s="82">
        <v>10712.875</v>
      </c>
      <c r="H1177" s="82"/>
      <c r="J1177"/>
      <c r="K1177"/>
      <c r="L1177"/>
      <c r="M1177"/>
      <c r="N1177"/>
    </row>
    <row r="1178" spans="1:14" x14ac:dyDescent="0.25">
      <c r="A1178" s="90">
        <v>36607</v>
      </c>
      <c r="B1178" s="88">
        <v>36586</v>
      </c>
      <c r="C1178" s="91" t="s">
        <v>180</v>
      </c>
      <c r="D1178" s="83">
        <v>31.45</v>
      </c>
      <c r="E1178" s="82">
        <v>13919</v>
      </c>
      <c r="F1178" s="82">
        <v>13072.25</v>
      </c>
      <c r="G1178" s="82">
        <v>10638.625</v>
      </c>
      <c r="H1178" s="82"/>
      <c r="J1178"/>
      <c r="K1178"/>
      <c r="L1178"/>
      <c r="M1178"/>
      <c r="N1178"/>
    </row>
    <row r="1179" spans="1:14" x14ac:dyDescent="0.25">
      <c r="A1179" s="90">
        <v>36608</v>
      </c>
      <c r="B1179" s="88">
        <v>36586</v>
      </c>
      <c r="C1179" s="91" t="s">
        <v>180</v>
      </c>
      <c r="D1179" s="83">
        <v>29.71</v>
      </c>
      <c r="E1179" s="82">
        <v>13884</v>
      </c>
      <c r="F1179" s="82">
        <v>13050.125</v>
      </c>
      <c r="G1179" s="82">
        <v>10607.875</v>
      </c>
      <c r="H1179" s="82"/>
      <c r="J1179"/>
      <c r="K1179"/>
      <c r="L1179"/>
      <c r="M1179"/>
      <c r="N1179"/>
    </row>
    <row r="1180" spans="1:14" x14ac:dyDescent="0.25">
      <c r="A1180" s="90">
        <v>36609</v>
      </c>
      <c r="B1180" s="88">
        <v>36586</v>
      </c>
      <c r="C1180" s="91" t="s">
        <v>180</v>
      </c>
      <c r="D1180" s="83">
        <v>32.11</v>
      </c>
      <c r="E1180" s="82">
        <v>13830</v>
      </c>
      <c r="F1180" s="82">
        <v>13150.125</v>
      </c>
      <c r="G1180" s="82">
        <v>10686.125</v>
      </c>
      <c r="H1180" s="82"/>
      <c r="J1180"/>
      <c r="K1180"/>
      <c r="L1180"/>
      <c r="M1180"/>
      <c r="N1180"/>
    </row>
    <row r="1181" spans="1:14" x14ac:dyDescent="0.25">
      <c r="A1181" s="90">
        <v>36610</v>
      </c>
      <c r="B1181" s="88">
        <v>36586</v>
      </c>
      <c r="C1181" s="91">
        <f>WEEKDAY(A1181)</f>
        <v>7</v>
      </c>
      <c r="E1181" s="82">
        <v>13171</v>
      </c>
      <c r="F1181" s="82">
        <v>12415</v>
      </c>
      <c r="G1181" s="82">
        <v>10469.75</v>
      </c>
      <c r="H1181" s="82"/>
      <c r="J1181"/>
      <c r="K1181"/>
      <c r="L1181"/>
      <c r="M1181"/>
      <c r="N1181"/>
    </row>
    <row r="1182" spans="1:14" x14ac:dyDescent="0.25">
      <c r="A1182" s="90">
        <v>36611</v>
      </c>
      <c r="B1182" s="88">
        <v>36586</v>
      </c>
      <c r="C1182" s="91">
        <f>WEEKDAY(A1182)</f>
        <v>1</v>
      </c>
      <c r="E1182" s="82">
        <v>13344</v>
      </c>
      <c r="F1182" s="82">
        <v>12139.9375</v>
      </c>
      <c r="G1182" s="82">
        <v>10432.5</v>
      </c>
      <c r="H1182" s="82"/>
      <c r="J1182"/>
      <c r="K1182"/>
      <c r="L1182"/>
      <c r="M1182"/>
      <c r="N1182"/>
    </row>
    <row r="1183" spans="1:14" x14ac:dyDescent="0.25">
      <c r="A1183" s="90">
        <v>36612</v>
      </c>
      <c r="B1183" s="88">
        <v>36586</v>
      </c>
      <c r="C1183" s="91" t="s">
        <v>180</v>
      </c>
      <c r="D1183" s="83">
        <v>31.85</v>
      </c>
      <c r="E1183" s="82">
        <v>13835</v>
      </c>
      <c r="F1183" s="82">
        <v>13102.25</v>
      </c>
      <c r="G1183" s="82">
        <v>10587.25</v>
      </c>
      <c r="H1183" s="82"/>
      <c r="J1183"/>
      <c r="K1183"/>
      <c r="L1183"/>
      <c r="M1183"/>
      <c r="N1183"/>
    </row>
    <row r="1184" spans="1:14" x14ac:dyDescent="0.25">
      <c r="A1184" s="90">
        <v>36613</v>
      </c>
      <c r="B1184" s="88">
        <v>36586</v>
      </c>
      <c r="C1184" s="91" t="s">
        <v>180</v>
      </c>
      <c r="D1184" s="83">
        <v>32</v>
      </c>
      <c r="E1184" s="82">
        <v>14216</v>
      </c>
      <c r="F1184" s="82">
        <v>13134.5625</v>
      </c>
      <c r="G1184" s="82">
        <v>10633.25</v>
      </c>
      <c r="H1184" s="82"/>
      <c r="J1184"/>
      <c r="K1184"/>
      <c r="L1184"/>
      <c r="M1184"/>
      <c r="N1184"/>
    </row>
    <row r="1185" spans="1:14" x14ac:dyDescent="0.25">
      <c r="A1185" s="90">
        <v>36614</v>
      </c>
      <c r="B1185" s="88">
        <v>36586</v>
      </c>
      <c r="C1185" s="91" t="s">
        <v>180</v>
      </c>
      <c r="D1185" s="83">
        <v>33.03</v>
      </c>
      <c r="E1185" s="82">
        <v>14846</v>
      </c>
      <c r="F1185" s="82">
        <v>13855</v>
      </c>
      <c r="G1185" s="82">
        <v>11149.875</v>
      </c>
      <c r="H1185" s="82"/>
      <c r="J1185"/>
      <c r="K1185"/>
      <c r="L1185"/>
      <c r="M1185"/>
      <c r="N1185"/>
    </row>
    <row r="1186" spans="1:14" x14ac:dyDescent="0.25">
      <c r="A1186" s="90">
        <v>36615</v>
      </c>
      <c r="B1186" s="88">
        <v>36586</v>
      </c>
      <c r="C1186" s="91" t="s">
        <v>180</v>
      </c>
      <c r="D1186" s="83">
        <v>33.299999999999997</v>
      </c>
      <c r="E1186" s="82">
        <v>14054</v>
      </c>
      <c r="F1186" s="82">
        <v>13512</v>
      </c>
      <c r="G1186" s="82">
        <v>11163.75</v>
      </c>
      <c r="H1186" s="82"/>
      <c r="J1186"/>
      <c r="K1186"/>
      <c r="L1186"/>
      <c r="M1186"/>
      <c r="N1186"/>
    </row>
    <row r="1187" spans="1:14" x14ac:dyDescent="0.25">
      <c r="A1187" s="90">
        <v>36616</v>
      </c>
      <c r="B1187" s="88">
        <v>36586</v>
      </c>
      <c r="C1187" s="91" t="s">
        <v>180</v>
      </c>
      <c r="D1187" s="83">
        <v>32.17</v>
      </c>
      <c r="E1187" s="82">
        <v>13471</v>
      </c>
      <c r="F1187" s="82">
        <v>12872.5625</v>
      </c>
      <c r="G1187" s="82">
        <v>10648.5</v>
      </c>
      <c r="H1187" s="82"/>
      <c r="J1187"/>
      <c r="K1187"/>
      <c r="L1187"/>
      <c r="M1187"/>
      <c r="N1187"/>
    </row>
    <row r="1188" spans="1:14" x14ac:dyDescent="0.25">
      <c r="A1188" s="90">
        <v>36617</v>
      </c>
      <c r="B1188" s="88">
        <v>36617</v>
      </c>
      <c r="C1188" s="91">
        <f>WEEKDAY(A1188)</f>
        <v>7</v>
      </c>
      <c r="E1188" s="82">
        <v>13072</v>
      </c>
      <c r="F1188" s="82">
        <v>12079.125</v>
      </c>
      <c r="G1188" s="82">
        <v>10656.25</v>
      </c>
      <c r="H1188" s="82"/>
      <c r="J1188"/>
      <c r="K1188"/>
      <c r="L1188"/>
      <c r="M1188"/>
      <c r="N1188"/>
    </row>
    <row r="1189" spans="1:14" x14ac:dyDescent="0.25">
      <c r="A1189" s="90">
        <v>36618</v>
      </c>
      <c r="B1189" s="88">
        <v>36617</v>
      </c>
      <c r="C1189" s="91">
        <f>WEEKDAY(A1189)</f>
        <v>1</v>
      </c>
      <c r="E1189" s="82">
        <v>13297</v>
      </c>
      <c r="F1189" s="82">
        <v>12327.875</v>
      </c>
      <c r="G1189" s="82">
        <v>10870.25</v>
      </c>
      <c r="H1189" s="82"/>
      <c r="J1189"/>
      <c r="K1189"/>
      <c r="L1189"/>
      <c r="M1189"/>
      <c r="N1189"/>
    </row>
    <row r="1190" spans="1:14" x14ac:dyDescent="0.25">
      <c r="A1190" s="90">
        <v>36619</v>
      </c>
      <c r="B1190" s="88">
        <v>36617</v>
      </c>
      <c r="C1190" s="91" t="s">
        <v>180</v>
      </c>
      <c r="D1190" s="83">
        <v>36.86</v>
      </c>
      <c r="E1190" s="82">
        <v>13034</v>
      </c>
      <c r="F1190" s="82">
        <v>12652.75</v>
      </c>
      <c r="G1190" s="82">
        <v>10813.75</v>
      </c>
      <c r="H1190" s="82"/>
      <c r="J1190"/>
      <c r="K1190"/>
      <c r="L1190"/>
      <c r="M1190"/>
      <c r="N1190"/>
    </row>
    <row r="1191" spans="1:14" x14ac:dyDescent="0.25">
      <c r="A1191" s="90">
        <v>36620</v>
      </c>
      <c r="B1191" s="88">
        <v>36617</v>
      </c>
      <c r="C1191" s="91" t="s">
        <v>180</v>
      </c>
      <c r="D1191" s="83">
        <v>39.56</v>
      </c>
      <c r="E1191" s="82">
        <v>13002</v>
      </c>
      <c r="F1191" s="82">
        <v>12344.3125</v>
      </c>
      <c r="G1191" s="82">
        <v>10602.875</v>
      </c>
      <c r="H1191" s="82"/>
      <c r="J1191"/>
      <c r="K1191"/>
      <c r="L1191"/>
      <c r="M1191"/>
      <c r="N1191"/>
    </row>
    <row r="1192" spans="1:14" x14ac:dyDescent="0.25">
      <c r="A1192" s="90">
        <v>36621</v>
      </c>
      <c r="B1192" s="88">
        <v>36617</v>
      </c>
      <c r="C1192" s="91" t="s">
        <v>180</v>
      </c>
      <c r="D1192" s="83">
        <v>36.15</v>
      </c>
      <c r="E1192" s="82">
        <v>13197</v>
      </c>
      <c r="F1192" s="82">
        <v>12490.5</v>
      </c>
      <c r="G1192" s="82">
        <v>10742.25</v>
      </c>
      <c r="H1192" s="82"/>
      <c r="J1192"/>
      <c r="K1192"/>
      <c r="L1192"/>
      <c r="M1192"/>
      <c r="N1192"/>
    </row>
    <row r="1193" spans="1:14" x14ac:dyDescent="0.25">
      <c r="A1193" s="90">
        <v>36622</v>
      </c>
      <c r="B1193" s="88">
        <v>36617</v>
      </c>
      <c r="C1193" s="91" t="s">
        <v>180</v>
      </c>
      <c r="D1193" s="83">
        <v>31.14</v>
      </c>
      <c r="E1193" s="82">
        <v>13763</v>
      </c>
      <c r="F1193" s="82">
        <v>12937.8125</v>
      </c>
      <c r="G1193" s="82">
        <v>10681.125</v>
      </c>
      <c r="H1193" s="82"/>
      <c r="J1193"/>
      <c r="K1193"/>
      <c r="L1193"/>
      <c r="M1193"/>
      <c r="N1193"/>
    </row>
    <row r="1194" spans="1:14" x14ac:dyDescent="0.25">
      <c r="A1194" s="90">
        <v>36623</v>
      </c>
      <c r="B1194" s="88">
        <v>36617</v>
      </c>
      <c r="C1194" s="91" t="s">
        <v>180</v>
      </c>
      <c r="D1194" s="83">
        <v>29.85</v>
      </c>
      <c r="E1194" s="82">
        <v>13975</v>
      </c>
      <c r="F1194" s="82">
        <v>13254.625</v>
      </c>
      <c r="G1194" s="82">
        <v>10864.375</v>
      </c>
      <c r="H1194" s="82"/>
      <c r="J1194"/>
      <c r="K1194"/>
      <c r="L1194"/>
      <c r="M1194"/>
      <c r="N1194"/>
    </row>
    <row r="1195" spans="1:14" x14ac:dyDescent="0.25">
      <c r="A1195" s="90">
        <v>36624</v>
      </c>
      <c r="B1195" s="88">
        <v>36617</v>
      </c>
      <c r="C1195" s="91">
        <f>WEEKDAY(A1195)</f>
        <v>7</v>
      </c>
      <c r="E1195" s="82">
        <v>12098</v>
      </c>
      <c r="F1195" s="82">
        <v>11537.1875</v>
      </c>
      <c r="G1195" s="82">
        <v>10622.125</v>
      </c>
      <c r="H1195" s="82"/>
      <c r="J1195"/>
      <c r="K1195"/>
      <c r="L1195"/>
      <c r="M1195"/>
      <c r="N1195"/>
    </row>
    <row r="1196" spans="1:14" x14ac:dyDescent="0.25">
      <c r="A1196" s="90">
        <v>36625</v>
      </c>
      <c r="B1196" s="88">
        <v>36617</v>
      </c>
      <c r="C1196" s="91">
        <f>WEEKDAY(A1196)</f>
        <v>1</v>
      </c>
      <c r="E1196" s="82">
        <v>12184</v>
      </c>
      <c r="F1196" s="82">
        <v>11411.5</v>
      </c>
      <c r="G1196" s="82">
        <v>10586.625</v>
      </c>
      <c r="H1196" s="82"/>
      <c r="J1196"/>
      <c r="K1196"/>
      <c r="L1196"/>
      <c r="M1196"/>
      <c r="N1196"/>
    </row>
    <row r="1197" spans="1:14" x14ac:dyDescent="0.25">
      <c r="A1197" s="90">
        <v>36626</v>
      </c>
      <c r="B1197" s="88">
        <v>36617</v>
      </c>
      <c r="C1197" s="91" t="s">
        <v>180</v>
      </c>
      <c r="D1197" s="83">
        <v>32.26</v>
      </c>
      <c r="E1197" s="82">
        <v>13448</v>
      </c>
      <c r="F1197" s="82">
        <v>12703.375</v>
      </c>
      <c r="G1197" s="82">
        <v>10545.25</v>
      </c>
      <c r="H1197" s="82"/>
      <c r="J1197"/>
      <c r="K1197"/>
      <c r="L1197"/>
      <c r="M1197"/>
      <c r="N1197"/>
    </row>
    <row r="1198" spans="1:14" x14ac:dyDescent="0.25">
      <c r="A1198" s="90">
        <v>36627</v>
      </c>
      <c r="B1198" s="88">
        <v>36617</v>
      </c>
      <c r="C1198" s="91" t="s">
        <v>180</v>
      </c>
      <c r="D1198" s="83">
        <v>33.03</v>
      </c>
      <c r="E1198" s="82">
        <v>14304</v>
      </c>
      <c r="F1198" s="82">
        <v>13404.125</v>
      </c>
      <c r="G1198" s="82">
        <v>10808</v>
      </c>
      <c r="H1198" s="82"/>
      <c r="J1198"/>
      <c r="K1198"/>
      <c r="L1198"/>
      <c r="M1198"/>
      <c r="N1198"/>
    </row>
    <row r="1199" spans="1:14" x14ac:dyDescent="0.25">
      <c r="A1199" s="90">
        <v>36628</v>
      </c>
      <c r="B1199" s="88">
        <v>36617</v>
      </c>
      <c r="C1199" s="91" t="s">
        <v>180</v>
      </c>
      <c r="D1199" s="83">
        <v>31.68</v>
      </c>
      <c r="E1199" s="82">
        <v>14018</v>
      </c>
      <c r="F1199" s="82">
        <v>13433.5</v>
      </c>
      <c r="G1199" s="82">
        <v>11163.375</v>
      </c>
      <c r="H1199" s="82"/>
      <c r="J1199"/>
      <c r="K1199"/>
      <c r="L1199"/>
      <c r="M1199"/>
      <c r="N1199"/>
    </row>
    <row r="1200" spans="1:14" x14ac:dyDescent="0.25">
      <c r="A1200" s="90">
        <v>36629</v>
      </c>
      <c r="B1200" s="88">
        <v>36617</v>
      </c>
      <c r="C1200" s="91" t="s">
        <v>180</v>
      </c>
      <c r="D1200" s="83">
        <v>30.86</v>
      </c>
      <c r="E1200" s="82">
        <v>13378</v>
      </c>
      <c r="F1200" s="82">
        <v>12765.5</v>
      </c>
      <c r="G1200" s="82">
        <v>11135.625</v>
      </c>
      <c r="H1200" s="82"/>
      <c r="J1200"/>
      <c r="K1200"/>
      <c r="L1200"/>
      <c r="M1200"/>
      <c r="N1200"/>
    </row>
    <row r="1201" spans="1:14" x14ac:dyDescent="0.25">
      <c r="A1201" s="90">
        <v>36630</v>
      </c>
      <c r="B1201" s="88">
        <v>36617</v>
      </c>
      <c r="C1201" s="91" t="s">
        <v>180</v>
      </c>
      <c r="D1201" s="83">
        <v>32.65</v>
      </c>
      <c r="E1201" s="82">
        <v>12886</v>
      </c>
      <c r="F1201" s="82">
        <v>12627.25</v>
      </c>
      <c r="G1201" s="82">
        <v>10874.125</v>
      </c>
      <c r="H1201" s="82"/>
      <c r="J1201"/>
      <c r="K1201"/>
      <c r="L1201"/>
      <c r="M1201"/>
      <c r="N1201"/>
    </row>
    <row r="1202" spans="1:14" x14ac:dyDescent="0.25">
      <c r="A1202" s="90">
        <v>36631</v>
      </c>
      <c r="B1202" s="88">
        <v>36617</v>
      </c>
      <c r="C1202" s="91">
        <f>WEEKDAY(A1202)</f>
        <v>7</v>
      </c>
      <c r="E1202" s="82">
        <v>13085</v>
      </c>
      <c r="F1202" s="82">
        <v>12267.5625</v>
      </c>
      <c r="G1202" s="82">
        <v>10725.875</v>
      </c>
      <c r="H1202" s="82"/>
      <c r="J1202"/>
      <c r="K1202"/>
      <c r="L1202"/>
      <c r="M1202"/>
      <c r="N1202"/>
    </row>
    <row r="1203" spans="1:14" x14ac:dyDescent="0.25">
      <c r="A1203" s="90">
        <v>36632</v>
      </c>
      <c r="B1203" s="88">
        <v>36617</v>
      </c>
      <c r="C1203" s="91">
        <f>WEEKDAY(A1203)</f>
        <v>1</v>
      </c>
      <c r="E1203" s="82">
        <v>13689</v>
      </c>
      <c r="F1203" s="82">
        <v>12383.4375</v>
      </c>
      <c r="G1203" s="82">
        <v>10639</v>
      </c>
      <c r="H1203" s="82"/>
      <c r="J1203"/>
      <c r="K1203"/>
      <c r="L1203"/>
      <c r="M1203"/>
      <c r="N1203"/>
    </row>
    <row r="1204" spans="1:14" x14ac:dyDescent="0.25">
      <c r="A1204" s="90">
        <v>36633</v>
      </c>
      <c r="B1204" s="88">
        <v>36617</v>
      </c>
      <c r="C1204" s="91" t="s">
        <v>180</v>
      </c>
      <c r="D1204" s="83">
        <v>33.01</v>
      </c>
      <c r="E1204" s="82">
        <v>15067</v>
      </c>
      <c r="F1204" s="82">
        <v>13981.1875</v>
      </c>
      <c r="G1204" s="82">
        <v>11077.625</v>
      </c>
      <c r="H1204" s="82"/>
      <c r="J1204"/>
      <c r="K1204"/>
      <c r="L1204"/>
      <c r="M1204"/>
      <c r="N1204"/>
    </row>
    <row r="1205" spans="1:14" x14ac:dyDescent="0.25">
      <c r="A1205" s="90">
        <v>36634</v>
      </c>
      <c r="B1205" s="88">
        <v>36617</v>
      </c>
      <c r="C1205" s="91" t="s">
        <v>180</v>
      </c>
      <c r="D1205" s="83">
        <v>36.17</v>
      </c>
      <c r="E1205" s="82">
        <v>15453</v>
      </c>
      <c r="F1205" s="82">
        <v>14163.4375</v>
      </c>
      <c r="G1205" s="82">
        <v>11326.125</v>
      </c>
      <c r="H1205" s="82"/>
      <c r="J1205"/>
      <c r="K1205"/>
      <c r="L1205"/>
      <c r="M1205"/>
      <c r="N1205"/>
    </row>
    <row r="1206" spans="1:14" x14ac:dyDescent="0.25">
      <c r="A1206" s="90">
        <v>36635</v>
      </c>
      <c r="B1206" s="88">
        <v>36617</v>
      </c>
      <c r="C1206" s="91" t="s">
        <v>180</v>
      </c>
      <c r="D1206" s="83">
        <v>50.28</v>
      </c>
      <c r="E1206" s="82">
        <v>16374</v>
      </c>
      <c r="F1206" s="82">
        <v>14828.625</v>
      </c>
      <c r="G1206" s="82">
        <v>11696.125</v>
      </c>
      <c r="H1206" s="82"/>
      <c r="J1206"/>
      <c r="K1206"/>
      <c r="L1206"/>
      <c r="M1206"/>
      <c r="N1206"/>
    </row>
    <row r="1207" spans="1:14" x14ac:dyDescent="0.25">
      <c r="A1207" s="90">
        <v>36636</v>
      </c>
      <c r="B1207" s="88">
        <v>36617</v>
      </c>
      <c r="C1207" s="91" t="s">
        <v>180</v>
      </c>
      <c r="D1207" s="83">
        <v>49.85</v>
      </c>
      <c r="E1207" s="82">
        <v>15491</v>
      </c>
      <c r="F1207" s="82">
        <v>14439.125</v>
      </c>
      <c r="G1207" s="82">
        <v>11859.5</v>
      </c>
      <c r="H1207" s="82"/>
      <c r="J1207"/>
      <c r="K1207"/>
      <c r="L1207"/>
      <c r="M1207"/>
      <c r="N1207"/>
    </row>
    <row r="1208" spans="1:14" x14ac:dyDescent="0.25">
      <c r="A1208" s="90">
        <v>36637</v>
      </c>
      <c r="B1208" s="88">
        <v>36617</v>
      </c>
      <c r="C1208" s="91" t="s">
        <v>180</v>
      </c>
      <c r="D1208" s="83">
        <v>37.380000000000003</v>
      </c>
      <c r="E1208" s="82">
        <v>13583</v>
      </c>
      <c r="F1208" s="82">
        <v>12706.125</v>
      </c>
      <c r="G1208" s="82">
        <v>10897.125</v>
      </c>
      <c r="H1208" s="82"/>
      <c r="J1208"/>
      <c r="K1208"/>
      <c r="L1208"/>
      <c r="M1208"/>
      <c r="N1208"/>
    </row>
    <row r="1209" spans="1:14" x14ac:dyDescent="0.25">
      <c r="A1209" s="90">
        <v>36638</v>
      </c>
      <c r="B1209" s="88">
        <v>36617</v>
      </c>
      <c r="C1209" s="91">
        <f>WEEKDAY(A1209)</f>
        <v>7</v>
      </c>
      <c r="E1209" s="82">
        <v>13205</v>
      </c>
      <c r="F1209" s="82">
        <v>12205.75</v>
      </c>
      <c r="G1209" s="82">
        <v>10470</v>
      </c>
      <c r="H1209" s="82"/>
      <c r="J1209"/>
      <c r="K1209"/>
      <c r="L1209"/>
      <c r="M1209"/>
      <c r="N1209"/>
    </row>
    <row r="1210" spans="1:14" x14ac:dyDescent="0.25">
      <c r="A1210" s="90">
        <v>36639</v>
      </c>
      <c r="B1210" s="88">
        <v>36617</v>
      </c>
      <c r="C1210" s="91">
        <f>WEEKDAY(A1210)</f>
        <v>1</v>
      </c>
      <c r="E1210" s="82">
        <v>13091</v>
      </c>
      <c r="F1210" s="82">
        <v>11873.0625</v>
      </c>
      <c r="G1210" s="82">
        <v>10669</v>
      </c>
      <c r="H1210" s="82"/>
      <c r="J1210"/>
      <c r="K1210"/>
      <c r="L1210"/>
      <c r="M1210"/>
      <c r="N1210"/>
    </row>
    <row r="1211" spans="1:14" x14ac:dyDescent="0.25">
      <c r="A1211" s="90">
        <v>36640</v>
      </c>
      <c r="B1211" s="88">
        <v>36617</v>
      </c>
      <c r="C1211" s="91" t="s">
        <v>180</v>
      </c>
      <c r="D1211" s="83">
        <v>40.61</v>
      </c>
      <c r="E1211" s="82">
        <v>14431</v>
      </c>
      <c r="F1211" s="82">
        <v>13672.9375</v>
      </c>
      <c r="G1211" s="82">
        <v>11075.25</v>
      </c>
      <c r="H1211" s="82"/>
      <c r="J1211"/>
      <c r="K1211"/>
      <c r="L1211"/>
      <c r="M1211"/>
      <c r="N1211"/>
    </row>
    <row r="1212" spans="1:14" x14ac:dyDescent="0.25">
      <c r="A1212" s="90">
        <v>36641</v>
      </c>
      <c r="B1212" s="88">
        <v>36617</v>
      </c>
      <c r="C1212" s="91" t="s">
        <v>180</v>
      </c>
      <c r="D1212" s="83">
        <v>34.75</v>
      </c>
      <c r="E1212" s="82">
        <v>14232</v>
      </c>
      <c r="F1212" s="82">
        <v>13350.4375</v>
      </c>
      <c r="G1212" s="82">
        <v>10915.25</v>
      </c>
      <c r="H1212" s="82"/>
      <c r="J1212"/>
      <c r="K1212"/>
      <c r="L1212"/>
      <c r="M1212"/>
      <c r="N1212"/>
    </row>
    <row r="1213" spans="1:14" x14ac:dyDescent="0.25">
      <c r="A1213" s="90">
        <v>36642</v>
      </c>
      <c r="B1213" s="88">
        <v>36617</v>
      </c>
      <c r="C1213" s="91" t="s">
        <v>180</v>
      </c>
      <c r="D1213" s="83">
        <v>34.36</v>
      </c>
      <c r="E1213" s="82">
        <v>14773</v>
      </c>
      <c r="F1213" s="82">
        <v>13620.6875</v>
      </c>
      <c r="G1213" s="82">
        <v>10953.5</v>
      </c>
      <c r="H1213" s="82"/>
      <c r="J1213"/>
      <c r="K1213"/>
      <c r="L1213"/>
      <c r="M1213"/>
      <c r="N1213"/>
    </row>
    <row r="1214" spans="1:14" x14ac:dyDescent="0.25">
      <c r="A1214" s="90">
        <v>36643</v>
      </c>
      <c r="B1214" s="88">
        <v>36617</v>
      </c>
      <c r="C1214" s="91" t="s">
        <v>180</v>
      </c>
      <c r="D1214" s="83">
        <v>30.96</v>
      </c>
      <c r="E1214" s="82">
        <v>14413</v>
      </c>
      <c r="F1214" s="82">
        <v>13635.875</v>
      </c>
      <c r="G1214" s="82">
        <v>11121.875</v>
      </c>
      <c r="H1214" s="82"/>
      <c r="J1214"/>
      <c r="K1214"/>
      <c r="L1214"/>
      <c r="M1214"/>
      <c r="N1214"/>
    </row>
    <row r="1215" spans="1:14" x14ac:dyDescent="0.25">
      <c r="A1215" s="90">
        <v>36644</v>
      </c>
      <c r="B1215" s="88">
        <v>36617</v>
      </c>
      <c r="C1215" s="91" t="s">
        <v>180</v>
      </c>
      <c r="D1215" s="83">
        <v>30.6</v>
      </c>
      <c r="E1215" s="82">
        <v>14745</v>
      </c>
      <c r="F1215" s="82">
        <v>13685.875</v>
      </c>
      <c r="G1215" s="82">
        <v>11094.875</v>
      </c>
      <c r="H1215" s="82"/>
      <c r="J1215"/>
      <c r="K1215"/>
      <c r="L1215"/>
      <c r="M1215"/>
      <c r="N1215"/>
    </row>
    <row r="1216" spans="1:14" x14ac:dyDescent="0.25">
      <c r="A1216" s="90">
        <v>36645</v>
      </c>
      <c r="B1216" s="88">
        <v>36617</v>
      </c>
      <c r="C1216" s="91">
        <f>WEEKDAY(A1216)</f>
        <v>7</v>
      </c>
      <c r="E1216" s="82">
        <v>13990</v>
      </c>
      <c r="F1216" s="82">
        <v>12832.8125</v>
      </c>
      <c r="G1216" s="82">
        <v>10828.375</v>
      </c>
      <c r="H1216" s="82"/>
      <c r="J1216"/>
      <c r="K1216"/>
      <c r="L1216"/>
      <c r="M1216"/>
      <c r="N1216"/>
    </row>
    <row r="1217" spans="1:14" x14ac:dyDescent="0.25">
      <c r="A1217" s="90">
        <v>36646</v>
      </c>
      <c r="B1217" s="88">
        <v>36617</v>
      </c>
      <c r="C1217" s="91">
        <f>WEEKDAY(A1217)</f>
        <v>1</v>
      </c>
      <c r="E1217" s="82">
        <v>14131</v>
      </c>
      <c r="F1217" s="82">
        <v>12882.0625</v>
      </c>
      <c r="G1217" s="82">
        <v>10897.625</v>
      </c>
      <c r="H1217" s="82"/>
      <c r="J1217"/>
      <c r="K1217"/>
      <c r="L1217"/>
      <c r="M1217"/>
      <c r="N1217"/>
    </row>
    <row r="1218" spans="1:14" x14ac:dyDescent="0.25">
      <c r="A1218" s="90">
        <v>36647</v>
      </c>
      <c r="B1218" s="88">
        <v>36647</v>
      </c>
      <c r="C1218" s="91" t="s">
        <v>180</v>
      </c>
      <c r="D1218" s="83">
        <v>32.44</v>
      </c>
      <c r="E1218" s="82">
        <v>15142</v>
      </c>
      <c r="F1218" s="82">
        <v>14134.125</v>
      </c>
      <c r="G1218" s="82">
        <v>11359.375</v>
      </c>
      <c r="H1218" s="82"/>
      <c r="J1218"/>
      <c r="K1218"/>
      <c r="L1218"/>
      <c r="M1218"/>
      <c r="N1218"/>
    </row>
    <row r="1219" spans="1:14" x14ac:dyDescent="0.25">
      <c r="A1219" s="90">
        <v>36648</v>
      </c>
      <c r="B1219" s="88">
        <v>36647</v>
      </c>
      <c r="C1219" s="91" t="s">
        <v>180</v>
      </c>
      <c r="D1219" s="83">
        <v>32.04</v>
      </c>
      <c r="E1219" s="82">
        <v>14956</v>
      </c>
      <c r="F1219" s="82">
        <v>14105.9375</v>
      </c>
      <c r="G1219" s="82">
        <v>11672.625</v>
      </c>
      <c r="H1219" s="82"/>
      <c r="J1219"/>
      <c r="K1219"/>
      <c r="L1219"/>
      <c r="M1219"/>
      <c r="N1219"/>
    </row>
    <row r="1220" spans="1:14" x14ac:dyDescent="0.25">
      <c r="A1220" s="90">
        <v>36649</v>
      </c>
      <c r="B1220" s="88">
        <v>36647</v>
      </c>
      <c r="C1220" s="91" t="s">
        <v>180</v>
      </c>
      <c r="D1220" s="83">
        <v>31.61</v>
      </c>
      <c r="E1220" s="82">
        <v>14730</v>
      </c>
      <c r="F1220" s="82">
        <v>13992.6875</v>
      </c>
      <c r="G1220" s="82">
        <v>11686.875</v>
      </c>
      <c r="H1220" s="82"/>
      <c r="J1220"/>
      <c r="K1220"/>
      <c r="L1220"/>
      <c r="M1220"/>
      <c r="N1220"/>
    </row>
    <row r="1221" spans="1:14" x14ac:dyDescent="0.25">
      <c r="A1221" s="90">
        <v>36650</v>
      </c>
      <c r="B1221" s="88">
        <v>36647</v>
      </c>
      <c r="C1221" s="91" t="s">
        <v>180</v>
      </c>
      <c r="D1221" s="83">
        <v>33.53</v>
      </c>
      <c r="E1221" s="82">
        <v>14922</v>
      </c>
      <c r="F1221" s="82">
        <v>14226.375</v>
      </c>
      <c r="G1221" s="82">
        <v>11612</v>
      </c>
      <c r="H1221" s="82"/>
      <c r="J1221"/>
      <c r="K1221"/>
      <c r="L1221"/>
      <c r="M1221"/>
      <c r="N1221"/>
    </row>
    <row r="1222" spans="1:14" x14ac:dyDescent="0.25">
      <c r="A1222" s="90">
        <v>36651</v>
      </c>
      <c r="B1222" s="88">
        <v>36647</v>
      </c>
      <c r="C1222" s="91" t="s">
        <v>180</v>
      </c>
      <c r="D1222" s="83">
        <v>50.76</v>
      </c>
      <c r="E1222" s="82">
        <v>15629</v>
      </c>
      <c r="F1222" s="82">
        <v>14527.875</v>
      </c>
      <c r="G1222" s="82">
        <v>11776</v>
      </c>
      <c r="H1222" s="82"/>
      <c r="J1222"/>
      <c r="K1222"/>
      <c r="L1222"/>
      <c r="M1222"/>
      <c r="N1222"/>
    </row>
    <row r="1223" spans="1:14" x14ac:dyDescent="0.25">
      <c r="A1223" s="90">
        <v>36652</v>
      </c>
      <c r="B1223" s="88">
        <v>36647</v>
      </c>
      <c r="C1223" s="91">
        <f>WEEKDAY(A1223)</f>
        <v>7</v>
      </c>
      <c r="E1223" s="82">
        <v>15634</v>
      </c>
      <c r="F1223" s="82">
        <v>14329.375</v>
      </c>
      <c r="G1223" s="82">
        <v>11993.625</v>
      </c>
      <c r="H1223" s="82"/>
      <c r="J1223"/>
      <c r="K1223"/>
      <c r="L1223"/>
      <c r="M1223"/>
      <c r="N1223"/>
    </row>
    <row r="1224" spans="1:14" x14ac:dyDescent="0.25">
      <c r="A1224" s="90">
        <v>36653</v>
      </c>
      <c r="B1224" s="88">
        <v>36647</v>
      </c>
      <c r="C1224" s="91">
        <f>WEEKDAY(A1224)</f>
        <v>1</v>
      </c>
      <c r="E1224" s="82">
        <v>16099</v>
      </c>
      <c r="F1224" s="82">
        <v>14634.9375</v>
      </c>
      <c r="G1224" s="82">
        <v>12224.125</v>
      </c>
      <c r="H1224" s="82"/>
      <c r="J1224"/>
      <c r="K1224"/>
      <c r="L1224"/>
      <c r="M1224"/>
      <c r="N1224"/>
    </row>
    <row r="1225" spans="1:14" x14ac:dyDescent="0.25">
      <c r="A1225" s="90">
        <v>36654</v>
      </c>
      <c r="B1225" s="88">
        <v>36647</v>
      </c>
      <c r="C1225" s="91" t="s">
        <v>180</v>
      </c>
      <c r="D1225" s="83">
        <v>54.38</v>
      </c>
      <c r="E1225" s="82">
        <v>17382</v>
      </c>
      <c r="F1225" s="82">
        <v>15781.9375</v>
      </c>
      <c r="G1225" s="82">
        <v>12457.25</v>
      </c>
      <c r="H1225" s="82"/>
      <c r="J1225"/>
      <c r="K1225"/>
      <c r="L1225"/>
      <c r="M1225"/>
      <c r="N1225"/>
    </row>
    <row r="1226" spans="1:14" x14ac:dyDescent="0.25">
      <c r="A1226" s="90">
        <v>36655</v>
      </c>
      <c r="B1226" s="88">
        <v>36647</v>
      </c>
      <c r="C1226" s="91" t="s">
        <v>180</v>
      </c>
      <c r="D1226" s="83">
        <v>143.52000000000001</v>
      </c>
      <c r="E1226" s="82">
        <v>17239</v>
      </c>
      <c r="F1226" s="82">
        <v>15808.75</v>
      </c>
      <c r="G1226" s="82">
        <v>12659.875</v>
      </c>
      <c r="H1226" s="82"/>
      <c r="J1226"/>
      <c r="K1226"/>
      <c r="L1226"/>
      <c r="M1226"/>
      <c r="N1226"/>
    </row>
    <row r="1227" spans="1:14" x14ac:dyDescent="0.25">
      <c r="A1227" s="90">
        <v>36656</v>
      </c>
      <c r="B1227" s="88">
        <v>36647</v>
      </c>
      <c r="C1227" s="91" t="s">
        <v>180</v>
      </c>
      <c r="D1227" s="83">
        <v>96.91</v>
      </c>
      <c r="E1227" s="82">
        <v>17525</v>
      </c>
      <c r="F1227" s="82">
        <v>15893.5625</v>
      </c>
      <c r="G1227" s="82">
        <v>12664.375</v>
      </c>
      <c r="H1227" s="82"/>
      <c r="J1227"/>
      <c r="K1227"/>
      <c r="L1227"/>
      <c r="M1227"/>
      <c r="N1227"/>
    </row>
    <row r="1228" spans="1:14" x14ac:dyDescent="0.25">
      <c r="A1228" s="90">
        <v>36657</v>
      </c>
      <c r="B1228" s="88">
        <v>36647</v>
      </c>
      <c r="C1228" s="91" t="s">
        <v>180</v>
      </c>
      <c r="D1228" s="83">
        <v>58.27</v>
      </c>
      <c r="E1228" s="82">
        <v>18559</v>
      </c>
      <c r="F1228" s="82">
        <v>16765.375</v>
      </c>
      <c r="G1228" s="82">
        <v>13073.75</v>
      </c>
      <c r="H1228" s="82"/>
      <c r="J1228"/>
      <c r="K1228"/>
      <c r="L1228"/>
      <c r="M1228"/>
      <c r="N1228"/>
    </row>
    <row r="1229" spans="1:14" x14ac:dyDescent="0.25">
      <c r="A1229" s="90">
        <v>36658</v>
      </c>
      <c r="B1229" s="88">
        <v>36647</v>
      </c>
      <c r="C1229" s="91" t="s">
        <v>180</v>
      </c>
      <c r="D1229" s="83">
        <v>80.67</v>
      </c>
      <c r="E1229" s="82">
        <v>18496</v>
      </c>
      <c r="F1229" s="82">
        <v>16985.1875</v>
      </c>
      <c r="G1229" s="82">
        <v>13615.25</v>
      </c>
      <c r="H1229" s="82"/>
      <c r="J1229"/>
      <c r="K1229"/>
      <c r="L1229"/>
      <c r="M1229"/>
      <c r="N1229"/>
    </row>
    <row r="1230" spans="1:14" x14ac:dyDescent="0.25">
      <c r="A1230" s="90">
        <v>36659</v>
      </c>
      <c r="B1230" s="88">
        <v>36647</v>
      </c>
      <c r="C1230" s="91">
        <f>WEEKDAY(A1230)</f>
        <v>7</v>
      </c>
      <c r="E1230" s="82">
        <v>15955</v>
      </c>
      <c r="F1230" s="82">
        <v>14663.375</v>
      </c>
      <c r="G1230" s="82">
        <v>12703.875</v>
      </c>
      <c r="H1230" s="82"/>
      <c r="J1230"/>
      <c r="K1230"/>
      <c r="L1230"/>
      <c r="M1230"/>
      <c r="N1230"/>
    </row>
    <row r="1231" spans="1:14" x14ac:dyDescent="0.25">
      <c r="A1231" s="90">
        <v>36660</v>
      </c>
      <c r="B1231" s="88">
        <v>36647</v>
      </c>
      <c r="C1231" s="91">
        <f>WEEKDAY(A1231)</f>
        <v>1</v>
      </c>
      <c r="E1231" s="82">
        <v>14605</v>
      </c>
      <c r="F1231" s="82">
        <v>13123.5</v>
      </c>
      <c r="G1231" s="82">
        <v>11367.875</v>
      </c>
      <c r="H1231" s="82"/>
      <c r="J1231"/>
      <c r="K1231"/>
      <c r="L1231"/>
      <c r="M1231"/>
      <c r="N1231"/>
    </row>
    <row r="1232" spans="1:14" x14ac:dyDescent="0.25">
      <c r="A1232" s="90">
        <v>36661</v>
      </c>
      <c r="B1232" s="88">
        <v>36647</v>
      </c>
      <c r="C1232" s="91" t="s">
        <v>180</v>
      </c>
      <c r="D1232" s="83">
        <v>44.71</v>
      </c>
      <c r="E1232" s="82">
        <v>16043</v>
      </c>
      <c r="F1232" s="82">
        <v>14476.9375</v>
      </c>
      <c r="G1232" s="82">
        <v>11200.125</v>
      </c>
      <c r="H1232" s="82"/>
      <c r="J1232"/>
      <c r="K1232"/>
      <c r="L1232"/>
      <c r="M1232"/>
      <c r="N1232"/>
    </row>
    <row r="1233" spans="1:14" x14ac:dyDescent="0.25">
      <c r="A1233" s="90">
        <v>36662</v>
      </c>
      <c r="B1233" s="88">
        <v>36647</v>
      </c>
      <c r="C1233" s="91" t="s">
        <v>180</v>
      </c>
      <c r="D1233" s="83">
        <v>32.659999999999997</v>
      </c>
      <c r="E1233" s="82">
        <v>16615</v>
      </c>
      <c r="F1233" s="82">
        <v>15059.25</v>
      </c>
      <c r="G1233" s="82">
        <v>11760.75</v>
      </c>
      <c r="H1233" s="82"/>
      <c r="J1233"/>
      <c r="K1233"/>
      <c r="L1233"/>
      <c r="M1233"/>
      <c r="N1233"/>
    </row>
    <row r="1234" spans="1:14" x14ac:dyDescent="0.25">
      <c r="A1234" s="90">
        <v>36663</v>
      </c>
      <c r="B1234" s="88">
        <v>36647</v>
      </c>
      <c r="C1234" s="91" t="s">
        <v>180</v>
      </c>
      <c r="D1234" s="83">
        <v>34.270000000000003</v>
      </c>
      <c r="E1234" s="82">
        <v>17860</v>
      </c>
      <c r="F1234" s="82">
        <v>15980.6875</v>
      </c>
      <c r="G1234" s="82">
        <v>12529.625</v>
      </c>
      <c r="H1234" s="82"/>
      <c r="J1234"/>
      <c r="K1234"/>
      <c r="L1234"/>
      <c r="M1234"/>
      <c r="N1234"/>
    </row>
    <row r="1235" spans="1:14" x14ac:dyDescent="0.25">
      <c r="A1235" s="90">
        <v>36664</v>
      </c>
      <c r="B1235" s="88">
        <v>36647</v>
      </c>
      <c r="C1235" s="91" t="s">
        <v>180</v>
      </c>
      <c r="D1235" s="83">
        <v>54.46</v>
      </c>
      <c r="E1235" s="82">
        <v>18254</v>
      </c>
      <c r="F1235" s="82">
        <v>16662.625</v>
      </c>
      <c r="G1235" s="82">
        <v>13256.5</v>
      </c>
      <c r="H1235" s="82"/>
      <c r="J1235"/>
      <c r="K1235"/>
      <c r="L1235"/>
      <c r="M1235"/>
      <c r="N1235"/>
    </row>
    <row r="1236" spans="1:14" x14ac:dyDescent="0.25">
      <c r="A1236" s="90">
        <v>36665</v>
      </c>
      <c r="B1236" s="88">
        <v>36647</v>
      </c>
      <c r="C1236" s="91" t="s">
        <v>180</v>
      </c>
      <c r="D1236" s="83">
        <v>49.66</v>
      </c>
      <c r="E1236" s="82">
        <v>17545</v>
      </c>
      <c r="F1236" s="82">
        <v>16194.1875</v>
      </c>
      <c r="G1236" s="82">
        <v>13199.5</v>
      </c>
      <c r="H1236" s="82"/>
      <c r="J1236"/>
      <c r="K1236"/>
      <c r="L1236"/>
      <c r="M1236"/>
      <c r="N1236"/>
    </row>
    <row r="1237" spans="1:14" x14ac:dyDescent="0.25">
      <c r="A1237" s="90">
        <v>36666</v>
      </c>
      <c r="B1237" s="88">
        <v>36647</v>
      </c>
      <c r="C1237" s="91">
        <f>WEEKDAY(A1237)</f>
        <v>7</v>
      </c>
      <c r="E1237" s="82">
        <v>15216</v>
      </c>
      <c r="F1237" s="82">
        <v>14292.875</v>
      </c>
      <c r="G1237" s="82">
        <v>12553.625</v>
      </c>
      <c r="H1237" s="82"/>
      <c r="J1237"/>
      <c r="K1237"/>
      <c r="L1237"/>
      <c r="M1237"/>
      <c r="N1237"/>
    </row>
    <row r="1238" spans="1:14" x14ac:dyDescent="0.25">
      <c r="A1238" s="90">
        <v>36667</v>
      </c>
      <c r="B1238" s="88">
        <v>36647</v>
      </c>
      <c r="C1238" s="91">
        <f>WEEKDAY(A1238)</f>
        <v>1</v>
      </c>
      <c r="E1238" s="82">
        <v>15788</v>
      </c>
      <c r="F1238" s="82">
        <v>14200.125</v>
      </c>
      <c r="G1238" s="82">
        <v>11937.125</v>
      </c>
      <c r="H1238" s="82"/>
      <c r="J1238"/>
      <c r="K1238"/>
      <c r="L1238"/>
      <c r="M1238"/>
      <c r="N1238"/>
    </row>
    <row r="1239" spans="1:14" x14ac:dyDescent="0.25">
      <c r="A1239" s="90">
        <v>36668</v>
      </c>
      <c r="B1239" s="88">
        <v>36647</v>
      </c>
      <c r="C1239" s="91" t="s">
        <v>180</v>
      </c>
      <c r="D1239" s="83">
        <v>51.18</v>
      </c>
      <c r="E1239" s="82">
        <v>19009</v>
      </c>
      <c r="F1239" s="82">
        <v>16823.6875</v>
      </c>
      <c r="G1239" s="82">
        <v>12571</v>
      </c>
      <c r="H1239" s="82"/>
      <c r="J1239"/>
      <c r="K1239"/>
      <c r="L1239"/>
      <c r="M1239"/>
      <c r="N1239"/>
    </row>
    <row r="1240" spans="1:14" x14ac:dyDescent="0.25">
      <c r="A1240" s="90">
        <v>36669</v>
      </c>
      <c r="B1240" s="88">
        <v>36647</v>
      </c>
      <c r="C1240" s="91" t="s">
        <v>180</v>
      </c>
      <c r="D1240" s="83">
        <v>51.32</v>
      </c>
      <c r="E1240" s="82">
        <v>18810</v>
      </c>
      <c r="F1240" s="82">
        <v>16997.125</v>
      </c>
      <c r="G1240" s="82">
        <v>13261.625</v>
      </c>
      <c r="H1240" s="82"/>
      <c r="J1240"/>
      <c r="K1240"/>
      <c r="L1240"/>
      <c r="M1240"/>
      <c r="N1240"/>
    </row>
    <row r="1241" spans="1:14" x14ac:dyDescent="0.25">
      <c r="A1241" s="90">
        <v>36670</v>
      </c>
      <c r="B1241" s="88">
        <v>36647</v>
      </c>
      <c r="C1241" s="91" t="s">
        <v>180</v>
      </c>
      <c r="D1241" s="83">
        <v>64.260000000000005</v>
      </c>
      <c r="E1241" s="82">
        <v>19740</v>
      </c>
      <c r="F1241" s="82">
        <v>17846.9375</v>
      </c>
      <c r="G1241" s="82">
        <v>13878.875</v>
      </c>
      <c r="H1241" s="82"/>
      <c r="J1241"/>
      <c r="K1241"/>
      <c r="L1241"/>
      <c r="M1241"/>
      <c r="N1241"/>
    </row>
    <row r="1242" spans="1:14" x14ac:dyDescent="0.25">
      <c r="A1242" s="90">
        <v>36671</v>
      </c>
      <c r="B1242" s="88">
        <v>36647</v>
      </c>
      <c r="C1242" s="91" t="s">
        <v>180</v>
      </c>
      <c r="D1242" s="83">
        <v>52.69</v>
      </c>
      <c r="E1242" s="82">
        <v>19345</v>
      </c>
      <c r="F1242" s="82">
        <v>17596</v>
      </c>
      <c r="G1242" s="82">
        <v>14249.75</v>
      </c>
      <c r="H1242" s="82"/>
      <c r="J1242"/>
      <c r="K1242"/>
      <c r="L1242"/>
      <c r="M1242"/>
      <c r="N1242"/>
    </row>
    <row r="1243" spans="1:14" x14ac:dyDescent="0.25">
      <c r="A1243" s="90">
        <v>36672</v>
      </c>
      <c r="B1243" s="88">
        <v>36647</v>
      </c>
      <c r="C1243" s="91" t="s">
        <v>180</v>
      </c>
      <c r="D1243" s="83">
        <v>65.78</v>
      </c>
      <c r="E1243" s="82">
        <v>19143</v>
      </c>
      <c r="F1243" s="82">
        <v>17618.5625</v>
      </c>
      <c r="G1243" s="82">
        <v>14358.875</v>
      </c>
      <c r="H1243" s="82"/>
      <c r="J1243"/>
      <c r="K1243"/>
      <c r="L1243"/>
      <c r="M1243"/>
      <c r="N1243"/>
    </row>
    <row r="1244" spans="1:14" x14ac:dyDescent="0.25">
      <c r="A1244" s="90">
        <v>36673</v>
      </c>
      <c r="B1244" s="88">
        <v>36647</v>
      </c>
      <c r="C1244" s="91">
        <f>WEEKDAY(A1244)</f>
        <v>7</v>
      </c>
      <c r="E1244" s="82">
        <v>17709</v>
      </c>
      <c r="F1244" s="82">
        <v>16383.0625</v>
      </c>
      <c r="G1244" s="82">
        <v>14001.75</v>
      </c>
      <c r="H1244" s="82"/>
      <c r="J1244"/>
      <c r="K1244"/>
      <c r="L1244"/>
      <c r="M1244"/>
      <c r="N1244"/>
    </row>
    <row r="1245" spans="1:14" x14ac:dyDescent="0.25">
      <c r="A1245" s="90">
        <v>36674</v>
      </c>
      <c r="B1245" s="88">
        <v>36647</v>
      </c>
      <c r="C1245" s="91">
        <f>WEEKDAY(A1245)</f>
        <v>1</v>
      </c>
      <c r="E1245" s="82">
        <v>17532</v>
      </c>
      <c r="F1245" s="82">
        <v>15644.25</v>
      </c>
      <c r="G1245" s="82">
        <v>12944.625</v>
      </c>
      <c r="H1245" s="82"/>
      <c r="J1245"/>
      <c r="K1245"/>
      <c r="L1245"/>
      <c r="M1245"/>
      <c r="N1245"/>
    </row>
    <row r="1246" spans="1:14" x14ac:dyDescent="0.25">
      <c r="A1246" s="90">
        <v>36675</v>
      </c>
      <c r="B1246" s="88">
        <v>36647</v>
      </c>
      <c r="C1246" s="91" t="s">
        <v>180</v>
      </c>
      <c r="E1246" s="82">
        <v>18641</v>
      </c>
      <c r="F1246" s="82">
        <v>16346.5625</v>
      </c>
      <c r="G1246" s="82">
        <v>12983.25</v>
      </c>
      <c r="H1246" s="82"/>
      <c r="J1246"/>
      <c r="K1246"/>
      <c r="L1246"/>
      <c r="M1246"/>
      <c r="N1246"/>
    </row>
    <row r="1247" spans="1:14" x14ac:dyDescent="0.25">
      <c r="A1247" s="90">
        <v>36676</v>
      </c>
      <c r="B1247" s="88">
        <v>36647</v>
      </c>
      <c r="C1247" s="91" t="s">
        <v>180</v>
      </c>
      <c r="D1247" s="83">
        <v>59.78</v>
      </c>
      <c r="E1247" s="82">
        <v>19744</v>
      </c>
      <c r="F1247" s="82">
        <v>17434.875</v>
      </c>
      <c r="G1247" s="82">
        <v>13241.125</v>
      </c>
      <c r="H1247" s="82"/>
      <c r="J1247"/>
      <c r="K1247"/>
      <c r="L1247"/>
      <c r="M1247"/>
      <c r="N1247"/>
    </row>
    <row r="1248" spans="1:14" x14ac:dyDescent="0.25">
      <c r="A1248" s="90">
        <v>36677</v>
      </c>
      <c r="B1248" s="88">
        <v>36647</v>
      </c>
      <c r="C1248" s="91" t="s">
        <v>180</v>
      </c>
      <c r="D1248" s="83">
        <v>53</v>
      </c>
      <c r="E1248" s="82">
        <v>19651</v>
      </c>
      <c r="F1248" s="82">
        <v>17446.75</v>
      </c>
      <c r="G1248" s="82">
        <v>13347.25</v>
      </c>
      <c r="H1248" s="82"/>
      <c r="J1248"/>
      <c r="K1248"/>
      <c r="L1248"/>
      <c r="M1248"/>
      <c r="N1248"/>
    </row>
    <row r="1249" spans="1:14" x14ac:dyDescent="0.25">
      <c r="A1249" s="90">
        <v>36678</v>
      </c>
      <c r="B1249" s="88">
        <v>36678</v>
      </c>
      <c r="C1249" s="91" t="s">
        <v>180</v>
      </c>
      <c r="D1249" s="83">
        <v>81.010000000000005</v>
      </c>
      <c r="E1249" s="82">
        <v>19566</v>
      </c>
      <c r="F1249" s="82">
        <v>17464.25</v>
      </c>
      <c r="G1249" s="82">
        <v>13500.625</v>
      </c>
      <c r="H1249" s="82"/>
      <c r="J1249"/>
      <c r="K1249"/>
      <c r="L1249"/>
      <c r="M1249"/>
      <c r="N1249"/>
    </row>
    <row r="1250" spans="1:14" x14ac:dyDescent="0.25">
      <c r="A1250" s="90">
        <v>36679</v>
      </c>
      <c r="B1250" s="88">
        <v>36678</v>
      </c>
      <c r="C1250" s="91" t="s">
        <v>180</v>
      </c>
      <c r="D1250" s="83">
        <v>70.22</v>
      </c>
      <c r="E1250" s="82">
        <v>19790</v>
      </c>
      <c r="F1250" s="82">
        <v>17702.75</v>
      </c>
      <c r="G1250" s="82">
        <v>13703.5</v>
      </c>
      <c r="H1250" s="82"/>
      <c r="J1250"/>
      <c r="K1250"/>
      <c r="L1250"/>
      <c r="M1250"/>
      <c r="N1250"/>
    </row>
    <row r="1251" spans="1:14" x14ac:dyDescent="0.25">
      <c r="A1251" s="90">
        <v>36680</v>
      </c>
      <c r="B1251" s="88">
        <v>36678</v>
      </c>
      <c r="C1251" s="91">
        <f>WEEKDAY(A1251)</f>
        <v>7</v>
      </c>
      <c r="E1251" s="82">
        <v>17604</v>
      </c>
      <c r="F1251" s="82">
        <v>16129.375</v>
      </c>
      <c r="G1251" s="82">
        <v>13547.375</v>
      </c>
      <c r="H1251" s="82"/>
      <c r="J1251"/>
      <c r="K1251"/>
      <c r="L1251"/>
      <c r="M1251"/>
      <c r="N1251"/>
    </row>
    <row r="1252" spans="1:14" x14ac:dyDescent="0.25">
      <c r="A1252" s="90">
        <v>36681</v>
      </c>
      <c r="B1252" s="88">
        <v>36678</v>
      </c>
      <c r="C1252" s="91">
        <f>WEEKDAY(A1252)</f>
        <v>1</v>
      </c>
      <c r="E1252" s="82">
        <v>15655</v>
      </c>
      <c r="F1252" s="82">
        <v>14763.125</v>
      </c>
      <c r="G1252" s="82">
        <v>12897.375</v>
      </c>
      <c r="H1252" s="82"/>
      <c r="J1252"/>
      <c r="K1252"/>
      <c r="L1252"/>
      <c r="M1252"/>
      <c r="N1252"/>
    </row>
    <row r="1253" spans="1:14" x14ac:dyDescent="0.25">
      <c r="A1253" s="90">
        <v>36682</v>
      </c>
      <c r="B1253" s="88">
        <v>36678</v>
      </c>
      <c r="C1253" s="91" t="s">
        <v>180</v>
      </c>
      <c r="D1253" s="83">
        <v>43.76</v>
      </c>
      <c r="E1253" s="82">
        <v>15813</v>
      </c>
      <c r="F1253" s="82">
        <v>15022.0625</v>
      </c>
      <c r="G1253" s="82">
        <v>12559</v>
      </c>
      <c r="H1253" s="82"/>
      <c r="J1253"/>
      <c r="K1253"/>
      <c r="L1253"/>
      <c r="M1253"/>
      <c r="N1253"/>
    </row>
    <row r="1254" spans="1:14" x14ac:dyDescent="0.25">
      <c r="A1254" s="90">
        <v>36683</v>
      </c>
      <c r="B1254" s="88">
        <v>36678</v>
      </c>
      <c r="C1254" s="91" t="s">
        <v>180</v>
      </c>
      <c r="D1254" s="83">
        <v>39.299999999999997</v>
      </c>
      <c r="E1254" s="82">
        <v>16563</v>
      </c>
      <c r="F1254" s="82">
        <v>14988.375</v>
      </c>
      <c r="G1254" s="82">
        <v>12084.875</v>
      </c>
      <c r="H1254" s="82"/>
      <c r="J1254"/>
      <c r="K1254"/>
      <c r="L1254"/>
      <c r="M1254"/>
      <c r="N1254"/>
    </row>
    <row r="1255" spans="1:14" x14ac:dyDescent="0.25">
      <c r="A1255" s="90">
        <v>36684</v>
      </c>
      <c r="B1255" s="88">
        <v>36678</v>
      </c>
      <c r="C1255" s="91" t="s">
        <v>180</v>
      </c>
      <c r="D1255" s="83">
        <v>39.659999999999997</v>
      </c>
      <c r="E1255" s="82">
        <v>17190</v>
      </c>
      <c r="F1255" s="82">
        <v>15165.0625</v>
      </c>
      <c r="G1255" s="82">
        <v>11828.25</v>
      </c>
      <c r="H1255" s="82"/>
      <c r="J1255"/>
      <c r="K1255"/>
      <c r="L1255"/>
      <c r="M1255"/>
      <c r="N1255"/>
    </row>
    <row r="1256" spans="1:14" x14ac:dyDescent="0.25">
      <c r="A1256" s="90">
        <v>36685</v>
      </c>
      <c r="B1256" s="88">
        <v>36678</v>
      </c>
      <c r="C1256" s="91" t="s">
        <v>180</v>
      </c>
      <c r="D1256" s="83">
        <v>46.8</v>
      </c>
      <c r="E1256" s="82">
        <v>18058</v>
      </c>
      <c r="F1256" s="82">
        <v>15927.8125</v>
      </c>
      <c r="G1256" s="82">
        <v>12344.625</v>
      </c>
      <c r="H1256" s="82"/>
      <c r="J1256"/>
      <c r="K1256"/>
      <c r="L1256"/>
      <c r="M1256"/>
      <c r="N1256"/>
    </row>
    <row r="1257" spans="1:14" x14ac:dyDescent="0.25">
      <c r="A1257" s="90">
        <v>36686</v>
      </c>
      <c r="B1257" s="88">
        <v>36678</v>
      </c>
      <c r="C1257" s="91" t="s">
        <v>180</v>
      </c>
      <c r="D1257" s="83">
        <v>56.04</v>
      </c>
      <c r="E1257" s="82">
        <v>18575</v>
      </c>
      <c r="F1257" s="82">
        <v>16660.6875</v>
      </c>
      <c r="G1257" s="82">
        <v>13125.625</v>
      </c>
      <c r="H1257" s="82"/>
      <c r="J1257"/>
      <c r="K1257"/>
      <c r="L1257"/>
      <c r="M1257"/>
      <c r="N1257"/>
    </row>
    <row r="1258" spans="1:14" x14ac:dyDescent="0.25">
      <c r="A1258" s="90">
        <v>36687</v>
      </c>
      <c r="B1258" s="88">
        <v>36678</v>
      </c>
      <c r="C1258" s="91">
        <f>WEEKDAY(A1258)</f>
        <v>7</v>
      </c>
      <c r="E1258" s="82">
        <v>17817</v>
      </c>
      <c r="F1258" s="82">
        <v>16176.9375</v>
      </c>
      <c r="G1258" s="82">
        <v>13168.25</v>
      </c>
      <c r="H1258" s="82"/>
      <c r="J1258"/>
      <c r="K1258"/>
      <c r="L1258"/>
      <c r="M1258"/>
      <c r="N1258"/>
    </row>
    <row r="1259" spans="1:14" x14ac:dyDescent="0.25">
      <c r="A1259" s="90">
        <v>36688</v>
      </c>
      <c r="B1259" s="88">
        <v>36678</v>
      </c>
      <c r="C1259" s="91">
        <f>WEEKDAY(A1259)</f>
        <v>1</v>
      </c>
      <c r="E1259" s="82">
        <v>17989</v>
      </c>
      <c r="F1259" s="82">
        <v>16119.9375</v>
      </c>
      <c r="G1259" s="82">
        <v>13047</v>
      </c>
      <c r="H1259" s="82"/>
      <c r="J1259"/>
      <c r="K1259"/>
      <c r="L1259"/>
      <c r="M1259"/>
      <c r="N1259"/>
    </row>
    <row r="1260" spans="1:14" x14ac:dyDescent="0.25">
      <c r="A1260" s="90">
        <v>36689</v>
      </c>
      <c r="B1260" s="88">
        <v>36678</v>
      </c>
      <c r="C1260" s="91" t="s">
        <v>180</v>
      </c>
      <c r="D1260" s="83">
        <v>65.39</v>
      </c>
      <c r="E1260" s="82">
        <v>19803</v>
      </c>
      <c r="F1260" s="82">
        <v>17618.25</v>
      </c>
      <c r="G1260" s="82">
        <v>13401.75</v>
      </c>
      <c r="H1260" s="82"/>
      <c r="J1260"/>
      <c r="K1260"/>
      <c r="L1260"/>
      <c r="M1260"/>
      <c r="N1260"/>
    </row>
    <row r="1261" spans="1:14" x14ac:dyDescent="0.25">
      <c r="A1261" s="90">
        <v>36690</v>
      </c>
      <c r="B1261" s="88">
        <v>36678</v>
      </c>
      <c r="C1261" s="91" t="s">
        <v>180</v>
      </c>
      <c r="D1261" s="83">
        <v>53.2</v>
      </c>
      <c r="E1261" s="82">
        <v>19706</v>
      </c>
      <c r="F1261" s="82">
        <v>17784.1875</v>
      </c>
      <c r="G1261" s="82">
        <v>13905.75</v>
      </c>
      <c r="H1261" s="82"/>
      <c r="J1261"/>
      <c r="K1261"/>
      <c r="L1261"/>
      <c r="M1261"/>
      <c r="N1261"/>
    </row>
    <row r="1262" spans="1:14" x14ac:dyDescent="0.25">
      <c r="A1262" s="90">
        <v>36691</v>
      </c>
      <c r="B1262" s="88">
        <v>36678</v>
      </c>
      <c r="C1262" s="91" t="s">
        <v>180</v>
      </c>
      <c r="D1262" s="83">
        <v>52.63</v>
      </c>
      <c r="E1262" s="82">
        <v>19270</v>
      </c>
      <c r="F1262" s="82">
        <v>17489.9375</v>
      </c>
      <c r="G1262" s="82">
        <v>13985.875</v>
      </c>
      <c r="H1262" s="82"/>
      <c r="J1262"/>
      <c r="K1262"/>
      <c r="L1262"/>
      <c r="M1262"/>
      <c r="N1262"/>
    </row>
    <row r="1263" spans="1:14" x14ac:dyDescent="0.25">
      <c r="A1263" s="90">
        <v>36692</v>
      </c>
      <c r="B1263" s="88">
        <v>36678</v>
      </c>
      <c r="C1263" s="91" t="s">
        <v>180</v>
      </c>
      <c r="D1263" s="83">
        <v>46.05</v>
      </c>
      <c r="E1263" s="82">
        <v>18849</v>
      </c>
      <c r="F1263" s="82">
        <v>17046.75</v>
      </c>
      <c r="G1263" s="82">
        <v>13644.375</v>
      </c>
      <c r="H1263" s="82"/>
      <c r="J1263"/>
      <c r="K1263"/>
      <c r="L1263"/>
      <c r="M1263"/>
      <c r="N1263"/>
    </row>
    <row r="1264" spans="1:14" x14ac:dyDescent="0.25">
      <c r="A1264" s="90">
        <v>36693</v>
      </c>
      <c r="B1264" s="88">
        <v>36678</v>
      </c>
      <c r="C1264" s="91" t="s">
        <v>180</v>
      </c>
      <c r="D1264" s="83">
        <v>44.06</v>
      </c>
      <c r="E1264" s="82">
        <v>17963</v>
      </c>
      <c r="F1264" s="82">
        <v>16612.625</v>
      </c>
      <c r="G1264" s="82">
        <v>13731</v>
      </c>
      <c r="H1264" s="82"/>
      <c r="J1264"/>
      <c r="K1264"/>
      <c r="L1264"/>
      <c r="M1264"/>
      <c r="N1264"/>
    </row>
    <row r="1265" spans="1:14" x14ac:dyDescent="0.25">
      <c r="A1265" s="90">
        <v>36694</v>
      </c>
      <c r="B1265" s="88">
        <v>36678</v>
      </c>
      <c r="C1265" s="91">
        <f>WEEKDAY(A1265)</f>
        <v>7</v>
      </c>
      <c r="E1265" s="82">
        <v>16557</v>
      </c>
      <c r="F1265" s="82">
        <v>15239.75</v>
      </c>
      <c r="G1265" s="82">
        <v>13157.125</v>
      </c>
      <c r="H1265" s="82"/>
      <c r="J1265"/>
      <c r="K1265"/>
      <c r="L1265"/>
      <c r="M1265"/>
      <c r="N1265"/>
    </row>
    <row r="1266" spans="1:14" x14ac:dyDescent="0.25">
      <c r="A1266" s="90">
        <v>36695</v>
      </c>
      <c r="B1266" s="88">
        <v>36678</v>
      </c>
      <c r="C1266" s="91">
        <f>WEEKDAY(A1266)</f>
        <v>1</v>
      </c>
      <c r="E1266" s="82">
        <v>16601</v>
      </c>
      <c r="F1266" s="82">
        <v>15195.1875</v>
      </c>
      <c r="G1266" s="82">
        <v>12771</v>
      </c>
      <c r="H1266" s="82"/>
      <c r="J1266"/>
      <c r="K1266"/>
      <c r="L1266"/>
      <c r="M1266"/>
      <c r="N1266"/>
    </row>
    <row r="1267" spans="1:14" x14ac:dyDescent="0.25">
      <c r="A1267" s="90">
        <v>36696</v>
      </c>
      <c r="B1267" s="88">
        <v>36678</v>
      </c>
      <c r="C1267" s="91" t="s">
        <v>180</v>
      </c>
      <c r="D1267" s="83">
        <v>44.03</v>
      </c>
      <c r="E1267" s="82">
        <v>18819</v>
      </c>
      <c r="F1267" s="82">
        <v>17210.625</v>
      </c>
      <c r="G1267" s="82">
        <v>13307.625</v>
      </c>
      <c r="H1267" s="82"/>
      <c r="J1267"/>
      <c r="K1267"/>
      <c r="L1267"/>
      <c r="M1267"/>
      <c r="N1267"/>
    </row>
    <row r="1268" spans="1:14" x14ac:dyDescent="0.25">
      <c r="A1268" s="90">
        <v>36697</v>
      </c>
      <c r="B1268" s="88">
        <v>36678</v>
      </c>
      <c r="C1268" s="91" t="s">
        <v>180</v>
      </c>
      <c r="D1268" s="83">
        <v>43.42</v>
      </c>
      <c r="E1268" s="82">
        <v>19520</v>
      </c>
      <c r="F1268" s="82">
        <v>17766.0625</v>
      </c>
      <c r="G1268" s="82">
        <v>13870.75</v>
      </c>
      <c r="H1268" s="82"/>
      <c r="J1268"/>
      <c r="K1268"/>
      <c r="L1268"/>
      <c r="M1268"/>
      <c r="N1268"/>
    </row>
    <row r="1269" spans="1:14" x14ac:dyDescent="0.25">
      <c r="A1269" s="90">
        <v>36698</v>
      </c>
      <c r="B1269" s="88">
        <v>36678</v>
      </c>
      <c r="C1269" s="91" t="s">
        <v>180</v>
      </c>
      <c r="D1269" s="83">
        <v>44</v>
      </c>
      <c r="E1269" s="82">
        <v>18569</v>
      </c>
      <c r="F1269" s="82">
        <v>17182.8125</v>
      </c>
      <c r="G1269" s="82">
        <v>14111.375</v>
      </c>
      <c r="H1269" s="82"/>
      <c r="J1269"/>
      <c r="K1269"/>
      <c r="L1269"/>
      <c r="M1269"/>
      <c r="N1269"/>
    </row>
    <row r="1270" spans="1:14" x14ac:dyDescent="0.25">
      <c r="A1270" s="90">
        <v>36699</v>
      </c>
      <c r="B1270" s="88">
        <v>36678</v>
      </c>
      <c r="C1270" s="91" t="s">
        <v>180</v>
      </c>
      <c r="D1270" s="83">
        <v>52.5</v>
      </c>
      <c r="E1270" s="82">
        <v>19979</v>
      </c>
      <c r="F1270" s="82">
        <v>17789.0625</v>
      </c>
      <c r="G1270" s="82">
        <v>13841.5</v>
      </c>
      <c r="H1270" s="82"/>
      <c r="J1270"/>
      <c r="K1270"/>
      <c r="L1270"/>
      <c r="M1270"/>
      <c r="N1270"/>
    </row>
    <row r="1271" spans="1:14" x14ac:dyDescent="0.25">
      <c r="A1271" s="90">
        <v>36700</v>
      </c>
      <c r="B1271" s="88">
        <v>36678</v>
      </c>
      <c r="C1271" s="91" t="s">
        <v>180</v>
      </c>
      <c r="D1271" s="83">
        <v>57.34</v>
      </c>
      <c r="E1271" s="82">
        <v>20741</v>
      </c>
      <c r="F1271" s="82">
        <v>18507.125</v>
      </c>
      <c r="G1271" s="82">
        <v>14349.875</v>
      </c>
      <c r="H1271" s="82"/>
      <c r="J1271"/>
      <c r="K1271"/>
      <c r="L1271"/>
      <c r="M1271"/>
      <c r="N1271"/>
    </row>
    <row r="1272" spans="1:14" x14ac:dyDescent="0.25">
      <c r="A1272" s="90">
        <v>36701</v>
      </c>
      <c r="B1272" s="88">
        <v>36678</v>
      </c>
      <c r="C1272" s="91">
        <f>WEEKDAY(A1272)</f>
        <v>7</v>
      </c>
      <c r="E1272" s="82">
        <v>19501</v>
      </c>
      <c r="F1272" s="82">
        <v>17392.625</v>
      </c>
      <c r="G1272" s="82">
        <v>14360.875</v>
      </c>
      <c r="H1272" s="82"/>
      <c r="J1272"/>
      <c r="K1272"/>
      <c r="L1272"/>
      <c r="M1272"/>
      <c r="N1272"/>
    </row>
    <row r="1273" spans="1:14" x14ac:dyDescent="0.25">
      <c r="A1273" s="90">
        <v>36702</v>
      </c>
      <c r="B1273" s="88">
        <v>36678</v>
      </c>
      <c r="C1273" s="91">
        <f>WEEKDAY(A1273)</f>
        <v>1</v>
      </c>
      <c r="E1273" s="82">
        <v>19369</v>
      </c>
      <c r="F1273" s="82">
        <v>17304.8125</v>
      </c>
      <c r="G1273" s="82">
        <v>14062.25</v>
      </c>
      <c r="H1273" s="82"/>
      <c r="J1273"/>
      <c r="K1273"/>
      <c r="L1273"/>
      <c r="M1273"/>
      <c r="N1273"/>
    </row>
    <row r="1274" spans="1:14" x14ac:dyDescent="0.25">
      <c r="A1274" s="90">
        <v>36703</v>
      </c>
      <c r="B1274" s="88">
        <v>36678</v>
      </c>
      <c r="C1274" s="91" t="s">
        <v>180</v>
      </c>
      <c r="D1274" s="83">
        <v>52.6</v>
      </c>
      <c r="E1274" s="82">
        <v>19825</v>
      </c>
      <c r="F1274" s="82">
        <v>17755.25</v>
      </c>
      <c r="G1274" s="82">
        <v>14085</v>
      </c>
      <c r="H1274" s="82"/>
      <c r="J1274"/>
      <c r="K1274"/>
      <c r="L1274"/>
      <c r="M1274"/>
      <c r="N1274"/>
    </row>
    <row r="1275" spans="1:14" x14ac:dyDescent="0.25">
      <c r="A1275" s="90">
        <v>36704</v>
      </c>
      <c r="B1275" s="88">
        <v>36678</v>
      </c>
      <c r="C1275" s="91" t="s">
        <v>180</v>
      </c>
      <c r="D1275" s="83">
        <v>53.25</v>
      </c>
      <c r="E1275" s="82">
        <v>19316</v>
      </c>
      <c r="F1275" s="82">
        <v>17410.9375</v>
      </c>
      <c r="G1275" s="82">
        <v>13789.25</v>
      </c>
      <c r="H1275" s="82"/>
      <c r="J1275"/>
      <c r="K1275"/>
      <c r="L1275"/>
      <c r="M1275"/>
      <c r="N1275"/>
    </row>
    <row r="1276" spans="1:14" x14ac:dyDescent="0.25">
      <c r="A1276" s="90">
        <v>36705</v>
      </c>
      <c r="B1276" s="88">
        <v>36678</v>
      </c>
      <c r="C1276" s="91" t="s">
        <v>180</v>
      </c>
      <c r="D1276" s="83">
        <v>47.75</v>
      </c>
      <c r="E1276" s="82">
        <v>18568</v>
      </c>
      <c r="F1276" s="82">
        <v>17045.3125</v>
      </c>
      <c r="G1276" s="82">
        <v>13691.625</v>
      </c>
      <c r="H1276" s="82"/>
      <c r="J1276"/>
      <c r="K1276"/>
      <c r="L1276"/>
      <c r="M1276"/>
      <c r="N1276"/>
    </row>
    <row r="1277" spans="1:14" x14ac:dyDescent="0.25">
      <c r="A1277" s="90">
        <v>36706</v>
      </c>
      <c r="B1277" s="88">
        <v>36678</v>
      </c>
      <c r="C1277" s="91" t="s">
        <v>180</v>
      </c>
      <c r="D1277" s="83">
        <v>43.93</v>
      </c>
      <c r="E1277" s="82">
        <v>18964</v>
      </c>
      <c r="F1277" s="82">
        <v>17115.75</v>
      </c>
      <c r="G1277" s="82">
        <v>13714.625</v>
      </c>
      <c r="H1277" s="82"/>
      <c r="J1277"/>
      <c r="K1277"/>
      <c r="L1277"/>
      <c r="M1277"/>
      <c r="N1277"/>
    </row>
    <row r="1278" spans="1:14" x14ac:dyDescent="0.25">
      <c r="A1278" s="90">
        <v>36707</v>
      </c>
      <c r="B1278" s="88">
        <v>36678</v>
      </c>
      <c r="C1278" s="91" t="s">
        <v>180</v>
      </c>
      <c r="D1278" s="83">
        <v>42.44</v>
      </c>
      <c r="E1278" s="82">
        <v>18346</v>
      </c>
      <c r="F1278" s="82">
        <v>16781.8125</v>
      </c>
      <c r="G1278" s="82">
        <v>13431.375</v>
      </c>
      <c r="H1278" s="82"/>
      <c r="J1278"/>
      <c r="K1278"/>
      <c r="L1278"/>
      <c r="M1278"/>
      <c r="N1278"/>
    </row>
    <row r="1279" spans="1:14" x14ac:dyDescent="0.25">
      <c r="A1279" s="90">
        <v>36708</v>
      </c>
      <c r="B1279" s="88">
        <v>36708</v>
      </c>
      <c r="C1279" s="91">
        <f>WEEKDAY(A1279)</f>
        <v>7</v>
      </c>
      <c r="E1279" s="82">
        <v>18088</v>
      </c>
      <c r="F1279" s="82">
        <v>16256.9375</v>
      </c>
      <c r="G1279" s="82">
        <v>13388.5</v>
      </c>
      <c r="H1279" s="82"/>
      <c r="J1279"/>
      <c r="K1279"/>
      <c r="L1279"/>
      <c r="M1279"/>
      <c r="N1279"/>
    </row>
    <row r="1280" spans="1:14" x14ac:dyDescent="0.25">
      <c r="A1280" s="90">
        <v>36709</v>
      </c>
      <c r="B1280" s="88">
        <v>36708</v>
      </c>
      <c r="C1280" s="91">
        <f>WEEKDAY(A1280)</f>
        <v>1</v>
      </c>
      <c r="E1280" s="82">
        <v>18284</v>
      </c>
      <c r="F1280" s="82">
        <v>16415.625</v>
      </c>
      <c r="G1280" s="82">
        <v>13393.125</v>
      </c>
      <c r="H1280" s="82"/>
      <c r="J1280"/>
      <c r="K1280"/>
      <c r="L1280"/>
      <c r="M1280"/>
      <c r="N1280"/>
    </row>
    <row r="1281" spans="1:14" x14ac:dyDescent="0.25">
      <c r="A1281" s="90">
        <v>36710</v>
      </c>
      <c r="B1281" s="88">
        <v>36708</v>
      </c>
      <c r="C1281" s="91" t="s">
        <v>180</v>
      </c>
      <c r="D1281" s="83">
        <v>63.68</v>
      </c>
      <c r="E1281" s="82">
        <v>19621</v>
      </c>
      <c r="F1281" s="82">
        <v>17414.9375</v>
      </c>
      <c r="G1281" s="82">
        <v>13663.25</v>
      </c>
      <c r="H1281" s="82"/>
      <c r="J1281"/>
      <c r="K1281"/>
      <c r="L1281"/>
      <c r="M1281"/>
      <c r="N1281"/>
    </row>
    <row r="1282" spans="1:14" x14ac:dyDescent="0.25">
      <c r="A1282" s="90">
        <v>36711</v>
      </c>
      <c r="B1282" s="88">
        <v>36708</v>
      </c>
      <c r="C1282" s="91" t="s">
        <v>180</v>
      </c>
      <c r="E1282" s="82">
        <v>18856</v>
      </c>
      <c r="F1282" s="82">
        <v>16889.9375</v>
      </c>
      <c r="G1282" s="82">
        <v>13818.125</v>
      </c>
      <c r="H1282" s="82"/>
      <c r="J1282"/>
      <c r="K1282"/>
      <c r="L1282"/>
      <c r="M1282"/>
      <c r="N1282"/>
    </row>
    <row r="1283" spans="1:14" x14ac:dyDescent="0.25">
      <c r="A1283" s="90">
        <v>36712</v>
      </c>
      <c r="B1283" s="88">
        <v>36708</v>
      </c>
      <c r="C1283" s="91" t="s">
        <v>180</v>
      </c>
      <c r="D1283" s="83">
        <v>55.02</v>
      </c>
      <c r="E1283" s="82">
        <v>20696</v>
      </c>
      <c r="F1283" s="82">
        <v>18407.75</v>
      </c>
      <c r="G1283" s="82">
        <v>13793.5</v>
      </c>
      <c r="H1283" s="82"/>
      <c r="J1283"/>
      <c r="K1283"/>
      <c r="L1283"/>
      <c r="M1283"/>
      <c r="N1283"/>
    </row>
    <row r="1284" spans="1:14" x14ac:dyDescent="0.25">
      <c r="A1284" s="90">
        <v>36713</v>
      </c>
      <c r="B1284" s="88">
        <v>36708</v>
      </c>
      <c r="C1284" s="91" t="s">
        <v>180</v>
      </c>
      <c r="D1284" s="83">
        <v>52.56</v>
      </c>
      <c r="E1284" s="82">
        <v>21184</v>
      </c>
      <c r="F1284" s="82">
        <v>18917.375</v>
      </c>
      <c r="G1284" s="82">
        <v>14580.875</v>
      </c>
      <c r="H1284" s="82"/>
      <c r="J1284"/>
      <c r="K1284"/>
      <c r="L1284"/>
      <c r="M1284"/>
      <c r="N1284"/>
    </row>
    <row r="1285" spans="1:14" x14ac:dyDescent="0.25">
      <c r="A1285" s="90">
        <v>36714</v>
      </c>
      <c r="B1285" s="88">
        <v>36708</v>
      </c>
      <c r="C1285" s="91" t="s">
        <v>180</v>
      </c>
      <c r="D1285" s="83">
        <v>54.84</v>
      </c>
      <c r="E1285" s="82">
        <v>21656</v>
      </c>
      <c r="F1285" s="82">
        <v>19335.5625</v>
      </c>
      <c r="G1285" s="82">
        <v>15116.375</v>
      </c>
      <c r="H1285" s="82"/>
      <c r="J1285"/>
      <c r="K1285"/>
      <c r="L1285"/>
      <c r="M1285"/>
      <c r="N1285"/>
    </row>
    <row r="1286" spans="1:14" x14ac:dyDescent="0.25">
      <c r="A1286" s="90">
        <v>36715</v>
      </c>
      <c r="B1286" s="88">
        <v>36708</v>
      </c>
      <c r="C1286" s="91">
        <f>WEEKDAY(A1286)</f>
        <v>7</v>
      </c>
      <c r="E1286" s="82">
        <v>21002</v>
      </c>
      <c r="F1286" s="82">
        <v>18792.5625</v>
      </c>
      <c r="G1286" s="82">
        <v>15271.125</v>
      </c>
      <c r="H1286" s="82"/>
      <c r="J1286"/>
      <c r="K1286"/>
      <c r="L1286"/>
      <c r="M1286"/>
      <c r="N1286"/>
    </row>
    <row r="1287" spans="1:14" x14ac:dyDescent="0.25">
      <c r="A1287" s="90">
        <v>36716</v>
      </c>
      <c r="B1287" s="88">
        <v>36708</v>
      </c>
      <c r="C1287" s="91">
        <f>WEEKDAY(A1287)</f>
        <v>1</v>
      </c>
      <c r="E1287" s="82">
        <v>19916</v>
      </c>
      <c r="F1287" s="82">
        <v>17854.625</v>
      </c>
      <c r="G1287" s="82">
        <v>14712.5</v>
      </c>
      <c r="H1287" s="82"/>
      <c r="J1287"/>
      <c r="K1287"/>
      <c r="L1287"/>
      <c r="M1287"/>
      <c r="N1287"/>
    </row>
    <row r="1288" spans="1:14" x14ac:dyDescent="0.25">
      <c r="A1288" s="90">
        <v>36717</v>
      </c>
      <c r="B1288" s="88">
        <v>36708</v>
      </c>
      <c r="C1288" s="91" t="s">
        <v>180</v>
      </c>
      <c r="D1288" s="83">
        <v>93.07</v>
      </c>
      <c r="E1288" s="82">
        <v>21581</v>
      </c>
      <c r="F1288" s="82">
        <v>19520.75</v>
      </c>
      <c r="G1288" s="82">
        <v>15185.125</v>
      </c>
      <c r="H1288" s="82"/>
      <c r="J1288"/>
      <c r="K1288"/>
      <c r="L1288"/>
      <c r="M1288"/>
      <c r="N1288"/>
    </row>
    <row r="1289" spans="1:14" x14ac:dyDescent="0.25">
      <c r="A1289" s="90">
        <v>36718</v>
      </c>
      <c r="B1289" s="88">
        <v>36708</v>
      </c>
      <c r="C1289" s="91" t="s">
        <v>180</v>
      </c>
      <c r="D1289" s="83">
        <v>64.5</v>
      </c>
      <c r="E1289" s="82">
        <v>21972</v>
      </c>
      <c r="F1289" s="82">
        <v>19792.6875</v>
      </c>
      <c r="G1289" s="82">
        <v>15672</v>
      </c>
      <c r="H1289" s="82"/>
      <c r="J1289"/>
      <c r="K1289"/>
      <c r="L1289"/>
      <c r="M1289"/>
      <c r="N1289"/>
    </row>
    <row r="1290" spans="1:14" x14ac:dyDescent="0.25">
      <c r="A1290" s="90">
        <v>36719</v>
      </c>
      <c r="B1290" s="88">
        <v>36708</v>
      </c>
      <c r="C1290" s="91" t="s">
        <v>180</v>
      </c>
      <c r="D1290" s="83">
        <v>73.28</v>
      </c>
      <c r="E1290" s="82">
        <v>22064</v>
      </c>
      <c r="F1290" s="82">
        <v>19826.5</v>
      </c>
      <c r="G1290" s="82">
        <v>15802.25</v>
      </c>
      <c r="H1290" s="82"/>
      <c r="J1290"/>
      <c r="K1290"/>
      <c r="L1290"/>
      <c r="M1290"/>
      <c r="N1290"/>
    </row>
    <row r="1291" spans="1:14" x14ac:dyDescent="0.25">
      <c r="A1291" s="90">
        <v>36720</v>
      </c>
      <c r="B1291" s="88">
        <v>36708</v>
      </c>
      <c r="C1291" s="91" t="s">
        <v>180</v>
      </c>
      <c r="D1291" s="83">
        <v>90.41</v>
      </c>
      <c r="E1291" s="82">
        <v>22049</v>
      </c>
      <c r="F1291" s="82">
        <v>19895.3125</v>
      </c>
      <c r="G1291" s="82">
        <v>15987</v>
      </c>
      <c r="H1291" s="82"/>
      <c r="J1291"/>
      <c r="K1291"/>
      <c r="L1291"/>
      <c r="M1291"/>
      <c r="N1291"/>
    </row>
    <row r="1292" spans="1:14" x14ac:dyDescent="0.25">
      <c r="A1292" s="90">
        <v>36721</v>
      </c>
      <c r="B1292" s="88">
        <v>36708</v>
      </c>
      <c r="C1292" s="91" t="s">
        <v>180</v>
      </c>
      <c r="D1292" s="83">
        <v>80.31</v>
      </c>
      <c r="E1292" s="82">
        <v>22211</v>
      </c>
      <c r="F1292" s="82">
        <v>19823</v>
      </c>
      <c r="G1292" s="82">
        <v>15911.75</v>
      </c>
      <c r="H1292" s="82"/>
      <c r="J1292"/>
      <c r="K1292"/>
      <c r="L1292"/>
      <c r="M1292"/>
      <c r="N1292"/>
    </row>
    <row r="1293" spans="1:14" x14ac:dyDescent="0.25">
      <c r="A1293" s="90">
        <v>36722</v>
      </c>
      <c r="B1293" s="88">
        <v>36708</v>
      </c>
      <c r="C1293" s="91">
        <f>WEEKDAY(A1293)</f>
        <v>7</v>
      </c>
      <c r="E1293" s="82">
        <v>21673</v>
      </c>
      <c r="F1293" s="82">
        <v>19285.375</v>
      </c>
      <c r="G1293" s="82">
        <v>15645.5</v>
      </c>
      <c r="H1293" s="82"/>
      <c r="J1293"/>
      <c r="K1293"/>
      <c r="L1293"/>
      <c r="M1293"/>
      <c r="N1293"/>
    </row>
    <row r="1294" spans="1:14" x14ac:dyDescent="0.25">
      <c r="A1294" s="90">
        <v>36723</v>
      </c>
      <c r="B1294" s="88">
        <v>36708</v>
      </c>
      <c r="C1294" s="91">
        <f>WEEKDAY(A1294)</f>
        <v>1</v>
      </c>
      <c r="E1294" s="82">
        <v>21267</v>
      </c>
      <c r="F1294" s="82">
        <v>18924.625</v>
      </c>
      <c r="G1294" s="82">
        <v>15675.5</v>
      </c>
      <c r="H1294" s="82"/>
      <c r="J1294"/>
      <c r="K1294"/>
      <c r="L1294"/>
      <c r="M1294"/>
      <c r="N1294"/>
    </row>
    <row r="1295" spans="1:14" x14ac:dyDescent="0.25">
      <c r="A1295" s="90">
        <v>36724</v>
      </c>
      <c r="B1295" s="88">
        <v>36708</v>
      </c>
      <c r="C1295" s="91" t="s">
        <v>180</v>
      </c>
      <c r="D1295" s="83">
        <v>108.69</v>
      </c>
      <c r="E1295" s="82">
        <v>21931</v>
      </c>
      <c r="F1295" s="82">
        <v>19768.9375</v>
      </c>
      <c r="G1295" s="82">
        <v>15899.125</v>
      </c>
      <c r="H1295" s="82"/>
      <c r="J1295"/>
      <c r="K1295"/>
      <c r="L1295"/>
      <c r="M1295"/>
      <c r="N1295"/>
    </row>
    <row r="1296" spans="1:14" x14ac:dyDescent="0.25">
      <c r="A1296" s="90">
        <v>36725</v>
      </c>
      <c r="B1296" s="88">
        <v>36708</v>
      </c>
      <c r="C1296" s="91" t="s">
        <v>180</v>
      </c>
      <c r="D1296" s="83">
        <v>159.37</v>
      </c>
      <c r="E1296" s="82">
        <v>22041</v>
      </c>
      <c r="F1296" s="82">
        <v>19743.8125</v>
      </c>
      <c r="G1296" s="82">
        <v>15925.75</v>
      </c>
      <c r="H1296" s="82"/>
      <c r="J1296"/>
      <c r="K1296"/>
      <c r="L1296"/>
      <c r="M1296"/>
      <c r="N1296"/>
    </row>
    <row r="1297" spans="1:14" x14ac:dyDescent="0.25">
      <c r="A1297" s="90">
        <v>36726</v>
      </c>
      <c r="B1297" s="88">
        <v>36708</v>
      </c>
      <c r="C1297" s="91" t="s">
        <v>180</v>
      </c>
      <c r="D1297" s="83">
        <v>68.930000000000007</v>
      </c>
      <c r="E1297" s="82">
        <v>22360</v>
      </c>
      <c r="F1297" s="82">
        <v>20172.75</v>
      </c>
      <c r="G1297" s="82">
        <v>16044.5</v>
      </c>
      <c r="H1297" s="82"/>
      <c r="J1297"/>
      <c r="K1297"/>
      <c r="L1297"/>
      <c r="M1297"/>
      <c r="N1297"/>
    </row>
    <row r="1298" spans="1:14" x14ac:dyDescent="0.25">
      <c r="A1298" s="90">
        <v>36727</v>
      </c>
      <c r="B1298" s="88">
        <v>36708</v>
      </c>
      <c r="C1298" s="91" t="s">
        <v>180</v>
      </c>
      <c r="D1298" s="83">
        <v>55.12</v>
      </c>
      <c r="E1298" s="82">
        <v>21420</v>
      </c>
      <c r="F1298" s="82">
        <v>19510.8125</v>
      </c>
      <c r="G1298" s="82">
        <v>16007.875</v>
      </c>
      <c r="H1298" s="82"/>
      <c r="J1298"/>
      <c r="K1298"/>
      <c r="L1298"/>
      <c r="M1298"/>
      <c r="N1298"/>
    </row>
    <row r="1299" spans="1:14" x14ac:dyDescent="0.25">
      <c r="A1299" s="90">
        <v>36728</v>
      </c>
      <c r="B1299" s="88">
        <v>36708</v>
      </c>
      <c r="C1299" s="91" t="s">
        <v>180</v>
      </c>
      <c r="D1299" s="83">
        <v>55.85</v>
      </c>
      <c r="E1299" s="82">
        <v>20835</v>
      </c>
      <c r="F1299" s="82">
        <v>18831.4375</v>
      </c>
      <c r="G1299" s="82">
        <v>15306.375</v>
      </c>
      <c r="H1299" s="82"/>
      <c r="J1299"/>
      <c r="K1299"/>
      <c r="L1299"/>
      <c r="M1299"/>
      <c r="N1299"/>
    </row>
    <row r="1300" spans="1:14" x14ac:dyDescent="0.25">
      <c r="A1300" s="90">
        <v>36729</v>
      </c>
      <c r="B1300" s="88">
        <v>36708</v>
      </c>
      <c r="C1300" s="91">
        <f>WEEKDAY(A1300)</f>
        <v>7</v>
      </c>
      <c r="E1300" s="82">
        <v>19189</v>
      </c>
      <c r="F1300" s="82">
        <v>17377.8125</v>
      </c>
      <c r="G1300" s="82">
        <v>14490.375</v>
      </c>
      <c r="H1300" s="82"/>
      <c r="J1300"/>
      <c r="K1300"/>
      <c r="L1300"/>
      <c r="M1300"/>
      <c r="N1300"/>
    </row>
    <row r="1301" spans="1:14" x14ac:dyDescent="0.25">
      <c r="A1301" s="90">
        <v>36730</v>
      </c>
      <c r="B1301" s="88">
        <v>36708</v>
      </c>
      <c r="C1301" s="91">
        <f>WEEKDAY(A1301)</f>
        <v>1</v>
      </c>
      <c r="E1301" s="82">
        <v>16721</v>
      </c>
      <c r="F1301" s="82">
        <v>15404</v>
      </c>
      <c r="G1301" s="82">
        <v>13554.125</v>
      </c>
      <c r="H1301" s="82"/>
      <c r="J1301"/>
      <c r="K1301"/>
      <c r="L1301"/>
      <c r="M1301"/>
      <c r="N1301"/>
    </row>
    <row r="1302" spans="1:14" x14ac:dyDescent="0.25">
      <c r="A1302" s="90">
        <v>36731</v>
      </c>
      <c r="B1302" s="88">
        <v>36708</v>
      </c>
      <c r="C1302" s="91" t="s">
        <v>180</v>
      </c>
      <c r="D1302" s="83">
        <v>53.42</v>
      </c>
      <c r="E1302" s="82">
        <v>19377</v>
      </c>
      <c r="F1302" s="82">
        <v>17171.1875</v>
      </c>
      <c r="G1302" s="82">
        <v>13079.125</v>
      </c>
      <c r="H1302" s="82"/>
      <c r="J1302"/>
      <c r="K1302"/>
      <c r="L1302"/>
      <c r="M1302"/>
      <c r="N1302"/>
    </row>
    <row r="1303" spans="1:14" x14ac:dyDescent="0.25">
      <c r="A1303" s="90">
        <v>36732</v>
      </c>
      <c r="B1303" s="88">
        <v>36708</v>
      </c>
      <c r="C1303" s="91" t="s">
        <v>180</v>
      </c>
      <c r="D1303" s="83">
        <v>44.76</v>
      </c>
      <c r="E1303" s="82">
        <v>20007</v>
      </c>
      <c r="F1303" s="82">
        <v>17547.1875</v>
      </c>
      <c r="G1303" s="82">
        <v>13565.375</v>
      </c>
      <c r="H1303" s="82"/>
      <c r="J1303"/>
      <c r="K1303"/>
      <c r="L1303"/>
      <c r="M1303"/>
      <c r="N1303"/>
    </row>
    <row r="1304" spans="1:14" x14ac:dyDescent="0.25">
      <c r="A1304" s="90">
        <v>36733</v>
      </c>
      <c r="B1304" s="88">
        <v>36708</v>
      </c>
      <c r="C1304" s="91" t="s">
        <v>180</v>
      </c>
      <c r="D1304" s="83">
        <v>41.93</v>
      </c>
      <c r="E1304" s="82">
        <v>20510</v>
      </c>
      <c r="F1304" s="82">
        <v>18008.0625</v>
      </c>
      <c r="G1304" s="82">
        <v>13921</v>
      </c>
      <c r="H1304" s="82"/>
      <c r="J1304"/>
      <c r="K1304"/>
      <c r="L1304"/>
      <c r="M1304"/>
      <c r="N1304"/>
    </row>
    <row r="1305" spans="1:14" x14ac:dyDescent="0.25">
      <c r="A1305" s="90">
        <v>36734</v>
      </c>
      <c r="B1305" s="88">
        <v>36708</v>
      </c>
      <c r="C1305" s="91" t="s">
        <v>180</v>
      </c>
      <c r="D1305" s="83">
        <v>45.59</v>
      </c>
      <c r="E1305" s="82">
        <v>20639</v>
      </c>
      <c r="F1305" s="82">
        <v>18200.875</v>
      </c>
      <c r="G1305" s="82">
        <v>14122.625</v>
      </c>
      <c r="H1305" s="82"/>
      <c r="J1305"/>
      <c r="K1305"/>
      <c r="L1305"/>
      <c r="M1305"/>
      <c r="N1305"/>
    </row>
    <row r="1306" spans="1:14" x14ac:dyDescent="0.25">
      <c r="A1306" s="90">
        <v>36735</v>
      </c>
      <c r="B1306" s="88">
        <v>36708</v>
      </c>
      <c r="C1306" s="91" t="s">
        <v>180</v>
      </c>
      <c r="D1306" s="83">
        <v>49.28</v>
      </c>
      <c r="E1306" s="82">
        <v>21028</v>
      </c>
      <c r="F1306" s="82">
        <v>18549.5</v>
      </c>
      <c r="G1306" s="82">
        <v>14300</v>
      </c>
      <c r="H1306" s="82"/>
      <c r="J1306"/>
      <c r="K1306"/>
      <c r="L1306"/>
      <c r="M1306"/>
      <c r="N1306"/>
    </row>
    <row r="1307" spans="1:14" x14ac:dyDescent="0.25">
      <c r="A1307" s="90">
        <v>36736</v>
      </c>
      <c r="B1307" s="88">
        <v>36708</v>
      </c>
      <c r="C1307" s="91">
        <f>WEEKDAY(A1307)</f>
        <v>7</v>
      </c>
      <c r="E1307" s="82">
        <v>19334</v>
      </c>
      <c r="F1307" s="82">
        <v>17349.8125</v>
      </c>
      <c r="G1307" s="82">
        <v>14347.25</v>
      </c>
      <c r="H1307" s="82"/>
      <c r="J1307"/>
      <c r="K1307"/>
      <c r="L1307"/>
      <c r="M1307"/>
      <c r="N1307"/>
    </row>
    <row r="1308" spans="1:14" x14ac:dyDescent="0.25">
      <c r="A1308" s="90">
        <v>36737</v>
      </c>
      <c r="B1308" s="88">
        <v>36708</v>
      </c>
      <c r="C1308" s="91">
        <f>WEEKDAY(A1308)</f>
        <v>1</v>
      </c>
      <c r="E1308" s="82">
        <v>17922</v>
      </c>
      <c r="F1308" s="82">
        <v>16187.5625</v>
      </c>
      <c r="G1308" s="82">
        <v>14034.125</v>
      </c>
      <c r="H1308" s="82"/>
      <c r="J1308"/>
      <c r="K1308"/>
      <c r="L1308"/>
      <c r="M1308"/>
      <c r="N1308"/>
    </row>
    <row r="1309" spans="1:14" x14ac:dyDescent="0.25">
      <c r="A1309" s="90">
        <v>36738</v>
      </c>
      <c r="B1309" s="88">
        <v>36708</v>
      </c>
      <c r="C1309" s="91" t="s">
        <v>180</v>
      </c>
      <c r="D1309" s="83">
        <v>51.85</v>
      </c>
      <c r="E1309" s="82">
        <v>18410</v>
      </c>
      <c r="F1309" s="82">
        <v>17153.625</v>
      </c>
      <c r="G1309" s="82">
        <v>13682</v>
      </c>
      <c r="H1309" s="82"/>
      <c r="J1309"/>
      <c r="K1309"/>
      <c r="L1309"/>
      <c r="M1309"/>
      <c r="N1309"/>
    </row>
    <row r="1310" spans="1:14" x14ac:dyDescent="0.25">
      <c r="A1310" s="90">
        <v>36739</v>
      </c>
      <c r="B1310" s="88">
        <v>36739</v>
      </c>
      <c r="C1310" s="91" t="s">
        <v>180</v>
      </c>
      <c r="D1310" s="83">
        <v>49.19</v>
      </c>
      <c r="E1310" s="82">
        <v>19299</v>
      </c>
      <c r="F1310" s="82">
        <v>17394.8125</v>
      </c>
      <c r="G1310" s="82">
        <v>13573.375</v>
      </c>
      <c r="H1310" s="82"/>
      <c r="J1310"/>
      <c r="K1310"/>
      <c r="L1310"/>
      <c r="M1310"/>
      <c r="N1310"/>
    </row>
    <row r="1311" spans="1:14" x14ac:dyDescent="0.25">
      <c r="A1311" s="90">
        <v>36740</v>
      </c>
      <c r="B1311" s="88">
        <v>36739</v>
      </c>
      <c r="C1311" s="91" t="s">
        <v>180</v>
      </c>
      <c r="D1311" s="83">
        <v>48.47</v>
      </c>
      <c r="E1311" s="82">
        <v>20386</v>
      </c>
      <c r="F1311" s="82">
        <v>18121.8125</v>
      </c>
      <c r="G1311" s="82">
        <v>14014.75</v>
      </c>
      <c r="H1311" s="82"/>
      <c r="J1311"/>
      <c r="K1311"/>
      <c r="L1311"/>
      <c r="M1311"/>
      <c r="N1311"/>
    </row>
    <row r="1312" spans="1:14" x14ac:dyDescent="0.25">
      <c r="A1312" s="90">
        <v>36741</v>
      </c>
      <c r="B1312" s="88">
        <v>36739</v>
      </c>
      <c r="C1312" s="91" t="s">
        <v>180</v>
      </c>
      <c r="D1312" s="83">
        <v>48.92</v>
      </c>
      <c r="E1312" s="82">
        <v>19783</v>
      </c>
      <c r="F1312" s="82">
        <v>17970.125</v>
      </c>
      <c r="G1312" s="82">
        <v>14323.25</v>
      </c>
      <c r="H1312" s="82"/>
      <c r="J1312"/>
      <c r="K1312"/>
      <c r="L1312"/>
      <c r="M1312"/>
      <c r="N1312"/>
    </row>
    <row r="1313" spans="1:14" x14ac:dyDescent="0.25">
      <c r="A1313" s="90">
        <v>36742</v>
      </c>
      <c r="B1313" s="88">
        <v>36739</v>
      </c>
      <c r="C1313" s="91" t="s">
        <v>180</v>
      </c>
      <c r="D1313" s="83">
        <v>48.01</v>
      </c>
      <c r="E1313" s="82">
        <v>20790</v>
      </c>
      <c r="F1313" s="82">
        <v>18398.25</v>
      </c>
      <c r="G1313" s="82">
        <v>14307.25</v>
      </c>
      <c r="H1313" s="82"/>
      <c r="J1313"/>
      <c r="K1313"/>
      <c r="L1313"/>
      <c r="M1313"/>
      <c r="N1313"/>
    </row>
    <row r="1314" spans="1:14" x14ac:dyDescent="0.25">
      <c r="A1314" s="90">
        <v>36743</v>
      </c>
      <c r="B1314" s="88">
        <v>36739</v>
      </c>
      <c r="C1314" s="91">
        <f>WEEKDAY(A1314)</f>
        <v>7</v>
      </c>
      <c r="E1314" s="82">
        <v>20591</v>
      </c>
      <c r="F1314" s="82">
        <v>18268.8125</v>
      </c>
      <c r="G1314" s="82">
        <v>14600.375</v>
      </c>
      <c r="H1314" s="82"/>
      <c r="J1314"/>
      <c r="K1314"/>
      <c r="L1314"/>
      <c r="M1314"/>
      <c r="N1314"/>
    </row>
    <row r="1315" spans="1:14" x14ac:dyDescent="0.25">
      <c r="A1315" s="90">
        <v>36744</v>
      </c>
      <c r="B1315" s="88">
        <v>36739</v>
      </c>
      <c r="C1315" s="91">
        <f>WEEKDAY(A1315)</f>
        <v>1</v>
      </c>
      <c r="E1315" s="82">
        <v>20696</v>
      </c>
      <c r="F1315" s="82">
        <v>18215.75</v>
      </c>
      <c r="G1315" s="82">
        <v>14764.25</v>
      </c>
      <c r="H1315" s="82"/>
      <c r="J1315"/>
      <c r="K1315"/>
      <c r="L1315"/>
      <c r="M1315"/>
      <c r="N1315"/>
    </row>
    <row r="1316" spans="1:14" x14ac:dyDescent="0.25">
      <c r="A1316" s="90">
        <v>36745</v>
      </c>
      <c r="B1316" s="88">
        <v>36739</v>
      </c>
      <c r="C1316" s="91" t="s">
        <v>180</v>
      </c>
      <c r="D1316" s="83">
        <v>63.57</v>
      </c>
      <c r="E1316" s="82">
        <v>21560</v>
      </c>
      <c r="F1316" s="82">
        <v>19321.75</v>
      </c>
      <c r="G1316" s="82">
        <v>15107.375</v>
      </c>
      <c r="H1316" s="82"/>
      <c r="J1316"/>
      <c r="K1316"/>
      <c r="L1316"/>
      <c r="M1316"/>
      <c r="N1316"/>
    </row>
    <row r="1317" spans="1:14" x14ac:dyDescent="0.25">
      <c r="A1317" s="90">
        <v>36746</v>
      </c>
      <c r="B1317" s="88">
        <v>36739</v>
      </c>
      <c r="C1317" s="91" t="s">
        <v>180</v>
      </c>
      <c r="D1317" s="83">
        <v>94</v>
      </c>
      <c r="E1317" s="82">
        <v>21232</v>
      </c>
      <c r="F1317" s="82">
        <v>19110.3125</v>
      </c>
      <c r="G1317" s="82">
        <v>15420</v>
      </c>
      <c r="H1317" s="82"/>
      <c r="J1317"/>
      <c r="K1317"/>
      <c r="L1317"/>
      <c r="M1317"/>
      <c r="N1317"/>
    </row>
    <row r="1318" spans="1:14" x14ac:dyDescent="0.25">
      <c r="A1318" s="90">
        <v>36747</v>
      </c>
      <c r="B1318" s="88">
        <v>36739</v>
      </c>
      <c r="C1318" s="91" t="s">
        <v>180</v>
      </c>
      <c r="D1318" s="83">
        <v>121.51</v>
      </c>
      <c r="E1318" s="82">
        <v>22119</v>
      </c>
      <c r="F1318" s="82">
        <v>19521.25</v>
      </c>
      <c r="G1318" s="82">
        <v>15041.625</v>
      </c>
      <c r="H1318" s="82"/>
      <c r="J1318"/>
      <c r="K1318"/>
      <c r="L1318"/>
      <c r="M1318"/>
      <c r="N1318"/>
    </row>
    <row r="1319" spans="1:14" x14ac:dyDescent="0.25">
      <c r="A1319" s="90">
        <v>36748</v>
      </c>
      <c r="B1319" s="88">
        <v>36739</v>
      </c>
      <c r="C1319" s="91" t="s">
        <v>180</v>
      </c>
      <c r="D1319" s="83">
        <v>84.02</v>
      </c>
      <c r="E1319" s="82">
        <v>22260</v>
      </c>
      <c r="F1319" s="82">
        <v>19559</v>
      </c>
      <c r="G1319" s="82">
        <v>15142.75</v>
      </c>
      <c r="H1319" s="82"/>
      <c r="J1319"/>
      <c r="K1319"/>
      <c r="L1319"/>
      <c r="M1319"/>
      <c r="N1319"/>
    </row>
    <row r="1320" spans="1:14" x14ac:dyDescent="0.25">
      <c r="A1320" s="90">
        <v>36749</v>
      </c>
      <c r="B1320" s="88">
        <v>36739</v>
      </c>
      <c r="C1320" s="91" t="s">
        <v>180</v>
      </c>
      <c r="D1320" s="83">
        <v>74.92</v>
      </c>
      <c r="E1320" s="82">
        <v>21421</v>
      </c>
      <c r="F1320" s="82">
        <v>18783</v>
      </c>
      <c r="G1320" s="82">
        <v>14938.125</v>
      </c>
      <c r="H1320" s="82"/>
      <c r="J1320"/>
      <c r="K1320"/>
      <c r="L1320"/>
      <c r="M1320"/>
      <c r="N1320"/>
    </row>
    <row r="1321" spans="1:14" x14ac:dyDescent="0.25">
      <c r="A1321" s="90">
        <v>36750</v>
      </c>
      <c r="B1321" s="88">
        <v>36739</v>
      </c>
      <c r="C1321" s="91">
        <f>WEEKDAY(A1321)</f>
        <v>7</v>
      </c>
      <c r="E1321" s="82">
        <v>20264</v>
      </c>
      <c r="F1321" s="82">
        <v>17731.8125</v>
      </c>
      <c r="G1321" s="82">
        <v>14251.5</v>
      </c>
      <c r="H1321" s="82"/>
      <c r="J1321"/>
      <c r="K1321"/>
      <c r="L1321"/>
      <c r="M1321"/>
      <c r="N1321"/>
    </row>
    <row r="1322" spans="1:14" x14ac:dyDescent="0.25">
      <c r="A1322" s="90">
        <v>36751</v>
      </c>
      <c r="B1322" s="88">
        <v>36739</v>
      </c>
      <c r="C1322" s="91">
        <f>WEEKDAY(A1322)</f>
        <v>1</v>
      </c>
      <c r="E1322" s="82">
        <v>19665</v>
      </c>
      <c r="F1322" s="82">
        <v>17095.5</v>
      </c>
      <c r="G1322" s="82">
        <v>13781.625</v>
      </c>
      <c r="H1322" s="82"/>
      <c r="J1322"/>
      <c r="K1322"/>
      <c r="L1322"/>
      <c r="M1322"/>
      <c r="N1322"/>
    </row>
    <row r="1323" spans="1:14" x14ac:dyDescent="0.25">
      <c r="A1323" s="90">
        <v>36752</v>
      </c>
      <c r="B1323" s="88">
        <v>36739</v>
      </c>
      <c r="C1323" s="91" t="s">
        <v>180</v>
      </c>
      <c r="D1323" s="83">
        <v>84.94</v>
      </c>
      <c r="E1323" s="82">
        <v>20883</v>
      </c>
      <c r="F1323" s="82">
        <v>18582.3125</v>
      </c>
      <c r="G1323" s="82">
        <v>14180.5</v>
      </c>
      <c r="H1323" s="82"/>
      <c r="J1323"/>
      <c r="K1323"/>
      <c r="L1323"/>
      <c r="M1323"/>
      <c r="N1323"/>
    </row>
    <row r="1324" spans="1:14" x14ac:dyDescent="0.25">
      <c r="A1324" s="90">
        <v>36753</v>
      </c>
      <c r="B1324" s="88">
        <v>36739</v>
      </c>
      <c r="C1324" s="91" t="s">
        <v>180</v>
      </c>
      <c r="D1324" s="83">
        <v>83.64</v>
      </c>
      <c r="E1324" s="82">
        <v>21907</v>
      </c>
      <c r="F1324" s="82">
        <v>19375.25</v>
      </c>
      <c r="G1324" s="82">
        <v>14718.5</v>
      </c>
      <c r="H1324" s="82"/>
      <c r="J1324"/>
      <c r="K1324"/>
      <c r="L1324"/>
      <c r="M1324"/>
      <c r="N1324"/>
    </row>
    <row r="1325" spans="1:14" x14ac:dyDescent="0.25">
      <c r="A1325" s="90">
        <v>36754</v>
      </c>
      <c r="B1325" s="88">
        <v>36739</v>
      </c>
      <c r="C1325" s="91" t="s">
        <v>180</v>
      </c>
      <c r="D1325" s="83">
        <v>65.66</v>
      </c>
      <c r="E1325" s="82">
        <v>22390</v>
      </c>
      <c r="F1325" s="82">
        <v>20022.25</v>
      </c>
      <c r="G1325" s="82">
        <v>15407.125</v>
      </c>
      <c r="H1325" s="82"/>
      <c r="J1325"/>
      <c r="K1325"/>
      <c r="L1325"/>
      <c r="M1325"/>
      <c r="N1325"/>
    </row>
    <row r="1326" spans="1:14" x14ac:dyDescent="0.25">
      <c r="A1326" s="90">
        <v>36755</v>
      </c>
      <c r="B1326" s="88">
        <v>36739</v>
      </c>
      <c r="C1326" s="91" t="s">
        <v>180</v>
      </c>
      <c r="D1326" s="83">
        <v>74.8</v>
      </c>
      <c r="E1326" s="82">
        <v>22770</v>
      </c>
      <c r="F1326" s="82">
        <v>20275</v>
      </c>
      <c r="G1326" s="82">
        <v>15763.625</v>
      </c>
      <c r="H1326" s="82"/>
      <c r="J1326"/>
      <c r="K1326"/>
      <c r="L1326"/>
      <c r="M1326"/>
      <c r="N1326"/>
    </row>
    <row r="1327" spans="1:14" x14ac:dyDescent="0.25">
      <c r="A1327" s="90">
        <v>36756</v>
      </c>
      <c r="B1327" s="88">
        <v>36739</v>
      </c>
      <c r="C1327" s="91" t="s">
        <v>180</v>
      </c>
      <c r="D1327" s="83">
        <v>86.37</v>
      </c>
      <c r="E1327" s="82">
        <v>22334</v>
      </c>
      <c r="F1327" s="82">
        <v>19747.375</v>
      </c>
      <c r="G1327" s="82">
        <v>15768.75</v>
      </c>
      <c r="H1327" s="82"/>
      <c r="J1327"/>
      <c r="K1327"/>
      <c r="L1327"/>
      <c r="M1327"/>
      <c r="N1327"/>
    </row>
    <row r="1328" spans="1:14" x14ac:dyDescent="0.25">
      <c r="A1328" s="90">
        <v>36757</v>
      </c>
      <c r="B1328" s="88">
        <v>36739</v>
      </c>
      <c r="C1328" s="91">
        <f>WEEKDAY(A1328)</f>
        <v>7</v>
      </c>
      <c r="E1328" s="82">
        <v>20848</v>
      </c>
      <c r="F1328" s="82">
        <v>18383.6875</v>
      </c>
      <c r="G1328" s="82">
        <v>15203.875</v>
      </c>
      <c r="H1328" s="82"/>
      <c r="J1328"/>
      <c r="K1328"/>
      <c r="L1328"/>
      <c r="M1328"/>
      <c r="N1328"/>
    </row>
    <row r="1329" spans="1:14" x14ac:dyDescent="0.25">
      <c r="A1329" s="90">
        <v>36758</v>
      </c>
      <c r="B1329" s="88">
        <v>36739</v>
      </c>
      <c r="C1329" s="91">
        <f>WEEKDAY(A1329)</f>
        <v>1</v>
      </c>
      <c r="E1329" s="82">
        <v>20555</v>
      </c>
      <c r="F1329" s="82">
        <v>18065.5625</v>
      </c>
      <c r="G1329" s="82">
        <v>14902.25</v>
      </c>
      <c r="H1329" s="82"/>
      <c r="J1329"/>
      <c r="K1329"/>
      <c r="L1329"/>
      <c r="M1329"/>
      <c r="N1329"/>
    </row>
    <row r="1330" spans="1:14" x14ac:dyDescent="0.25">
      <c r="A1330" s="90">
        <v>36759</v>
      </c>
      <c r="B1330" s="88">
        <v>36739</v>
      </c>
      <c r="C1330" s="91" t="s">
        <v>180</v>
      </c>
      <c r="D1330" s="83">
        <v>63.01</v>
      </c>
      <c r="E1330" s="82">
        <v>22294</v>
      </c>
      <c r="F1330" s="82">
        <v>19561</v>
      </c>
      <c r="G1330" s="82">
        <v>14889.25</v>
      </c>
      <c r="H1330" s="82"/>
      <c r="J1330"/>
      <c r="K1330"/>
      <c r="L1330"/>
      <c r="M1330"/>
      <c r="N1330"/>
    </row>
    <row r="1331" spans="1:14" x14ac:dyDescent="0.25">
      <c r="A1331" s="90">
        <v>36760</v>
      </c>
      <c r="B1331" s="88">
        <v>36739</v>
      </c>
      <c r="C1331" s="91" t="s">
        <v>180</v>
      </c>
      <c r="D1331" s="83">
        <v>53.67</v>
      </c>
      <c r="E1331" s="82">
        <v>20202</v>
      </c>
      <c r="F1331" s="82">
        <v>18480.4375</v>
      </c>
      <c r="G1331" s="82">
        <v>15050.75</v>
      </c>
      <c r="H1331" s="82"/>
      <c r="J1331"/>
      <c r="K1331"/>
      <c r="L1331"/>
      <c r="M1331"/>
      <c r="N1331"/>
    </row>
    <row r="1332" spans="1:14" x14ac:dyDescent="0.25">
      <c r="A1332" s="90">
        <v>36761</v>
      </c>
      <c r="B1332" s="88">
        <v>36739</v>
      </c>
      <c r="C1332" s="91" t="s">
        <v>180</v>
      </c>
      <c r="D1332" s="83">
        <v>63.68</v>
      </c>
      <c r="E1332" s="82">
        <v>20707</v>
      </c>
      <c r="F1332" s="82">
        <v>18692.125</v>
      </c>
      <c r="G1332" s="82">
        <v>14617.25</v>
      </c>
      <c r="H1332" s="82"/>
      <c r="J1332"/>
      <c r="K1332"/>
      <c r="L1332"/>
      <c r="M1332"/>
      <c r="N1332"/>
    </row>
    <row r="1333" spans="1:14" x14ac:dyDescent="0.25">
      <c r="A1333" s="90">
        <v>36762</v>
      </c>
      <c r="B1333" s="88">
        <v>36739</v>
      </c>
      <c r="C1333" s="91" t="s">
        <v>180</v>
      </c>
      <c r="D1333" s="83">
        <v>59.85</v>
      </c>
      <c r="E1333" s="82">
        <v>20605</v>
      </c>
      <c r="F1333" s="82">
        <v>18618.9375</v>
      </c>
      <c r="G1333" s="82">
        <v>14619.125</v>
      </c>
      <c r="H1333" s="82"/>
      <c r="J1333"/>
      <c r="K1333"/>
      <c r="L1333"/>
      <c r="M1333"/>
      <c r="N1333"/>
    </row>
    <row r="1334" spans="1:14" x14ac:dyDescent="0.25">
      <c r="A1334" s="90">
        <v>36763</v>
      </c>
      <c r="B1334" s="88">
        <v>36739</v>
      </c>
      <c r="C1334" s="91" t="s">
        <v>180</v>
      </c>
      <c r="D1334" s="83">
        <v>71.73</v>
      </c>
      <c r="E1334" s="82">
        <v>21920</v>
      </c>
      <c r="F1334" s="82">
        <v>19243.875</v>
      </c>
      <c r="G1334" s="82">
        <v>14843.25</v>
      </c>
      <c r="H1334" s="82"/>
      <c r="J1334"/>
      <c r="K1334"/>
      <c r="L1334"/>
      <c r="M1334"/>
      <c r="N1334"/>
    </row>
    <row r="1335" spans="1:14" x14ac:dyDescent="0.25">
      <c r="A1335" s="90">
        <v>36764</v>
      </c>
      <c r="B1335" s="88">
        <v>36739</v>
      </c>
      <c r="C1335" s="91">
        <f>WEEKDAY(A1335)</f>
        <v>7</v>
      </c>
      <c r="E1335" s="82">
        <v>21407</v>
      </c>
      <c r="F1335" s="82">
        <v>18896.6875</v>
      </c>
      <c r="G1335" s="82">
        <v>15145.125</v>
      </c>
      <c r="H1335" s="82"/>
      <c r="J1335"/>
      <c r="K1335"/>
      <c r="L1335"/>
      <c r="M1335"/>
      <c r="N1335"/>
    </row>
    <row r="1336" spans="1:14" x14ac:dyDescent="0.25">
      <c r="A1336" s="90">
        <v>36765</v>
      </c>
      <c r="B1336" s="88">
        <v>36739</v>
      </c>
      <c r="C1336" s="91">
        <f>WEEKDAY(A1336)</f>
        <v>1</v>
      </c>
      <c r="E1336" s="82">
        <v>21056</v>
      </c>
      <c r="F1336" s="82">
        <v>18560.5625</v>
      </c>
      <c r="G1336" s="82">
        <v>14948.125</v>
      </c>
      <c r="H1336" s="82"/>
      <c r="J1336"/>
      <c r="K1336"/>
      <c r="L1336"/>
      <c r="M1336"/>
      <c r="N1336"/>
    </row>
    <row r="1337" spans="1:14" x14ac:dyDescent="0.25">
      <c r="A1337" s="90">
        <v>36766</v>
      </c>
      <c r="B1337" s="88">
        <v>36739</v>
      </c>
      <c r="C1337" s="91" t="s">
        <v>180</v>
      </c>
      <c r="D1337" s="83">
        <v>78.45</v>
      </c>
      <c r="E1337" s="82">
        <v>22596</v>
      </c>
      <c r="F1337" s="82">
        <v>20016.625</v>
      </c>
      <c r="G1337" s="82">
        <v>15306.125</v>
      </c>
      <c r="H1337" s="82"/>
      <c r="J1337"/>
      <c r="K1337"/>
      <c r="L1337"/>
      <c r="M1337"/>
      <c r="N1337"/>
    </row>
    <row r="1338" spans="1:14" x14ac:dyDescent="0.25">
      <c r="A1338" s="90">
        <v>36767</v>
      </c>
      <c r="B1338" s="88">
        <v>36739</v>
      </c>
      <c r="C1338" s="91" t="s">
        <v>180</v>
      </c>
      <c r="D1338" s="83">
        <v>107.57</v>
      </c>
      <c r="E1338" s="82">
        <v>22608</v>
      </c>
      <c r="F1338" s="82">
        <v>20006.625</v>
      </c>
      <c r="G1338" s="82">
        <v>15499.5</v>
      </c>
      <c r="H1338" s="82"/>
      <c r="J1338"/>
      <c r="K1338"/>
      <c r="L1338"/>
      <c r="M1338"/>
      <c r="N1338"/>
    </row>
    <row r="1339" spans="1:14" x14ac:dyDescent="0.25">
      <c r="A1339" s="90">
        <v>36768</v>
      </c>
      <c r="B1339" s="88">
        <v>36739</v>
      </c>
      <c r="C1339" s="91" t="s">
        <v>180</v>
      </c>
      <c r="D1339" s="83">
        <v>77.55</v>
      </c>
      <c r="E1339" s="82">
        <v>23384</v>
      </c>
      <c r="F1339" s="82">
        <v>20376.1875</v>
      </c>
      <c r="G1339" s="82">
        <v>15745.75</v>
      </c>
      <c r="H1339" s="82"/>
      <c r="J1339"/>
      <c r="K1339"/>
      <c r="L1339"/>
      <c r="M1339"/>
      <c r="N1339"/>
    </row>
    <row r="1340" spans="1:14" x14ac:dyDescent="0.25">
      <c r="A1340" s="90">
        <v>36769</v>
      </c>
      <c r="B1340" s="88">
        <v>36739</v>
      </c>
      <c r="C1340" s="91" t="s">
        <v>180</v>
      </c>
      <c r="D1340" s="83">
        <v>87.21</v>
      </c>
      <c r="E1340" s="82">
        <v>22461</v>
      </c>
      <c r="F1340" s="82">
        <v>19894.1875</v>
      </c>
      <c r="G1340" s="82">
        <v>15786.375</v>
      </c>
      <c r="H1340" s="82"/>
      <c r="J1340"/>
      <c r="K1340"/>
      <c r="L1340"/>
      <c r="M1340"/>
      <c r="N1340"/>
    </row>
    <row r="1341" spans="1:14" x14ac:dyDescent="0.25">
      <c r="A1341" s="90">
        <v>36770</v>
      </c>
      <c r="B1341" s="88">
        <v>36770</v>
      </c>
      <c r="C1341" s="91" t="s">
        <v>180</v>
      </c>
      <c r="D1341" s="83">
        <v>115.77</v>
      </c>
      <c r="E1341" s="82">
        <v>22348</v>
      </c>
      <c r="F1341" s="82">
        <v>19577.8125</v>
      </c>
      <c r="G1341" s="82">
        <v>15176.625</v>
      </c>
      <c r="H1341" s="82"/>
      <c r="J1341"/>
      <c r="K1341"/>
      <c r="L1341"/>
      <c r="M1341"/>
      <c r="N1341"/>
    </row>
    <row r="1342" spans="1:14" x14ac:dyDescent="0.25">
      <c r="A1342" s="90">
        <v>36771</v>
      </c>
      <c r="B1342" s="88">
        <v>36770</v>
      </c>
      <c r="C1342" s="91">
        <f>WEEKDAY(A1342)</f>
        <v>7</v>
      </c>
      <c r="E1342" s="82">
        <v>21711</v>
      </c>
      <c r="F1342" s="82">
        <v>18897.5625</v>
      </c>
      <c r="G1342" s="82">
        <v>15012.75</v>
      </c>
      <c r="H1342" s="82"/>
      <c r="J1342"/>
      <c r="K1342"/>
      <c r="L1342"/>
      <c r="M1342"/>
      <c r="N1342"/>
    </row>
    <row r="1343" spans="1:14" x14ac:dyDescent="0.25">
      <c r="A1343" s="90">
        <v>36772</v>
      </c>
      <c r="B1343" s="88">
        <v>36770</v>
      </c>
      <c r="C1343" s="91">
        <f>WEEKDAY(A1343)</f>
        <v>1</v>
      </c>
      <c r="E1343" s="82">
        <v>21200</v>
      </c>
      <c r="F1343" s="82">
        <v>18628.25</v>
      </c>
      <c r="G1343" s="82">
        <v>15308.875</v>
      </c>
      <c r="H1343" s="82"/>
      <c r="J1343"/>
      <c r="K1343"/>
      <c r="L1343"/>
      <c r="M1343"/>
      <c r="N1343"/>
    </row>
    <row r="1344" spans="1:14" x14ac:dyDescent="0.25">
      <c r="A1344" s="90">
        <v>36773</v>
      </c>
      <c r="B1344" s="88">
        <v>36770</v>
      </c>
      <c r="C1344" s="91" t="s">
        <v>180</v>
      </c>
      <c r="E1344" s="82">
        <v>21762</v>
      </c>
      <c r="F1344" s="82">
        <v>19220.4375</v>
      </c>
      <c r="G1344" s="82">
        <v>15284.875</v>
      </c>
      <c r="H1344" s="82"/>
      <c r="J1344"/>
      <c r="K1344"/>
      <c r="L1344"/>
      <c r="M1344"/>
      <c r="N1344"/>
    </row>
    <row r="1345" spans="1:14" x14ac:dyDescent="0.25">
      <c r="A1345" s="90">
        <v>36774</v>
      </c>
      <c r="B1345" s="88">
        <v>36770</v>
      </c>
      <c r="C1345" s="91" t="s">
        <v>180</v>
      </c>
      <c r="D1345" s="83">
        <v>70.02</v>
      </c>
      <c r="E1345" s="82">
        <v>21136</v>
      </c>
      <c r="F1345" s="82">
        <v>19012.8125</v>
      </c>
      <c r="G1345" s="82">
        <v>15231.375</v>
      </c>
      <c r="H1345" s="82"/>
      <c r="J1345"/>
      <c r="K1345"/>
      <c r="L1345"/>
      <c r="M1345"/>
      <c r="N1345"/>
    </row>
    <row r="1346" spans="1:14" x14ac:dyDescent="0.25">
      <c r="A1346" s="90">
        <v>36775</v>
      </c>
      <c r="B1346" s="88">
        <v>36770</v>
      </c>
      <c r="C1346" s="91" t="s">
        <v>180</v>
      </c>
      <c r="D1346" s="83">
        <v>41.03</v>
      </c>
      <c r="E1346" s="82">
        <v>19398</v>
      </c>
      <c r="F1346" s="82">
        <v>17471.625</v>
      </c>
      <c r="G1346" s="82">
        <v>14096.25</v>
      </c>
      <c r="H1346" s="82"/>
      <c r="J1346"/>
      <c r="K1346"/>
      <c r="L1346"/>
      <c r="M1346"/>
      <c r="N1346"/>
    </row>
    <row r="1347" spans="1:14" x14ac:dyDescent="0.25">
      <c r="A1347" s="90">
        <v>36776</v>
      </c>
      <c r="B1347" s="88">
        <v>36770</v>
      </c>
      <c r="C1347" s="91" t="s">
        <v>180</v>
      </c>
      <c r="D1347" s="83">
        <v>34.549999999999997</v>
      </c>
      <c r="E1347" s="82">
        <v>17451</v>
      </c>
      <c r="F1347" s="82">
        <v>16250.5</v>
      </c>
      <c r="G1347" s="82">
        <v>13647.625</v>
      </c>
      <c r="H1347" s="82"/>
      <c r="J1347"/>
      <c r="K1347"/>
      <c r="L1347"/>
      <c r="M1347"/>
      <c r="N1347"/>
    </row>
    <row r="1348" spans="1:14" x14ac:dyDescent="0.25">
      <c r="A1348" s="90">
        <v>36777</v>
      </c>
      <c r="B1348" s="88">
        <v>36770</v>
      </c>
      <c r="C1348" s="91" t="s">
        <v>180</v>
      </c>
      <c r="D1348" s="83">
        <v>33.5</v>
      </c>
      <c r="E1348" s="82">
        <v>16240</v>
      </c>
      <c r="F1348" s="82">
        <v>15663.625</v>
      </c>
      <c r="G1348" s="82">
        <v>13489.375</v>
      </c>
      <c r="H1348" s="82"/>
      <c r="J1348"/>
      <c r="K1348"/>
      <c r="L1348"/>
      <c r="M1348"/>
      <c r="N1348"/>
    </row>
    <row r="1349" spans="1:14" x14ac:dyDescent="0.25">
      <c r="A1349" s="90">
        <v>36778</v>
      </c>
      <c r="B1349" s="88">
        <v>36770</v>
      </c>
      <c r="C1349" s="91">
        <f>WEEKDAY(A1349)</f>
        <v>7</v>
      </c>
      <c r="E1349" s="82">
        <v>16796</v>
      </c>
      <c r="F1349" s="82">
        <v>15615.375</v>
      </c>
      <c r="G1349" s="82">
        <v>13362.25</v>
      </c>
      <c r="H1349" s="82"/>
      <c r="J1349"/>
      <c r="K1349"/>
      <c r="L1349"/>
      <c r="M1349"/>
      <c r="N1349"/>
    </row>
    <row r="1350" spans="1:14" x14ac:dyDescent="0.25">
      <c r="A1350" s="90">
        <v>36779</v>
      </c>
      <c r="B1350" s="88">
        <v>36770</v>
      </c>
      <c r="C1350" s="91">
        <f>WEEKDAY(A1350)</f>
        <v>1</v>
      </c>
      <c r="E1350" s="82">
        <v>18499</v>
      </c>
      <c r="F1350" s="82">
        <v>16477.5625</v>
      </c>
      <c r="G1350" s="82">
        <v>13349.25</v>
      </c>
      <c r="H1350" s="82"/>
      <c r="J1350"/>
      <c r="K1350"/>
      <c r="L1350"/>
      <c r="M1350"/>
      <c r="N1350"/>
    </row>
    <row r="1351" spans="1:14" x14ac:dyDescent="0.25">
      <c r="A1351" s="90">
        <v>36780</v>
      </c>
      <c r="B1351" s="88">
        <v>36770</v>
      </c>
      <c r="C1351" s="91" t="s">
        <v>180</v>
      </c>
      <c r="D1351" s="83">
        <v>38.58</v>
      </c>
      <c r="E1351" s="82">
        <v>20042</v>
      </c>
      <c r="F1351" s="82">
        <v>18132.625</v>
      </c>
      <c r="G1351" s="82">
        <v>14045.875</v>
      </c>
      <c r="H1351" s="82"/>
      <c r="J1351"/>
      <c r="K1351"/>
      <c r="L1351"/>
      <c r="M1351"/>
      <c r="N1351"/>
    </row>
    <row r="1352" spans="1:14" x14ac:dyDescent="0.25">
      <c r="A1352" s="90">
        <v>36781</v>
      </c>
      <c r="B1352" s="88">
        <v>36770</v>
      </c>
      <c r="C1352" s="91" t="s">
        <v>180</v>
      </c>
      <c r="D1352" s="83">
        <v>40.54</v>
      </c>
      <c r="E1352" s="82">
        <v>18329</v>
      </c>
      <c r="F1352" s="82">
        <v>17083.0625</v>
      </c>
      <c r="G1352" s="82">
        <v>14192.875</v>
      </c>
      <c r="H1352" s="82"/>
      <c r="J1352"/>
      <c r="K1352"/>
      <c r="L1352"/>
      <c r="M1352"/>
      <c r="N1352"/>
    </row>
    <row r="1353" spans="1:14" x14ac:dyDescent="0.25">
      <c r="A1353" s="90">
        <v>36782</v>
      </c>
      <c r="B1353" s="88">
        <v>36770</v>
      </c>
      <c r="C1353" s="91" t="s">
        <v>180</v>
      </c>
      <c r="D1353" s="83">
        <v>34.69</v>
      </c>
      <c r="E1353" s="82">
        <v>18799</v>
      </c>
      <c r="F1353" s="82">
        <v>16938.75</v>
      </c>
      <c r="G1353" s="82">
        <v>13460.25</v>
      </c>
      <c r="H1353" s="82"/>
      <c r="J1353"/>
      <c r="K1353"/>
      <c r="L1353"/>
      <c r="M1353"/>
      <c r="N1353"/>
    </row>
    <row r="1354" spans="1:14" x14ac:dyDescent="0.25">
      <c r="A1354" s="90">
        <v>36783</v>
      </c>
      <c r="B1354" s="88">
        <v>36770</v>
      </c>
      <c r="C1354" s="91" t="s">
        <v>180</v>
      </c>
      <c r="D1354" s="83">
        <v>37.49</v>
      </c>
      <c r="E1354" s="82">
        <v>19935</v>
      </c>
      <c r="F1354" s="82">
        <v>17773.5</v>
      </c>
      <c r="G1354" s="82">
        <v>13724.125</v>
      </c>
      <c r="H1354" s="82"/>
      <c r="J1354"/>
      <c r="K1354"/>
      <c r="L1354"/>
      <c r="M1354"/>
      <c r="N1354"/>
    </row>
    <row r="1355" spans="1:14" x14ac:dyDescent="0.25">
      <c r="A1355" s="90">
        <v>36784</v>
      </c>
      <c r="B1355" s="88">
        <v>36770</v>
      </c>
      <c r="C1355" s="91" t="s">
        <v>180</v>
      </c>
      <c r="D1355" s="83">
        <v>37.78</v>
      </c>
      <c r="E1355" s="82">
        <v>18802</v>
      </c>
      <c r="F1355" s="82">
        <v>16834.1875</v>
      </c>
      <c r="G1355" s="82">
        <v>13612.625</v>
      </c>
      <c r="H1355" s="82"/>
      <c r="J1355"/>
      <c r="K1355"/>
      <c r="L1355"/>
      <c r="M1355"/>
      <c r="N1355"/>
    </row>
    <row r="1356" spans="1:14" x14ac:dyDescent="0.25">
      <c r="A1356" s="90">
        <v>36785</v>
      </c>
      <c r="B1356" s="88">
        <v>36770</v>
      </c>
      <c r="C1356" s="91">
        <f>WEEKDAY(A1356)</f>
        <v>7</v>
      </c>
      <c r="E1356" s="82">
        <v>15396</v>
      </c>
      <c r="F1356" s="82">
        <v>13861.9375</v>
      </c>
      <c r="G1356" s="82">
        <v>11991.75</v>
      </c>
      <c r="H1356" s="82"/>
      <c r="J1356"/>
      <c r="K1356"/>
      <c r="L1356"/>
      <c r="M1356"/>
      <c r="N1356"/>
    </row>
    <row r="1357" spans="1:14" x14ac:dyDescent="0.25">
      <c r="A1357" s="90">
        <v>36786</v>
      </c>
      <c r="B1357" s="88">
        <v>36770</v>
      </c>
      <c r="C1357" s="91">
        <f>WEEKDAY(A1357)</f>
        <v>1</v>
      </c>
      <c r="E1357" s="82">
        <v>15297</v>
      </c>
      <c r="F1357" s="82">
        <v>13545.9375</v>
      </c>
      <c r="G1357" s="82">
        <v>11244.875</v>
      </c>
      <c r="H1357" s="82"/>
      <c r="J1357"/>
      <c r="K1357"/>
      <c r="L1357"/>
      <c r="M1357"/>
      <c r="N1357"/>
    </row>
    <row r="1358" spans="1:14" x14ac:dyDescent="0.25">
      <c r="A1358" s="90">
        <v>36787</v>
      </c>
      <c r="B1358" s="88">
        <v>36770</v>
      </c>
      <c r="C1358" s="91" t="s">
        <v>180</v>
      </c>
      <c r="D1358" s="83">
        <v>38.909999999999997</v>
      </c>
      <c r="E1358" s="82">
        <v>17731</v>
      </c>
      <c r="F1358" s="82">
        <v>15563</v>
      </c>
      <c r="G1358" s="82">
        <v>11819.875</v>
      </c>
      <c r="H1358" s="82"/>
      <c r="J1358"/>
      <c r="K1358"/>
      <c r="L1358"/>
      <c r="M1358"/>
      <c r="N1358"/>
    </row>
    <row r="1359" spans="1:14" x14ac:dyDescent="0.25">
      <c r="A1359" s="90">
        <v>36788</v>
      </c>
      <c r="B1359" s="88">
        <v>36770</v>
      </c>
      <c r="C1359" s="91" t="s">
        <v>180</v>
      </c>
      <c r="D1359" s="83">
        <v>41.39</v>
      </c>
      <c r="E1359" s="82">
        <v>18624</v>
      </c>
      <c r="F1359" s="82">
        <v>16459.4375</v>
      </c>
      <c r="G1359" s="82">
        <v>12608.25</v>
      </c>
      <c r="H1359" s="82"/>
      <c r="J1359"/>
      <c r="K1359"/>
      <c r="L1359"/>
      <c r="M1359"/>
      <c r="N1359"/>
    </row>
    <row r="1360" spans="1:14" x14ac:dyDescent="0.25">
      <c r="A1360" s="90">
        <v>36789</v>
      </c>
      <c r="B1360" s="88">
        <v>36770</v>
      </c>
      <c r="C1360" s="91" t="s">
        <v>180</v>
      </c>
      <c r="D1360" s="83">
        <v>38.35</v>
      </c>
      <c r="E1360" s="82">
        <v>20268</v>
      </c>
      <c r="F1360" s="82">
        <v>18126.625</v>
      </c>
      <c r="G1360" s="82">
        <v>13825.375</v>
      </c>
      <c r="H1360" s="82"/>
      <c r="J1360"/>
      <c r="K1360"/>
      <c r="L1360"/>
      <c r="M1360"/>
      <c r="N1360"/>
    </row>
    <row r="1361" spans="1:14" x14ac:dyDescent="0.25">
      <c r="A1361" s="90">
        <v>36790</v>
      </c>
      <c r="B1361" s="88">
        <v>36770</v>
      </c>
      <c r="C1361" s="91" t="s">
        <v>180</v>
      </c>
      <c r="D1361" s="83">
        <v>38.07</v>
      </c>
      <c r="E1361" s="82">
        <v>17373</v>
      </c>
      <c r="F1361" s="82">
        <v>16339.8125</v>
      </c>
      <c r="G1361" s="82">
        <v>13799.625</v>
      </c>
      <c r="H1361" s="82"/>
      <c r="J1361"/>
      <c r="K1361"/>
      <c r="L1361"/>
      <c r="M1361"/>
      <c r="N1361"/>
    </row>
    <row r="1362" spans="1:14" x14ac:dyDescent="0.25">
      <c r="A1362" s="90">
        <v>36791</v>
      </c>
      <c r="B1362" s="88">
        <v>36770</v>
      </c>
      <c r="C1362" s="91" t="s">
        <v>180</v>
      </c>
      <c r="D1362" s="83">
        <v>42.01</v>
      </c>
      <c r="E1362" s="82">
        <v>18539</v>
      </c>
      <c r="F1362" s="82">
        <v>17039.5625</v>
      </c>
      <c r="G1362" s="82">
        <v>13656</v>
      </c>
      <c r="H1362" s="82"/>
      <c r="J1362"/>
      <c r="K1362"/>
      <c r="L1362"/>
      <c r="M1362"/>
      <c r="N1362"/>
    </row>
    <row r="1363" spans="1:14" x14ac:dyDescent="0.25">
      <c r="A1363" s="90">
        <v>36792</v>
      </c>
      <c r="B1363" s="88">
        <v>36770</v>
      </c>
      <c r="C1363" s="91">
        <f>WEEKDAY(A1363)</f>
        <v>7</v>
      </c>
      <c r="E1363" s="82">
        <v>19474</v>
      </c>
      <c r="F1363" s="82">
        <v>17626.125</v>
      </c>
      <c r="G1363" s="82">
        <v>14396.875</v>
      </c>
      <c r="H1363" s="82"/>
      <c r="J1363"/>
      <c r="K1363"/>
      <c r="L1363"/>
      <c r="M1363"/>
      <c r="N1363"/>
    </row>
    <row r="1364" spans="1:14" x14ac:dyDescent="0.25">
      <c r="A1364" s="90">
        <v>36793</v>
      </c>
      <c r="B1364" s="88">
        <v>36770</v>
      </c>
      <c r="C1364" s="91">
        <f>WEEKDAY(A1364)</f>
        <v>1</v>
      </c>
      <c r="E1364" s="82">
        <v>17976</v>
      </c>
      <c r="F1364" s="82">
        <v>16552.5625</v>
      </c>
      <c r="G1364" s="82">
        <v>14110.875</v>
      </c>
      <c r="H1364" s="82"/>
      <c r="J1364"/>
      <c r="K1364"/>
      <c r="L1364"/>
      <c r="M1364"/>
      <c r="N1364"/>
    </row>
    <row r="1365" spans="1:14" x14ac:dyDescent="0.25">
      <c r="A1365" s="90">
        <v>36794</v>
      </c>
      <c r="B1365" s="88">
        <v>36770</v>
      </c>
      <c r="C1365" s="91" t="s">
        <v>180</v>
      </c>
      <c r="D1365" s="83">
        <v>43.79</v>
      </c>
      <c r="E1365" s="82">
        <v>14473</v>
      </c>
      <c r="F1365" s="82">
        <v>14126.125</v>
      </c>
      <c r="G1365" s="82">
        <v>12713.375</v>
      </c>
      <c r="H1365" s="82"/>
      <c r="J1365"/>
      <c r="K1365"/>
      <c r="L1365"/>
      <c r="M1365"/>
      <c r="N1365"/>
    </row>
    <row r="1366" spans="1:14" x14ac:dyDescent="0.25">
      <c r="A1366" s="90">
        <v>36795</v>
      </c>
      <c r="B1366" s="88">
        <v>36770</v>
      </c>
      <c r="C1366" s="91" t="s">
        <v>180</v>
      </c>
      <c r="D1366" s="83">
        <v>38.19</v>
      </c>
      <c r="E1366" s="82">
        <v>13442</v>
      </c>
      <c r="F1366" s="82">
        <v>12713.5625</v>
      </c>
      <c r="G1366" s="82">
        <v>10886</v>
      </c>
      <c r="H1366" s="82"/>
      <c r="J1366"/>
      <c r="K1366"/>
      <c r="L1366"/>
      <c r="M1366"/>
      <c r="N1366"/>
    </row>
    <row r="1367" spans="1:14" x14ac:dyDescent="0.25">
      <c r="A1367" s="90">
        <v>36796</v>
      </c>
      <c r="B1367" s="88">
        <v>36770</v>
      </c>
      <c r="C1367" s="91" t="s">
        <v>180</v>
      </c>
      <c r="D1367" s="83">
        <v>33.81</v>
      </c>
      <c r="E1367" s="82">
        <v>14496</v>
      </c>
      <c r="F1367" s="82">
        <v>13487.4375</v>
      </c>
      <c r="G1367" s="82">
        <v>10964.75</v>
      </c>
      <c r="H1367" s="82"/>
      <c r="J1367"/>
      <c r="K1367"/>
      <c r="L1367"/>
      <c r="M1367"/>
      <c r="N1367"/>
    </row>
    <row r="1368" spans="1:14" x14ac:dyDescent="0.25">
      <c r="A1368" s="90">
        <v>36797</v>
      </c>
      <c r="B1368" s="88">
        <v>36770</v>
      </c>
      <c r="C1368" s="91" t="s">
        <v>180</v>
      </c>
      <c r="D1368" s="83">
        <v>26.02</v>
      </c>
      <c r="E1368" s="82">
        <v>14996</v>
      </c>
      <c r="F1368" s="82">
        <v>13820.9375</v>
      </c>
      <c r="G1368" s="82">
        <v>11136.375</v>
      </c>
      <c r="H1368" s="82"/>
      <c r="J1368"/>
      <c r="K1368"/>
      <c r="L1368"/>
      <c r="M1368"/>
      <c r="N1368"/>
    </row>
    <row r="1369" spans="1:14" x14ac:dyDescent="0.25">
      <c r="A1369" s="90">
        <v>36798</v>
      </c>
      <c r="B1369" s="88">
        <v>36770</v>
      </c>
      <c r="C1369" s="91" t="s">
        <v>180</v>
      </c>
      <c r="D1369" s="83">
        <v>36.31</v>
      </c>
      <c r="E1369" s="82">
        <v>15339</v>
      </c>
      <c r="F1369" s="82">
        <v>13992.9375</v>
      </c>
      <c r="G1369" s="82">
        <v>11276.25</v>
      </c>
      <c r="H1369" s="82"/>
      <c r="J1369"/>
      <c r="K1369"/>
      <c r="L1369"/>
      <c r="M1369"/>
      <c r="N1369"/>
    </row>
    <row r="1370" spans="1:14" x14ac:dyDescent="0.25">
      <c r="A1370" s="90">
        <v>36799</v>
      </c>
      <c r="B1370" s="88">
        <v>36770</v>
      </c>
      <c r="C1370" s="91">
        <f>WEEKDAY(A1370)</f>
        <v>7</v>
      </c>
      <c r="D1370" s="83">
        <v>35</v>
      </c>
      <c r="E1370" s="82">
        <v>15157</v>
      </c>
      <c r="F1370" s="82">
        <v>13578.0625</v>
      </c>
      <c r="G1370" s="82">
        <v>11221.125</v>
      </c>
      <c r="H1370" s="82"/>
      <c r="J1370"/>
      <c r="K1370"/>
      <c r="L1370"/>
      <c r="M1370"/>
      <c r="N1370"/>
    </row>
    <row r="1371" spans="1:14" x14ac:dyDescent="0.25">
      <c r="A1371" s="90">
        <v>36800</v>
      </c>
      <c r="B1371" s="88">
        <v>36800</v>
      </c>
      <c r="C1371" s="91">
        <f>WEEKDAY(A1371)</f>
        <v>1</v>
      </c>
      <c r="D1371" s="83">
        <v>35</v>
      </c>
      <c r="E1371" s="82">
        <v>16065</v>
      </c>
      <c r="F1371" s="82">
        <v>14176</v>
      </c>
      <c r="G1371" s="82">
        <v>11466.75</v>
      </c>
      <c r="H1371" s="82"/>
      <c r="J1371"/>
      <c r="K1371"/>
      <c r="L1371"/>
      <c r="M1371"/>
      <c r="N1371"/>
    </row>
    <row r="1372" spans="1:14" x14ac:dyDescent="0.25">
      <c r="A1372" s="90">
        <v>36801</v>
      </c>
      <c r="B1372" s="88">
        <v>36800</v>
      </c>
      <c r="C1372" s="91" t="s">
        <v>180</v>
      </c>
      <c r="D1372" s="83">
        <v>44.01</v>
      </c>
      <c r="E1372" s="82">
        <v>18043</v>
      </c>
      <c r="F1372" s="82">
        <v>16066.8125</v>
      </c>
      <c r="G1372" s="82">
        <v>12151.125</v>
      </c>
      <c r="H1372" s="82"/>
      <c r="J1372"/>
      <c r="K1372"/>
      <c r="L1372"/>
      <c r="M1372"/>
      <c r="N1372"/>
    </row>
    <row r="1373" spans="1:14" x14ac:dyDescent="0.25">
      <c r="A1373" s="90">
        <v>36802</v>
      </c>
      <c r="B1373" s="88">
        <v>36800</v>
      </c>
      <c r="C1373" s="91" t="s">
        <v>180</v>
      </c>
      <c r="D1373" s="83">
        <v>47.32</v>
      </c>
      <c r="E1373" s="82">
        <v>18305</v>
      </c>
      <c r="F1373" s="82">
        <v>16159.125</v>
      </c>
      <c r="G1373" s="82">
        <v>12537.75</v>
      </c>
      <c r="H1373" s="82"/>
      <c r="J1373"/>
      <c r="K1373"/>
      <c r="L1373"/>
      <c r="M1373"/>
      <c r="N1373"/>
    </row>
    <row r="1374" spans="1:14" x14ac:dyDescent="0.25">
      <c r="A1374" s="90">
        <v>36803</v>
      </c>
      <c r="B1374" s="88">
        <v>36800</v>
      </c>
      <c r="C1374" s="91" t="s">
        <v>180</v>
      </c>
      <c r="D1374" s="83">
        <v>43.95</v>
      </c>
      <c r="E1374" s="82">
        <v>18805</v>
      </c>
      <c r="F1374" s="82">
        <v>16544.375</v>
      </c>
      <c r="G1374" s="82">
        <v>12678.375</v>
      </c>
      <c r="H1374" s="82"/>
      <c r="J1374"/>
      <c r="K1374"/>
      <c r="L1374"/>
      <c r="M1374"/>
      <c r="N1374"/>
    </row>
    <row r="1375" spans="1:14" x14ac:dyDescent="0.25">
      <c r="A1375" s="90">
        <v>36804</v>
      </c>
      <c r="B1375" s="88">
        <v>36800</v>
      </c>
      <c r="C1375" s="91" t="s">
        <v>180</v>
      </c>
      <c r="D1375" s="83">
        <v>40.630000000000003</v>
      </c>
      <c r="E1375" s="82">
        <v>18804</v>
      </c>
      <c r="F1375" s="82">
        <v>17027.3125</v>
      </c>
      <c r="G1375" s="82">
        <v>13261.75</v>
      </c>
      <c r="H1375" s="82"/>
      <c r="J1375"/>
      <c r="K1375"/>
      <c r="L1375"/>
      <c r="M1375"/>
      <c r="N1375"/>
    </row>
    <row r="1376" spans="1:14" x14ac:dyDescent="0.25">
      <c r="A1376" s="90">
        <v>36805</v>
      </c>
      <c r="B1376" s="88">
        <v>36800</v>
      </c>
      <c r="C1376" s="91" t="s">
        <v>180</v>
      </c>
      <c r="D1376" s="83">
        <v>46.81</v>
      </c>
      <c r="E1376" s="82">
        <v>15556</v>
      </c>
      <c r="F1376" s="82">
        <v>14448.875</v>
      </c>
      <c r="G1376" s="82">
        <v>13035.125</v>
      </c>
      <c r="H1376" s="82"/>
      <c r="J1376"/>
      <c r="K1376"/>
      <c r="L1376"/>
      <c r="M1376"/>
      <c r="N1376"/>
    </row>
    <row r="1377" spans="1:14" x14ac:dyDescent="0.25">
      <c r="A1377" s="90">
        <v>36806</v>
      </c>
      <c r="B1377" s="88">
        <v>36800</v>
      </c>
      <c r="C1377" s="91">
        <f>WEEKDAY(A1377)</f>
        <v>7</v>
      </c>
      <c r="E1377" s="82">
        <v>12468</v>
      </c>
      <c r="F1377" s="82">
        <v>11822.625</v>
      </c>
      <c r="G1377" s="82">
        <v>10942.625</v>
      </c>
      <c r="H1377" s="82"/>
      <c r="J1377"/>
      <c r="K1377"/>
      <c r="L1377"/>
      <c r="M1377"/>
      <c r="N1377"/>
    </row>
    <row r="1378" spans="1:14" x14ac:dyDescent="0.25">
      <c r="A1378" s="90">
        <v>36807</v>
      </c>
      <c r="B1378" s="88">
        <v>36800</v>
      </c>
      <c r="C1378" s="91">
        <f>WEEKDAY(A1378)</f>
        <v>1</v>
      </c>
      <c r="E1378" s="82">
        <v>13088</v>
      </c>
      <c r="F1378" s="82">
        <v>12062.8125</v>
      </c>
      <c r="G1378" s="82">
        <v>10814.25</v>
      </c>
      <c r="H1378" s="82"/>
      <c r="J1378"/>
      <c r="K1378"/>
      <c r="L1378"/>
      <c r="M1378"/>
      <c r="N1378"/>
    </row>
    <row r="1379" spans="1:14" x14ac:dyDescent="0.25">
      <c r="A1379" s="90">
        <v>36808</v>
      </c>
      <c r="B1379" s="88">
        <v>36800</v>
      </c>
      <c r="C1379" s="91" t="s">
        <v>180</v>
      </c>
      <c r="D1379" s="83">
        <v>47.97</v>
      </c>
      <c r="E1379" s="82">
        <v>14081</v>
      </c>
      <c r="F1379" s="82">
        <v>13409.125</v>
      </c>
      <c r="G1379" s="82">
        <v>11466.75</v>
      </c>
      <c r="H1379" s="82"/>
      <c r="J1379"/>
      <c r="K1379"/>
      <c r="L1379"/>
      <c r="M1379"/>
      <c r="N1379"/>
    </row>
    <row r="1380" spans="1:14" x14ac:dyDescent="0.25">
      <c r="A1380" s="90">
        <v>36809</v>
      </c>
      <c r="B1380" s="88">
        <v>36800</v>
      </c>
      <c r="C1380" s="91" t="s">
        <v>180</v>
      </c>
      <c r="D1380" s="83">
        <v>39.65</v>
      </c>
      <c r="E1380" s="82">
        <v>13696</v>
      </c>
      <c r="F1380" s="82">
        <v>12920.4375</v>
      </c>
      <c r="G1380" s="82">
        <v>11549.5</v>
      </c>
      <c r="H1380" s="82"/>
      <c r="J1380"/>
      <c r="K1380"/>
      <c r="L1380"/>
      <c r="M1380"/>
      <c r="N1380"/>
    </row>
    <row r="1381" spans="1:14" x14ac:dyDescent="0.25">
      <c r="A1381" s="90">
        <v>36810</v>
      </c>
      <c r="B1381" s="88">
        <v>36800</v>
      </c>
      <c r="C1381" s="91" t="s">
        <v>180</v>
      </c>
      <c r="D1381" s="83">
        <v>36.76</v>
      </c>
      <c r="E1381" s="82">
        <v>13677</v>
      </c>
      <c r="F1381" s="82">
        <v>13033.75</v>
      </c>
      <c r="G1381" s="82">
        <v>11345.125</v>
      </c>
      <c r="H1381" s="82"/>
      <c r="J1381"/>
      <c r="K1381"/>
      <c r="L1381"/>
      <c r="M1381"/>
      <c r="N1381"/>
    </row>
    <row r="1382" spans="1:14" x14ac:dyDescent="0.25">
      <c r="A1382" s="90">
        <v>36811</v>
      </c>
      <c r="B1382" s="88">
        <v>36800</v>
      </c>
      <c r="C1382" s="91" t="s">
        <v>180</v>
      </c>
      <c r="D1382" s="83">
        <v>34.9</v>
      </c>
      <c r="E1382" s="82">
        <v>13793</v>
      </c>
      <c r="F1382" s="82">
        <v>13256.75</v>
      </c>
      <c r="G1382" s="82">
        <v>11115</v>
      </c>
      <c r="H1382" s="82"/>
      <c r="J1382"/>
      <c r="K1382"/>
      <c r="L1382"/>
      <c r="M1382"/>
      <c r="N1382"/>
    </row>
    <row r="1383" spans="1:14" x14ac:dyDescent="0.25">
      <c r="A1383" s="90">
        <v>36812</v>
      </c>
      <c r="B1383" s="88">
        <v>36800</v>
      </c>
      <c r="C1383" s="91" t="s">
        <v>180</v>
      </c>
      <c r="D1383" s="83">
        <v>36.72</v>
      </c>
      <c r="E1383" s="82">
        <v>13891</v>
      </c>
      <c r="F1383" s="82">
        <v>13228.125</v>
      </c>
      <c r="G1383" s="82">
        <v>10961.625</v>
      </c>
      <c r="H1383" s="82"/>
      <c r="J1383"/>
      <c r="K1383"/>
      <c r="L1383"/>
      <c r="M1383"/>
      <c r="N1383"/>
    </row>
    <row r="1384" spans="1:14" x14ac:dyDescent="0.25">
      <c r="A1384" s="90">
        <v>36813</v>
      </c>
      <c r="B1384" s="88">
        <v>36800</v>
      </c>
      <c r="C1384" s="91">
        <f>WEEKDAY(A1384)</f>
        <v>7</v>
      </c>
      <c r="E1384" s="82">
        <v>13608</v>
      </c>
      <c r="F1384" s="82">
        <v>12736.5</v>
      </c>
      <c r="G1384" s="82">
        <v>10946.125</v>
      </c>
      <c r="H1384" s="82"/>
      <c r="J1384"/>
      <c r="K1384"/>
      <c r="L1384"/>
      <c r="M1384"/>
      <c r="N1384"/>
    </row>
    <row r="1385" spans="1:14" x14ac:dyDescent="0.25">
      <c r="A1385" s="90">
        <v>36814</v>
      </c>
      <c r="B1385" s="88">
        <v>36800</v>
      </c>
      <c r="C1385" s="91">
        <f>WEEKDAY(A1385)</f>
        <v>1</v>
      </c>
      <c r="E1385" s="82">
        <v>14362</v>
      </c>
      <c r="F1385" s="82">
        <v>12909.25</v>
      </c>
      <c r="G1385" s="82">
        <v>10879.25</v>
      </c>
      <c r="H1385" s="82"/>
      <c r="J1385"/>
      <c r="K1385"/>
      <c r="L1385"/>
      <c r="M1385"/>
      <c r="N1385"/>
    </row>
    <row r="1386" spans="1:14" x14ac:dyDescent="0.25">
      <c r="A1386" s="90">
        <v>36815</v>
      </c>
      <c r="B1386" s="88">
        <v>36800</v>
      </c>
      <c r="C1386" s="91" t="s">
        <v>180</v>
      </c>
      <c r="D1386" s="83">
        <v>37.520000000000003</v>
      </c>
      <c r="E1386" s="82">
        <v>15402</v>
      </c>
      <c r="F1386" s="82">
        <v>14428.1875</v>
      </c>
      <c r="G1386" s="82">
        <v>11440.625</v>
      </c>
      <c r="H1386" s="82"/>
      <c r="J1386"/>
      <c r="K1386"/>
      <c r="L1386"/>
      <c r="M1386"/>
      <c r="N1386"/>
    </row>
    <row r="1387" spans="1:14" x14ac:dyDescent="0.25">
      <c r="A1387" s="90">
        <v>36816</v>
      </c>
      <c r="B1387" s="88">
        <v>36800</v>
      </c>
      <c r="C1387" s="91" t="s">
        <v>180</v>
      </c>
      <c r="D1387" s="83">
        <v>42.03</v>
      </c>
      <c r="E1387" s="82">
        <v>15496</v>
      </c>
      <c r="F1387" s="82">
        <v>14454.4375</v>
      </c>
      <c r="G1387" s="82">
        <v>11707.25</v>
      </c>
      <c r="H1387" s="82"/>
      <c r="J1387"/>
      <c r="K1387"/>
      <c r="L1387"/>
      <c r="M1387"/>
      <c r="N1387"/>
    </row>
    <row r="1388" spans="1:14" x14ac:dyDescent="0.25">
      <c r="A1388" s="90">
        <v>36817</v>
      </c>
      <c r="B1388" s="88">
        <v>36800</v>
      </c>
      <c r="C1388" s="91" t="s">
        <v>180</v>
      </c>
      <c r="D1388" s="83">
        <v>47.58</v>
      </c>
      <c r="E1388" s="82">
        <v>14497</v>
      </c>
      <c r="F1388" s="82">
        <v>13818</v>
      </c>
      <c r="G1388" s="82">
        <v>11548</v>
      </c>
      <c r="H1388" s="82"/>
      <c r="J1388"/>
      <c r="K1388"/>
      <c r="L1388"/>
      <c r="M1388"/>
      <c r="N1388"/>
    </row>
    <row r="1389" spans="1:14" x14ac:dyDescent="0.25">
      <c r="A1389" s="90">
        <v>36818</v>
      </c>
      <c r="B1389" s="88">
        <v>36800</v>
      </c>
      <c r="C1389" s="91" t="s">
        <v>180</v>
      </c>
      <c r="D1389" s="83">
        <v>45.38</v>
      </c>
      <c r="E1389" s="82">
        <v>14646</v>
      </c>
      <c r="F1389" s="82">
        <v>13783.8125</v>
      </c>
      <c r="G1389" s="82">
        <v>11198</v>
      </c>
      <c r="H1389" s="82"/>
      <c r="J1389"/>
      <c r="K1389"/>
      <c r="L1389"/>
      <c r="M1389"/>
      <c r="N1389"/>
    </row>
    <row r="1390" spans="1:14" x14ac:dyDescent="0.25">
      <c r="A1390" s="90">
        <v>36819</v>
      </c>
      <c r="B1390" s="88">
        <v>36800</v>
      </c>
      <c r="C1390" s="91" t="s">
        <v>180</v>
      </c>
      <c r="D1390" s="83">
        <v>43.18</v>
      </c>
      <c r="E1390" s="82">
        <v>14445</v>
      </c>
      <c r="F1390" s="82">
        <v>13674.875</v>
      </c>
      <c r="G1390" s="82">
        <v>11235.25</v>
      </c>
      <c r="H1390" s="82"/>
      <c r="J1390"/>
      <c r="K1390"/>
      <c r="L1390"/>
      <c r="M1390"/>
      <c r="N1390"/>
    </row>
    <row r="1391" spans="1:14" x14ac:dyDescent="0.25">
      <c r="A1391" s="90">
        <v>36820</v>
      </c>
      <c r="B1391" s="88">
        <v>36800</v>
      </c>
      <c r="C1391" s="91">
        <f>WEEKDAY(A1391)</f>
        <v>7</v>
      </c>
      <c r="E1391" s="82">
        <v>13884</v>
      </c>
      <c r="F1391" s="82">
        <v>12964.5625</v>
      </c>
      <c r="G1391" s="82">
        <v>11281.75</v>
      </c>
      <c r="H1391" s="82"/>
      <c r="J1391"/>
      <c r="K1391"/>
      <c r="L1391"/>
      <c r="M1391"/>
      <c r="N1391"/>
    </row>
    <row r="1392" spans="1:14" x14ac:dyDescent="0.25">
      <c r="A1392" s="90">
        <v>36821</v>
      </c>
      <c r="B1392" s="88">
        <v>36800</v>
      </c>
      <c r="C1392" s="91">
        <f>WEEKDAY(A1392)</f>
        <v>1</v>
      </c>
      <c r="E1392" s="82">
        <v>14779</v>
      </c>
      <c r="F1392" s="82">
        <v>13434.4375</v>
      </c>
      <c r="G1392" s="82">
        <v>11498</v>
      </c>
      <c r="H1392" s="82"/>
      <c r="J1392"/>
      <c r="K1392"/>
      <c r="L1392"/>
      <c r="M1392"/>
      <c r="N1392"/>
    </row>
    <row r="1393" spans="1:14" x14ac:dyDescent="0.25">
      <c r="A1393" s="90">
        <v>36822</v>
      </c>
      <c r="B1393" s="88">
        <v>36800</v>
      </c>
      <c r="C1393" s="91" t="s">
        <v>180</v>
      </c>
      <c r="D1393" s="83">
        <v>44.24</v>
      </c>
      <c r="E1393" s="82">
        <v>15946</v>
      </c>
      <c r="F1393" s="82">
        <v>14963.375</v>
      </c>
      <c r="G1393" s="82">
        <v>11862.375</v>
      </c>
      <c r="H1393" s="82"/>
      <c r="J1393"/>
      <c r="K1393"/>
      <c r="L1393"/>
      <c r="M1393"/>
      <c r="N1393"/>
    </row>
    <row r="1394" spans="1:14" x14ac:dyDescent="0.25">
      <c r="A1394" s="90">
        <v>36823</v>
      </c>
      <c r="B1394" s="88">
        <v>36800</v>
      </c>
      <c r="C1394" s="91" t="s">
        <v>180</v>
      </c>
      <c r="D1394" s="83">
        <v>47.88</v>
      </c>
      <c r="E1394" s="82">
        <v>15539</v>
      </c>
      <c r="F1394" s="82">
        <v>14289.9375</v>
      </c>
      <c r="G1394" s="82">
        <v>11565.5</v>
      </c>
      <c r="H1394" s="82"/>
      <c r="J1394"/>
      <c r="K1394"/>
      <c r="L1394"/>
      <c r="M1394"/>
      <c r="N1394"/>
    </row>
    <row r="1395" spans="1:14" x14ac:dyDescent="0.25">
      <c r="A1395" s="90">
        <v>36824</v>
      </c>
      <c r="B1395" s="88">
        <v>36800</v>
      </c>
      <c r="C1395" s="91" t="s">
        <v>180</v>
      </c>
      <c r="D1395" s="83">
        <v>51.2</v>
      </c>
      <c r="E1395" s="82">
        <v>15534</v>
      </c>
      <c r="F1395" s="82">
        <v>14298.3125</v>
      </c>
      <c r="G1395" s="82">
        <v>11326.875</v>
      </c>
      <c r="H1395" s="82"/>
      <c r="J1395"/>
      <c r="K1395"/>
      <c r="L1395"/>
      <c r="M1395"/>
      <c r="N1395"/>
    </row>
    <row r="1396" spans="1:14" x14ac:dyDescent="0.25">
      <c r="A1396" s="90">
        <v>36825</v>
      </c>
      <c r="B1396" s="88">
        <v>36800</v>
      </c>
      <c r="C1396" s="91" t="s">
        <v>180</v>
      </c>
      <c r="D1396" s="83">
        <v>49.6</v>
      </c>
      <c r="E1396" s="82">
        <v>15416</v>
      </c>
      <c r="F1396" s="82">
        <v>14441.5</v>
      </c>
      <c r="G1396" s="82">
        <v>11584.125</v>
      </c>
      <c r="H1396" s="82"/>
      <c r="J1396"/>
      <c r="K1396"/>
      <c r="L1396"/>
      <c r="M1396"/>
      <c r="N1396"/>
    </row>
    <row r="1397" spans="1:14" x14ac:dyDescent="0.25">
      <c r="A1397" s="90">
        <v>36826</v>
      </c>
      <c r="B1397" s="88">
        <v>36800</v>
      </c>
      <c r="C1397" s="91" t="s">
        <v>180</v>
      </c>
      <c r="D1397" s="83">
        <v>42.3</v>
      </c>
      <c r="E1397" s="82">
        <v>15556</v>
      </c>
      <c r="F1397" s="82">
        <v>14336</v>
      </c>
      <c r="G1397" s="82">
        <v>11517.75</v>
      </c>
      <c r="H1397" s="82"/>
      <c r="J1397"/>
      <c r="K1397"/>
      <c r="L1397"/>
      <c r="M1397"/>
      <c r="N1397"/>
    </row>
    <row r="1398" spans="1:14" x14ac:dyDescent="0.25">
      <c r="A1398" s="90">
        <v>36827</v>
      </c>
      <c r="B1398" s="88">
        <v>36800</v>
      </c>
      <c r="C1398" s="91">
        <f>WEEKDAY(A1398)</f>
        <v>7</v>
      </c>
      <c r="E1398" s="82">
        <v>14825</v>
      </c>
      <c r="F1398" s="82">
        <v>13569.375</v>
      </c>
      <c r="G1398" s="82">
        <v>11405.375</v>
      </c>
      <c r="H1398" s="82"/>
      <c r="J1398"/>
      <c r="K1398"/>
      <c r="L1398"/>
      <c r="M1398"/>
      <c r="N1398"/>
    </row>
    <row r="1399" spans="1:14" x14ac:dyDescent="0.25">
      <c r="A1399" s="90">
        <v>36828</v>
      </c>
      <c r="B1399" s="88">
        <v>36800</v>
      </c>
      <c r="C1399" s="91">
        <f>WEEKDAY(A1399)</f>
        <v>1</v>
      </c>
      <c r="E1399" s="82">
        <v>14483</v>
      </c>
      <c r="F1399" s="82">
        <v>13139.5</v>
      </c>
      <c r="G1399" s="82">
        <v>11369.375</v>
      </c>
      <c r="H1399" s="82"/>
      <c r="J1399"/>
      <c r="K1399"/>
      <c r="L1399"/>
      <c r="M1399"/>
      <c r="N1399"/>
    </row>
    <row r="1400" spans="1:14" x14ac:dyDescent="0.25">
      <c r="A1400" s="90">
        <v>36829</v>
      </c>
      <c r="B1400" s="88">
        <v>36800</v>
      </c>
      <c r="C1400" s="91" t="s">
        <v>180</v>
      </c>
      <c r="D1400" s="83">
        <v>40.32</v>
      </c>
      <c r="E1400" s="82">
        <v>15800</v>
      </c>
      <c r="F1400" s="82">
        <v>14659.3125</v>
      </c>
      <c r="G1400" s="82">
        <v>11413.375</v>
      </c>
      <c r="H1400" s="82"/>
      <c r="J1400"/>
      <c r="K1400"/>
      <c r="L1400"/>
      <c r="M1400"/>
      <c r="N1400"/>
    </row>
    <row r="1401" spans="1:14" x14ac:dyDescent="0.25">
      <c r="A1401" s="90">
        <v>36830</v>
      </c>
      <c r="B1401" s="88">
        <v>36800</v>
      </c>
      <c r="C1401" s="91" t="s">
        <v>180</v>
      </c>
      <c r="D1401" s="83">
        <v>43.28</v>
      </c>
      <c r="E1401" s="82">
        <v>16044</v>
      </c>
      <c r="F1401" s="82">
        <v>14718.6875</v>
      </c>
      <c r="G1401" s="82">
        <v>11669.5</v>
      </c>
      <c r="H1401" s="82"/>
      <c r="J1401"/>
      <c r="K1401"/>
      <c r="L1401"/>
      <c r="M1401"/>
      <c r="N1401"/>
    </row>
    <row r="1402" spans="1:14" x14ac:dyDescent="0.25">
      <c r="A1402" s="90">
        <v>36831</v>
      </c>
      <c r="B1402" s="88">
        <v>36831</v>
      </c>
      <c r="C1402" s="91" t="s">
        <v>180</v>
      </c>
      <c r="D1402" s="83">
        <v>43.46</v>
      </c>
      <c r="E1402" s="82">
        <v>15793</v>
      </c>
      <c r="F1402" s="82">
        <v>14736.875</v>
      </c>
      <c r="G1402" s="82">
        <v>11692.5</v>
      </c>
      <c r="H1402" s="82"/>
      <c r="J1402"/>
      <c r="K1402"/>
      <c r="L1402"/>
      <c r="M1402"/>
      <c r="N1402"/>
    </row>
    <row r="1403" spans="1:14" x14ac:dyDescent="0.25">
      <c r="A1403" s="90">
        <v>36832</v>
      </c>
      <c r="B1403" s="88">
        <v>36831</v>
      </c>
      <c r="C1403" s="91" t="s">
        <v>180</v>
      </c>
      <c r="D1403" s="83">
        <v>40.93</v>
      </c>
      <c r="E1403" s="82">
        <v>15023</v>
      </c>
      <c r="F1403" s="82">
        <v>14235.375</v>
      </c>
      <c r="G1403" s="82">
        <v>11790.625</v>
      </c>
      <c r="H1403" s="82"/>
      <c r="J1403"/>
      <c r="K1403"/>
      <c r="L1403"/>
      <c r="M1403"/>
      <c r="N1403"/>
    </row>
    <row r="1404" spans="1:14" x14ac:dyDescent="0.25">
      <c r="A1404" s="90">
        <v>36833</v>
      </c>
      <c r="B1404" s="88">
        <v>36831</v>
      </c>
      <c r="C1404" s="91" t="s">
        <v>180</v>
      </c>
      <c r="D1404" s="83">
        <v>39.92</v>
      </c>
      <c r="E1404" s="82">
        <v>14523</v>
      </c>
      <c r="F1404" s="82">
        <v>13924.875</v>
      </c>
      <c r="G1404" s="82">
        <v>11456.375</v>
      </c>
      <c r="H1404" s="82"/>
      <c r="J1404"/>
      <c r="K1404"/>
      <c r="L1404"/>
      <c r="M1404"/>
      <c r="N1404"/>
    </row>
    <row r="1405" spans="1:14" x14ac:dyDescent="0.25">
      <c r="A1405" s="90">
        <v>36834</v>
      </c>
      <c r="B1405" s="88">
        <v>36831</v>
      </c>
      <c r="C1405" s="91">
        <f>WEEKDAY(A1405)</f>
        <v>7</v>
      </c>
      <c r="D1405" s="83">
        <v>32.5</v>
      </c>
      <c r="E1405" s="82">
        <v>13466</v>
      </c>
      <c r="F1405" s="82">
        <v>12743.4375</v>
      </c>
      <c r="G1405" s="82">
        <v>11132</v>
      </c>
      <c r="H1405" s="82"/>
      <c r="J1405"/>
      <c r="K1405"/>
      <c r="L1405"/>
      <c r="M1405"/>
      <c r="N1405"/>
    </row>
    <row r="1406" spans="1:14" x14ac:dyDescent="0.25">
      <c r="A1406" s="90">
        <v>36835</v>
      </c>
      <c r="B1406" s="88">
        <v>36831</v>
      </c>
      <c r="C1406" s="91">
        <f>WEEKDAY(A1406)</f>
        <v>1</v>
      </c>
      <c r="D1406" s="83">
        <v>32.5</v>
      </c>
      <c r="E1406" s="82">
        <v>13734</v>
      </c>
      <c r="F1406" s="82">
        <v>12765.875</v>
      </c>
      <c r="G1406" s="82">
        <v>11112.625</v>
      </c>
      <c r="H1406" s="82"/>
      <c r="J1406"/>
      <c r="K1406"/>
      <c r="L1406"/>
      <c r="M1406"/>
      <c r="N1406"/>
    </row>
    <row r="1407" spans="1:14" x14ac:dyDescent="0.25">
      <c r="A1407" s="90">
        <v>36836</v>
      </c>
      <c r="B1407" s="88">
        <v>36831</v>
      </c>
      <c r="C1407" s="91" t="s">
        <v>180</v>
      </c>
      <c r="D1407" s="83">
        <v>41.1</v>
      </c>
      <c r="E1407" s="82">
        <v>14372</v>
      </c>
      <c r="F1407" s="82">
        <v>13541.75</v>
      </c>
      <c r="G1407" s="82">
        <v>11160.875</v>
      </c>
      <c r="H1407" s="82"/>
      <c r="J1407"/>
      <c r="K1407"/>
      <c r="L1407"/>
      <c r="M1407"/>
      <c r="N1407"/>
    </row>
    <row r="1408" spans="1:14" x14ac:dyDescent="0.25">
      <c r="A1408" s="90">
        <v>36837</v>
      </c>
      <c r="B1408" s="88">
        <v>36831</v>
      </c>
      <c r="C1408" s="91" t="s">
        <v>180</v>
      </c>
      <c r="D1408" s="83">
        <v>38.799999999999997</v>
      </c>
      <c r="E1408" s="82">
        <v>14343</v>
      </c>
      <c r="F1408" s="82">
        <v>13302.75</v>
      </c>
      <c r="G1408" s="82">
        <v>10957</v>
      </c>
      <c r="H1408" s="82"/>
      <c r="J1408"/>
      <c r="K1408"/>
      <c r="L1408"/>
      <c r="M1408"/>
      <c r="N1408"/>
    </row>
    <row r="1409" spans="1:14" x14ac:dyDescent="0.25">
      <c r="A1409" s="90">
        <v>36838</v>
      </c>
      <c r="B1409" s="88">
        <v>36831</v>
      </c>
      <c r="C1409" s="91" t="s">
        <v>180</v>
      </c>
      <c r="D1409" s="83">
        <v>40.69</v>
      </c>
      <c r="E1409" s="82">
        <v>15129</v>
      </c>
      <c r="F1409" s="82">
        <v>14343.5625</v>
      </c>
      <c r="G1409" s="82">
        <v>11748.125</v>
      </c>
      <c r="H1409" s="82"/>
      <c r="J1409"/>
      <c r="K1409"/>
      <c r="L1409"/>
      <c r="M1409"/>
      <c r="N1409"/>
    </row>
    <row r="1410" spans="1:14" x14ac:dyDescent="0.25">
      <c r="A1410" s="90">
        <v>36839</v>
      </c>
      <c r="B1410" s="88">
        <v>36831</v>
      </c>
      <c r="C1410" s="91" t="s">
        <v>180</v>
      </c>
      <c r="D1410" s="83">
        <v>41.12</v>
      </c>
      <c r="E1410" s="82">
        <v>14309</v>
      </c>
      <c r="F1410" s="82">
        <v>13396.375</v>
      </c>
      <c r="G1410" s="82">
        <v>11608</v>
      </c>
      <c r="H1410" s="82"/>
      <c r="J1410"/>
      <c r="K1410"/>
      <c r="L1410"/>
      <c r="M1410"/>
      <c r="N1410"/>
    </row>
    <row r="1411" spans="1:14" x14ac:dyDescent="0.25">
      <c r="A1411" s="90">
        <v>36840</v>
      </c>
      <c r="B1411" s="88">
        <v>36831</v>
      </c>
      <c r="C1411" s="91" t="s">
        <v>180</v>
      </c>
      <c r="D1411" s="83">
        <v>42.46</v>
      </c>
      <c r="E1411" s="82">
        <v>13696</v>
      </c>
      <c r="F1411" s="82">
        <v>13043.9375</v>
      </c>
      <c r="G1411" s="82">
        <v>11699.875</v>
      </c>
      <c r="H1411" s="82"/>
      <c r="J1411"/>
      <c r="K1411"/>
      <c r="L1411"/>
      <c r="M1411"/>
      <c r="N1411"/>
    </row>
    <row r="1412" spans="1:14" x14ac:dyDescent="0.25">
      <c r="A1412" s="90">
        <v>36841</v>
      </c>
      <c r="B1412" s="88">
        <v>36831</v>
      </c>
      <c r="C1412" s="91">
        <f>WEEKDAY(A1412)</f>
        <v>7</v>
      </c>
      <c r="D1412" s="83">
        <v>29</v>
      </c>
      <c r="E1412" s="82">
        <v>13131</v>
      </c>
      <c r="F1412" s="82">
        <v>12580.0625</v>
      </c>
      <c r="G1412" s="82">
        <v>11484.875</v>
      </c>
      <c r="H1412" s="82"/>
      <c r="J1412"/>
      <c r="K1412"/>
      <c r="L1412"/>
      <c r="M1412"/>
      <c r="N1412"/>
    </row>
    <row r="1413" spans="1:14" x14ac:dyDescent="0.25">
      <c r="A1413" s="90">
        <v>36842</v>
      </c>
      <c r="B1413" s="88">
        <v>36831</v>
      </c>
      <c r="C1413" s="91">
        <f>WEEKDAY(A1413)</f>
        <v>1</v>
      </c>
      <c r="E1413" s="82">
        <v>12713</v>
      </c>
      <c r="F1413" s="82">
        <v>11811.1875</v>
      </c>
      <c r="G1413" s="82">
        <v>10872.875</v>
      </c>
      <c r="H1413" s="82"/>
      <c r="J1413"/>
      <c r="K1413"/>
      <c r="L1413"/>
      <c r="M1413"/>
      <c r="N1413"/>
    </row>
    <row r="1414" spans="1:14" x14ac:dyDescent="0.25">
      <c r="A1414" s="90">
        <v>36843</v>
      </c>
      <c r="B1414" s="88">
        <v>36831</v>
      </c>
      <c r="C1414" s="91" t="s">
        <v>180</v>
      </c>
      <c r="D1414" s="83">
        <v>49.3</v>
      </c>
      <c r="E1414" s="82">
        <v>14309</v>
      </c>
      <c r="F1414" s="82">
        <v>13282.5</v>
      </c>
      <c r="G1414" s="82">
        <v>10982.25</v>
      </c>
      <c r="H1414" s="82"/>
      <c r="J1414"/>
      <c r="K1414"/>
      <c r="L1414"/>
      <c r="M1414"/>
      <c r="N1414"/>
    </row>
    <row r="1415" spans="1:14" x14ac:dyDescent="0.25">
      <c r="A1415" s="90">
        <v>36844</v>
      </c>
      <c r="B1415" s="88">
        <v>36831</v>
      </c>
      <c r="C1415" s="91" t="s">
        <v>180</v>
      </c>
      <c r="D1415" s="83">
        <v>46.38</v>
      </c>
      <c r="E1415" s="82">
        <v>14680</v>
      </c>
      <c r="F1415" s="82">
        <v>13769.75</v>
      </c>
      <c r="G1415" s="82">
        <v>12231.125</v>
      </c>
      <c r="H1415" s="82"/>
      <c r="J1415"/>
      <c r="K1415"/>
      <c r="L1415"/>
      <c r="M1415"/>
      <c r="N1415"/>
    </row>
    <row r="1416" spans="1:14" x14ac:dyDescent="0.25">
      <c r="A1416" s="90">
        <v>36845</v>
      </c>
      <c r="B1416" s="88">
        <v>36831</v>
      </c>
      <c r="C1416" s="91" t="s">
        <v>180</v>
      </c>
      <c r="D1416" s="83">
        <v>46.57</v>
      </c>
      <c r="E1416" s="82">
        <v>14948</v>
      </c>
      <c r="F1416" s="82">
        <v>13705.5</v>
      </c>
      <c r="G1416" s="82">
        <v>12356.25</v>
      </c>
      <c r="H1416" s="82"/>
      <c r="J1416"/>
      <c r="K1416"/>
      <c r="L1416"/>
      <c r="M1416"/>
      <c r="N1416"/>
    </row>
    <row r="1417" spans="1:14" x14ac:dyDescent="0.25">
      <c r="A1417" s="90">
        <v>36846</v>
      </c>
      <c r="B1417" s="88">
        <v>36831</v>
      </c>
      <c r="C1417" s="91" t="s">
        <v>180</v>
      </c>
      <c r="D1417" s="83">
        <v>49.5</v>
      </c>
      <c r="E1417" s="82">
        <v>13911</v>
      </c>
      <c r="F1417" s="82">
        <v>13261</v>
      </c>
      <c r="G1417" s="82">
        <v>11256.375</v>
      </c>
      <c r="H1417" s="82"/>
      <c r="J1417"/>
      <c r="K1417"/>
      <c r="L1417"/>
      <c r="M1417"/>
      <c r="N1417"/>
    </row>
    <row r="1418" spans="1:14" x14ac:dyDescent="0.25">
      <c r="A1418" s="90">
        <v>36847</v>
      </c>
      <c r="B1418" s="88">
        <v>36831</v>
      </c>
      <c r="C1418" s="91" t="s">
        <v>180</v>
      </c>
      <c r="D1418" s="83">
        <v>48.93</v>
      </c>
      <c r="E1418" s="82">
        <v>14429</v>
      </c>
      <c r="F1418" s="82">
        <v>13761.6875</v>
      </c>
      <c r="G1418" s="82">
        <v>11593.375</v>
      </c>
      <c r="H1418" s="82"/>
      <c r="J1418"/>
      <c r="K1418"/>
      <c r="L1418"/>
      <c r="M1418"/>
      <c r="N1418"/>
    </row>
    <row r="1419" spans="1:14" x14ac:dyDescent="0.25">
      <c r="A1419" s="90">
        <v>36848</v>
      </c>
      <c r="B1419" s="88">
        <v>36831</v>
      </c>
      <c r="C1419" s="91">
        <f>WEEKDAY(A1419)</f>
        <v>7</v>
      </c>
      <c r="E1419" s="82">
        <v>14576</v>
      </c>
      <c r="F1419" s="82">
        <v>14049</v>
      </c>
      <c r="G1419" s="82">
        <v>12323.875</v>
      </c>
      <c r="H1419" s="82"/>
      <c r="J1419"/>
      <c r="K1419"/>
      <c r="L1419"/>
      <c r="M1419"/>
      <c r="N1419"/>
    </row>
    <row r="1420" spans="1:14" x14ac:dyDescent="0.25">
      <c r="A1420" s="90">
        <v>36849</v>
      </c>
      <c r="B1420" s="88">
        <v>36831</v>
      </c>
      <c r="C1420" s="91">
        <f>WEEKDAY(A1420)</f>
        <v>1</v>
      </c>
      <c r="E1420" s="82">
        <v>13539</v>
      </c>
      <c r="F1420" s="82">
        <v>12856.6875</v>
      </c>
      <c r="G1420" s="82">
        <v>12261.625</v>
      </c>
      <c r="H1420" s="82"/>
      <c r="J1420"/>
      <c r="K1420"/>
      <c r="L1420"/>
      <c r="M1420"/>
      <c r="N1420"/>
    </row>
    <row r="1421" spans="1:14" x14ac:dyDescent="0.25">
      <c r="A1421" s="90">
        <v>36850</v>
      </c>
      <c r="B1421" s="88">
        <v>36831</v>
      </c>
      <c r="C1421" s="91" t="s">
        <v>180</v>
      </c>
      <c r="D1421" s="83">
        <v>52.13</v>
      </c>
      <c r="E1421" s="82">
        <v>14899</v>
      </c>
      <c r="F1421" s="82">
        <v>13815.5</v>
      </c>
      <c r="G1421" s="82">
        <v>12399.125</v>
      </c>
      <c r="H1421" s="82"/>
      <c r="J1421"/>
      <c r="K1421"/>
      <c r="L1421"/>
      <c r="M1421"/>
      <c r="N1421"/>
    </row>
    <row r="1422" spans="1:14" x14ac:dyDescent="0.25">
      <c r="A1422" s="90">
        <v>36851</v>
      </c>
      <c r="B1422" s="88">
        <v>36831</v>
      </c>
      <c r="C1422" s="91" t="s">
        <v>180</v>
      </c>
      <c r="D1422" s="83">
        <v>62.7</v>
      </c>
      <c r="E1422" s="82">
        <v>15304</v>
      </c>
      <c r="F1422" s="82">
        <v>14182.125</v>
      </c>
      <c r="G1422" s="82">
        <v>12807</v>
      </c>
      <c r="H1422" s="82"/>
      <c r="J1422"/>
      <c r="K1422"/>
      <c r="L1422"/>
      <c r="M1422"/>
      <c r="N1422"/>
    </row>
    <row r="1423" spans="1:14" x14ac:dyDescent="0.25">
      <c r="A1423" s="90">
        <v>36852</v>
      </c>
      <c r="B1423" s="88">
        <v>36831</v>
      </c>
      <c r="C1423" s="91" t="s">
        <v>180</v>
      </c>
      <c r="D1423" s="83">
        <v>62.78</v>
      </c>
      <c r="E1423" s="82">
        <v>14870</v>
      </c>
      <c r="F1423" s="82">
        <v>13345.5625</v>
      </c>
      <c r="G1423" s="82">
        <v>12612.875</v>
      </c>
      <c r="H1423" s="82"/>
      <c r="J1423"/>
      <c r="K1423"/>
      <c r="L1423"/>
      <c r="M1423"/>
      <c r="N1423"/>
    </row>
    <row r="1424" spans="1:14" x14ac:dyDescent="0.25">
      <c r="A1424" s="90">
        <v>36853</v>
      </c>
      <c r="B1424" s="88">
        <v>36831</v>
      </c>
      <c r="C1424" s="91" t="s">
        <v>180</v>
      </c>
      <c r="D1424" s="83">
        <v>32</v>
      </c>
      <c r="E1424" s="82">
        <v>12129</v>
      </c>
      <c r="F1424" s="82">
        <v>11086.5625</v>
      </c>
      <c r="G1424" s="82">
        <v>10655.25</v>
      </c>
      <c r="H1424" s="82"/>
      <c r="J1424"/>
      <c r="K1424"/>
      <c r="L1424"/>
      <c r="M1424"/>
      <c r="N1424"/>
    </row>
    <row r="1425" spans="1:14" x14ac:dyDescent="0.25">
      <c r="A1425" s="90">
        <v>36854</v>
      </c>
      <c r="B1425" s="88">
        <v>36831</v>
      </c>
      <c r="C1425" s="91" t="s">
        <v>180</v>
      </c>
      <c r="D1425" s="83">
        <v>32.25</v>
      </c>
      <c r="E1425" s="82">
        <v>12483</v>
      </c>
      <c r="F1425" s="82">
        <v>11842.5625</v>
      </c>
      <c r="G1425" s="82">
        <v>10079.125</v>
      </c>
      <c r="H1425" s="82"/>
      <c r="J1425"/>
      <c r="K1425"/>
      <c r="L1425"/>
      <c r="M1425"/>
      <c r="N1425"/>
    </row>
    <row r="1426" spans="1:14" x14ac:dyDescent="0.25">
      <c r="A1426" s="90">
        <v>36855</v>
      </c>
      <c r="B1426" s="88">
        <v>36831</v>
      </c>
      <c r="C1426" s="91">
        <f>WEEKDAY(A1426)</f>
        <v>7</v>
      </c>
      <c r="D1426" s="83">
        <v>32</v>
      </c>
      <c r="E1426" s="82">
        <v>12517</v>
      </c>
      <c r="F1426" s="82">
        <v>11748.875</v>
      </c>
      <c r="G1426" s="82">
        <v>10585.5</v>
      </c>
      <c r="H1426" s="82"/>
      <c r="J1426"/>
      <c r="K1426"/>
      <c r="L1426"/>
      <c r="M1426"/>
      <c r="N1426"/>
    </row>
    <row r="1427" spans="1:14" x14ac:dyDescent="0.25">
      <c r="A1427" s="90">
        <v>36856</v>
      </c>
      <c r="B1427" s="88">
        <v>36831</v>
      </c>
      <c r="C1427" s="91">
        <f>WEEKDAY(A1427)</f>
        <v>1</v>
      </c>
      <c r="D1427" s="83">
        <v>32</v>
      </c>
      <c r="E1427" s="82">
        <v>12952</v>
      </c>
      <c r="F1427" s="82">
        <v>11879.75</v>
      </c>
      <c r="G1427" s="82">
        <v>11026.625</v>
      </c>
      <c r="H1427" s="82"/>
      <c r="J1427"/>
      <c r="K1427"/>
      <c r="L1427"/>
      <c r="M1427"/>
      <c r="N1427"/>
    </row>
    <row r="1428" spans="1:14" x14ac:dyDescent="0.25">
      <c r="A1428" s="90">
        <v>36857</v>
      </c>
      <c r="B1428" s="88">
        <v>36831</v>
      </c>
      <c r="C1428" s="91" t="s">
        <v>180</v>
      </c>
      <c r="D1428" s="83">
        <v>44.25</v>
      </c>
      <c r="E1428" s="82">
        <v>14183</v>
      </c>
      <c r="F1428" s="82">
        <v>13096.9375</v>
      </c>
      <c r="G1428" s="82">
        <v>11450.375</v>
      </c>
      <c r="H1428" s="82"/>
      <c r="J1428"/>
      <c r="K1428"/>
      <c r="L1428"/>
      <c r="M1428"/>
      <c r="N1428"/>
    </row>
    <row r="1429" spans="1:14" x14ac:dyDescent="0.25">
      <c r="A1429" s="90">
        <v>36858</v>
      </c>
      <c r="B1429" s="88">
        <v>36831</v>
      </c>
      <c r="C1429" s="91" t="s">
        <v>180</v>
      </c>
      <c r="D1429" s="83">
        <v>42.27</v>
      </c>
      <c r="E1429" s="82">
        <v>13880</v>
      </c>
      <c r="F1429" s="82">
        <v>13018.6875</v>
      </c>
      <c r="G1429" s="82">
        <v>11472.25</v>
      </c>
      <c r="H1429" s="82"/>
      <c r="J1429"/>
      <c r="K1429"/>
      <c r="L1429"/>
      <c r="M1429"/>
      <c r="N1429"/>
    </row>
    <row r="1430" spans="1:14" x14ac:dyDescent="0.25">
      <c r="A1430" s="90">
        <v>36859</v>
      </c>
      <c r="B1430" s="88">
        <v>36831</v>
      </c>
      <c r="C1430" s="91" t="s">
        <v>180</v>
      </c>
      <c r="D1430" s="83">
        <v>53.79</v>
      </c>
      <c r="E1430" s="82">
        <v>14041</v>
      </c>
      <c r="F1430" s="82">
        <v>13109.4375</v>
      </c>
      <c r="G1430" s="82">
        <v>11187</v>
      </c>
      <c r="H1430" s="82"/>
      <c r="J1430"/>
      <c r="K1430"/>
      <c r="L1430"/>
      <c r="M1430"/>
      <c r="N1430"/>
    </row>
    <row r="1431" spans="1:14" x14ac:dyDescent="0.25">
      <c r="A1431" s="90">
        <v>36860</v>
      </c>
      <c r="B1431" s="88">
        <v>36831</v>
      </c>
      <c r="C1431" s="91" t="s">
        <v>180</v>
      </c>
      <c r="D1431" s="83">
        <v>51.91</v>
      </c>
      <c r="E1431" s="82">
        <v>14124</v>
      </c>
      <c r="F1431" s="82">
        <v>13267.3125</v>
      </c>
      <c r="G1431" s="82">
        <v>11764.75</v>
      </c>
      <c r="H1431" s="82"/>
      <c r="J1431"/>
      <c r="K1431"/>
      <c r="L1431"/>
      <c r="M1431"/>
      <c r="N1431"/>
    </row>
    <row r="1432" spans="1:14" x14ac:dyDescent="0.25">
      <c r="A1432" s="90">
        <v>36861</v>
      </c>
      <c r="B1432" s="88">
        <v>36861</v>
      </c>
      <c r="C1432" s="91" t="s">
        <v>180</v>
      </c>
      <c r="D1432" s="83">
        <v>49.27</v>
      </c>
      <c r="E1432" s="82">
        <v>13708</v>
      </c>
      <c r="F1432" s="82">
        <v>13115.8125</v>
      </c>
      <c r="G1432" s="82">
        <v>11662.125</v>
      </c>
      <c r="H1432" s="82"/>
      <c r="J1432"/>
      <c r="K1432"/>
      <c r="L1432"/>
      <c r="M1432"/>
      <c r="N1432"/>
    </row>
    <row r="1433" spans="1:14" x14ac:dyDescent="0.25">
      <c r="A1433" s="90">
        <v>36862</v>
      </c>
      <c r="B1433" s="88">
        <v>36861</v>
      </c>
      <c r="C1433" s="91">
        <f>WEEKDAY(A1433)</f>
        <v>7</v>
      </c>
      <c r="D1433" s="83">
        <v>38</v>
      </c>
      <c r="E1433" s="82">
        <v>14108</v>
      </c>
      <c r="F1433" s="82">
        <v>13185.125</v>
      </c>
      <c r="G1433" s="82">
        <v>11611.75</v>
      </c>
      <c r="H1433" s="82"/>
      <c r="J1433"/>
      <c r="K1433"/>
      <c r="L1433"/>
      <c r="M1433"/>
      <c r="N1433"/>
    </row>
    <row r="1434" spans="1:14" x14ac:dyDescent="0.25">
      <c r="A1434" s="90">
        <v>36863</v>
      </c>
      <c r="B1434" s="88">
        <v>36861</v>
      </c>
      <c r="C1434" s="91">
        <f>WEEKDAY(A1434)</f>
        <v>1</v>
      </c>
      <c r="D1434" s="83">
        <v>38</v>
      </c>
      <c r="E1434" s="82">
        <v>14574</v>
      </c>
      <c r="F1434" s="82">
        <v>13417.875</v>
      </c>
      <c r="G1434" s="82">
        <v>12177.5</v>
      </c>
      <c r="H1434" s="82"/>
      <c r="J1434"/>
      <c r="K1434"/>
      <c r="L1434"/>
      <c r="M1434"/>
      <c r="N1434"/>
    </row>
    <row r="1435" spans="1:14" x14ac:dyDescent="0.25">
      <c r="A1435" s="90">
        <v>36864</v>
      </c>
      <c r="B1435" s="88">
        <v>36861</v>
      </c>
      <c r="C1435" s="91" t="s">
        <v>180</v>
      </c>
      <c r="D1435" s="83">
        <v>55.2</v>
      </c>
      <c r="E1435" s="82">
        <v>15424</v>
      </c>
      <c r="F1435" s="82">
        <v>14247.1875</v>
      </c>
      <c r="G1435" s="82">
        <v>12791.625</v>
      </c>
      <c r="H1435" s="82"/>
      <c r="J1435"/>
      <c r="K1435"/>
      <c r="L1435"/>
      <c r="M1435"/>
      <c r="N1435"/>
    </row>
    <row r="1436" spans="1:14" x14ac:dyDescent="0.25">
      <c r="A1436" s="90">
        <v>36865</v>
      </c>
      <c r="B1436" s="88">
        <v>36861</v>
      </c>
      <c r="C1436" s="91" t="s">
        <v>180</v>
      </c>
      <c r="D1436" s="83">
        <v>76.58</v>
      </c>
      <c r="E1436" s="82">
        <v>15386</v>
      </c>
      <c r="F1436" s="82">
        <v>13887.625</v>
      </c>
      <c r="G1436" s="82">
        <v>12776.625</v>
      </c>
      <c r="H1436" s="82"/>
      <c r="J1436"/>
      <c r="K1436"/>
      <c r="L1436"/>
      <c r="M1436"/>
      <c r="N1436"/>
    </row>
    <row r="1437" spans="1:14" x14ac:dyDescent="0.25">
      <c r="A1437" s="90">
        <v>36866</v>
      </c>
      <c r="B1437" s="88">
        <v>36861</v>
      </c>
      <c r="C1437" s="91" t="s">
        <v>180</v>
      </c>
      <c r="D1437" s="83">
        <v>79.14</v>
      </c>
      <c r="E1437" s="82">
        <v>15194</v>
      </c>
      <c r="F1437" s="82">
        <v>14328.625</v>
      </c>
      <c r="G1437" s="82">
        <v>12387.125</v>
      </c>
      <c r="H1437" s="82"/>
      <c r="J1437"/>
      <c r="K1437"/>
      <c r="L1437"/>
      <c r="M1437"/>
      <c r="N1437"/>
    </row>
    <row r="1438" spans="1:14" x14ac:dyDescent="0.25">
      <c r="A1438" s="90">
        <v>36867</v>
      </c>
      <c r="B1438" s="88">
        <v>36861</v>
      </c>
      <c r="C1438" s="91" t="s">
        <v>180</v>
      </c>
      <c r="D1438" s="83">
        <v>80.31</v>
      </c>
      <c r="E1438" s="82">
        <v>15145</v>
      </c>
      <c r="F1438" s="82">
        <v>13948.8125</v>
      </c>
      <c r="G1438" s="82">
        <v>12514</v>
      </c>
      <c r="H1438" s="82"/>
      <c r="J1438"/>
      <c r="K1438"/>
      <c r="L1438"/>
      <c r="M1438"/>
      <c r="N1438"/>
    </row>
    <row r="1439" spans="1:14" x14ac:dyDescent="0.25">
      <c r="A1439" s="90">
        <v>36868</v>
      </c>
      <c r="B1439" s="88">
        <v>36861</v>
      </c>
      <c r="C1439" s="91" t="s">
        <v>180</v>
      </c>
      <c r="D1439" s="83">
        <v>65.17</v>
      </c>
      <c r="E1439" s="82">
        <v>14484</v>
      </c>
      <c r="F1439" s="82">
        <v>13287.1875</v>
      </c>
      <c r="G1439" s="82">
        <v>12155.5</v>
      </c>
      <c r="H1439" s="82"/>
      <c r="J1439"/>
      <c r="K1439"/>
      <c r="L1439"/>
      <c r="M1439"/>
      <c r="N1439"/>
    </row>
    <row r="1440" spans="1:14" x14ac:dyDescent="0.25">
      <c r="A1440" s="90">
        <v>36869</v>
      </c>
      <c r="B1440" s="88">
        <v>36861</v>
      </c>
      <c r="C1440" s="91">
        <f>WEEKDAY(A1440)</f>
        <v>7</v>
      </c>
      <c r="E1440" s="82">
        <v>12872</v>
      </c>
      <c r="F1440" s="82">
        <v>12194.25</v>
      </c>
      <c r="G1440" s="82">
        <v>11495.25</v>
      </c>
      <c r="H1440" s="82"/>
      <c r="J1440"/>
      <c r="K1440"/>
      <c r="L1440"/>
      <c r="M1440"/>
      <c r="N1440"/>
    </row>
    <row r="1441" spans="1:14" x14ac:dyDescent="0.25">
      <c r="A1441" s="90">
        <v>36870</v>
      </c>
      <c r="B1441" s="88">
        <v>36861</v>
      </c>
      <c r="C1441" s="91">
        <f>WEEKDAY(A1441)</f>
        <v>1</v>
      </c>
      <c r="E1441" s="82">
        <v>12821</v>
      </c>
      <c r="F1441" s="82">
        <v>11906.5625</v>
      </c>
      <c r="G1441" s="82">
        <v>10839.625</v>
      </c>
      <c r="H1441" s="82"/>
      <c r="J1441"/>
      <c r="K1441"/>
      <c r="L1441"/>
      <c r="M1441"/>
      <c r="N1441"/>
    </row>
    <row r="1442" spans="1:14" x14ac:dyDescent="0.25">
      <c r="A1442" s="90">
        <v>36871</v>
      </c>
      <c r="B1442" s="88">
        <v>36861</v>
      </c>
      <c r="C1442" s="91" t="s">
        <v>180</v>
      </c>
      <c r="D1442" s="83">
        <v>67.400000000000006</v>
      </c>
      <c r="E1442" s="82">
        <v>14869</v>
      </c>
      <c r="F1442" s="82">
        <v>13368.5625</v>
      </c>
      <c r="G1442" s="82">
        <v>11102.25</v>
      </c>
      <c r="H1442" s="82"/>
      <c r="J1442"/>
      <c r="K1442"/>
      <c r="L1442"/>
      <c r="M1442"/>
      <c r="N1442"/>
    </row>
    <row r="1443" spans="1:14" x14ac:dyDescent="0.25">
      <c r="A1443" s="90">
        <v>36872</v>
      </c>
      <c r="B1443" s="88">
        <v>36861</v>
      </c>
      <c r="C1443" s="91" t="s">
        <v>180</v>
      </c>
      <c r="D1443" s="83">
        <v>92.48</v>
      </c>
      <c r="E1443" s="82">
        <v>16538</v>
      </c>
      <c r="F1443" s="82">
        <v>15537.9375</v>
      </c>
      <c r="G1443" s="82">
        <v>13184.25</v>
      </c>
      <c r="H1443" s="82"/>
      <c r="J1443"/>
      <c r="K1443"/>
      <c r="L1443"/>
      <c r="M1443"/>
      <c r="N1443"/>
    </row>
    <row r="1444" spans="1:14" x14ac:dyDescent="0.25">
      <c r="A1444" s="90">
        <v>36873</v>
      </c>
      <c r="B1444" s="88">
        <v>36861</v>
      </c>
      <c r="C1444" s="91" t="s">
        <v>180</v>
      </c>
      <c r="D1444" s="83">
        <v>109.25</v>
      </c>
      <c r="E1444" s="82">
        <v>15332</v>
      </c>
      <c r="F1444" s="82">
        <v>14320.875</v>
      </c>
      <c r="G1444" s="82">
        <v>13091.125</v>
      </c>
      <c r="H1444" s="82"/>
      <c r="J1444"/>
      <c r="K1444"/>
      <c r="L1444"/>
      <c r="M1444"/>
      <c r="N1444"/>
    </row>
    <row r="1445" spans="1:14" x14ac:dyDescent="0.25">
      <c r="A1445" s="90">
        <v>36874</v>
      </c>
      <c r="B1445" s="88">
        <v>36861</v>
      </c>
      <c r="C1445" s="91" t="s">
        <v>180</v>
      </c>
      <c r="D1445" s="83">
        <v>78.7</v>
      </c>
      <c r="E1445" s="82">
        <v>15214</v>
      </c>
      <c r="F1445" s="82">
        <v>14235.875</v>
      </c>
      <c r="G1445" s="82">
        <v>12132.125</v>
      </c>
      <c r="H1445" s="82"/>
      <c r="J1445"/>
      <c r="K1445"/>
      <c r="L1445"/>
      <c r="M1445"/>
      <c r="N1445"/>
    </row>
    <row r="1446" spans="1:14" x14ac:dyDescent="0.25">
      <c r="A1446" s="90">
        <v>36875</v>
      </c>
      <c r="B1446" s="88">
        <v>36861</v>
      </c>
      <c r="C1446" s="91" t="s">
        <v>180</v>
      </c>
      <c r="D1446" s="83">
        <v>51.75</v>
      </c>
      <c r="E1446" s="82">
        <v>15080</v>
      </c>
      <c r="F1446" s="82">
        <v>14455.8125</v>
      </c>
      <c r="G1446" s="82">
        <v>12640.75</v>
      </c>
      <c r="H1446" s="82"/>
      <c r="J1446"/>
      <c r="K1446"/>
      <c r="L1446"/>
      <c r="M1446"/>
      <c r="N1446"/>
    </row>
    <row r="1447" spans="1:14" x14ac:dyDescent="0.25">
      <c r="A1447" s="90">
        <v>36876</v>
      </c>
      <c r="B1447" s="88">
        <v>36861</v>
      </c>
      <c r="C1447" s="91">
        <f>WEEKDAY(A1447)</f>
        <v>7</v>
      </c>
      <c r="E1447" s="82">
        <v>13864</v>
      </c>
      <c r="F1447" s="82">
        <v>12616.375</v>
      </c>
      <c r="G1447" s="82">
        <v>11654.25</v>
      </c>
      <c r="H1447" s="82"/>
      <c r="J1447"/>
      <c r="K1447"/>
      <c r="L1447"/>
      <c r="M1447"/>
      <c r="N1447"/>
    </row>
    <row r="1448" spans="1:14" x14ac:dyDescent="0.25">
      <c r="A1448" s="90">
        <v>36877</v>
      </c>
      <c r="B1448" s="88">
        <v>36861</v>
      </c>
      <c r="C1448" s="91">
        <f>WEEKDAY(A1448)</f>
        <v>1</v>
      </c>
      <c r="E1448" s="82">
        <v>15458</v>
      </c>
      <c r="F1448" s="82">
        <v>14245.125</v>
      </c>
      <c r="G1448" s="82">
        <v>13408.125</v>
      </c>
      <c r="H1448" s="82"/>
      <c r="J1448"/>
      <c r="K1448"/>
      <c r="L1448"/>
      <c r="M1448"/>
      <c r="N1448"/>
    </row>
    <row r="1449" spans="1:14" x14ac:dyDescent="0.25">
      <c r="A1449" s="90">
        <v>36878</v>
      </c>
      <c r="B1449" s="88">
        <v>36861</v>
      </c>
      <c r="C1449" s="91" t="s">
        <v>180</v>
      </c>
      <c r="D1449" s="83">
        <v>56.34</v>
      </c>
      <c r="E1449" s="82">
        <v>15957</v>
      </c>
      <c r="F1449" s="82">
        <v>15066.375</v>
      </c>
      <c r="G1449" s="82">
        <v>13717.375</v>
      </c>
      <c r="H1449" s="82"/>
      <c r="J1449"/>
      <c r="K1449"/>
      <c r="L1449"/>
      <c r="M1449"/>
      <c r="N1449"/>
    </row>
    <row r="1450" spans="1:14" x14ac:dyDescent="0.25">
      <c r="A1450" s="90">
        <v>36879</v>
      </c>
      <c r="B1450" s="88">
        <v>36861</v>
      </c>
      <c r="C1450" s="91" t="s">
        <v>180</v>
      </c>
      <c r="D1450" s="83">
        <v>105.57</v>
      </c>
      <c r="E1450" s="82">
        <v>17142</v>
      </c>
      <c r="F1450" s="82">
        <v>15958.6875</v>
      </c>
      <c r="G1450" s="82">
        <v>14329.25</v>
      </c>
      <c r="H1450" s="82"/>
      <c r="J1450"/>
      <c r="K1450"/>
      <c r="L1450"/>
      <c r="M1450"/>
      <c r="N1450"/>
    </row>
    <row r="1451" spans="1:14" x14ac:dyDescent="0.25">
      <c r="A1451" s="90">
        <v>36880</v>
      </c>
      <c r="B1451" s="88">
        <v>36861</v>
      </c>
      <c r="C1451" s="91" t="s">
        <v>180</v>
      </c>
      <c r="D1451" s="83">
        <v>105.69</v>
      </c>
      <c r="E1451" s="82">
        <v>17057</v>
      </c>
      <c r="F1451" s="82">
        <v>15537.0625</v>
      </c>
      <c r="G1451" s="82">
        <v>14833.625</v>
      </c>
      <c r="H1451" s="82"/>
      <c r="J1451"/>
      <c r="K1451"/>
      <c r="L1451"/>
      <c r="M1451"/>
      <c r="N1451"/>
    </row>
    <row r="1452" spans="1:14" x14ac:dyDescent="0.25">
      <c r="A1452" s="90">
        <v>36881</v>
      </c>
      <c r="B1452" s="88">
        <v>36861</v>
      </c>
      <c r="C1452" s="91" t="s">
        <v>180</v>
      </c>
      <c r="D1452" s="83">
        <v>107.95</v>
      </c>
      <c r="E1452" s="82">
        <v>16139</v>
      </c>
      <c r="F1452" s="82">
        <v>14853.1875</v>
      </c>
      <c r="G1452" s="82">
        <v>13378.75</v>
      </c>
      <c r="H1452" s="82"/>
      <c r="J1452"/>
      <c r="K1452"/>
      <c r="L1452"/>
      <c r="M1452"/>
      <c r="N1452"/>
    </row>
    <row r="1453" spans="1:14" x14ac:dyDescent="0.25">
      <c r="A1453" s="90">
        <v>36882</v>
      </c>
      <c r="B1453" s="88">
        <v>36861</v>
      </c>
      <c r="C1453" s="91" t="s">
        <v>180</v>
      </c>
      <c r="D1453" s="83">
        <v>103.88</v>
      </c>
      <c r="E1453" s="82">
        <v>16621</v>
      </c>
      <c r="F1453" s="82">
        <v>15345.9375</v>
      </c>
      <c r="G1453" s="82">
        <v>14536.75</v>
      </c>
      <c r="H1453" s="82"/>
      <c r="J1453"/>
      <c r="K1453"/>
      <c r="L1453"/>
      <c r="M1453"/>
      <c r="N1453"/>
    </row>
    <row r="1454" spans="1:14" x14ac:dyDescent="0.25">
      <c r="A1454" s="90">
        <v>36883</v>
      </c>
      <c r="B1454" s="88">
        <v>36861</v>
      </c>
      <c r="C1454" s="91">
        <f>WEEKDAY(A1454)</f>
        <v>7</v>
      </c>
      <c r="E1454" s="82">
        <v>14968</v>
      </c>
      <c r="F1454" s="82">
        <v>13923.125</v>
      </c>
      <c r="G1454" s="82">
        <v>13605.375</v>
      </c>
      <c r="H1454" s="82"/>
      <c r="J1454"/>
      <c r="K1454"/>
      <c r="L1454"/>
      <c r="M1454"/>
      <c r="N1454"/>
    </row>
    <row r="1455" spans="1:14" x14ac:dyDescent="0.25">
      <c r="A1455" s="90">
        <v>36884</v>
      </c>
      <c r="B1455" s="88">
        <v>36861</v>
      </c>
      <c r="C1455" s="91">
        <f>WEEKDAY(A1455)</f>
        <v>1</v>
      </c>
      <c r="E1455" s="82">
        <v>13679</v>
      </c>
      <c r="F1455" s="82">
        <v>12786</v>
      </c>
      <c r="G1455" s="82">
        <v>12221.125</v>
      </c>
      <c r="H1455" s="82"/>
      <c r="J1455"/>
      <c r="K1455"/>
      <c r="L1455"/>
      <c r="M1455"/>
      <c r="N1455"/>
    </row>
    <row r="1456" spans="1:14" x14ac:dyDescent="0.25">
      <c r="A1456" s="90">
        <v>36885</v>
      </c>
      <c r="B1456" s="88">
        <v>36861</v>
      </c>
      <c r="C1456" s="91" t="s">
        <v>180</v>
      </c>
      <c r="E1456" s="82">
        <v>13693</v>
      </c>
      <c r="F1456" s="82">
        <v>12934.625</v>
      </c>
      <c r="G1456" s="82">
        <v>11884.75</v>
      </c>
      <c r="H1456" s="82"/>
      <c r="J1456"/>
      <c r="K1456"/>
      <c r="L1456"/>
      <c r="M1456"/>
      <c r="N1456"/>
    </row>
    <row r="1457" spans="1:14" x14ac:dyDescent="0.25">
      <c r="A1457" s="90">
        <v>36886</v>
      </c>
      <c r="B1457" s="88">
        <v>36861</v>
      </c>
      <c r="C1457" s="91" t="s">
        <v>180</v>
      </c>
      <c r="D1457" s="83">
        <v>100.45</v>
      </c>
      <c r="E1457" s="82">
        <v>13833</v>
      </c>
      <c r="F1457" s="82">
        <v>13263.5625</v>
      </c>
      <c r="G1457" s="82">
        <v>11808.875</v>
      </c>
      <c r="H1457" s="82"/>
      <c r="J1457"/>
      <c r="K1457"/>
      <c r="L1457"/>
      <c r="M1457"/>
      <c r="N1457"/>
    </row>
    <row r="1458" spans="1:14" x14ac:dyDescent="0.25">
      <c r="A1458" s="90">
        <v>36887</v>
      </c>
      <c r="B1458" s="88">
        <v>36861</v>
      </c>
      <c r="C1458" s="91" t="s">
        <v>180</v>
      </c>
      <c r="D1458" s="83">
        <v>74.31</v>
      </c>
      <c r="E1458" s="82">
        <v>14499</v>
      </c>
      <c r="F1458" s="82">
        <v>13585.375</v>
      </c>
      <c r="G1458" s="82">
        <v>11584.375</v>
      </c>
      <c r="H1458" s="82"/>
      <c r="J1458"/>
      <c r="K1458"/>
      <c r="L1458"/>
      <c r="M1458"/>
      <c r="N1458"/>
    </row>
    <row r="1459" spans="1:14" x14ac:dyDescent="0.25">
      <c r="A1459" s="90">
        <v>36888</v>
      </c>
      <c r="B1459" s="88">
        <v>36861</v>
      </c>
      <c r="C1459" s="91" t="s">
        <v>180</v>
      </c>
      <c r="D1459" s="83">
        <v>57</v>
      </c>
      <c r="E1459" s="82">
        <v>15833</v>
      </c>
      <c r="F1459" s="82">
        <v>14821.9375</v>
      </c>
      <c r="G1459" s="82">
        <v>12551.875</v>
      </c>
      <c r="H1459" s="82"/>
      <c r="J1459"/>
      <c r="K1459"/>
      <c r="L1459"/>
      <c r="M1459"/>
      <c r="N1459"/>
    </row>
    <row r="1460" spans="1:14" x14ac:dyDescent="0.25">
      <c r="A1460" s="90">
        <v>36889</v>
      </c>
      <c r="B1460" s="88">
        <v>36861</v>
      </c>
      <c r="C1460" s="91" t="s">
        <v>180</v>
      </c>
      <c r="D1460" s="83">
        <v>59.05</v>
      </c>
      <c r="E1460" s="82">
        <v>15462</v>
      </c>
      <c r="F1460" s="82">
        <v>14664.1875</v>
      </c>
      <c r="G1460" s="82">
        <v>13347.875</v>
      </c>
      <c r="H1460" s="82"/>
      <c r="J1460"/>
      <c r="K1460"/>
      <c r="L1460"/>
      <c r="M1460"/>
      <c r="N1460"/>
    </row>
    <row r="1461" spans="1:14" x14ac:dyDescent="0.25">
      <c r="A1461" s="90">
        <v>36890</v>
      </c>
      <c r="B1461" s="88">
        <v>36861</v>
      </c>
      <c r="C1461" s="91">
        <f>WEEKDAY(A1461)</f>
        <v>7</v>
      </c>
      <c r="D1461" s="83">
        <v>52.5</v>
      </c>
      <c r="E1461" s="82">
        <v>15898</v>
      </c>
      <c r="F1461" s="82">
        <v>14963.0625</v>
      </c>
      <c r="G1461" s="82">
        <v>14239.75</v>
      </c>
      <c r="H1461" s="82"/>
      <c r="J1461"/>
      <c r="K1461"/>
      <c r="L1461"/>
      <c r="M1461"/>
      <c r="N1461"/>
    </row>
    <row r="1462" spans="1:14" x14ac:dyDescent="0.25">
      <c r="A1462" s="90">
        <v>36891</v>
      </c>
      <c r="B1462" s="88">
        <v>36861</v>
      </c>
      <c r="C1462" s="91">
        <f>WEEKDAY(A1462)</f>
        <v>1</v>
      </c>
      <c r="D1462" s="83">
        <v>52.5</v>
      </c>
      <c r="E1462" s="82">
        <v>15535</v>
      </c>
      <c r="F1462" s="82">
        <v>14933.5625</v>
      </c>
      <c r="G1462" s="82">
        <v>14291.125</v>
      </c>
      <c r="H1462" s="82"/>
      <c r="J1462"/>
      <c r="K1462"/>
      <c r="L1462"/>
      <c r="M1462"/>
      <c r="N1462"/>
    </row>
    <row r="1463" spans="1:14" x14ac:dyDescent="0.25">
      <c r="A1463" s="90">
        <v>36892</v>
      </c>
      <c r="B1463" s="88">
        <v>36892</v>
      </c>
      <c r="C1463" s="91" t="s">
        <v>180</v>
      </c>
      <c r="D1463" s="83">
        <v>52.5</v>
      </c>
      <c r="J1463"/>
      <c r="K1463"/>
      <c r="L1463"/>
      <c r="M1463"/>
      <c r="N1463"/>
    </row>
    <row r="1464" spans="1:14" x14ac:dyDescent="0.25">
      <c r="A1464" s="90">
        <v>36893</v>
      </c>
      <c r="B1464" s="88">
        <v>36892</v>
      </c>
      <c r="C1464" s="91" t="s">
        <v>180</v>
      </c>
      <c r="D1464" s="83">
        <v>101.77</v>
      </c>
      <c r="J1464"/>
      <c r="K1464"/>
      <c r="L1464"/>
      <c r="M1464"/>
      <c r="N1464"/>
    </row>
    <row r="1465" spans="1:14" x14ac:dyDescent="0.25">
      <c r="A1465" s="90">
        <v>36894</v>
      </c>
      <c r="B1465" s="88">
        <v>36892</v>
      </c>
      <c r="C1465" s="91" t="s">
        <v>180</v>
      </c>
      <c r="D1465" s="83">
        <v>86.53</v>
      </c>
      <c r="J1465"/>
      <c r="K1465"/>
      <c r="L1465"/>
      <c r="M1465"/>
      <c r="N1465"/>
    </row>
    <row r="1466" spans="1:14" x14ac:dyDescent="0.25">
      <c r="A1466" s="90">
        <v>36895</v>
      </c>
      <c r="B1466" s="88">
        <v>36892</v>
      </c>
      <c r="C1466" s="91" t="s">
        <v>180</v>
      </c>
      <c r="D1466" s="83">
        <v>95.95</v>
      </c>
      <c r="J1466"/>
      <c r="K1466"/>
      <c r="L1466"/>
      <c r="M1466"/>
      <c r="N1466"/>
    </row>
    <row r="1467" spans="1:14" x14ac:dyDescent="0.25">
      <c r="A1467" s="90">
        <v>36896</v>
      </c>
      <c r="B1467" s="88">
        <v>36892</v>
      </c>
      <c r="C1467" s="91" t="s">
        <v>180</v>
      </c>
      <c r="D1467" s="83">
        <v>78.89</v>
      </c>
      <c r="J1467"/>
      <c r="K1467"/>
      <c r="L1467"/>
      <c r="M1467"/>
      <c r="N1467"/>
    </row>
    <row r="1468" spans="1:14" x14ac:dyDescent="0.25">
      <c r="A1468" s="90">
        <v>36897</v>
      </c>
      <c r="B1468" s="88">
        <v>36892</v>
      </c>
      <c r="C1468" s="91">
        <f>WEEKDAY(A1468)</f>
        <v>7</v>
      </c>
      <c r="J1468"/>
      <c r="K1468"/>
      <c r="L1468"/>
      <c r="M1468"/>
      <c r="N1468"/>
    </row>
    <row r="1469" spans="1:14" x14ac:dyDescent="0.25">
      <c r="A1469" s="90">
        <v>36898</v>
      </c>
      <c r="B1469" s="88">
        <v>36892</v>
      </c>
      <c r="C1469" s="91">
        <f>WEEKDAY(A1469)</f>
        <v>1</v>
      </c>
      <c r="J1469"/>
      <c r="K1469"/>
      <c r="L1469"/>
      <c r="M1469"/>
      <c r="N1469"/>
    </row>
    <row r="1470" spans="1:14" x14ac:dyDescent="0.25">
      <c r="A1470" s="90">
        <v>36899</v>
      </c>
      <c r="B1470" s="88">
        <v>36892</v>
      </c>
      <c r="C1470" s="91" t="s">
        <v>180</v>
      </c>
      <c r="D1470" s="83">
        <v>71.73</v>
      </c>
      <c r="J1470"/>
      <c r="K1470"/>
      <c r="L1470"/>
      <c r="M1470"/>
      <c r="N1470"/>
    </row>
    <row r="1471" spans="1:14" x14ac:dyDescent="0.25">
      <c r="A1471" s="90">
        <v>36900</v>
      </c>
      <c r="B1471" s="88">
        <v>36892</v>
      </c>
      <c r="C1471" s="91" t="s">
        <v>180</v>
      </c>
      <c r="D1471" s="83">
        <v>57.66</v>
      </c>
      <c r="J1471"/>
      <c r="K1471"/>
      <c r="L1471"/>
      <c r="M1471"/>
      <c r="N1471"/>
    </row>
    <row r="1472" spans="1:14" x14ac:dyDescent="0.25">
      <c r="A1472" s="90">
        <v>36901</v>
      </c>
      <c r="B1472" s="88">
        <v>36892</v>
      </c>
      <c r="C1472" s="91" t="s">
        <v>180</v>
      </c>
      <c r="D1472" s="83">
        <v>58.18</v>
      </c>
      <c r="J1472"/>
      <c r="K1472"/>
      <c r="L1472"/>
      <c r="M1472"/>
      <c r="N1472"/>
    </row>
    <row r="1473" spans="1:14" x14ac:dyDescent="0.25">
      <c r="A1473" s="90">
        <v>36902</v>
      </c>
      <c r="B1473" s="88">
        <v>36892</v>
      </c>
      <c r="C1473" s="91" t="s">
        <v>180</v>
      </c>
      <c r="D1473" s="83">
        <v>68.849999999999994</v>
      </c>
      <c r="J1473"/>
      <c r="K1473"/>
      <c r="L1473"/>
      <c r="M1473"/>
      <c r="N1473"/>
    </row>
    <row r="1474" spans="1:14" x14ac:dyDescent="0.25">
      <c r="A1474" s="90">
        <v>36903</v>
      </c>
      <c r="B1474" s="88">
        <v>36892</v>
      </c>
      <c r="C1474" s="91" t="s">
        <v>180</v>
      </c>
      <c r="D1474" s="83">
        <v>66.77</v>
      </c>
      <c r="J1474"/>
      <c r="K1474"/>
      <c r="L1474"/>
      <c r="M1474"/>
      <c r="N1474"/>
    </row>
    <row r="1475" spans="1:14" x14ac:dyDescent="0.25">
      <c r="A1475" s="90">
        <v>36904</v>
      </c>
      <c r="B1475" s="88">
        <v>36892</v>
      </c>
      <c r="C1475" s="91">
        <f>WEEKDAY(A1475)</f>
        <v>7</v>
      </c>
      <c r="J1475"/>
      <c r="K1475"/>
      <c r="L1475"/>
      <c r="M1475"/>
      <c r="N1475"/>
    </row>
    <row r="1476" spans="1:14" x14ac:dyDescent="0.25">
      <c r="A1476" s="90">
        <v>36905</v>
      </c>
      <c r="B1476" s="88">
        <v>36892</v>
      </c>
      <c r="C1476" s="91">
        <f>WEEKDAY(A1476)</f>
        <v>1</v>
      </c>
      <c r="J1476"/>
      <c r="K1476"/>
      <c r="L1476"/>
      <c r="M1476"/>
      <c r="N1476"/>
    </row>
    <row r="1477" spans="1:14" x14ac:dyDescent="0.25">
      <c r="A1477" s="90">
        <v>36906</v>
      </c>
      <c r="B1477" s="88">
        <v>36892</v>
      </c>
      <c r="C1477" s="91" t="s">
        <v>180</v>
      </c>
      <c r="D1477" s="83">
        <v>50.96</v>
      </c>
      <c r="J1477"/>
      <c r="K1477"/>
      <c r="L1477"/>
      <c r="M1477"/>
      <c r="N1477"/>
    </row>
    <row r="1478" spans="1:14" x14ac:dyDescent="0.25">
      <c r="A1478" s="90">
        <v>36907</v>
      </c>
      <c r="B1478" s="88">
        <v>36892</v>
      </c>
      <c r="C1478" s="91" t="s">
        <v>180</v>
      </c>
      <c r="D1478" s="83">
        <v>45.82</v>
      </c>
      <c r="J1478"/>
      <c r="K1478"/>
      <c r="L1478"/>
      <c r="M1478"/>
      <c r="N1478"/>
    </row>
    <row r="1479" spans="1:14" x14ac:dyDescent="0.25">
      <c r="A1479" s="90">
        <v>36908</v>
      </c>
      <c r="B1479" s="88">
        <v>36892</v>
      </c>
      <c r="C1479" s="91" t="s">
        <v>180</v>
      </c>
      <c r="D1479" s="83">
        <v>47.56</v>
      </c>
      <c r="J1479"/>
      <c r="K1479"/>
      <c r="L1479"/>
      <c r="M1479"/>
      <c r="N1479"/>
    </row>
    <row r="1480" spans="1:14" x14ac:dyDescent="0.25">
      <c r="A1480" s="90">
        <v>36909</v>
      </c>
      <c r="B1480" s="88">
        <v>36892</v>
      </c>
      <c r="C1480" s="91" t="s">
        <v>180</v>
      </c>
      <c r="D1480" s="83">
        <v>51.63</v>
      </c>
      <c r="J1480"/>
      <c r="K1480"/>
      <c r="L1480"/>
      <c r="M1480"/>
      <c r="N1480"/>
    </row>
    <row r="1481" spans="1:14" x14ac:dyDescent="0.25">
      <c r="A1481" s="90">
        <v>36910</v>
      </c>
      <c r="B1481" s="88">
        <v>36892</v>
      </c>
      <c r="C1481" s="91" t="s">
        <v>180</v>
      </c>
      <c r="D1481" s="83">
        <v>49.14</v>
      </c>
      <c r="J1481"/>
      <c r="K1481"/>
      <c r="L1481"/>
      <c r="M1481"/>
      <c r="N1481"/>
    </row>
    <row r="1482" spans="1:14" x14ac:dyDescent="0.25">
      <c r="A1482" s="90">
        <v>36911</v>
      </c>
      <c r="B1482" s="88">
        <v>36892</v>
      </c>
      <c r="C1482" s="91">
        <f>WEEKDAY(A1482)</f>
        <v>7</v>
      </c>
      <c r="J1482"/>
      <c r="K1482"/>
      <c r="L1482"/>
      <c r="M1482"/>
      <c r="N1482"/>
    </row>
    <row r="1483" spans="1:14" x14ac:dyDescent="0.25">
      <c r="A1483" s="90">
        <v>36912</v>
      </c>
      <c r="B1483" s="88">
        <v>36892</v>
      </c>
      <c r="C1483" s="91">
        <f>WEEKDAY(A1483)</f>
        <v>1</v>
      </c>
      <c r="J1483"/>
      <c r="K1483"/>
      <c r="L1483"/>
      <c r="M1483"/>
      <c r="N1483"/>
    </row>
    <row r="1484" spans="1:14" x14ac:dyDescent="0.25">
      <c r="A1484" s="90">
        <v>36913</v>
      </c>
      <c r="B1484" s="88">
        <v>36892</v>
      </c>
      <c r="C1484" s="91" t="s">
        <v>180</v>
      </c>
      <c r="D1484" s="83">
        <v>60.82</v>
      </c>
      <c r="J1484"/>
      <c r="K1484"/>
      <c r="L1484"/>
      <c r="M1484"/>
      <c r="N1484"/>
    </row>
    <row r="1485" spans="1:14" x14ac:dyDescent="0.25">
      <c r="A1485" s="90">
        <v>36914</v>
      </c>
      <c r="B1485" s="88">
        <v>36892</v>
      </c>
      <c r="C1485" s="91" t="s">
        <v>180</v>
      </c>
      <c r="D1485" s="83">
        <v>60.63</v>
      </c>
      <c r="J1485"/>
      <c r="K1485"/>
      <c r="L1485"/>
      <c r="M1485"/>
      <c r="N1485"/>
    </row>
    <row r="1486" spans="1:14" x14ac:dyDescent="0.25">
      <c r="A1486" s="90">
        <v>36915</v>
      </c>
      <c r="B1486" s="88">
        <v>36892</v>
      </c>
      <c r="C1486" s="91" t="s">
        <v>180</v>
      </c>
      <c r="D1486" s="83">
        <v>56.96</v>
      </c>
      <c r="J1486"/>
      <c r="K1486"/>
      <c r="L1486"/>
      <c r="M1486"/>
      <c r="N1486"/>
    </row>
    <row r="1487" spans="1:14" x14ac:dyDescent="0.25">
      <c r="A1487" s="90">
        <v>36916</v>
      </c>
      <c r="B1487" s="88">
        <v>36892</v>
      </c>
      <c r="C1487" s="91" t="s">
        <v>180</v>
      </c>
      <c r="D1487" s="83">
        <v>51.97</v>
      </c>
      <c r="J1487"/>
      <c r="K1487"/>
      <c r="L1487"/>
      <c r="M1487"/>
      <c r="N1487"/>
    </row>
    <row r="1488" spans="1:14" x14ac:dyDescent="0.25">
      <c r="A1488" s="90">
        <v>36917</v>
      </c>
      <c r="B1488" s="88">
        <v>36892</v>
      </c>
      <c r="C1488" s="91" t="s">
        <v>180</v>
      </c>
      <c r="D1488" s="83">
        <v>53.56</v>
      </c>
      <c r="J1488"/>
      <c r="K1488"/>
      <c r="L1488"/>
      <c r="M1488"/>
      <c r="N1488"/>
    </row>
    <row r="1489" spans="1:14" x14ac:dyDescent="0.25">
      <c r="A1489" s="90">
        <v>36918</v>
      </c>
      <c r="B1489" s="88">
        <v>36892</v>
      </c>
      <c r="C1489" s="91">
        <f>WEEKDAY(A1489)</f>
        <v>7</v>
      </c>
      <c r="J1489"/>
      <c r="K1489"/>
      <c r="L1489"/>
      <c r="M1489"/>
      <c r="N1489"/>
    </row>
    <row r="1490" spans="1:14" x14ac:dyDescent="0.25">
      <c r="A1490" s="90">
        <v>36919</v>
      </c>
      <c r="B1490" s="88">
        <v>36892</v>
      </c>
      <c r="C1490" s="91">
        <f>WEEKDAY(A1490)</f>
        <v>1</v>
      </c>
      <c r="J1490"/>
      <c r="K1490"/>
      <c r="L1490"/>
      <c r="M1490"/>
      <c r="N1490"/>
    </row>
    <row r="1491" spans="1:14" x14ac:dyDescent="0.25">
      <c r="A1491" s="90">
        <v>36920</v>
      </c>
      <c r="B1491" s="88">
        <v>36892</v>
      </c>
      <c r="C1491" s="91" t="s">
        <v>180</v>
      </c>
      <c r="D1491" s="83">
        <v>44.39</v>
      </c>
      <c r="J1491"/>
      <c r="K1491"/>
      <c r="L1491"/>
      <c r="M1491"/>
      <c r="N1491"/>
    </row>
    <row r="1492" spans="1:14" x14ac:dyDescent="0.25">
      <c r="A1492" s="90">
        <v>36921</v>
      </c>
      <c r="B1492" s="88">
        <v>36892</v>
      </c>
      <c r="C1492" s="91" t="s">
        <v>180</v>
      </c>
      <c r="D1492" s="83">
        <v>35.14</v>
      </c>
      <c r="J1492"/>
      <c r="K1492"/>
      <c r="L1492"/>
      <c r="M1492"/>
      <c r="N1492"/>
    </row>
    <row r="1493" spans="1:14" x14ac:dyDescent="0.25">
      <c r="A1493" s="90">
        <v>36922</v>
      </c>
      <c r="B1493" s="88">
        <v>36892</v>
      </c>
      <c r="C1493" s="91" t="s">
        <v>180</v>
      </c>
      <c r="D1493" s="83">
        <v>33.44</v>
      </c>
      <c r="J1493"/>
      <c r="K1493"/>
      <c r="L1493"/>
      <c r="M1493"/>
      <c r="N1493"/>
    </row>
    <row r="1494" spans="1:14" x14ac:dyDescent="0.25">
      <c r="A1494" s="90">
        <v>36923</v>
      </c>
      <c r="B1494" s="88">
        <v>36923</v>
      </c>
      <c r="C1494" s="91" t="s">
        <v>180</v>
      </c>
      <c r="D1494" s="83">
        <v>37.869999999999997</v>
      </c>
      <c r="J1494"/>
      <c r="K1494"/>
      <c r="L1494"/>
      <c r="M1494"/>
      <c r="N1494"/>
    </row>
    <row r="1495" spans="1:14" x14ac:dyDescent="0.25">
      <c r="A1495" s="90">
        <v>36924</v>
      </c>
      <c r="B1495" s="88">
        <v>36923</v>
      </c>
      <c r="C1495" s="91" t="s">
        <v>180</v>
      </c>
      <c r="D1495" s="83">
        <v>53.07</v>
      </c>
      <c r="J1495"/>
      <c r="K1495"/>
      <c r="L1495"/>
      <c r="M1495"/>
      <c r="N1495"/>
    </row>
    <row r="1496" spans="1:14" x14ac:dyDescent="0.25">
      <c r="A1496" s="90">
        <v>36925</v>
      </c>
      <c r="B1496" s="88">
        <v>36923</v>
      </c>
      <c r="C1496" s="91">
        <f>WEEKDAY(A1496)</f>
        <v>7</v>
      </c>
      <c r="D1496" s="83">
        <v>42</v>
      </c>
      <c r="J1496"/>
      <c r="K1496"/>
      <c r="L1496"/>
      <c r="M1496"/>
      <c r="N1496"/>
    </row>
    <row r="1497" spans="1:14" x14ac:dyDescent="0.25">
      <c r="A1497" s="90">
        <v>36926</v>
      </c>
      <c r="B1497" s="88">
        <v>36923</v>
      </c>
      <c r="C1497" s="91">
        <f>WEEKDAY(A1497)</f>
        <v>1</v>
      </c>
      <c r="D1497" s="83">
        <v>42</v>
      </c>
      <c r="J1497"/>
      <c r="K1497"/>
      <c r="L1497"/>
      <c r="M1497"/>
      <c r="N1497"/>
    </row>
    <row r="1498" spans="1:14" x14ac:dyDescent="0.25">
      <c r="A1498" s="90">
        <v>36927</v>
      </c>
      <c r="B1498" s="88">
        <v>36923</v>
      </c>
      <c r="C1498" s="91" t="s">
        <v>180</v>
      </c>
      <c r="D1498" s="83">
        <v>57.76</v>
      </c>
      <c r="J1498"/>
      <c r="K1498"/>
      <c r="L1498"/>
      <c r="M1498"/>
      <c r="N1498"/>
    </row>
    <row r="1499" spans="1:14" x14ac:dyDescent="0.25">
      <c r="A1499" s="90">
        <v>36928</v>
      </c>
      <c r="B1499" s="88">
        <v>36923</v>
      </c>
      <c r="C1499" s="91" t="s">
        <v>180</v>
      </c>
      <c r="D1499" s="83">
        <v>47.56</v>
      </c>
      <c r="J1499"/>
      <c r="K1499"/>
      <c r="L1499"/>
      <c r="M1499"/>
      <c r="N1499"/>
    </row>
    <row r="1500" spans="1:14" x14ac:dyDescent="0.25">
      <c r="A1500" s="90">
        <v>36929</v>
      </c>
      <c r="B1500" s="88">
        <v>36923</v>
      </c>
      <c r="C1500" s="91" t="s">
        <v>180</v>
      </c>
      <c r="D1500" s="83">
        <v>44.52</v>
      </c>
      <c r="J1500"/>
      <c r="K1500"/>
      <c r="L1500"/>
      <c r="M1500"/>
      <c r="N1500"/>
    </row>
    <row r="1501" spans="1:14" x14ac:dyDescent="0.25">
      <c r="A1501" s="90">
        <v>36930</v>
      </c>
      <c r="B1501" s="88">
        <v>36923</v>
      </c>
      <c r="C1501" s="91" t="s">
        <v>180</v>
      </c>
      <c r="D1501" s="83">
        <v>42.13</v>
      </c>
      <c r="J1501"/>
      <c r="K1501"/>
      <c r="L1501"/>
      <c r="M1501"/>
      <c r="N1501"/>
    </row>
    <row r="1502" spans="1:14" x14ac:dyDescent="0.25">
      <c r="A1502" s="90">
        <v>36931</v>
      </c>
      <c r="B1502" s="88">
        <v>36923</v>
      </c>
      <c r="C1502" s="91" t="s">
        <v>180</v>
      </c>
      <c r="D1502" s="83">
        <v>37.15</v>
      </c>
      <c r="J1502"/>
      <c r="K1502"/>
      <c r="L1502"/>
      <c r="M1502"/>
      <c r="N1502"/>
    </row>
    <row r="1503" spans="1:14" x14ac:dyDescent="0.25">
      <c r="A1503" s="90">
        <v>36932</v>
      </c>
      <c r="B1503" s="88">
        <v>36923</v>
      </c>
      <c r="C1503" s="91">
        <f>WEEKDAY(A1503)</f>
        <v>7</v>
      </c>
      <c r="J1503"/>
      <c r="K1503"/>
      <c r="L1503"/>
      <c r="M1503"/>
      <c r="N1503"/>
    </row>
    <row r="1504" spans="1:14" x14ac:dyDescent="0.25">
      <c r="A1504" s="90">
        <v>36933</v>
      </c>
      <c r="B1504" s="88">
        <v>36923</v>
      </c>
      <c r="C1504" s="91">
        <f>WEEKDAY(A1504)</f>
        <v>1</v>
      </c>
      <c r="J1504"/>
      <c r="K1504"/>
      <c r="L1504"/>
      <c r="M1504"/>
      <c r="N1504"/>
    </row>
    <row r="1505" spans="1:14" x14ac:dyDescent="0.25">
      <c r="A1505" s="90">
        <v>36934</v>
      </c>
      <c r="B1505" s="88">
        <v>36923</v>
      </c>
      <c r="C1505" s="91" t="s">
        <v>180</v>
      </c>
      <c r="D1505" s="83">
        <v>41.17</v>
      </c>
      <c r="J1505"/>
      <c r="K1505"/>
      <c r="L1505"/>
      <c r="M1505"/>
      <c r="N1505"/>
    </row>
    <row r="1506" spans="1:14" x14ac:dyDescent="0.25">
      <c r="A1506" s="90">
        <v>36935</v>
      </c>
      <c r="B1506" s="88">
        <v>36923</v>
      </c>
      <c r="C1506" s="91" t="s">
        <v>180</v>
      </c>
      <c r="D1506" s="83">
        <v>37.64</v>
      </c>
      <c r="J1506"/>
      <c r="K1506"/>
      <c r="L1506"/>
      <c r="M1506"/>
      <c r="N1506"/>
    </row>
    <row r="1507" spans="1:14" x14ac:dyDescent="0.25">
      <c r="A1507" s="90">
        <v>36936</v>
      </c>
      <c r="B1507" s="88">
        <v>36923</v>
      </c>
      <c r="C1507" s="91" t="s">
        <v>180</v>
      </c>
      <c r="D1507" s="83">
        <v>33.36</v>
      </c>
      <c r="J1507"/>
      <c r="K1507"/>
      <c r="L1507"/>
      <c r="M1507"/>
      <c r="N1507"/>
    </row>
    <row r="1508" spans="1:14" x14ac:dyDescent="0.25">
      <c r="A1508" s="90">
        <v>36937</v>
      </c>
      <c r="B1508" s="88">
        <v>36923</v>
      </c>
      <c r="C1508" s="91" t="s">
        <v>180</v>
      </c>
      <c r="D1508" s="83">
        <v>35.94</v>
      </c>
      <c r="J1508"/>
      <c r="K1508"/>
      <c r="L1508"/>
      <c r="M1508"/>
      <c r="N1508"/>
    </row>
    <row r="1509" spans="1:14" x14ac:dyDescent="0.25">
      <c r="A1509" s="90">
        <v>36938</v>
      </c>
      <c r="B1509" s="88">
        <v>36923</v>
      </c>
      <c r="C1509" s="91" t="s">
        <v>180</v>
      </c>
      <c r="D1509" s="83">
        <v>35.31</v>
      </c>
      <c r="J1509"/>
      <c r="K1509"/>
      <c r="L1509"/>
      <c r="M1509"/>
      <c r="N1509"/>
    </row>
    <row r="1510" spans="1:14" x14ac:dyDescent="0.25">
      <c r="A1510" s="90">
        <v>36939</v>
      </c>
      <c r="B1510" s="88">
        <v>36923</v>
      </c>
      <c r="C1510" s="91">
        <f>WEEKDAY(A1510)</f>
        <v>7</v>
      </c>
      <c r="J1510"/>
      <c r="K1510"/>
      <c r="L1510"/>
      <c r="M1510"/>
      <c r="N1510"/>
    </row>
    <row r="1511" spans="1:14" x14ac:dyDescent="0.25">
      <c r="A1511" s="90">
        <v>36940</v>
      </c>
      <c r="B1511" s="88">
        <v>36923</v>
      </c>
      <c r="C1511" s="91">
        <f>WEEKDAY(A1511)</f>
        <v>1</v>
      </c>
      <c r="J1511"/>
      <c r="K1511"/>
      <c r="L1511"/>
      <c r="M1511"/>
      <c r="N1511"/>
    </row>
    <row r="1512" spans="1:14" x14ac:dyDescent="0.25">
      <c r="A1512" s="90">
        <v>36941</v>
      </c>
      <c r="B1512" s="88">
        <v>36923</v>
      </c>
      <c r="C1512" s="91" t="s">
        <v>180</v>
      </c>
      <c r="J1512"/>
      <c r="K1512"/>
      <c r="L1512"/>
      <c r="M1512"/>
      <c r="N1512"/>
    </row>
    <row r="1513" spans="1:14" x14ac:dyDescent="0.25">
      <c r="A1513" s="90">
        <v>36942</v>
      </c>
      <c r="B1513" s="88">
        <v>36923</v>
      </c>
      <c r="C1513" s="91" t="s">
        <v>180</v>
      </c>
      <c r="D1513" s="83">
        <v>44.54</v>
      </c>
      <c r="J1513"/>
      <c r="K1513"/>
      <c r="L1513"/>
      <c r="M1513"/>
      <c r="N1513"/>
    </row>
    <row r="1514" spans="1:14" x14ac:dyDescent="0.25">
      <c r="A1514" s="90">
        <v>36943</v>
      </c>
      <c r="B1514" s="88">
        <v>36923</v>
      </c>
      <c r="C1514" s="91" t="s">
        <v>180</v>
      </c>
      <c r="D1514" s="83">
        <v>44.7</v>
      </c>
      <c r="J1514"/>
      <c r="K1514"/>
      <c r="L1514"/>
      <c r="M1514"/>
      <c r="N1514"/>
    </row>
    <row r="1515" spans="1:14" x14ac:dyDescent="0.25">
      <c r="A1515" s="90">
        <v>36944</v>
      </c>
      <c r="B1515" s="88">
        <v>36923</v>
      </c>
      <c r="C1515" s="91" t="s">
        <v>180</v>
      </c>
      <c r="D1515" s="83">
        <v>43.73</v>
      </c>
      <c r="J1515"/>
      <c r="K1515"/>
      <c r="L1515"/>
      <c r="M1515"/>
      <c r="N1515"/>
    </row>
    <row r="1516" spans="1:14" x14ac:dyDescent="0.25">
      <c r="A1516" s="90">
        <v>36945</v>
      </c>
      <c r="B1516" s="88">
        <v>36923</v>
      </c>
      <c r="C1516" s="91" t="s">
        <v>180</v>
      </c>
      <c r="D1516" s="83">
        <v>44.84</v>
      </c>
      <c r="J1516"/>
      <c r="K1516"/>
      <c r="L1516"/>
      <c r="M1516"/>
      <c r="N1516"/>
    </row>
    <row r="1517" spans="1:14" x14ac:dyDescent="0.25">
      <c r="A1517" s="90">
        <v>36946</v>
      </c>
      <c r="B1517" s="88">
        <v>36923</v>
      </c>
      <c r="C1517" s="91">
        <f>WEEKDAY(A1517)</f>
        <v>7</v>
      </c>
      <c r="J1517"/>
      <c r="K1517"/>
      <c r="L1517"/>
      <c r="M1517"/>
      <c r="N1517"/>
    </row>
    <row r="1518" spans="1:14" x14ac:dyDescent="0.25">
      <c r="A1518" s="90">
        <v>36947</v>
      </c>
      <c r="B1518" s="88">
        <v>36923</v>
      </c>
      <c r="C1518" s="91">
        <f>WEEKDAY(A1518)</f>
        <v>1</v>
      </c>
      <c r="J1518"/>
      <c r="K1518"/>
      <c r="L1518"/>
      <c r="M1518"/>
      <c r="N1518"/>
    </row>
    <row r="1519" spans="1:14" x14ac:dyDescent="0.25">
      <c r="A1519" s="90">
        <v>36948</v>
      </c>
      <c r="B1519" s="88">
        <v>36923</v>
      </c>
      <c r="C1519" s="91" t="s">
        <v>180</v>
      </c>
      <c r="D1519" s="83">
        <v>46.51</v>
      </c>
      <c r="J1519"/>
      <c r="K1519"/>
      <c r="L1519"/>
      <c r="M1519"/>
      <c r="N1519"/>
    </row>
    <row r="1520" spans="1:14" x14ac:dyDescent="0.25">
      <c r="A1520" s="90">
        <v>36949</v>
      </c>
      <c r="B1520" s="88">
        <v>36923</v>
      </c>
      <c r="C1520" s="91" t="s">
        <v>180</v>
      </c>
      <c r="D1520" s="83">
        <v>45.01</v>
      </c>
      <c r="J1520"/>
      <c r="K1520"/>
      <c r="L1520"/>
      <c r="M1520"/>
      <c r="N1520"/>
    </row>
    <row r="1521" spans="1:14" x14ac:dyDescent="0.25">
      <c r="A1521" s="90">
        <v>36950</v>
      </c>
      <c r="B1521" s="88">
        <v>36923</v>
      </c>
      <c r="C1521" s="91" t="s">
        <v>180</v>
      </c>
      <c r="D1521" s="83">
        <v>47.53</v>
      </c>
      <c r="J1521"/>
      <c r="K1521"/>
      <c r="L1521"/>
      <c r="M1521"/>
      <c r="N1521"/>
    </row>
    <row r="1522" spans="1:14" x14ac:dyDescent="0.25">
      <c r="A1522" s="90">
        <v>36951</v>
      </c>
      <c r="B1522" s="88">
        <v>36951</v>
      </c>
      <c r="C1522" s="91" t="s">
        <v>180</v>
      </c>
      <c r="D1522" s="83">
        <v>44.9</v>
      </c>
      <c r="J1522"/>
      <c r="K1522"/>
      <c r="L1522"/>
      <c r="M1522"/>
      <c r="N1522"/>
    </row>
    <row r="1523" spans="1:14" x14ac:dyDescent="0.25">
      <c r="A1523" s="90">
        <v>36952</v>
      </c>
      <c r="B1523" s="88">
        <v>36951</v>
      </c>
      <c r="C1523" s="91" t="s">
        <v>180</v>
      </c>
      <c r="D1523" s="83">
        <v>41.82</v>
      </c>
      <c r="J1523"/>
      <c r="K1523"/>
      <c r="L1523"/>
      <c r="M1523"/>
      <c r="N1523"/>
    </row>
    <row r="1524" spans="1:14" x14ac:dyDescent="0.25">
      <c r="A1524" s="90">
        <v>36953</v>
      </c>
      <c r="B1524" s="88">
        <v>36951</v>
      </c>
      <c r="C1524" s="91">
        <f>WEEKDAY(A1524)</f>
        <v>7</v>
      </c>
      <c r="J1524"/>
      <c r="K1524"/>
      <c r="L1524"/>
      <c r="M1524"/>
      <c r="N1524"/>
    </row>
    <row r="1525" spans="1:14" x14ac:dyDescent="0.25">
      <c r="A1525" s="90">
        <v>36954</v>
      </c>
      <c r="B1525" s="88">
        <v>36951</v>
      </c>
      <c r="C1525" s="91">
        <f>WEEKDAY(A1525)</f>
        <v>1</v>
      </c>
      <c r="J1525"/>
      <c r="K1525"/>
      <c r="L1525"/>
      <c r="M1525"/>
      <c r="N1525"/>
    </row>
    <row r="1526" spans="1:14" x14ac:dyDescent="0.25">
      <c r="A1526" s="90">
        <v>36955</v>
      </c>
      <c r="B1526" s="88">
        <v>36951</v>
      </c>
      <c r="C1526" s="91" t="s">
        <v>180</v>
      </c>
      <c r="D1526" s="83">
        <v>47.72</v>
      </c>
      <c r="J1526"/>
      <c r="K1526"/>
      <c r="L1526"/>
      <c r="M1526"/>
      <c r="N1526"/>
    </row>
    <row r="1527" spans="1:14" x14ac:dyDescent="0.25">
      <c r="A1527" s="90">
        <v>36956</v>
      </c>
      <c r="B1527" s="88">
        <v>36951</v>
      </c>
      <c r="C1527" s="91" t="s">
        <v>180</v>
      </c>
      <c r="D1527" s="83">
        <v>53.07</v>
      </c>
      <c r="J1527"/>
      <c r="K1527"/>
      <c r="L1527"/>
      <c r="M1527"/>
      <c r="N1527"/>
    </row>
    <row r="1528" spans="1:14" x14ac:dyDescent="0.25">
      <c r="A1528" s="90">
        <v>36957</v>
      </c>
      <c r="B1528" s="88">
        <v>36951</v>
      </c>
      <c r="C1528" s="91" t="s">
        <v>180</v>
      </c>
      <c r="D1528" s="83">
        <v>55.55</v>
      </c>
      <c r="J1528"/>
      <c r="K1528"/>
      <c r="L1528"/>
      <c r="M1528"/>
      <c r="N1528"/>
    </row>
    <row r="1529" spans="1:14" x14ac:dyDescent="0.25">
      <c r="A1529" s="90">
        <v>36958</v>
      </c>
      <c r="B1529" s="88">
        <v>36951</v>
      </c>
      <c r="C1529" s="91" t="s">
        <v>180</v>
      </c>
      <c r="D1529" s="83">
        <v>45.91</v>
      </c>
      <c r="J1529"/>
      <c r="K1529"/>
      <c r="L1529"/>
      <c r="M1529"/>
      <c r="N1529"/>
    </row>
    <row r="1530" spans="1:14" x14ac:dyDescent="0.25">
      <c r="A1530" s="90">
        <v>36959</v>
      </c>
      <c r="B1530" s="88">
        <v>36951</v>
      </c>
      <c r="C1530" s="91" t="s">
        <v>180</v>
      </c>
      <c r="D1530" s="83">
        <v>44.94</v>
      </c>
      <c r="J1530"/>
      <c r="K1530"/>
      <c r="L1530"/>
      <c r="M1530"/>
      <c r="N1530"/>
    </row>
    <row r="1531" spans="1:14" x14ac:dyDescent="0.25">
      <c r="A1531" s="90">
        <v>36960</v>
      </c>
      <c r="B1531" s="88">
        <v>36951</v>
      </c>
      <c r="C1531" s="91">
        <f>WEEKDAY(A1531)</f>
        <v>7</v>
      </c>
      <c r="J1531"/>
      <c r="K1531"/>
      <c r="L1531"/>
      <c r="M1531"/>
      <c r="N1531"/>
    </row>
    <row r="1532" spans="1:14" x14ac:dyDescent="0.25">
      <c r="A1532" s="90">
        <v>36961</v>
      </c>
      <c r="B1532" s="88">
        <v>36951</v>
      </c>
      <c r="C1532" s="91">
        <f>WEEKDAY(A1532)</f>
        <v>1</v>
      </c>
      <c r="J1532"/>
      <c r="K1532"/>
      <c r="L1532"/>
      <c r="M1532"/>
      <c r="N1532"/>
    </row>
    <row r="1533" spans="1:14" x14ac:dyDescent="0.25">
      <c r="A1533" s="90">
        <v>36962</v>
      </c>
      <c r="B1533" s="88">
        <v>36951</v>
      </c>
      <c r="C1533" s="91" t="s">
        <v>180</v>
      </c>
      <c r="D1533" s="83">
        <v>40.17</v>
      </c>
      <c r="J1533"/>
      <c r="K1533"/>
      <c r="L1533"/>
      <c r="M1533"/>
      <c r="N1533"/>
    </row>
    <row r="1534" spans="1:14" x14ac:dyDescent="0.25">
      <c r="A1534" s="90">
        <v>36963</v>
      </c>
      <c r="B1534" s="88">
        <v>36951</v>
      </c>
      <c r="C1534" s="91" t="s">
        <v>180</v>
      </c>
      <c r="D1534" s="83">
        <v>38.28</v>
      </c>
      <c r="J1534"/>
      <c r="K1534"/>
      <c r="L1534"/>
      <c r="M1534"/>
      <c r="N1534"/>
    </row>
    <row r="1535" spans="1:14" x14ac:dyDescent="0.25">
      <c r="A1535" s="90">
        <v>36964</v>
      </c>
      <c r="B1535" s="88">
        <v>36951</v>
      </c>
      <c r="C1535" s="91" t="s">
        <v>180</v>
      </c>
      <c r="D1535" s="83">
        <v>39.33</v>
      </c>
      <c r="J1535"/>
      <c r="K1535"/>
      <c r="L1535"/>
      <c r="M1535"/>
      <c r="N1535"/>
    </row>
    <row r="1536" spans="1:14" x14ac:dyDescent="0.25">
      <c r="A1536" s="90">
        <v>36965</v>
      </c>
      <c r="B1536" s="88">
        <v>36951</v>
      </c>
      <c r="C1536" s="91" t="s">
        <v>180</v>
      </c>
      <c r="D1536" s="83">
        <v>35.53</v>
      </c>
      <c r="J1536"/>
      <c r="K1536"/>
      <c r="L1536"/>
      <c r="M1536"/>
      <c r="N1536"/>
    </row>
    <row r="1537" spans="1:14" x14ac:dyDescent="0.25">
      <c r="A1537" s="90">
        <v>36966</v>
      </c>
      <c r="B1537" s="88">
        <v>36951</v>
      </c>
      <c r="C1537" s="91" t="s">
        <v>180</v>
      </c>
      <c r="D1537" s="83">
        <v>34.31</v>
      </c>
      <c r="J1537"/>
      <c r="K1537"/>
      <c r="L1537"/>
      <c r="M1537"/>
      <c r="N1537"/>
    </row>
    <row r="1538" spans="1:14" x14ac:dyDescent="0.25">
      <c r="A1538" s="90">
        <v>36967</v>
      </c>
      <c r="B1538" s="88">
        <v>36951</v>
      </c>
      <c r="C1538" s="91">
        <f>WEEKDAY(A1538)</f>
        <v>7</v>
      </c>
      <c r="J1538"/>
      <c r="K1538"/>
      <c r="L1538"/>
      <c r="M1538"/>
      <c r="N1538"/>
    </row>
    <row r="1539" spans="1:14" x14ac:dyDescent="0.25">
      <c r="A1539" s="90">
        <v>36968</v>
      </c>
      <c r="B1539" s="88">
        <v>36951</v>
      </c>
      <c r="C1539" s="91">
        <f>WEEKDAY(A1539)</f>
        <v>1</v>
      </c>
      <c r="J1539"/>
      <c r="K1539"/>
      <c r="L1539"/>
      <c r="M1539"/>
      <c r="N1539"/>
    </row>
    <row r="1540" spans="1:14" x14ac:dyDescent="0.25">
      <c r="A1540" s="90">
        <v>36969</v>
      </c>
      <c r="B1540" s="88">
        <v>36951</v>
      </c>
      <c r="C1540" s="91" t="s">
        <v>180</v>
      </c>
      <c r="D1540" s="83">
        <v>40.74</v>
      </c>
      <c r="J1540"/>
      <c r="K1540"/>
      <c r="L1540"/>
      <c r="M1540"/>
      <c r="N1540"/>
    </row>
    <row r="1541" spans="1:14" x14ac:dyDescent="0.25">
      <c r="A1541" s="90">
        <v>36970</v>
      </c>
      <c r="B1541" s="88">
        <v>36951</v>
      </c>
      <c r="C1541" s="91" t="s">
        <v>180</v>
      </c>
      <c r="D1541" s="83">
        <v>44.17</v>
      </c>
      <c r="J1541"/>
      <c r="K1541"/>
      <c r="L1541"/>
      <c r="M1541"/>
      <c r="N1541"/>
    </row>
    <row r="1542" spans="1:14" x14ac:dyDescent="0.25">
      <c r="A1542" s="90">
        <v>36971</v>
      </c>
      <c r="B1542" s="88">
        <v>36951</v>
      </c>
      <c r="C1542" s="91" t="s">
        <v>180</v>
      </c>
      <c r="D1542" s="83">
        <v>43.91</v>
      </c>
      <c r="J1542"/>
      <c r="K1542"/>
      <c r="L1542"/>
      <c r="M1542"/>
      <c r="N1542"/>
    </row>
    <row r="1543" spans="1:14" x14ac:dyDescent="0.25">
      <c r="A1543" s="90">
        <v>36972</v>
      </c>
      <c r="B1543" s="88">
        <v>36951</v>
      </c>
      <c r="C1543" s="91" t="s">
        <v>180</v>
      </c>
      <c r="D1543" s="83">
        <v>44.45</v>
      </c>
      <c r="J1543"/>
      <c r="K1543"/>
      <c r="L1543"/>
      <c r="M1543"/>
      <c r="N1543"/>
    </row>
    <row r="1544" spans="1:14" x14ac:dyDescent="0.25">
      <c r="A1544" s="90">
        <v>36973</v>
      </c>
      <c r="B1544" s="88">
        <v>36951</v>
      </c>
      <c r="C1544" s="91" t="s">
        <v>180</v>
      </c>
      <c r="D1544" s="83">
        <v>44.09</v>
      </c>
      <c r="J1544"/>
      <c r="K1544"/>
      <c r="L1544"/>
      <c r="M1544"/>
      <c r="N1544"/>
    </row>
    <row r="1545" spans="1:14" x14ac:dyDescent="0.25">
      <c r="A1545" s="90">
        <v>36974</v>
      </c>
      <c r="B1545" s="88">
        <v>36951</v>
      </c>
      <c r="C1545" s="91">
        <f>WEEKDAY(A1545)</f>
        <v>7</v>
      </c>
      <c r="J1545"/>
      <c r="K1545"/>
      <c r="L1545"/>
      <c r="M1545"/>
      <c r="N1545"/>
    </row>
    <row r="1546" spans="1:14" x14ac:dyDescent="0.25">
      <c r="A1546" s="90">
        <v>36975</v>
      </c>
      <c r="B1546" s="88">
        <v>36951</v>
      </c>
      <c r="C1546" s="91">
        <f>WEEKDAY(A1546)</f>
        <v>1</v>
      </c>
      <c r="J1546"/>
      <c r="K1546"/>
      <c r="L1546"/>
      <c r="M1546"/>
      <c r="N1546"/>
    </row>
    <row r="1547" spans="1:14" x14ac:dyDescent="0.25">
      <c r="A1547" s="90">
        <v>36976</v>
      </c>
      <c r="B1547" s="88">
        <v>36951</v>
      </c>
      <c r="C1547" s="91" t="s">
        <v>180</v>
      </c>
      <c r="D1547" s="83">
        <v>49.67</v>
      </c>
      <c r="J1547"/>
      <c r="K1547"/>
      <c r="L1547"/>
      <c r="M1547"/>
      <c r="N1547"/>
    </row>
    <row r="1548" spans="1:14" x14ac:dyDescent="0.25">
      <c r="A1548" s="90">
        <v>36977</v>
      </c>
      <c r="B1548" s="88">
        <v>36951</v>
      </c>
      <c r="C1548" s="91" t="s">
        <v>180</v>
      </c>
      <c r="D1548" s="83">
        <v>52.3</v>
      </c>
      <c r="J1548"/>
      <c r="K1548"/>
      <c r="L1548"/>
      <c r="M1548"/>
      <c r="N1548"/>
    </row>
    <row r="1549" spans="1:14" x14ac:dyDescent="0.25">
      <c r="A1549" s="90">
        <v>36978</v>
      </c>
      <c r="B1549" s="88">
        <v>36951</v>
      </c>
      <c r="C1549" s="91" t="s">
        <v>180</v>
      </c>
      <c r="D1549" s="83">
        <v>47.9</v>
      </c>
      <c r="J1549"/>
      <c r="K1549"/>
      <c r="L1549"/>
      <c r="M1549"/>
      <c r="N1549"/>
    </row>
    <row r="1550" spans="1:14" x14ac:dyDescent="0.25">
      <c r="A1550" s="90">
        <v>36979</v>
      </c>
      <c r="B1550" s="88">
        <v>36951</v>
      </c>
      <c r="C1550" s="91" t="s">
        <v>180</v>
      </c>
      <c r="D1550" s="83">
        <v>44.45</v>
      </c>
      <c r="J1550"/>
      <c r="K1550"/>
      <c r="L1550"/>
      <c r="M1550"/>
      <c r="N1550"/>
    </row>
    <row r="1551" spans="1:14" x14ac:dyDescent="0.25">
      <c r="A1551" s="90">
        <v>36980</v>
      </c>
      <c r="B1551" s="88">
        <v>36951</v>
      </c>
      <c r="C1551" s="91" t="s">
        <v>180</v>
      </c>
      <c r="D1551" s="83">
        <v>43.86</v>
      </c>
      <c r="J1551"/>
      <c r="K1551"/>
      <c r="L1551"/>
      <c r="M1551"/>
      <c r="N1551"/>
    </row>
    <row r="1552" spans="1:14" x14ac:dyDescent="0.25">
      <c r="A1552" s="90">
        <v>36981</v>
      </c>
      <c r="B1552" s="88">
        <v>36951</v>
      </c>
      <c r="C1552" s="91">
        <f>WEEKDAY(A1552)</f>
        <v>7</v>
      </c>
      <c r="J1552"/>
      <c r="K1552"/>
      <c r="L1552"/>
      <c r="M1552"/>
      <c r="N1552"/>
    </row>
    <row r="1553" spans="1:14" x14ac:dyDescent="0.25">
      <c r="A1553" s="90">
        <v>36982</v>
      </c>
      <c r="B1553" s="88">
        <v>36982</v>
      </c>
      <c r="C1553" s="91">
        <f>WEEKDAY(A1553)</f>
        <v>1</v>
      </c>
      <c r="J1553"/>
      <c r="K1553"/>
      <c r="L1553"/>
      <c r="M1553"/>
      <c r="N1553"/>
    </row>
    <row r="1554" spans="1:14" x14ac:dyDescent="0.25">
      <c r="A1554" s="90">
        <v>36983</v>
      </c>
      <c r="B1554" s="88">
        <v>36982</v>
      </c>
      <c r="C1554" s="91" t="s">
        <v>180</v>
      </c>
      <c r="D1554" s="83">
        <v>47.76</v>
      </c>
      <c r="J1554"/>
      <c r="K1554"/>
      <c r="L1554"/>
      <c r="M1554"/>
      <c r="N1554"/>
    </row>
    <row r="1555" spans="1:14" x14ac:dyDescent="0.25">
      <c r="A1555" s="90">
        <v>36984</v>
      </c>
      <c r="B1555" s="88">
        <v>36982</v>
      </c>
      <c r="C1555" s="91" t="s">
        <v>180</v>
      </c>
      <c r="D1555" s="83">
        <v>47.45</v>
      </c>
      <c r="J1555"/>
      <c r="K1555"/>
      <c r="L1555"/>
      <c r="M1555"/>
      <c r="N1555"/>
    </row>
    <row r="1556" spans="1:14" x14ac:dyDescent="0.25">
      <c r="A1556" s="90">
        <v>36985</v>
      </c>
      <c r="B1556" s="88">
        <v>36982</v>
      </c>
      <c r="C1556" s="91" t="s">
        <v>180</v>
      </c>
      <c r="D1556" s="83">
        <v>49.28</v>
      </c>
      <c r="J1556"/>
      <c r="K1556"/>
      <c r="L1556"/>
      <c r="M1556"/>
      <c r="N1556"/>
    </row>
    <row r="1557" spans="1:14" x14ac:dyDescent="0.25">
      <c r="A1557" s="90">
        <v>36986</v>
      </c>
      <c r="B1557" s="88">
        <v>36982</v>
      </c>
      <c r="C1557" s="91" t="s">
        <v>180</v>
      </c>
      <c r="D1557" s="83">
        <v>51.48</v>
      </c>
      <c r="J1557"/>
      <c r="K1557"/>
      <c r="L1557"/>
      <c r="M1557"/>
      <c r="N1557"/>
    </row>
    <row r="1558" spans="1:14" x14ac:dyDescent="0.25">
      <c r="A1558" s="90">
        <v>36987</v>
      </c>
      <c r="B1558" s="88">
        <v>36982</v>
      </c>
      <c r="C1558" s="91" t="s">
        <v>180</v>
      </c>
      <c r="D1558" s="83">
        <v>51.29</v>
      </c>
      <c r="J1558"/>
      <c r="K1558"/>
      <c r="L1558"/>
      <c r="M1558"/>
      <c r="N1558"/>
    </row>
    <row r="1559" spans="1:14" x14ac:dyDescent="0.25">
      <c r="A1559" s="90">
        <v>36988</v>
      </c>
      <c r="B1559" s="88">
        <v>36982</v>
      </c>
      <c r="C1559" s="91">
        <f>WEEKDAY(A1559)</f>
        <v>7</v>
      </c>
      <c r="J1559"/>
      <c r="K1559"/>
      <c r="L1559"/>
      <c r="M1559"/>
      <c r="N1559"/>
    </row>
    <row r="1560" spans="1:14" x14ac:dyDescent="0.25">
      <c r="A1560" s="90">
        <v>36989</v>
      </c>
      <c r="B1560" s="88">
        <v>36982</v>
      </c>
      <c r="C1560" s="91">
        <f>WEEKDAY(A1560)</f>
        <v>1</v>
      </c>
      <c r="J1560"/>
      <c r="K1560"/>
      <c r="L1560"/>
      <c r="M1560"/>
      <c r="N1560"/>
    </row>
    <row r="1561" spans="1:14" x14ac:dyDescent="0.25">
      <c r="A1561" s="90">
        <v>36990</v>
      </c>
      <c r="B1561" s="88">
        <v>36982</v>
      </c>
      <c r="C1561" s="91" t="s">
        <v>180</v>
      </c>
      <c r="D1561" s="83">
        <v>58.81</v>
      </c>
      <c r="J1561"/>
      <c r="K1561"/>
      <c r="L1561"/>
      <c r="M1561"/>
      <c r="N1561"/>
    </row>
    <row r="1562" spans="1:14" x14ac:dyDescent="0.25">
      <c r="A1562" s="90">
        <v>36991</v>
      </c>
      <c r="B1562" s="88">
        <v>36982</v>
      </c>
      <c r="C1562" s="91" t="s">
        <v>180</v>
      </c>
      <c r="D1562" s="83">
        <v>70.22</v>
      </c>
      <c r="J1562"/>
      <c r="K1562"/>
      <c r="L1562"/>
      <c r="M1562"/>
      <c r="N1562"/>
    </row>
    <row r="1563" spans="1:14" x14ac:dyDescent="0.25">
      <c r="A1563" s="90">
        <v>36992</v>
      </c>
      <c r="B1563" s="88">
        <v>36982</v>
      </c>
      <c r="C1563" s="91" t="s">
        <v>180</v>
      </c>
      <c r="D1563" s="83">
        <v>69.75</v>
      </c>
      <c r="J1563"/>
      <c r="K1563"/>
      <c r="L1563"/>
      <c r="M1563"/>
      <c r="N1563"/>
    </row>
    <row r="1564" spans="1:14" x14ac:dyDescent="0.25">
      <c r="A1564" s="90">
        <v>36993</v>
      </c>
      <c r="B1564" s="88">
        <v>36982</v>
      </c>
      <c r="C1564" s="91" t="s">
        <v>180</v>
      </c>
      <c r="D1564" s="83">
        <v>62.26</v>
      </c>
      <c r="J1564"/>
      <c r="K1564"/>
      <c r="L1564"/>
      <c r="M1564"/>
      <c r="N1564"/>
    </row>
    <row r="1565" spans="1:14" x14ac:dyDescent="0.25">
      <c r="A1565" s="90">
        <v>36994</v>
      </c>
      <c r="B1565" s="88">
        <v>36982</v>
      </c>
      <c r="C1565" s="91" t="s">
        <v>180</v>
      </c>
      <c r="D1565" s="83">
        <v>50.73</v>
      </c>
      <c r="J1565"/>
      <c r="K1565"/>
      <c r="L1565"/>
      <c r="M1565"/>
      <c r="N1565"/>
    </row>
    <row r="1566" spans="1:14" x14ac:dyDescent="0.25">
      <c r="A1566" s="90">
        <v>36995</v>
      </c>
      <c r="B1566" s="88">
        <v>36982</v>
      </c>
      <c r="C1566" s="91">
        <f>WEEKDAY(A1566)</f>
        <v>7</v>
      </c>
      <c r="J1566"/>
      <c r="K1566"/>
      <c r="L1566"/>
      <c r="M1566"/>
      <c r="N1566"/>
    </row>
    <row r="1567" spans="1:14" x14ac:dyDescent="0.25">
      <c r="A1567" s="90">
        <v>36996</v>
      </c>
      <c r="B1567" s="88">
        <v>36982</v>
      </c>
      <c r="C1567" s="91">
        <f>WEEKDAY(A1567)</f>
        <v>1</v>
      </c>
      <c r="J1567"/>
      <c r="K1567"/>
      <c r="L1567"/>
      <c r="M1567"/>
      <c r="N1567"/>
    </row>
    <row r="1568" spans="1:14" x14ac:dyDescent="0.25">
      <c r="A1568" s="90">
        <v>36997</v>
      </c>
      <c r="B1568" s="88">
        <v>36982</v>
      </c>
      <c r="C1568" s="91" t="s">
        <v>180</v>
      </c>
      <c r="D1568" s="83">
        <v>54.92</v>
      </c>
      <c r="J1568"/>
      <c r="K1568"/>
      <c r="L1568"/>
      <c r="M1568"/>
      <c r="N1568"/>
    </row>
    <row r="1569" spans="1:14" x14ac:dyDescent="0.25">
      <c r="A1569" s="90">
        <v>36998</v>
      </c>
      <c r="B1569" s="88">
        <v>36982</v>
      </c>
      <c r="C1569" s="91" t="s">
        <v>180</v>
      </c>
      <c r="D1569" s="83">
        <v>50.51</v>
      </c>
      <c r="J1569"/>
      <c r="K1569"/>
      <c r="L1569"/>
      <c r="M1569"/>
      <c r="N1569"/>
    </row>
    <row r="1570" spans="1:14" x14ac:dyDescent="0.25">
      <c r="A1570" s="90">
        <v>36999</v>
      </c>
      <c r="B1570" s="88">
        <v>36982</v>
      </c>
      <c r="C1570" s="91" t="s">
        <v>180</v>
      </c>
      <c r="D1570" s="83">
        <v>56.52</v>
      </c>
      <c r="J1570"/>
      <c r="K1570"/>
      <c r="L1570"/>
      <c r="M1570"/>
      <c r="N1570"/>
    </row>
    <row r="1571" spans="1:14" x14ac:dyDescent="0.25">
      <c r="A1571" s="90">
        <v>37000</v>
      </c>
      <c r="B1571" s="88">
        <v>36982</v>
      </c>
      <c r="C1571" s="91" t="s">
        <v>180</v>
      </c>
      <c r="D1571" s="83">
        <v>53.7</v>
      </c>
      <c r="J1571"/>
      <c r="K1571"/>
      <c r="L1571"/>
      <c r="M1571"/>
      <c r="N1571"/>
    </row>
    <row r="1572" spans="1:14" x14ac:dyDescent="0.25">
      <c r="A1572" s="90">
        <v>37001</v>
      </c>
      <c r="B1572" s="88">
        <v>36982</v>
      </c>
      <c r="C1572" s="91" t="s">
        <v>180</v>
      </c>
      <c r="D1572" s="83">
        <v>46.84</v>
      </c>
      <c r="J1572"/>
      <c r="K1572"/>
      <c r="L1572"/>
      <c r="M1572"/>
      <c r="N1572"/>
    </row>
    <row r="1573" spans="1:14" x14ac:dyDescent="0.25">
      <c r="A1573" s="90">
        <v>37002</v>
      </c>
      <c r="B1573" s="88">
        <v>36982</v>
      </c>
      <c r="C1573" s="91">
        <f>WEEKDAY(A1573)</f>
        <v>7</v>
      </c>
      <c r="J1573"/>
      <c r="K1573"/>
      <c r="L1573"/>
      <c r="M1573"/>
      <c r="N1573"/>
    </row>
    <row r="1574" spans="1:14" x14ac:dyDescent="0.25">
      <c r="A1574" s="90">
        <v>37003</v>
      </c>
      <c r="B1574" s="88">
        <v>36982</v>
      </c>
      <c r="C1574" s="91">
        <f>WEEKDAY(A1574)</f>
        <v>1</v>
      </c>
      <c r="J1574"/>
      <c r="K1574"/>
      <c r="L1574"/>
      <c r="M1574"/>
      <c r="N1574"/>
    </row>
    <row r="1575" spans="1:14" x14ac:dyDescent="0.25">
      <c r="A1575" s="90">
        <v>37004</v>
      </c>
      <c r="B1575" s="88">
        <v>36982</v>
      </c>
      <c r="C1575" s="91" t="s">
        <v>180</v>
      </c>
      <c r="D1575" s="83">
        <v>62.04</v>
      </c>
      <c r="J1575"/>
      <c r="K1575"/>
      <c r="L1575"/>
      <c r="M1575"/>
      <c r="N1575"/>
    </row>
    <row r="1576" spans="1:14" x14ac:dyDescent="0.25">
      <c r="A1576" s="90">
        <v>37005</v>
      </c>
      <c r="B1576" s="88">
        <v>36982</v>
      </c>
      <c r="C1576" s="91" t="s">
        <v>180</v>
      </c>
      <c r="D1576" s="83">
        <v>52.71</v>
      </c>
      <c r="J1576"/>
      <c r="K1576"/>
      <c r="L1576"/>
      <c r="M1576"/>
      <c r="N1576"/>
    </row>
    <row r="1577" spans="1:14" x14ac:dyDescent="0.25">
      <c r="A1577" s="90">
        <v>37006</v>
      </c>
      <c r="B1577" s="88">
        <v>36982</v>
      </c>
      <c r="C1577" s="91" t="s">
        <v>180</v>
      </c>
      <c r="D1577" s="83">
        <v>43.68</v>
      </c>
      <c r="J1577"/>
      <c r="K1577"/>
      <c r="L1577"/>
      <c r="M1577"/>
      <c r="N1577"/>
    </row>
    <row r="1578" spans="1:14" x14ac:dyDescent="0.25">
      <c r="A1578" s="90">
        <v>37007</v>
      </c>
      <c r="B1578" s="88">
        <v>36982</v>
      </c>
      <c r="C1578" s="91" t="s">
        <v>180</v>
      </c>
      <c r="D1578" s="83">
        <v>51.41</v>
      </c>
      <c r="J1578"/>
      <c r="K1578"/>
      <c r="L1578"/>
      <c r="M1578"/>
      <c r="N1578"/>
    </row>
    <row r="1579" spans="1:14" x14ac:dyDescent="0.25">
      <c r="A1579" s="90">
        <v>37008</v>
      </c>
      <c r="B1579" s="88">
        <v>36982</v>
      </c>
      <c r="C1579" s="91" t="s">
        <v>180</v>
      </c>
      <c r="D1579" s="83">
        <v>58.07</v>
      </c>
      <c r="J1579"/>
      <c r="K1579"/>
      <c r="L1579"/>
      <c r="M1579"/>
      <c r="N1579"/>
    </row>
    <row r="1580" spans="1:14" x14ac:dyDescent="0.25">
      <c r="A1580" s="90">
        <v>37009</v>
      </c>
      <c r="B1580" s="88">
        <v>36982</v>
      </c>
      <c r="C1580" s="91">
        <f>WEEKDAY(A1580)</f>
        <v>7</v>
      </c>
      <c r="J1580"/>
      <c r="K1580"/>
      <c r="L1580"/>
      <c r="M1580"/>
      <c r="N1580"/>
    </row>
    <row r="1581" spans="1:14" x14ac:dyDescent="0.25">
      <c r="A1581" s="90">
        <v>37010</v>
      </c>
      <c r="B1581" s="88">
        <v>36982</v>
      </c>
      <c r="C1581" s="91">
        <f>WEEKDAY(A1581)</f>
        <v>1</v>
      </c>
      <c r="J1581"/>
      <c r="K1581"/>
      <c r="L1581"/>
      <c r="M1581"/>
      <c r="N1581"/>
    </row>
    <row r="1582" spans="1:14" x14ac:dyDescent="0.25">
      <c r="A1582" s="90">
        <v>37011</v>
      </c>
      <c r="B1582" s="88">
        <v>36982</v>
      </c>
      <c r="C1582" s="91" t="s">
        <v>180</v>
      </c>
      <c r="D1582" s="83">
        <v>70.38</v>
      </c>
      <c r="J1582"/>
      <c r="K1582"/>
      <c r="L1582"/>
      <c r="M1582"/>
      <c r="N1582"/>
    </row>
    <row r="1583" spans="1:14" x14ac:dyDescent="0.25">
      <c r="A1583" s="90">
        <v>37012</v>
      </c>
      <c r="B1583" s="88">
        <v>37012</v>
      </c>
      <c r="C1583" s="91" t="s">
        <v>180</v>
      </c>
      <c r="D1583" s="83">
        <v>57.3</v>
      </c>
      <c r="J1583"/>
      <c r="K1583"/>
      <c r="L1583"/>
      <c r="M1583"/>
      <c r="N1583"/>
    </row>
    <row r="1584" spans="1:14" x14ac:dyDescent="0.25">
      <c r="A1584" s="90">
        <v>37013</v>
      </c>
      <c r="B1584" s="88">
        <v>37012</v>
      </c>
      <c r="C1584" s="91" t="s">
        <v>180</v>
      </c>
      <c r="D1584" s="83">
        <v>48.8</v>
      </c>
      <c r="J1584"/>
      <c r="K1584"/>
      <c r="L1584"/>
      <c r="M1584"/>
      <c r="N1584"/>
    </row>
    <row r="1585" spans="1:14" x14ac:dyDescent="0.25">
      <c r="A1585" s="90">
        <v>37014</v>
      </c>
      <c r="B1585" s="88">
        <v>37012</v>
      </c>
      <c r="C1585" s="91" t="s">
        <v>180</v>
      </c>
      <c r="D1585" s="83">
        <v>47.65</v>
      </c>
      <c r="J1585"/>
      <c r="K1585"/>
      <c r="L1585"/>
      <c r="M1585"/>
      <c r="N1585"/>
    </row>
    <row r="1586" spans="1:14" x14ac:dyDescent="0.25">
      <c r="A1586" s="90">
        <v>37015</v>
      </c>
      <c r="B1586" s="88">
        <v>37012</v>
      </c>
      <c r="C1586" s="91" t="s">
        <v>180</v>
      </c>
      <c r="D1586" s="83">
        <v>45.86</v>
      </c>
      <c r="J1586"/>
      <c r="K1586"/>
      <c r="L1586"/>
      <c r="M1586"/>
      <c r="N1586"/>
    </row>
    <row r="1587" spans="1:14" x14ac:dyDescent="0.25">
      <c r="A1587" s="90">
        <v>37016</v>
      </c>
      <c r="B1587" s="88">
        <v>37012</v>
      </c>
      <c r="C1587" s="91">
        <f>WEEKDAY(A1587)</f>
        <v>7</v>
      </c>
      <c r="J1587"/>
      <c r="K1587"/>
      <c r="L1587"/>
      <c r="M1587"/>
      <c r="N1587"/>
    </row>
    <row r="1588" spans="1:14" x14ac:dyDescent="0.25">
      <c r="A1588" s="90">
        <v>37017</v>
      </c>
      <c r="B1588" s="88">
        <v>37012</v>
      </c>
      <c r="C1588" s="91">
        <f>WEEKDAY(A1588)</f>
        <v>1</v>
      </c>
      <c r="J1588"/>
      <c r="K1588"/>
      <c r="L1588"/>
      <c r="M1588"/>
      <c r="N1588"/>
    </row>
    <row r="1589" spans="1:14" x14ac:dyDescent="0.25">
      <c r="A1589" s="90">
        <v>37018</v>
      </c>
      <c r="B1589" s="88">
        <v>37012</v>
      </c>
      <c r="C1589" s="91" t="s">
        <v>180</v>
      </c>
      <c r="D1589" s="83">
        <v>41.92</v>
      </c>
      <c r="J1589"/>
      <c r="K1589"/>
      <c r="L1589"/>
      <c r="M1589"/>
      <c r="N1589"/>
    </row>
    <row r="1590" spans="1:14" x14ac:dyDescent="0.25">
      <c r="A1590" s="90">
        <v>37019</v>
      </c>
      <c r="B1590" s="88">
        <v>37012</v>
      </c>
      <c r="C1590" s="91" t="s">
        <v>180</v>
      </c>
      <c r="D1590" s="83">
        <v>36.42</v>
      </c>
      <c r="J1590"/>
      <c r="K1590"/>
      <c r="L1590"/>
      <c r="M1590"/>
      <c r="N1590"/>
    </row>
    <row r="1591" spans="1:14" x14ac:dyDescent="0.25">
      <c r="A1591" s="90">
        <v>37020</v>
      </c>
      <c r="B1591" s="88">
        <v>37012</v>
      </c>
      <c r="C1591" s="91" t="s">
        <v>180</v>
      </c>
      <c r="D1591" s="83">
        <v>38.01</v>
      </c>
      <c r="J1591"/>
      <c r="K1591"/>
      <c r="L1591"/>
      <c r="M1591"/>
      <c r="N1591"/>
    </row>
    <row r="1592" spans="1:14" x14ac:dyDescent="0.25">
      <c r="A1592" s="90">
        <v>37021</v>
      </c>
      <c r="B1592" s="88">
        <v>37012</v>
      </c>
      <c r="C1592" s="91" t="s">
        <v>180</v>
      </c>
      <c r="D1592" s="83">
        <v>42.2</v>
      </c>
      <c r="J1592"/>
      <c r="K1592"/>
      <c r="L1592"/>
      <c r="M1592"/>
      <c r="N1592"/>
    </row>
    <row r="1593" spans="1:14" x14ac:dyDescent="0.25">
      <c r="A1593" s="90">
        <v>37022</v>
      </c>
      <c r="B1593" s="88">
        <v>37012</v>
      </c>
      <c r="C1593" s="91" t="s">
        <v>180</v>
      </c>
      <c r="D1593" s="83">
        <v>44.64</v>
      </c>
      <c r="J1593"/>
      <c r="K1593"/>
      <c r="L1593"/>
      <c r="M1593"/>
      <c r="N1593"/>
    </row>
    <row r="1594" spans="1:14" x14ac:dyDescent="0.25">
      <c r="A1594" s="90">
        <v>37023</v>
      </c>
      <c r="B1594" s="88">
        <v>37012</v>
      </c>
      <c r="C1594" s="91">
        <f>WEEKDAY(A1594)</f>
        <v>7</v>
      </c>
      <c r="J1594"/>
      <c r="K1594"/>
      <c r="L1594"/>
      <c r="M1594"/>
      <c r="N1594"/>
    </row>
    <row r="1595" spans="1:14" x14ac:dyDescent="0.25">
      <c r="A1595" s="90">
        <v>37024</v>
      </c>
      <c r="B1595" s="88">
        <v>37012</v>
      </c>
      <c r="C1595" s="91">
        <f>WEEKDAY(A1595)</f>
        <v>1</v>
      </c>
      <c r="J1595"/>
      <c r="K1595"/>
      <c r="L1595"/>
      <c r="M1595"/>
      <c r="N1595"/>
    </row>
    <row r="1596" spans="1:14" x14ac:dyDescent="0.25">
      <c r="A1596" s="90">
        <v>37025</v>
      </c>
      <c r="B1596" s="88">
        <v>37012</v>
      </c>
      <c r="C1596" s="91" t="s">
        <v>180</v>
      </c>
      <c r="D1596" s="83">
        <v>40.729999999999997</v>
      </c>
      <c r="J1596"/>
      <c r="K1596"/>
      <c r="L1596"/>
      <c r="M1596"/>
      <c r="N1596"/>
    </row>
    <row r="1597" spans="1:14" x14ac:dyDescent="0.25">
      <c r="A1597" s="90">
        <v>37026</v>
      </c>
      <c r="B1597" s="88">
        <v>37012</v>
      </c>
      <c r="C1597" s="91" t="s">
        <v>180</v>
      </c>
      <c r="D1597" s="83">
        <v>42.06</v>
      </c>
      <c r="J1597"/>
      <c r="K1597"/>
      <c r="L1597"/>
      <c r="M1597"/>
      <c r="N1597"/>
    </row>
    <row r="1598" spans="1:14" x14ac:dyDescent="0.25">
      <c r="A1598" s="90">
        <v>37027</v>
      </c>
      <c r="B1598" s="88">
        <v>37012</v>
      </c>
      <c r="C1598" s="91" t="s">
        <v>180</v>
      </c>
      <c r="D1598" s="83">
        <v>48.23</v>
      </c>
      <c r="J1598"/>
      <c r="K1598"/>
      <c r="L1598"/>
      <c r="M1598"/>
      <c r="N1598"/>
    </row>
    <row r="1599" spans="1:14" x14ac:dyDescent="0.25">
      <c r="A1599" s="90">
        <v>37028</v>
      </c>
      <c r="B1599" s="88">
        <v>37012</v>
      </c>
      <c r="C1599" s="91" t="s">
        <v>180</v>
      </c>
      <c r="D1599" s="83">
        <v>49.36</v>
      </c>
      <c r="J1599"/>
      <c r="K1599"/>
      <c r="L1599"/>
      <c r="M1599"/>
      <c r="N1599"/>
    </row>
    <row r="1600" spans="1:14" x14ac:dyDescent="0.25">
      <c r="A1600" s="90">
        <v>37029</v>
      </c>
      <c r="B1600" s="88">
        <v>37012</v>
      </c>
      <c r="C1600" s="91" t="s">
        <v>180</v>
      </c>
      <c r="D1600" s="83">
        <v>47.74</v>
      </c>
      <c r="J1600"/>
      <c r="K1600"/>
      <c r="L1600"/>
      <c r="M1600"/>
      <c r="N1600"/>
    </row>
    <row r="1601" spans="1:14" x14ac:dyDescent="0.25">
      <c r="A1601" s="90">
        <v>37030</v>
      </c>
      <c r="B1601" s="88">
        <v>37012</v>
      </c>
      <c r="C1601" s="91">
        <f>WEEKDAY(A1601)</f>
        <v>7</v>
      </c>
      <c r="J1601"/>
      <c r="K1601"/>
      <c r="L1601"/>
      <c r="M1601"/>
      <c r="N1601"/>
    </row>
    <row r="1602" spans="1:14" x14ac:dyDescent="0.25">
      <c r="A1602" s="90">
        <v>37031</v>
      </c>
      <c r="B1602" s="88">
        <v>37012</v>
      </c>
      <c r="C1602" s="91">
        <f>WEEKDAY(A1602)</f>
        <v>1</v>
      </c>
      <c r="J1602"/>
      <c r="K1602"/>
      <c r="L1602"/>
      <c r="M1602"/>
      <c r="N1602"/>
    </row>
    <row r="1603" spans="1:14" x14ac:dyDescent="0.25">
      <c r="A1603" s="90">
        <v>37032</v>
      </c>
      <c r="B1603" s="88">
        <v>37012</v>
      </c>
      <c r="C1603" s="91" t="s">
        <v>180</v>
      </c>
      <c r="D1603" s="83">
        <v>36.950000000000003</v>
      </c>
      <c r="J1603"/>
      <c r="K1603"/>
      <c r="L1603"/>
      <c r="M1603"/>
      <c r="N1603"/>
    </row>
    <row r="1604" spans="1:14" x14ac:dyDescent="0.25">
      <c r="A1604" s="90">
        <v>37033</v>
      </c>
      <c r="B1604" s="88">
        <v>37012</v>
      </c>
      <c r="C1604" s="91" t="s">
        <v>180</v>
      </c>
      <c r="D1604" s="83">
        <v>31.28</v>
      </c>
      <c r="J1604"/>
      <c r="K1604"/>
      <c r="L1604"/>
      <c r="M1604"/>
      <c r="N1604"/>
    </row>
    <row r="1605" spans="1:14" x14ac:dyDescent="0.25">
      <c r="A1605" s="90">
        <v>37034</v>
      </c>
      <c r="B1605" s="88">
        <v>37012</v>
      </c>
      <c r="C1605" s="91" t="s">
        <v>180</v>
      </c>
      <c r="D1605" s="83">
        <v>28.51</v>
      </c>
      <c r="J1605"/>
      <c r="K1605"/>
      <c r="L1605"/>
      <c r="M1605"/>
      <c r="N1605"/>
    </row>
    <row r="1606" spans="1:14" x14ac:dyDescent="0.25">
      <c r="A1606" s="90">
        <v>37035</v>
      </c>
      <c r="B1606" s="88">
        <v>37012</v>
      </c>
      <c r="C1606" s="91" t="s">
        <v>180</v>
      </c>
      <c r="D1606" s="83">
        <v>27.7</v>
      </c>
      <c r="J1606"/>
      <c r="K1606"/>
      <c r="L1606"/>
      <c r="M1606"/>
      <c r="N1606"/>
    </row>
    <row r="1607" spans="1:14" x14ac:dyDescent="0.25">
      <c r="A1607" s="90">
        <v>37036</v>
      </c>
      <c r="B1607" s="88">
        <v>37012</v>
      </c>
      <c r="C1607" s="91" t="s">
        <v>180</v>
      </c>
      <c r="D1607" s="83">
        <v>26.47</v>
      </c>
      <c r="J1607"/>
      <c r="K1607"/>
      <c r="L1607"/>
      <c r="M1607"/>
      <c r="N1607"/>
    </row>
    <row r="1608" spans="1:14" x14ac:dyDescent="0.25">
      <c r="A1608" s="90">
        <v>37037</v>
      </c>
      <c r="B1608" s="88">
        <v>37012</v>
      </c>
      <c r="C1608" s="91">
        <f>WEEKDAY(A1608)</f>
        <v>7</v>
      </c>
      <c r="J1608"/>
      <c r="K1608"/>
      <c r="L1608"/>
      <c r="M1608"/>
      <c r="N1608"/>
    </row>
    <row r="1609" spans="1:14" x14ac:dyDescent="0.25">
      <c r="A1609" s="90">
        <v>37038</v>
      </c>
      <c r="B1609" s="88">
        <v>37012</v>
      </c>
      <c r="C1609" s="91">
        <f>WEEKDAY(A1609)</f>
        <v>1</v>
      </c>
      <c r="J1609"/>
      <c r="K1609"/>
      <c r="L1609"/>
      <c r="M1609"/>
      <c r="N1609"/>
    </row>
    <row r="1610" spans="1:14" x14ac:dyDescent="0.25">
      <c r="A1610" s="90">
        <v>37039</v>
      </c>
      <c r="B1610" s="88">
        <v>37012</v>
      </c>
      <c r="C1610" s="91" t="s">
        <v>180</v>
      </c>
      <c r="J1610"/>
      <c r="K1610"/>
      <c r="L1610"/>
      <c r="M1610"/>
      <c r="N1610"/>
    </row>
    <row r="1611" spans="1:14" x14ac:dyDescent="0.25">
      <c r="A1611" s="90">
        <v>37040</v>
      </c>
      <c r="B1611" s="88">
        <v>37012</v>
      </c>
      <c r="C1611" s="91" t="s">
        <v>180</v>
      </c>
      <c r="D1611" s="83">
        <v>36.15</v>
      </c>
      <c r="J1611"/>
      <c r="K1611"/>
      <c r="L1611"/>
      <c r="M1611"/>
      <c r="N1611"/>
    </row>
    <row r="1612" spans="1:14" x14ac:dyDescent="0.25">
      <c r="A1612" s="90">
        <v>37041</v>
      </c>
      <c r="B1612" s="88">
        <v>37012</v>
      </c>
      <c r="C1612" s="91" t="s">
        <v>180</v>
      </c>
      <c r="D1612" s="83">
        <v>34.909999999999997</v>
      </c>
      <c r="J1612"/>
      <c r="K1612"/>
      <c r="L1612"/>
      <c r="M1612"/>
      <c r="N1612"/>
    </row>
    <row r="1613" spans="1:14" x14ac:dyDescent="0.25">
      <c r="A1613" s="90">
        <v>37042</v>
      </c>
      <c r="B1613" s="88">
        <v>37012</v>
      </c>
      <c r="C1613" s="91" t="s">
        <v>180</v>
      </c>
      <c r="D1613" s="83">
        <v>27.24</v>
      </c>
      <c r="J1613"/>
      <c r="K1613"/>
      <c r="L1613"/>
      <c r="M1613"/>
      <c r="N1613"/>
    </row>
    <row r="1614" spans="1:14" x14ac:dyDescent="0.25">
      <c r="A1614" s="90">
        <v>37043</v>
      </c>
      <c r="B1614" s="88">
        <v>37043</v>
      </c>
      <c r="C1614" s="91" t="s">
        <v>180</v>
      </c>
      <c r="D1614" s="83">
        <v>26.76</v>
      </c>
      <c r="J1614"/>
      <c r="K1614"/>
      <c r="L1614"/>
      <c r="M1614"/>
      <c r="N1614"/>
    </row>
    <row r="1615" spans="1:14" x14ac:dyDescent="0.25">
      <c r="A1615" s="90">
        <v>37044</v>
      </c>
      <c r="B1615" s="88">
        <v>37043</v>
      </c>
      <c r="C1615" s="91">
        <f>WEEKDAY(A1615)</f>
        <v>7</v>
      </c>
      <c r="J1615"/>
      <c r="K1615"/>
      <c r="L1615"/>
      <c r="M1615"/>
      <c r="N1615"/>
    </row>
    <row r="1616" spans="1:14" x14ac:dyDescent="0.25">
      <c r="A1616" s="90">
        <v>37045</v>
      </c>
      <c r="B1616" s="88">
        <v>37043</v>
      </c>
      <c r="C1616" s="91">
        <f>WEEKDAY(A1616)</f>
        <v>1</v>
      </c>
      <c r="J1616"/>
      <c r="K1616"/>
      <c r="L1616"/>
      <c r="M1616"/>
      <c r="N1616"/>
    </row>
    <row r="1617" spans="1:14" x14ac:dyDescent="0.25">
      <c r="A1617" s="90">
        <v>37046</v>
      </c>
      <c r="B1617" s="88">
        <v>37043</v>
      </c>
      <c r="C1617" s="91" t="s">
        <v>180</v>
      </c>
      <c r="D1617" s="83">
        <v>28.14</v>
      </c>
      <c r="J1617"/>
      <c r="K1617"/>
      <c r="L1617"/>
      <c r="M1617"/>
      <c r="N1617"/>
    </row>
    <row r="1618" spans="1:14" x14ac:dyDescent="0.25">
      <c r="A1618" s="90">
        <v>37047</v>
      </c>
      <c r="B1618" s="88">
        <v>37043</v>
      </c>
      <c r="C1618" s="91" t="s">
        <v>180</v>
      </c>
      <c r="D1618" s="83">
        <v>31.02</v>
      </c>
      <c r="J1618"/>
      <c r="K1618"/>
      <c r="L1618"/>
      <c r="M1618"/>
      <c r="N1618"/>
    </row>
    <row r="1619" spans="1:14" x14ac:dyDescent="0.25">
      <c r="A1619" s="90">
        <v>37048</v>
      </c>
      <c r="B1619" s="88">
        <v>37043</v>
      </c>
      <c r="C1619" s="91" t="s">
        <v>180</v>
      </c>
      <c r="D1619" s="83">
        <v>33.54</v>
      </c>
      <c r="J1619"/>
      <c r="K1619"/>
      <c r="L1619"/>
      <c r="M1619"/>
      <c r="N1619"/>
    </row>
    <row r="1620" spans="1:14" x14ac:dyDescent="0.25">
      <c r="A1620" s="90">
        <v>37049</v>
      </c>
      <c r="B1620" s="88">
        <v>37043</v>
      </c>
      <c r="C1620" s="91" t="s">
        <v>180</v>
      </c>
      <c r="D1620" s="83">
        <v>33.81</v>
      </c>
      <c r="J1620"/>
      <c r="K1620"/>
      <c r="L1620"/>
      <c r="M1620"/>
      <c r="N1620"/>
    </row>
    <row r="1621" spans="1:14" x14ac:dyDescent="0.25">
      <c r="A1621" s="90">
        <v>37050</v>
      </c>
      <c r="B1621" s="88">
        <v>37043</v>
      </c>
      <c r="C1621" s="91" t="s">
        <v>180</v>
      </c>
      <c r="D1621" s="83">
        <v>36.68</v>
      </c>
      <c r="J1621"/>
      <c r="K1621"/>
      <c r="L1621"/>
      <c r="M1621"/>
      <c r="N1621"/>
    </row>
    <row r="1622" spans="1:14" x14ac:dyDescent="0.25">
      <c r="A1622" s="90">
        <v>37051</v>
      </c>
      <c r="B1622" s="88">
        <v>37043</v>
      </c>
      <c r="C1622" s="91">
        <f>WEEKDAY(A1622)</f>
        <v>7</v>
      </c>
      <c r="J1622"/>
      <c r="K1622"/>
      <c r="L1622"/>
      <c r="M1622"/>
      <c r="N1622"/>
    </row>
    <row r="1623" spans="1:14" x14ac:dyDescent="0.25">
      <c r="A1623" s="90">
        <v>37052</v>
      </c>
      <c r="B1623" s="88">
        <v>37043</v>
      </c>
      <c r="C1623" s="91">
        <f>WEEKDAY(A1623)</f>
        <v>1</v>
      </c>
      <c r="J1623"/>
      <c r="K1623"/>
      <c r="L1623"/>
      <c r="M1623"/>
      <c r="N1623"/>
    </row>
    <row r="1624" spans="1:14" x14ac:dyDescent="0.25">
      <c r="A1624" s="90">
        <v>37053</v>
      </c>
      <c r="B1624" s="88">
        <v>37043</v>
      </c>
      <c r="C1624" s="91" t="s">
        <v>180</v>
      </c>
      <c r="D1624" s="83">
        <v>45.66</v>
      </c>
      <c r="J1624"/>
      <c r="K1624"/>
      <c r="L1624"/>
      <c r="M1624"/>
      <c r="N1624"/>
    </row>
    <row r="1625" spans="1:14" x14ac:dyDescent="0.25">
      <c r="A1625" s="90">
        <v>37054</v>
      </c>
      <c r="B1625" s="88">
        <v>37043</v>
      </c>
      <c r="C1625" s="91" t="s">
        <v>180</v>
      </c>
      <c r="D1625" s="83">
        <v>51.85</v>
      </c>
      <c r="J1625"/>
      <c r="K1625"/>
      <c r="L1625"/>
      <c r="M1625"/>
      <c r="N1625"/>
    </row>
    <row r="1626" spans="1:14" x14ac:dyDescent="0.25">
      <c r="A1626" s="90">
        <v>37055</v>
      </c>
      <c r="B1626" s="88">
        <v>37043</v>
      </c>
      <c r="C1626" s="91" t="s">
        <v>180</v>
      </c>
      <c r="D1626" s="83">
        <v>55.89</v>
      </c>
      <c r="J1626"/>
      <c r="K1626"/>
      <c r="L1626"/>
      <c r="M1626"/>
      <c r="N1626"/>
    </row>
    <row r="1627" spans="1:14" x14ac:dyDescent="0.25">
      <c r="A1627" s="90">
        <v>37056</v>
      </c>
      <c r="B1627" s="88">
        <v>37043</v>
      </c>
      <c r="C1627" s="91" t="s">
        <v>180</v>
      </c>
      <c r="D1627" s="83">
        <v>51.98</v>
      </c>
      <c r="J1627"/>
      <c r="K1627"/>
      <c r="L1627"/>
      <c r="M1627"/>
      <c r="N1627"/>
    </row>
    <row r="1628" spans="1:14" x14ac:dyDescent="0.25">
      <c r="A1628" s="90">
        <v>37057</v>
      </c>
      <c r="B1628" s="88">
        <v>37043</v>
      </c>
      <c r="C1628" s="91" t="s">
        <v>180</v>
      </c>
      <c r="D1628" s="83">
        <v>46.95</v>
      </c>
      <c r="J1628"/>
      <c r="K1628"/>
      <c r="L1628"/>
      <c r="M1628"/>
      <c r="N1628"/>
    </row>
    <row r="1629" spans="1:14" x14ac:dyDescent="0.25">
      <c r="A1629" s="90">
        <v>37058</v>
      </c>
      <c r="B1629" s="88">
        <v>37043</v>
      </c>
      <c r="C1629" s="91">
        <f>WEEKDAY(A1629)</f>
        <v>7</v>
      </c>
      <c r="D1629" s="83">
        <v>30</v>
      </c>
      <c r="J1629"/>
      <c r="K1629"/>
      <c r="L1629"/>
      <c r="M1629"/>
      <c r="N1629"/>
    </row>
    <row r="1630" spans="1:14" x14ac:dyDescent="0.25">
      <c r="A1630" s="90">
        <v>37059</v>
      </c>
      <c r="B1630" s="88">
        <v>37043</v>
      </c>
      <c r="C1630" s="91">
        <f>WEEKDAY(A1630)</f>
        <v>1</v>
      </c>
      <c r="D1630" s="83">
        <v>30</v>
      </c>
      <c r="J1630"/>
      <c r="K1630"/>
      <c r="L1630"/>
      <c r="M1630"/>
      <c r="N1630"/>
    </row>
    <row r="1631" spans="1:14" x14ac:dyDescent="0.25">
      <c r="A1631" s="90">
        <v>37060</v>
      </c>
      <c r="B1631" s="88">
        <v>37043</v>
      </c>
      <c r="C1631" s="91" t="s">
        <v>180</v>
      </c>
      <c r="D1631" s="83">
        <v>48.17</v>
      </c>
      <c r="J1631"/>
      <c r="K1631"/>
      <c r="L1631"/>
      <c r="M1631"/>
      <c r="N1631"/>
    </row>
    <row r="1632" spans="1:14" x14ac:dyDescent="0.25">
      <c r="A1632" s="90">
        <v>37061</v>
      </c>
      <c r="B1632" s="88">
        <v>37043</v>
      </c>
      <c r="C1632" s="91" t="s">
        <v>180</v>
      </c>
      <c r="D1632" s="83">
        <v>50.22</v>
      </c>
      <c r="J1632"/>
      <c r="K1632"/>
      <c r="L1632"/>
      <c r="M1632"/>
      <c r="N1632"/>
    </row>
    <row r="1633" spans="1:14" x14ac:dyDescent="0.25">
      <c r="A1633" s="90">
        <v>37062</v>
      </c>
      <c r="B1633" s="88">
        <v>37043</v>
      </c>
      <c r="C1633" s="91" t="s">
        <v>180</v>
      </c>
      <c r="D1633" s="83">
        <v>40.28</v>
      </c>
      <c r="J1633"/>
      <c r="K1633"/>
      <c r="L1633"/>
      <c r="M1633"/>
      <c r="N1633"/>
    </row>
    <row r="1634" spans="1:14" x14ac:dyDescent="0.25">
      <c r="A1634" s="90">
        <v>37063</v>
      </c>
      <c r="B1634" s="88">
        <v>37043</v>
      </c>
      <c r="C1634" s="91" t="s">
        <v>180</v>
      </c>
      <c r="D1634" s="83">
        <v>32.659999999999997</v>
      </c>
      <c r="J1634"/>
      <c r="K1634"/>
      <c r="L1634"/>
      <c r="M1634"/>
      <c r="N1634"/>
    </row>
    <row r="1635" spans="1:14" x14ac:dyDescent="0.25">
      <c r="A1635" s="90">
        <v>37064</v>
      </c>
      <c r="B1635" s="88">
        <v>37043</v>
      </c>
      <c r="C1635" s="91" t="s">
        <v>180</v>
      </c>
      <c r="D1635" s="83">
        <v>29.93</v>
      </c>
      <c r="J1635"/>
      <c r="K1635"/>
      <c r="L1635"/>
      <c r="M1635"/>
      <c r="N1635"/>
    </row>
    <row r="1636" spans="1:14" x14ac:dyDescent="0.25">
      <c r="A1636" s="90">
        <v>37065</v>
      </c>
      <c r="B1636" s="88">
        <v>37043</v>
      </c>
      <c r="C1636" s="91">
        <f>WEEKDAY(A1636)</f>
        <v>7</v>
      </c>
      <c r="J1636"/>
      <c r="K1636"/>
      <c r="L1636"/>
      <c r="M1636"/>
      <c r="N1636"/>
    </row>
    <row r="1637" spans="1:14" x14ac:dyDescent="0.25">
      <c r="A1637" s="90">
        <v>37066</v>
      </c>
      <c r="B1637" s="88">
        <v>37043</v>
      </c>
      <c r="C1637" s="91">
        <f>WEEKDAY(A1637)</f>
        <v>1</v>
      </c>
      <c r="J1637"/>
      <c r="K1637"/>
      <c r="L1637"/>
      <c r="M1637"/>
      <c r="N1637"/>
    </row>
    <row r="1638" spans="1:14" x14ac:dyDescent="0.25">
      <c r="A1638" s="90">
        <v>37067</v>
      </c>
      <c r="B1638" s="88">
        <v>37043</v>
      </c>
      <c r="C1638" s="91" t="s">
        <v>180</v>
      </c>
      <c r="D1638" s="83">
        <v>38.090000000000003</v>
      </c>
      <c r="J1638"/>
      <c r="K1638"/>
      <c r="L1638"/>
      <c r="M1638"/>
      <c r="N1638"/>
    </row>
    <row r="1639" spans="1:14" x14ac:dyDescent="0.25">
      <c r="A1639" s="90">
        <v>37068</v>
      </c>
      <c r="B1639" s="88">
        <v>37043</v>
      </c>
      <c r="C1639" s="91" t="s">
        <v>180</v>
      </c>
      <c r="D1639" s="83">
        <v>39.119999999999997</v>
      </c>
      <c r="J1639"/>
      <c r="K1639"/>
      <c r="L1639"/>
      <c r="M1639"/>
      <c r="N1639"/>
    </row>
    <row r="1640" spans="1:14" x14ac:dyDescent="0.25">
      <c r="A1640" s="90">
        <v>37069</v>
      </c>
      <c r="B1640" s="88">
        <v>37043</v>
      </c>
      <c r="C1640" s="91" t="s">
        <v>180</v>
      </c>
      <c r="D1640" s="83">
        <v>42.68</v>
      </c>
      <c r="J1640"/>
      <c r="K1640"/>
      <c r="L1640"/>
      <c r="M1640"/>
      <c r="N1640"/>
    </row>
    <row r="1641" spans="1:14" x14ac:dyDescent="0.25">
      <c r="A1641" s="90">
        <v>37070</v>
      </c>
      <c r="B1641" s="88">
        <v>37043</v>
      </c>
      <c r="C1641" s="91" t="s">
        <v>180</v>
      </c>
      <c r="D1641" s="83">
        <v>47.66</v>
      </c>
      <c r="J1641"/>
      <c r="K1641"/>
      <c r="L1641"/>
      <c r="M1641"/>
      <c r="N1641"/>
    </row>
    <row r="1642" spans="1:14" x14ac:dyDescent="0.25">
      <c r="A1642" s="90">
        <v>37071</v>
      </c>
      <c r="B1642" s="88">
        <v>37043</v>
      </c>
      <c r="C1642" s="91" t="s">
        <v>180</v>
      </c>
      <c r="D1642" s="83">
        <v>41.71</v>
      </c>
      <c r="J1642"/>
      <c r="K1642"/>
      <c r="L1642"/>
      <c r="M1642"/>
      <c r="N1642"/>
    </row>
    <row r="1643" spans="1:14" x14ac:dyDescent="0.25">
      <c r="A1643" s="90">
        <v>37072</v>
      </c>
      <c r="B1643" s="88">
        <v>37043</v>
      </c>
      <c r="C1643" s="91">
        <f>WEEKDAY(A1643)</f>
        <v>7</v>
      </c>
      <c r="D1643" s="83">
        <v>27</v>
      </c>
      <c r="J1643"/>
      <c r="K1643"/>
      <c r="L1643"/>
      <c r="M1643"/>
      <c r="N1643"/>
    </row>
    <row r="1644" spans="1:14" x14ac:dyDescent="0.25">
      <c r="A1644" s="90">
        <v>37073</v>
      </c>
      <c r="B1644" s="88">
        <v>37073</v>
      </c>
      <c r="C1644" s="91">
        <f>WEEKDAY(A1644)</f>
        <v>1</v>
      </c>
      <c r="D1644" s="83">
        <v>27</v>
      </c>
      <c r="J1644"/>
      <c r="K1644"/>
      <c r="L1644"/>
      <c r="M1644"/>
      <c r="N1644"/>
    </row>
    <row r="1645" spans="1:14" x14ac:dyDescent="0.25">
      <c r="A1645" s="90">
        <v>37074</v>
      </c>
      <c r="B1645" s="88">
        <v>37073</v>
      </c>
      <c r="C1645" s="91" t="s">
        <v>180</v>
      </c>
      <c r="D1645" s="83">
        <v>38.99</v>
      </c>
      <c r="J1645"/>
      <c r="K1645"/>
      <c r="L1645"/>
      <c r="M1645"/>
      <c r="N1645"/>
    </row>
    <row r="1646" spans="1:14" x14ac:dyDescent="0.25">
      <c r="A1646" s="90">
        <v>37075</v>
      </c>
      <c r="B1646" s="88">
        <v>37073</v>
      </c>
      <c r="C1646" s="91" t="s">
        <v>180</v>
      </c>
      <c r="D1646" s="83">
        <v>31.98</v>
      </c>
      <c r="J1646"/>
      <c r="K1646"/>
      <c r="L1646"/>
      <c r="M1646"/>
      <c r="N1646"/>
    </row>
    <row r="1647" spans="1:14" x14ac:dyDescent="0.25">
      <c r="A1647" s="90">
        <v>37076</v>
      </c>
      <c r="B1647" s="88">
        <v>37073</v>
      </c>
      <c r="C1647" s="91" t="s">
        <v>180</v>
      </c>
      <c r="J1647"/>
      <c r="K1647"/>
      <c r="L1647"/>
      <c r="M1647"/>
      <c r="N1647"/>
    </row>
    <row r="1648" spans="1:14" x14ac:dyDescent="0.25">
      <c r="A1648" s="90">
        <v>37077</v>
      </c>
      <c r="B1648" s="88">
        <v>37073</v>
      </c>
      <c r="C1648" s="91" t="s">
        <v>180</v>
      </c>
      <c r="D1648" s="83">
        <v>28.44</v>
      </c>
      <c r="J1648"/>
      <c r="K1648"/>
      <c r="L1648"/>
      <c r="M1648"/>
      <c r="N1648"/>
    </row>
    <row r="1649" spans="1:14" x14ac:dyDescent="0.25">
      <c r="A1649" s="90">
        <v>37078</v>
      </c>
      <c r="B1649" s="88">
        <v>37073</v>
      </c>
      <c r="C1649" s="91" t="s">
        <v>180</v>
      </c>
      <c r="D1649" s="83">
        <v>32.79</v>
      </c>
      <c r="J1649"/>
      <c r="K1649"/>
      <c r="L1649"/>
      <c r="M1649"/>
      <c r="N1649"/>
    </row>
    <row r="1650" spans="1:14" x14ac:dyDescent="0.25">
      <c r="A1650" s="90">
        <v>37079</v>
      </c>
      <c r="B1650" s="88">
        <v>37073</v>
      </c>
      <c r="C1650" s="91">
        <f>WEEKDAY(A1650)</f>
        <v>7</v>
      </c>
      <c r="J1650"/>
      <c r="K1650"/>
      <c r="L1650"/>
      <c r="M1650"/>
      <c r="N1650"/>
    </row>
    <row r="1651" spans="1:14" x14ac:dyDescent="0.25">
      <c r="A1651" s="90">
        <v>37080</v>
      </c>
      <c r="B1651" s="88">
        <v>37073</v>
      </c>
      <c r="C1651" s="91">
        <f>WEEKDAY(A1651)</f>
        <v>1</v>
      </c>
      <c r="J1651"/>
      <c r="K1651"/>
      <c r="L1651"/>
      <c r="M1651"/>
      <c r="N1651"/>
    </row>
    <row r="1652" spans="1:14" x14ac:dyDescent="0.25">
      <c r="A1652" s="90">
        <v>37081</v>
      </c>
      <c r="B1652" s="88">
        <v>37073</v>
      </c>
      <c r="C1652" s="91" t="s">
        <v>180</v>
      </c>
      <c r="D1652" s="83">
        <v>42.97</v>
      </c>
      <c r="J1652"/>
      <c r="K1652"/>
      <c r="L1652"/>
      <c r="M1652"/>
      <c r="N1652"/>
    </row>
    <row r="1653" spans="1:14" x14ac:dyDescent="0.25">
      <c r="A1653" s="90">
        <v>37082</v>
      </c>
      <c r="B1653" s="88">
        <v>37073</v>
      </c>
      <c r="C1653" s="91" t="s">
        <v>180</v>
      </c>
      <c r="D1653" s="83">
        <v>49.32</v>
      </c>
      <c r="J1653"/>
      <c r="K1653"/>
      <c r="L1653"/>
      <c r="M1653"/>
      <c r="N1653"/>
    </row>
    <row r="1654" spans="1:14" x14ac:dyDescent="0.25">
      <c r="A1654" s="90">
        <v>37083</v>
      </c>
      <c r="B1654" s="88">
        <v>37073</v>
      </c>
      <c r="C1654" s="91" t="s">
        <v>180</v>
      </c>
      <c r="D1654" s="83">
        <v>47.67</v>
      </c>
      <c r="J1654"/>
      <c r="K1654"/>
      <c r="L1654"/>
      <c r="M1654"/>
      <c r="N1654"/>
    </row>
    <row r="1655" spans="1:14" x14ac:dyDescent="0.25">
      <c r="A1655" s="90">
        <v>37084</v>
      </c>
      <c r="B1655" s="88">
        <v>37073</v>
      </c>
      <c r="C1655" s="91" t="s">
        <v>180</v>
      </c>
      <c r="D1655" s="83">
        <v>40.01</v>
      </c>
      <c r="J1655"/>
      <c r="K1655"/>
      <c r="L1655"/>
      <c r="M1655"/>
      <c r="N1655"/>
    </row>
    <row r="1656" spans="1:14" x14ac:dyDescent="0.25">
      <c r="A1656" s="90">
        <v>37085</v>
      </c>
      <c r="B1656" s="88">
        <v>37073</v>
      </c>
      <c r="C1656" s="91" t="s">
        <v>180</v>
      </c>
      <c r="D1656" s="83">
        <v>36.43</v>
      </c>
      <c r="J1656"/>
      <c r="K1656"/>
      <c r="L1656"/>
      <c r="M1656"/>
      <c r="N1656"/>
    </row>
    <row r="1657" spans="1:14" x14ac:dyDescent="0.25">
      <c r="A1657" s="90">
        <v>37086</v>
      </c>
      <c r="B1657" s="88">
        <v>37073</v>
      </c>
      <c r="C1657" s="91">
        <f>WEEKDAY(A1657)</f>
        <v>7</v>
      </c>
      <c r="J1657"/>
      <c r="K1657"/>
      <c r="L1657"/>
      <c r="M1657"/>
      <c r="N1657"/>
    </row>
    <row r="1658" spans="1:14" x14ac:dyDescent="0.25">
      <c r="A1658" s="90">
        <v>37087</v>
      </c>
      <c r="B1658" s="88">
        <v>37073</v>
      </c>
      <c r="C1658" s="91">
        <f>WEEKDAY(A1658)</f>
        <v>1</v>
      </c>
      <c r="J1658"/>
      <c r="K1658"/>
      <c r="L1658"/>
      <c r="M1658"/>
      <c r="N1658"/>
    </row>
    <row r="1659" spans="1:14" x14ac:dyDescent="0.25">
      <c r="A1659" s="90">
        <v>37088</v>
      </c>
      <c r="B1659" s="88">
        <v>37073</v>
      </c>
      <c r="C1659" s="91" t="s">
        <v>180</v>
      </c>
      <c r="D1659" s="83">
        <v>44.7</v>
      </c>
      <c r="J1659"/>
      <c r="K1659"/>
      <c r="L1659"/>
      <c r="M1659"/>
      <c r="N1659"/>
    </row>
    <row r="1660" spans="1:14" x14ac:dyDescent="0.25">
      <c r="A1660" s="90">
        <v>37089</v>
      </c>
      <c r="B1660" s="88">
        <v>37073</v>
      </c>
      <c r="C1660" s="91" t="s">
        <v>180</v>
      </c>
      <c r="D1660" s="83">
        <v>45.24</v>
      </c>
      <c r="J1660"/>
      <c r="K1660"/>
      <c r="L1660"/>
      <c r="M1660"/>
      <c r="N1660"/>
    </row>
    <row r="1661" spans="1:14" x14ac:dyDescent="0.25">
      <c r="A1661" s="90">
        <v>37090</v>
      </c>
      <c r="B1661" s="88">
        <v>37073</v>
      </c>
      <c r="C1661" s="91" t="s">
        <v>180</v>
      </c>
      <c r="D1661" s="83">
        <v>48.27</v>
      </c>
      <c r="J1661"/>
      <c r="K1661"/>
      <c r="L1661"/>
      <c r="M1661"/>
      <c r="N1661"/>
    </row>
    <row r="1662" spans="1:14" x14ac:dyDescent="0.25">
      <c r="A1662" s="90">
        <v>37091</v>
      </c>
      <c r="B1662" s="88">
        <v>37073</v>
      </c>
      <c r="C1662" s="91" t="s">
        <v>180</v>
      </c>
      <c r="D1662" s="83">
        <v>49.59</v>
      </c>
      <c r="J1662"/>
      <c r="K1662"/>
      <c r="L1662"/>
      <c r="M1662"/>
      <c r="N1662"/>
    </row>
    <row r="1663" spans="1:14" x14ac:dyDescent="0.25">
      <c r="A1663" s="90">
        <v>37092</v>
      </c>
      <c r="B1663" s="88">
        <v>37073</v>
      </c>
      <c r="C1663" s="91" t="s">
        <v>180</v>
      </c>
      <c r="D1663" s="83">
        <v>47.2</v>
      </c>
      <c r="J1663"/>
      <c r="K1663"/>
      <c r="L1663"/>
      <c r="M1663"/>
      <c r="N1663"/>
    </row>
    <row r="1664" spans="1:14" x14ac:dyDescent="0.25">
      <c r="A1664" s="90">
        <v>37093</v>
      </c>
      <c r="B1664" s="88">
        <v>37073</v>
      </c>
      <c r="C1664" s="91">
        <f>WEEKDAY(A1664)</f>
        <v>7</v>
      </c>
      <c r="D1664" s="83">
        <v>36</v>
      </c>
      <c r="J1664"/>
      <c r="K1664"/>
      <c r="L1664"/>
      <c r="M1664"/>
      <c r="N1664"/>
    </row>
    <row r="1665" spans="1:14" x14ac:dyDescent="0.25">
      <c r="A1665" s="90">
        <v>37094</v>
      </c>
      <c r="B1665" s="88">
        <v>37073</v>
      </c>
      <c r="C1665" s="91">
        <f>WEEKDAY(A1665)</f>
        <v>1</v>
      </c>
      <c r="D1665" s="83">
        <v>36</v>
      </c>
      <c r="J1665"/>
      <c r="K1665"/>
      <c r="L1665"/>
      <c r="M1665"/>
      <c r="N1665"/>
    </row>
    <row r="1666" spans="1:14" x14ac:dyDescent="0.25">
      <c r="A1666" s="90">
        <v>37095</v>
      </c>
      <c r="B1666" s="88">
        <v>37073</v>
      </c>
      <c r="C1666" s="91" t="s">
        <v>180</v>
      </c>
      <c r="D1666" s="83">
        <v>51.34</v>
      </c>
      <c r="J1666"/>
      <c r="K1666"/>
      <c r="L1666"/>
      <c r="M1666"/>
      <c r="N1666"/>
    </row>
    <row r="1667" spans="1:14" x14ac:dyDescent="0.25">
      <c r="A1667" s="90">
        <v>37096</v>
      </c>
      <c r="B1667" s="88">
        <v>37073</v>
      </c>
      <c r="C1667" s="91" t="s">
        <v>180</v>
      </c>
      <c r="D1667" s="83">
        <v>56.39</v>
      </c>
      <c r="J1667"/>
      <c r="K1667"/>
      <c r="L1667"/>
      <c r="M1667"/>
      <c r="N1667"/>
    </row>
    <row r="1668" spans="1:14" x14ac:dyDescent="0.25">
      <c r="A1668" s="90">
        <v>37097</v>
      </c>
      <c r="B1668" s="88">
        <v>37073</v>
      </c>
      <c r="C1668" s="91" t="s">
        <v>180</v>
      </c>
      <c r="D1668" s="83">
        <v>45.39</v>
      </c>
      <c r="J1668"/>
      <c r="K1668"/>
      <c r="L1668"/>
      <c r="M1668"/>
      <c r="N1668"/>
    </row>
    <row r="1669" spans="1:14" x14ac:dyDescent="0.25">
      <c r="A1669" s="90">
        <v>37098</v>
      </c>
      <c r="B1669" s="88">
        <v>37073</v>
      </c>
      <c r="C1669" s="91" t="s">
        <v>180</v>
      </c>
      <c r="D1669" s="83">
        <v>39.35</v>
      </c>
      <c r="J1669"/>
      <c r="K1669"/>
      <c r="L1669"/>
      <c r="M1669"/>
      <c r="N1669"/>
    </row>
    <row r="1670" spans="1:14" x14ac:dyDescent="0.25">
      <c r="A1670" s="90">
        <v>37099</v>
      </c>
      <c r="B1670" s="88">
        <v>37073</v>
      </c>
      <c r="C1670" s="91" t="s">
        <v>180</v>
      </c>
      <c r="D1670" s="83">
        <v>36.94</v>
      </c>
      <c r="J1670"/>
      <c r="K1670"/>
      <c r="L1670"/>
      <c r="M1670"/>
      <c r="N1670"/>
    </row>
    <row r="1671" spans="1:14" x14ac:dyDescent="0.25">
      <c r="A1671" s="90">
        <v>37100</v>
      </c>
      <c r="B1671" s="88">
        <v>37073</v>
      </c>
      <c r="C1671" s="91">
        <f>WEEKDAY(A1671)</f>
        <v>7</v>
      </c>
      <c r="D1671" s="83">
        <v>34.25</v>
      </c>
      <c r="J1671"/>
      <c r="K1671"/>
      <c r="L1671"/>
      <c r="M1671"/>
      <c r="N1671"/>
    </row>
    <row r="1672" spans="1:14" x14ac:dyDescent="0.25">
      <c r="A1672" s="90">
        <v>37101</v>
      </c>
      <c r="B1672" s="88">
        <v>37073</v>
      </c>
      <c r="C1672" s="91">
        <f>WEEKDAY(A1672)</f>
        <v>1</v>
      </c>
      <c r="D1672" s="83">
        <v>34.25</v>
      </c>
      <c r="J1672"/>
      <c r="K1672"/>
      <c r="L1672"/>
      <c r="M1672"/>
      <c r="N1672"/>
    </row>
    <row r="1673" spans="1:14" x14ac:dyDescent="0.25">
      <c r="A1673" s="90">
        <v>37102</v>
      </c>
      <c r="B1673" s="88">
        <v>37073</v>
      </c>
      <c r="C1673" s="91" t="s">
        <v>180</v>
      </c>
      <c r="D1673" s="83">
        <v>43.82</v>
      </c>
      <c r="J1673"/>
      <c r="K1673"/>
      <c r="L1673"/>
      <c r="M1673"/>
      <c r="N1673"/>
    </row>
    <row r="1674" spans="1:14" x14ac:dyDescent="0.25">
      <c r="A1674" s="90">
        <v>37103</v>
      </c>
      <c r="B1674" s="88">
        <v>37073</v>
      </c>
      <c r="C1674" s="91" t="s">
        <v>180</v>
      </c>
      <c r="D1674" s="83">
        <v>50.24</v>
      </c>
      <c r="J1674"/>
      <c r="K1674"/>
      <c r="L1674"/>
      <c r="M1674"/>
      <c r="N1674"/>
    </row>
    <row r="1675" spans="1:14" x14ac:dyDescent="0.25">
      <c r="A1675" s="90">
        <v>37104</v>
      </c>
      <c r="B1675" s="88">
        <v>37104</v>
      </c>
      <c r="C1675" s="91" t="s">
        <v>180</v>
      </c>
      <c r="D1675" s="83">
        <v>53.24</v>
      </c>
      <c r="J1675"/>
      <c r="K1675"/>
      <c r="L1675"/>
      <c r="M1675"/>
      <c r="N1675"/>
    </row>
    <row r="1676" spans="1:14" x14ac:dyDescent="0.25">
      <c r="A1676" s="90">
        <v>37105</v>
      </c>
      <c r="B1676" s="88">
        <v>37104</v>
      </c>
      <c r="C1676" s="91" t="s">
        <v>180</v>
      </c>
      <c r="D1676" s="83">
        <v>48.79</v>
      </c>
      <c r="J1676"/>
      <c r="K1676"/>
      <c r="L1676"/>
      <c r="M1676"/>
      <c r="N1676"/>
    </row>
    <row r="1677" spans="1:14" x14ac:dyDescent="0.25">
      <c r="A1677" s="90">
        <v>37106</v>
      </c>
      <c r="B1677" s="88">
        <v>37104</v>
      </c>
      <c r="C1677" s="91" t="s">
        <v>180</v>
      </c>
      <c r="D1677" s="83">
        <v>43.17</v>
      </c>
      <c r="J1677"/>
      <c r="K1677"/>
      <c r="L1677"/>
      <c r="M1677"/>
      <c r="N1677"/>
    </row>
    <row r="1678" spans="1:14" x14ac:dyDescent="0.25">
      <c r="A1678" s="90">
        <v>37107</v>
      </c>
      <c r="B1678" s="88">
        <v>37104</v>
      </c>
      <c r="C1678" s="91">
        <f>WEEKDAY(A1678)</f>
        <v>7</v>
      </c>
      <c r="J1678"/>
      <c r="K1678"/>
      <c r="L1678"/>
      <c r="M1678"/>
      <c r="N1678"/>
    </row>
    <row r="1679" spans="1:14" x14ac:dyDescent="0.25">
      <c r="A1679" s="90">
        <v>37108</v>
      </c>
      <c r="B1679" s="88">
        <v>37104</v>
      </c>
      <c r="C1679" s="91">
        <f>WEEKDAY(A1679)</f>
        <v>1</v>
      </c>
      <c r="J1679"/>
      <c r="K1679"/>
      <c r="L1679"/>
      <c r="M1679"/>
      <c r="N1679"/>
    </row>
    <row r="1680" spans="1:14" x14ac:dyDescent="0.25">
      <c r="A1680" s="90">
        <v>37109</v>
      </c>
      <c r="B1680" s="88">
        <v>37104</v>
      </c>
      <c r="C1680" s="91" t="s">
        <v>180</v>
      </c>
      <c r="D1680" s="83">
        <v>42.65</v>
      </c>
      <c r="J1680"/>
      <c r="K1680"/>
      <c r="L1680"/>
      <c r="M1680"/>
      <c r="N1680"/>
    </row>
    <row r="1681" spans="1:14" x14ac:dyDescent="0.25">
      <c r="A1681" s="90">
        <v>37110</v>
      </c>
      <c r="B1681" s="88">
        <v>37104</v>
      </c>
      <c r="C1681" s="91" t="s">
        <v>180</v>
      </c>
      <c r="D1681" s="83">
        <v>53.98</v>
      </c>
      <c r="J1681"/>
      <c r="K1681"/>
      <c r="L1681"/>
      <c r="M1681"/>
      <c r="N1681"/>
    </row>
    <row r="1682" spans="1:14" x14ac:dyDescent="0.25">
      <c r="A1682" s="90">
        <v>37111</v>
      </c>
      <c r="B1682" s="88">
        <v>37104</v>
      </c>
      <c r="C1682" s="91" t="s">
        <v>180</v>
      </c>
      <c r="D1682" s="83">
        <v>54.62</v>
      </c>
      <c r="J1682"/>
      <c r="K1682"/>
      <c r="L1682"/>
      <c r="M1682"/>
      <c r="N1682"/>
    </row>
    <row r="1683" spans="1:14" x14ac:dyDescent="0.25">
      <c r="A1683" s="90">
        <v>37112</v>
      </c>
      <c r="B1683" s="88">
        <v>37104</v>
      </c>
      <c r="C1683" s="91" t="s">
        <v>180</v>
      </c>
      <c r="D1683" s="83">
        <v>49.2</v>
      </c>
      <c r="J1683"/>
      <c r="K1683"/>
      <c r="L1683"/>
      <c r="M1683"/>
      <c r="N1683"/>
    </row>
    <row r="1684" spans="1:14" x14ac:dyDescent="0.25">
      <c r="A1684" s="90">
        <v>37113</v>
      </c>
      <c r="B1684" s="88">
        <v>37104</v>
      </c>
      <c r="C1684" s="91" t="s">
        <v>180</v>
      </c>
      <c r="D1684" s="83">
        <v>42.7</v>
      </c>
      <c r="J1684"/>
      <c r="K1684"/>
      <c r="L1684"/>
      <c r="M1684"/>
      <c r="N1684"/>
    </row>
    <row r="1685" spans="1:14" x14ac:dyDescent="0.25">
      <c r="A1685" s="90">
        <v>37114</v>
      </c>
      <c r="B1685" s="88">
        <v>37104</v>
      </c>
      <c r="C1685" s="91">
        <f>WEEKDAY(A1685)</f>
        <v>7</v>
      </c>
      <c r="D1685" s="83">
        <v>34.5</v>
      </c>
      <c r="J1685"/>
      <c r="K1685"/>
      <c r="L1685"/>
      <c r="M1685"/>
      <c r="N1685"/>
    </row>
    <row r="1686" spans="1:14" x14ac:dyDescent="0.25">
      <c r="A1686" s="90">
        <v>37115</v>
      </c>
      <c r="B1686" s="88">
        <v>37104</v>
      </c>
      <c r="C1686" s="91">
        <f>WEEKDAY(A1686)</f>
        <v>1</v>
      </c>
      <c r="D1686" s="83">
        <v>34.5</v>
      </c>
      <c r="J1686"/>
      <c r="K1686"/>
      <c r="L1686"/>
      <c r="M1686"/>
      <c r="N1686"/>
    </row>
    <row r="1687" spans="1:14" x14ac:dyDescent="0.25">
      <c r="A1687" s="90">
        <v>37116</v>
      </c>
      <c r="B1687" s="88">
        <v>37104</v>
      </c>
      <c r="C1687" s="91" t="s">
        <v>180</v>
      </c>
      <c r="D1687" s="83">
        <v>38.08</v>
      </c>
      <c r="J1687"/>
      <c r="K1687"/>
      <c r="L1687"/>
      <c r="M1687"/>
      <c r="N1687"/>
    </row>
    <row r="1688" spans="1:14" x14ac:dyDescent="0.25">
      <c r="A1688" s="90">
        <v>37117</v>
      </c>
      <c r="B1688" s="88">
        <v>37104</v>
      </c>
      <c r="C1688" s="91" t="s">
        <v>180</v>
      </c>
      <c r="D1688" s="83">
        <v>33.78</v>
      </c>
      <c r="J1688"/>
      <c r="K1688"/>
      <c r="L1688"/>
      <c r="M1688"/>
      <c r="N1688"/>
    </row>
    <row r="1689" spans="1:14" x14ac:dyDescent="0.25">
      <c r="A1689" s="90">
        <v>37118</v>
      </c>
      <c r="B1689" s="88">
        <v>37104</v>
      </c>
      <c r="C1689" s="91" t="s">
        <v>180</v>
      </c>
      <c r="D1689" s="83">
        <v>35.01</v>
      </c>
      <c r="J1689"/>
      <c r="K1689"/>
      <c r="L1689"/>
      <c r="M1689"/>
      <c r="N1689"/>
    </row>
    <row r="1690" spans="1:14" x14ac:dyDescent="0.25">
      <c r="A1690" s="90">
        <v>37119</v>
      </c>
      <c r="B1690" s="88">
        <v>37104</v>
      </c>
      <c r="C1690" s="91" t="s">
        <v>180</v>
      </c>
      <c r="D1690" s="83">
        <v>33.229999999999997</v>
      </c>
      <c r="J1690"/>
      <c r="K1690"/>
      <c r="L1690"/>
      <c r="M1690"/>
      <c r="N1690"/>
    </row>
    <row r="1691" spans="1:14" x14ac:dyDescent="0.25">
      <c r="A1691" s="90">
        <v>37120</v>
      </c>
      <c r="B1691" s="88">
        <v>37104</v>
      </c>
      <c r="C1691" s="91" t="s">
        <v>180</v>
      </c>
      <c r="D1691" s="83">
        <v>32.43</v>
      </c>
      <c r="J1691"/>
      <c r="K1691"/>
      <c r="L1691"/>
      <c r="M1691"/>
      <c r="N1691"/>
    </row>
    <row r="1692" spans="1:14" x14ac:dyDescent="0.25">
      <c r="A1692" s="90">
        <v>37121</v>
      </c>
      <c r="B1692" s="88">
        <v>37104</v>
      </c>
      <c r="C1692" s="91">
        <f>WEEKDAY(A1692)</f>
        <v>7</v>
      </c>
      <c r="J1692"/>
      <c r="K1692"/>
      <c r="L1692"/>
      <c r="M1692"/>
      <c r="N1692"/>
    </row>
    <row r="1693" spans="1:14" x14ac:dyDescent="0.25">
      <c r="A1693" s="90">
        <v>37122</v>
      </c>
      <c r="B1693" s="88">
        <v>37104</v>
      </c>
      <c r="C1693" s="91">
        <f>WEEKDAY(A1693)</f>
        <v>1</v>
      </c>
      <c r="J1693"/>
      <c r="K1693"/>
      <c r="L1693"/>
      <c r="M1693"/>
      <c r="N1693"/>
    </row>
    <row r="1694" spans="1:14" x14ac:dyDescent="0.25">
      <c r="A1694" s="90">
        <v>37123</v>
      </c>
      <c r="B1694" s="88">
        <v>37104</v>
      </c>
      <c r="C1694" s="91" t="s">
        <v>180</v>
      </c>
      <c r="D1694" s="83">
        <v>34.64</v>
      </c>
      <c r="J1694"/>
      <c r="K1694"/>
      <c r="L1694"/>
      <c r="M1694"/>
      <c r="N1694"/>
    </row>
    <row r="1695" spans="1:14" x14ac:dyDescent="0.25">
      <c r="A1695" s="90">
        <v>37124</v>
      </c>
      <c r="B1695" s="88">
        <v>37104</v>
      </c>
      <c r="C1695" s="91" t="s">
        <v>180</v>
      </c>
      <c r="D1695" s="83">
        <v>33.5</v>
      </c>
      <c r="J1695"/>
      <c r="K1695"/>
      <c r="L1695"/>
      <c r="M1695"/>
      <c r="N1695"/>
    </row>
    <row r="1696" spans="1:14" x14ac:dyDescent="0.25">
      <c r="A1696" s="90">
        <v>37125</v>
      </c>
      <c r="B1696" s="88">
        <v>37104</v>
      </c>
      <c r="C1696" s="91" t="s">
        <v>180</v>
      </c>
      <c r="D1696" s="83">
        <v>36.89</v>
      </c>
      <c r="J1696"/>
      <c r="K1696"/>
      <c r="L1696"/>
      <c r="M1696"/>
      <c r="N1696"/>
    </row>
    <row r="1697" spans="1:14" x14ac:dyDescent="0.25">
      <c r="A1697" s="90">
        <v>37126</v>
      </c>
      <c r="B1697" s="88">
        <v>37104</v>
      </c>
      <c r="C1697" s="91" t="s">
        <v>180</v>
      </c>
      <c r="D1697" s="83">
        <v>40.119999999999997</v>
      </c>
      <c r="J1697"/>
      <c r="K1697"/>
      <c r="L1697"/>
      <c r="M1697"/>
      <c r="N1697"/>
    </row>
    <row r="1698" spans="1:14" x14ac:dyDescent="0.25">
      <c r="A1698" s="90">
        <v>37127</v>
      </c>
      <c r="B1698" s="88">
        <v>37104</v>
      </c>
      <c r="C1698" s="91" t="s">
        <v>180</v>
      </c>
      <c r="D1698" s="83">
        <v>38.96</v>
      </c>
      <c r="J1698"/>
      <c r="K1698"/>
      <c r="L1698"/>
      <c r="M1698"/>
      <c r="N1698"/>
    </row>
    <row r="1699" spans="1:14" x14ac:dyDescent="0.25">
      <c r="A1699" s="90">
        <v>37128</v>
      </c>
      <c r="B1699" s="88">
        <v>37104</v>
      </c>
      <c r="C1699" s="91">
        <f>WEEKDAY(A1699)</f>
        <v>7</v>
      </c>
      <c r="J1699"/>
      <c r="K1699"/>
      <c r="L1699"/>
      <c r="M1699"/>
      <c r="N1699"/>
    </row>
    <row r="1700" spans="1:14" x14ac:dyDescent="0.25">
      <c r="A1700" s="90">
        <v>37129</v>
      </c>
      <c r="B1700" s="88">
        <v>37104</v>
      </c>
      <c r="C1700" s="91">
        <f>WEEKDAY(A1700)</f>
        <v>1</v>
      </c>
      <c r="J1700"/>
      <c r="K1700"/>
      <c r="L1700"/>
      <c r="M1700"/>
      <c r="N1700"/>
    </row>
    <row r="1701" spans="1:14" x14ac:dyDescent="0.25">
      <c r="A1701" s="90">
        <v>37130</v>
      </c>
      <c r="B1701" s="88">
        <v>37104</v>
      </c>
      <c r="C1701" s="91" t="s">
        <v>180</v>
      </c>
      <c r="D1701" s="83">
        <v>34.75</v>
      </c>
      <c r="J1701"/>
      <c r="K1701"/>
      <c r="L1701"/>
      <c r="M1701"/>
      <c r="N1701"/>
    </row>
    <row r="1702" spans="1:14" x14ac:dyDescent="0.25">
      <c r="A1702" s="90">
        <v>37131</v>
      </c>
      <c r="B1702" s="88">
        <v>37104</v>
      </c>
      <c r="C1702" s="91" t="s">
        <v>180</v>
      </c>
      <c r="D1702" s="83">
        <v>32.69</v>
      </c>
      <c r="J1702"/>
      <c r="K1702"/>
      <c r="L1702"/>
      <c r="M1702"/>
      <c r="N1702"/>
    </row>
    <row r="1703" spans="1:14" x14ac:dyDescent="0.25">
      <c r="A1703" s="90">
        <v>37132</v>
      </c>
      <c r="B1703" s="88">
        <v>37104</v>
      </c>
      <c r="C1703" s="91" t="s">
        <v>180</v>
      </c>
      <c r="D1703" s="83">
        <v>34.96</v>
      </c>
      <c r="J1703"/>
      <c r="K1703"/>
      <c r="L1703"/>
      <c r="M1703"/>
      <c r="N1703"/>
    </row>
    <row r="1704" spans="1:14" x14ac:dyDescent="0.25">
      <c r="A1704" s="90">
        <v>37133</v>
      </c>
      <c r="B1704" s="88">
        <v>37104</v>
      </c>
      <c r="C1704" s="91" t="s">
        <v>180</v>
      </c>
      <c r="D1704" s="83">
        <v>33.08</v>
      </c>
      <c r="J1704"/>
      <c r="K1704"/>
      <c r="L1704"/>
      <c r="M1704"/>
      <c r="N1704"/>
    </row>
    <row r="1705" spans="1:14" x14ac:dyDescent="0.25">
      <c r="A1705" s="90">
        <v>37134</v>
      </c>
      <c r="B1705" s="88">
        <v>37104</v>
      </c>
      <c r="C1705" s="91" t="s">
        <v>180</v>
      </c>
      <c r="D1705" s="83">
        <v>28.72</v>
      </c>
      <c r="J1705"/>
      <c r="K1705"/>
      <c r="L1705"/>
      <c r="M1705"/>
      <c r="N1705"/>
    </row>
    <row r="1706" spans="1:14" x14ac:dyDescent="0.25">
      <c r="A1706" s="90">
        <v>37135</v>
      </c>
      <c r="B1706" s="88">
        <v>37135</v>
      </c>
      <c r="C1706" s="91">
        <f>WEEKDAY(A1706)</f>
        <v>7</v>
      </c>
      <c r="J1706"/>
      <c r="K1706"/>
      <c r="L1706"/>
      <c r="M1706"/>
      <c r="N1706"/>
    </row>
    <row r="1707" spans="1:14" x14ac:dyDescent="0.25">
      <c r="A1707" s="90">
        <v>37136</v>
      </c>
      <c r="B1707" s="88">
        <v>37135</v>
      </c>
      <c r="C1707" s="91">
        <f>WEEKDAY(A1707)</f>
        <v>1</v>
      </c>
      <c r="J1707"/>
      <c r="K1707"/>
      <c r="L1707"/>
      <c r="M1707"/>
      <c r="N1707"/>
    </row>
    <row r="1708" spans="1:14" x14ac:dyDescent="0.25">
      <c r="A1708" s="90">
        <v>37137</v>
      </c>
      <c r="B1708" s="88">
        <v>37135</v>
      </c>
      <c r="C1708" s="91" t="s">
        <v>180</v>
      </c>
      <c r="J1708"/>
      <c r="K1708"/>
      <c r="L1708"/>
      <c r="M1708"/>
      <c r="N1708"/>
    </row>
    <row r="1709" spans="1:14" x14ac:dyDescent="0.25">
      <c r="A1709" s="90">
        <v>37138</v>
      </c>
      <c r="B1709" s="88">
        <v>37135</v>
      </c>
      <c r="C1709" s="91" t="s">
        <v>180</v>
      </c>
      <c r="D1709" s="83">
        <v>24.77</v>
      </c>
      <c r="J1709"/>
      <c r="K1709"/>
      <c r="L1709"/>
      <c r="M1709"/>
      <c r="N1709"/>
    </row>
    <row r="1710" spans="1:14" x14ac:dyDescent="0.25">
      <c r="A1710" s="90">
        <v>37139</v>
      </c>
      <c r="B1710" s="88">
        <v>37135</v>
      </c>
      <c r="C1710" s="91" t="s">
        <v>180</v>
      </c>
      <c r="D1710" s="83">
        <v>22.35</v>
      </c>
      <c r="J1710"/>
      <c r="K1710"/>
      <c r="L1710"/>
      <c r="M1710"/>
      <c r="N1710"/>
    </row>
    <row r="1711" spans="1:14" x14ac:dyDescent="0.25">
      <c r="A1711" s="90">
        <v>37140</v>
      </c>
      <c r="B1711" s="88">
        <v>37135</v>
      </c>
      <c r="C1711" s="91" t="s">
        <v>180</v>
      </c>
      <c r="D1711" s="83">
        <v>20.78</v>
      </c>
      <c r="J1711"/>
      <c r="K1711"/>
      <c r="L1711"/>
      <c r="M1711"/>
      <c r="N1711"/>
    </row>
    <row r="1712" spans="1:14" x14ac:dyDescent="0.25">
      <c r="A1712" s="90">
        <v>37141</v>
      </c>
      <c r="B1712" s="88">
        <v>37135</v>
      </c>
      <c r="C1712" s="91" t="s">
        <v>180</v>
      </c>
      <c r="D1712" s="83">
        <v>22.8</v>
      </c>
      <c r="J1712"/>
      <c r="K1712"/>
      <c r="L1712"/>
      <c r="M1712"/>
      <c r="N1712"/>
    </row>
    <row r="1713" spans="1:14" x14ac:dyDescent="0.25">
      <c r="A1713" s="90">
        <v>37142</v>
      </c>
      <c r="B1713" s="88">
        <v>37135</v>
      </c>
      <c r="C1713" s="91">
        <f>WEEKDAY(A1713)</f>
        <v>7</v>
      </c>
      <c r="D1713" s="83">
        <v>19.329999999999998</v>
      </c>
      <c r="J1713"/>
      <c r="K1713"/>
      <c r="L1713"/>
      <c r="M1713"/>
      <c r="N1713"/>
    </row>
    <row r="1714" spans="1:14" x14ac:dyDescent="0.25">
      <c r="A1714" s="90">
        <v>37143</v>
      </c>
      <c r="B1714" s="88">
        <v>37135</v>
      </c>
      <c r="C1714" s="91">
        <f>WEEKDAY(A1714)</f>
        <v>1</v>
      </c>
      <c r="D1714" s="83">
        <v>19.329999999999998</v>
      </c>
      <c r="J1714"/>
      <c r="K1714"/>
      <c r="L1714"/>
      <c r="M1714"/>
      <c r="N1714"/>
    </row>
    <row r="1715" spans="1:14" x14ac:dyDescent="0.25">
      <c r="A1715" s="90">
        <v>37144</v>
      </c>
      <c r="B1715" s="88">
        <v>37135</v>
      </c>
      <c r="C1715" s="91" t="s">
        <v>180</v>
      </c>
      <c r="D1715" s="83">
        <v>22.09</v>
      </c>
      <c r="J1715"/>
      <c r="K1715"/>
      <c r="L1715"/>
      <c r="M1715"/>
      <c r="N1715"/>
    </row>
    <row r="1716" spans="1:14" x14ac:dyDescent="0.25">
      <c r="A1716" s="90">
        <v>37145</v>
      </c>
      <c r="B1716" s="88">
        <v>37135</v>
      </c>
      <c r="C1716" s="91" t="s">
        <v>180</v>
      </c>
      <c r="D1716" s="83">
        <v>21.06</v>
      </c>
      <c r="J1716"/>
      <c r="K1716"/>
      <c r="L1716"/>
      <c r="M1716"/>
      <c r="N1716"/>
    </row>
    <row r="1717" spans="1:14" x14ac:dyDescent="0.25">
      <c r="A1717" s="90">
        <v>37146</v>
      </c>
      <c r="B1717" s="88">
        <v>37135</v>
      </c>
      <c r="C1717" s="91" t="s">
        <v>180</v>
      </c>
      <c r="D1717" s="83">
        <v>21.16</v>
      </c>
      <c r="J1717"/>
      <c r="K1717"/>
      <c r="L1717"/>
      <c r="M1717"/>
      <c r="N1717"/>
    </row>
    <row r="1718" spans="1:14" x14ac:dyDescent="0.25">
      <c r="A1718" s="90">
        <v>37147</v>
      </c>
      <c r="B1718" s="88">
        <v>37135</v>
      </c>
      <c r="C1718" s="91" t="s">
        <v>180</v>
      </c>
      <c r="D1718" s="83">
        <v>21.98</v>
      </c>
      <c r="J1718"/>
      <c r="K1718"/>
      <c r="L1718"/>
      <c r="M1718"/>
      <c r="N1718"/>
    </row>
    <row r="1719" spans="1:14" x14ac:dyDescent="0.25">
      <c r="A1719" s="90">
        <v>37148</v>
      </c>
      <c r="B1719" s="88">
        <v>37135</v>
      </c>
      <c r="C1719" s="91" t="s">
        <v>180</v>
      </c>
      <c r="D1719" s="83">
        <v>20.21</v>
      </c>
      <c r="J1719"/>
      <c r="K1719"/>
      <c r="L1719"/>
      <c r="M1719"/>
      <c r="N1719"/>
    </row>
    <row r="1720" spans="1:14" x14ac:dyDescent="0.25">
      <c r="A1720" s="90">
        <v>37149</v>
      </c>
      <c r="B1720" s="88">
        <v>37135</v>
      </c>
      <c r="C1720" s="91">
        <f>WEEKDAY(A1720)</f>
        <v>7</v>
      </c>
      <c r="D1720" s="83">
        <v>22</v>
      </c>
      <c r="J1720"/>
      <c r="K1720"/>
      <c r="L1720"/>
      <c r="M1720"/>
      <c r="N1720"/>
    </row>
    <row r="1721" spans="1:14" x14ac:dyDescent="0.25">
      <c r="A1721" s="90">
        <v>37150</v>
      </c>
      <c r="B1721" s="88">
        <v>37135</v>
      </c>
      <c r="C1721" s="91">
        <f>WEEKDAY(A1721)</f>
        <v>1</v>
      </c>
      <c r="D1721" s="83">
        <v>22</v>
      </c>
      <c r="J1721"/>
      <c r="K1721"/>
      <c r="L1721"/>
      <c r="M1721"/>
      <c r="N1721"/>
    </row>
    <row r="1722" spans="1:14" x14ac:dyDescent="0.25">
      <c r="A1722" s="90">
        <v>37151</v>
      </c>
      <c r="B1722" s="88">
        <v>37135</v>
      </c>
      <c r="C1722" s="91" t="s">
        <v>180</v>
      </c>
      <c r="D1722" s="83">
        <v>21.16</v>
      </c>
      <c r="J1722"/>
      <c r="K1722"/>
      <c r="L1722"/>
      <c r="M1722"/>
      <c r="N1722"/>
    </row>
    <row r="1723" spans="1:14" x14ac:dyDescent="0.25">
      <c r="A1723" s="90">
        <v>37152</v>
      </c>
      <c r="B1723" s="88">
        <v>37135</v>
      </c>
      <c r="C1723" s="91" t="s">
        <v>180</v>
      </c>
      <c r="D1723" s="83">
        <v>21.14</v>
      </c>
      <c r="J1723"/>
      <c r="K1723"/>
      <c r="L1723"/>
      <c r="M1723"/>
      <c r="N1723"/>
    </row>
    <row r="1724" spans="1:14" x14ac:dyDescent="0.25">
      <c r="A1724" s="90">
        <v>37153</v>
      </c>
      <c r="B1724" s="88">
        <v>37135</v>
      </c>
      <c r="C1724" s="91" t="s">
        <v>180</v>
      </c>
      <c r="D1724" s="83">
        <v>21.38</v>
      </c>
      <c r="J1724"/>
      <c r="K1724"/>
      <c r="L1724"/>
      <c r="M1724"/>
      <c r="N1724"/>
    </row>
    <row r="1725" spans="1:14" x14ac:dyDescent="0.25">
      <c r="A1725" s="90">
        <v>37154</v>
      </c>
      <c r="B1725" s="88">
        <v>37135</v>
      </c>
      <c r="C1725" s="91" t="s">
        <v>180</v>
      </c>
      <c r="D1725" s="83">
        <v>21.27</v>
      </c>
      <c r="J1725"/>
      <c r="K1725"/>
      <c r="L1725"/>
      <c r="M1725"/>
      <c r="N1725"/>
    </row>
    <row r="1726" spans="1:14" x14ac:dyDescent="0.25">
      <c r="A1726" s="90">
        <v>37155</v>
      </c>
      <c r="B1726" s="88">
        <v>37135</v>
      </c>
      <c r="C1726" s="91" t="s">
        <v>180</v>
      </c>
      <c r="D1726" s="83">
        <v>20.28</v>
      </c>
      <c r="J1726"/>
      <c r="K1726"/>
      <c r="L1726"/>
      <c r="M1726"/>
      <c r="N1726"/>
    </row>
    <row r="1727" spans="1:14" x14ac:dyDescent="0.25">
      <c r="A1727" s="90">
        <v>37156</v>
      </c>
      <c r="B1727" s="88">
        <v>37135</v>
      </c>
      <c r="C1727" s="91">
        <f>WEEKDAY(A1727)</f>
        <v>7</v>
      </c>
      <c r="J1727"/>
      <c r="K1727"/>
      <c r="L1727"/>
      <c r="M1727"/>
      <c r="N1727"/>
    </row>
    <row r="1728" spans="1:14" x14ac:dyDescent="0.25">
      <c r="A1728" s="90">
        <v>37157</v>
      </c>
      <c r="B1728" s="88">
        <v>37135</v>
      </c>
      <c r="C1728" s="91">
        <f>WEEKDAY(A1728)</f>
        <v>1</v>
      </c>
      <c r="J1728"/>
      <c r="K1728"/>
      <c r="L1728"/>
      <c r="M1728"/>
      <c r="N1728"/>
    </row>
    <row r="1729" spans="1:14" x14ac:dyDescent="0.25">
      <c r="A1729" s="90">
        <v>37158</v>
      </c>
      <c r="B1729" s="88">
        <v>37135</v>
      </c>
      <c r="C1729" s="91" t="s">
        <v>180</v>
      </c>
      <c r="D1729" s="83">
        <v>20.010000000000002</v>
      </c>
      <c r="J1729"/>
      <c r="K1729"/>
      <c r="L1729"/>
      <c r="M1729"/>
      <c r="N1729"/>
    </row>
    <row r="1730" spans="1:14" x14ac:dyDescent="0.25">
      <c r="A1730" s="90">
        <v>37159</v>
      </c>
      <c r="B1730" s="88">
        <v>37135</v>
      </c>
      <c r="C1730" s="91" t="s">
        <v>180</v>
      </c>
      <c r="D1730" s="83">
        <v>17.89</v>
      </c>
      <c r="J1730"/>
      <c r="K1730"/>
      <c r="L1730"/>
      <c r="M1730"/>
      <c r="N1730"/>
    </row>
    <row r="1731" spans="1:14" x14ac:dyDescent="0.25">
      <c r="A1731" s="90">
        <v>37160</v>
      </c>
      <c r="B1731" s="88">
        <v>37135</v>
      </c>
      <c r="C1731" s="91" t="s">
        <v>180</v>
      </c>
      <c r="D1731" s="83">
        <v>16.96</v>
      </c>
      <c r="J1731"/>
      <c r="K1731"/>
      <c r="L1731"/>
      <c r="M1731"/>
      <c r="N1731"/>
    </row>
    <row r="1732" spans="1:14" x14ac:dyDescent="0.25">
      <c r="A1732" s="90">
        <v>37161</v>
      </c>
      <c r="B1732" s="88">
        <v>37135</v>
      </c>
      <c r="C1732" s="91" t="s">
        <v>180</v>
      </c>
      <c r="D1732" s="83">
        <v>16.399999999999999</v>
      </c>
      <c r="J1732"/>
      <c r="K1732"/>
      <c r="L1732"/>
      <c r="M1732"/>
      <c r="N1732"/>
    </row>
    <row r="1733" spans="1:14" x14ac:dyDescent="0.25">
      <c r="A1733" s="90">
        <v>37162</v>
      </c>
      <c r="B1733" s="88">
        <v>37135</v>
      </c>
      <c r="C1733" s="91" t="s">
        <v>180</v>
      </c>
      <c r="D1733" s="83">
        <v>16.66</v>
      </c>
      <c r="J1733"/>
      <c r="K1733"/>
      <c r="L1733"/>
      <c r="M1733"/>
      <c r="N1733"/>
    </row>
    <row r="1734" spans="1:14" x14ac:dyDescent="0.25">
      <c r="A1734" s="90">
        <v>37163</v>
      </c>
      <c r="B1734" s="88">
        <v>37135</v>
      </c>
      <c r="C1734" s="91">
        <f>WEEKDAY(A1734)</f>
        <v>7</v>
      </c>
      <c r="J1734"/>
      <c r="K1734"/>
      <c r="L1734"/>
      <c r="M1734"/>
      <c r="N1734"/>
    </row>
    <row r="1735" spans="1:14" x14ac:dyDescent="0.25">
      <c r="A1735" s="90">
        <v>37164</v>
      </c>
      <c r="B1735" s="88">
        <v>37135</v>
      </c>
      <c r="C1735" s="91">
        <f>WEEKDAY(A1735)</f>
        <v>1</v>
      </c>
      <c r="J1735"/>
      <c r="K1735"/>
      <c r="L1735"/>
      <c r="M1735"/>
      <c r="N1735"/>
    </row>
    <row r="1736" spans="1:14" x14ac:dyDescent="0.25">
      <c r="A1736" s="90">
        <v>37165</v>
      </c>
      <c r="B1736" s="88">
        <v>37165</v>
      </c>
      <c r="C1736" s="91" t="s">
        <v>180</v>
      </c>
      <c r="D1736" s="83">
        <v>17.09</v>
      </c>
      <c r="J1736"/>
      <c r="K1736"/>
      <c r="L1736"/>
      <c r="M1736"/>
      <c r="N1736"/>
    </row>
    <row r="1737" spans="1:14" x14ac:dyDescent="0.25">
      <c r="A1737" s="90">
        <v>37166</v>
      </c>
      <c r="B1737" s="88">
        <v>37165</v>
      </c>
      <c r="C1737" s="91" t="s">
        <v>180</v>
      </c>
      <c r="D1737" s="83">
        <v>18.18</v>
      </c>
      <c r="J1737"/>
      <c r="K1737"/>
      <c r="L1737"/>
      <c r="M1737"/>
      <c r="N1737"/>
    </row>
    <row r="1738" spans="1:14" x14ac:dyDescent="0.25">
      <c r="A1738" s="90">
        <v>37167</v>
      </c>
      <c r="B1738" s="88">
        <v>37165</v>
      </c>
      <c r="C1738" s="91" t="s">
        <v>180</v>
      </c>
      <c r="D1738" s="83">
        <v>16.96</v>
      </c>
      <c r="J1738"/>
      <c r="K1738"/>
      <c r="L1738"/>
      <c r="M1738"/>
      <c r="N1738"/>
    </row>
    <row r="1739" spans="1:14" x14ac:dyDescent="0.25">
      <c r="A1739" s="90">
        <v>37168</v>
      </c>
      <c r="B1739" s="88">
        <v>37165</v>
      </c>
      <c r="C1739" s="91" t="s">
        <v>180</v>
      </c>
      <c r="D1739" s="83">
        <v>17.39</v>
      </c>
      <c r="J1739"/>
      <c r="K1739"/>
      <c r="L1739"/>
      <c r="M1739"/>
      <c r="N1739"/>
    </row>
    <row r="1740" spans="1:14" x14ac:dyDescent="0.25">
      <c r="A1740" s="90">
        <v>37169</v>
      </c>
      <c r="B1740" s="88">
        <v>37165</v>
      </c>
      <c r="C1740" s="91" t="s">
        <v>180</v>
      </c>
      <c r="D1740" s="83">
        <v>18.02</v>
      </c>
      <c r="J1740"/>
      <c r="K1740"/>
      <c r="L1740"/>
      <c r="M1740"/>
      <c r="N1740"/>
    </row>
    <row r="1741" spans="1:14" x14ac:dyDescent="0.25">
      <c r="A1741" s="90">
        <v>37170</v>
      </c>
      <c r="B1741" s="88">
        <v>37165</v>
      </c>
      <c r="C1741" s="91">
        <f>WEEKDAY(A1741)</f>
        <v>7</v>
      </c>
      <c r="J1741"/>
      <c r="K1741"/>
      <c r="L1741"/>
      <c r="M1741"/>
      <c r="N1741"/>
    </row>
    <row r="1742" spans="1:14" x14ac:dyDescent="0.25">
      <c r="A1742" s="90">
        <v>37171</v>
      </c>
      <c r="B1742" s="88">
        <v>37165</v>
      </c>
      <c r="C1742" s="91">
        <f>WEEKDAY(A1742)</f>
        <v>1</v>
      </c>
      <c r="J1742"/>
      <c r="K1742"/>
      <c r="L1742"/>
      <c r="M1742"/>
      <c r="N1742"/>
    </row>
    <row r="1743" spans="1:14" x14ac:dyDescent="0.25">
      <c r="A1743" s="90">
        <v>37172</v>
      </c>
      <c r="B1743" s="88">
        <v>37165</v>
      </c>
      <c r="C1743" s="91" t="s">
        <v>180</v>
      </c>
      <c r="D1743" s="83">
        <v>19.27</v>
      </c>
      <c r="J1743"/>
      <c r="K1743"/>
      <c r="L1743"/>
      <c r="M1743"/>
      <c r="N1743"/>
    </row>
    <row r="1744" spans="1:14" x14ac:dyDescent="0.25">
      <c r="A1744" s="90">
        <v>37173</v>
      </c>
      <c r="B1744" s="88">
        <v>37165</v>
      </c>
      <c r="C1744" s="91" t="s">
        <v>180</v>
      </c>
      <c r="D1744" s="83">
        <v>19.059999999999999</v>
      </c>
      <c r="J1744"/>
      <c r="K1744"/>
      <c r="L1744"/>
      <c r="M1744"/>
      <c r="N1744"/>
    </row>
    <row r="1745" spans="1:14" x14ac:dyDescent="0.25">
      <c r="A1745" s="90">
        <v>37174</v>
      </c>
      <c r="B1745" s="88">
        <v>37165</v>
      </c>
      <c r="C1745" s="91" t="s">
        <v>180</v>
      </c>
      <c r="D1745" s="83">
        <v>18.559999999999999</v>
      </c>
      <c r="J1745"/>
      <c r="K1745"/>
      <c r="L1745"/>
      <c r="M1745"/>
      <c r="N1745"/>
    </row>
    <row r="1746" spans="1:14" x14ac:dyDescent="0.25">
      <c r="A1746" s="90">
        <v>37175</v>
      </c>
      <c r="B1746" s="88">
        <v>37165</v>
      </c>
      <c r="C1746" s="91" t="s">
        <v>180</v>
      </c>
      <c r="D1746" s="83">
        <v>19.3</v>
      </c>
      <c r="J1746"/>
      <c r="K1746"/>
      <c r="L1746"/>
      <c r="M1746"/>
      <c r="N1746"/>
    </row>
    <row r="1747" spans="1:14" x14ac:dyDescent="0.25">
      <c r="A1747" s="90">
        <v>37176</v>
      </c>
      <c r="B1747" s="88">
        <v>37165</v>
      </c>
      <c r="C1747" s="91" t="s">
        <v>180</v>
      </c>
      <c r="D1747" s="83">
        <v>20.11</v>
      </c>
      <c r="J1747"/>
      <c r="K1747"/>
      <c r="L1747"/>
      <c r="M1747"/>
      <c r="N1747"/>
    </row>
    <row r="1748" spans="1:14" x14ac:dyDescent="0.25">
      <c r="A1748" s="90">
        <v>37177</v>
      </c>
      <c r="B1748" s="88">
        <v>37165</v>
      </c>
      <c r="C1748" s="91">
        <f>WEEKDAY(A1748)</f>
        <v>7</v>
      </c>
      <c r="D1748" s="83">
        <v>18</v>
      </c>
      <c r="J1748"/>
      <c r="K1748"/>
      <c r="L1748"/>
      <c r="M1748"/>
      <c r="N1748"/>
    </row>
    <row r="1749" spans="1:14" x14ac:dyDescent="0.25">
      <c r="A1749" s="90">
        <v>37178</v>
      </c>
      <c r="B1749" s="88">
        <v>37165</v>
      </c>
      <c r="C1749" s="91">
        <f>WEEKDAY(A1749)</f>
        <v>1</v>
      </c>
      <c r="D1749" s="83">
        <v>18</v>
      </c>
      <c r="J1749"/>
      <c r="K1749"/>
      <c r="L1749"/>
      <c r="M1749"/>
      <c r="N1749"/>
    </row>
    <row r="1750" spans="1:14" x14ac:dyDescent="0.25">
      <c r="A1750" s="90">
        <v>37179</v>
      </c>
      <c r="B1750" s="88">
        <v>37165</v>
      </c>
      <c r="C1750" s="91" t="s">
        <v>180</v>
      </c>
      <c r="D1750" s="83">
        <v>20.04</v>
      </c>
      <c r="J1750"/>
      <c r="K1750"/>
      <c r="L1750"/>
      <c r="M1750"/>
      <c r="N1750"/>
    </row>
    <row r="1751" spans="1:14" x14ac:dyDescent="0.25">
      <c r="A1751" s="90">
        <v>37180</v>
      </c>
      <c r="B1751" s="88">
        <v>37165</v>
      </c>
      <c r="C1751" s="91" t="s">
        <v>180</v>
      </c>
      <c r="D1751" s="83">
        <v>18.77</v>
      </c>
      <c r="J1751"/>
      <c r="K1751"/>
      <c r="L1751"/>
      <c r="M1751"/>
      <c r="N1751"/>
    </row>
    <row r="1752" spans="1:14" x14ac:dyDescent="0.25">
      <c r="A1752" s="90">
        <v>37181</v>
      </c>
      <c r="B1752" s="88">
        <v>37165</v>
      </c>
      <c r="C1752" s="91" t="s">
        <v>180</v>
      </c>
      <c r="D1752" s="83">
        <v>19.28</v>
      </c>
      <c r="J1752"/>
      <c r="K1752"/>
      <c r="L1752"/>
      <c r="M1752"/>
      <c r="N1752"/>
    </row>
    <row r="1753" spans="1:14" x14ac:dyDescent="0.25">
      <c r="A1753" s="90">
        <v>37182</v>
      </c>
      <c r="B1753" s="88">
        <v>37165</v>
      </c>
      <c r="C1753" s="91" t="s">
        <v>180</v>
      </c>
      <c r="D1753" s="83">
        <v>21.22</v>
      </c>
      <c r="J1753"/>
      <c r="K1753"/>
      <c r="L1753"/>
      <c r="M1753"/>
      <c r="N1753"/>
    </row>
    <row r="1754" spans="1:14" x14ac:dyDescent="0.25">
      <c r="A1754" s="90">
        <v>37183</v>
      </c>
      <c r="B1754" s="88">
        <v>37165</v>
      </c>
      <c r="C1754" s="91" t="s">
        <v>180</v>
      </c>
      <c r="D1754" s="83">
        <v>20.46</v>
      </c>
      <c r="J1754"/>
      <c r="K1754"/>
      <c r="L1754"/>
      <c r="M1754"/>
      <c r="N1754"/>
    </row>
    <row r="1755" spans="1:14" x14ac:dyDescent="0.25">
      <c r="A1755" s="90">
        <v>37184</v>
      </c>
      <c r="B1755" s="88">
        <v>37165</v>
      </c>
      <c r="C1755" s="91">
        <f>WEEKDAY(A1755)</f>
        <v>7</v>
      </c>
      <c r="J1755"/>
      <c r="K1755"/>
      <c r="L1755"/>
      <c r="M1755"/>
      <c r="N1755"/>
    </row>
    <row r="1756" spans="1:14" x14ac:dyDescent="0.25">
      <c r="A1756" s="90">
        <v>37185</v>
      </c>
      <c r="B1756" s="88">
        <v>37165</v>
      </c>
      <c r="C1756" s="91">
        <f>WEEKDAY(A1756)</f>
        <v>1</v>
      </c>
      <c r="J1756"/>
      <c r="K1756"/>
      <c r="L1756"/>
      <c r="M1756"/>
      <c r="N1756"/>
    </row>
    <row r="1757" spans="1:14" x14ac:dyDescent="0.25">
      <c r="A1757" s="90">
        <v>37186</v>
      </c>
      <c r="B1757" s="88">
        <v>37165</v>
      </c>
      <c r="C1757" s="91" t="s">
        <v>180</v>
      </c>
      <c r="D1757" s="83">
        <v>20.64</v>
      </c>
      <c r="J1757"/>
      <c r="K1757"/>
      <c r="L1757"/>
      <c r="M1757"/>
      <c r="N1757"/>
    </row>
    <row r="1758" spans="1:14" x14ac:dyDescent="0.25">
      <c r="A1758" s="90">
        <v>37187</v>
      </c>
      <c r="B1758" s="88">
        <v>37165</v>
      </c>
      <c r="C1758" s="91" t="s">
        <v>180</v>
      </c>
      <c r="D1758" s="83">
        <v>21.92</v>
      </c>
      <c r="J1758"/>
      <c r="K1758"/>
      <c r="L1758"/>
      <c r="M1758"/>
      <c r="N1758"/>
    </row>
    <row r="1759" spans="1:14" x14ac:dyDescent="0.25">
      <c r="A1759" s="90">
        <v>37188</v>
      </c>
      <c r="B1759" s="88">
        <v>37165</v>
      </c>
      <c r="C1759" s="91" t="s">
        <v>180</v>
      </c>
      <c r="D1759" s="83">
        <v>24.29</v>
      </c>
      <c r="J1759"/>
      <c r="K1759"/>
      <c r="L1759"/>
      <c r="M1759"/>
      <c r="N1759"/>
    </row>
    <row r="1760" spans="1:14" x14ac:dyDescent="0.25">
      <c r="A1760" s="90">
        <v>37189</v>
      </c>
      <c r="B1760" s="88">
        <v>37165</v>
      </c>
      <c r="C1760" s="91" t="s">
        <v>180</v>
      </c>
      <c r="D1760" s="83">
        <v>23.32</v>
      </c>
      <c r="J1760"/>
      <c r="K1760"/>
      <c r="L1760"/>
      <c r="M1760"/>
      <c r="N1760"/>
    </row>
    <row r="1761" spans="1:14" x14ac:dyDescent="0.25">
      <c r="A1761" s="90">
        <v>37190</v>
      </c>
      <c r="B1761" s="88">
        <v>37165</v>
      </c>
      <c r="C1761" s="91" t="s">
        <v>180</v>
      </c>
      <c r="D1761" s="83">
        <v>26.12</v>
      </c>
      <c r="J1761"/>
      <c r="K1761"/>
      <c r="L1761"/>
      <c r="M1761"/>
      <c r="N1761"/>
    </row>
    <row r="1762" spans="1:14" x14ac:dyDescent="0.25">
      <c r="A1762" s="90">
        <v>37191</v>
      </c>
      <c r="B1762" s="88">
        <v>37165</v>
      </c>
      <c r="C1762" s="91">
        <f>WEEKDAY(A1762)</f>
        <v>7</v>
      </c>
      <c r="D1762" s="83">
        <v>23</v>
      </c>
      <c r="J1762"/>
      <c r="K1762"/>
      <c r="L1762"/>
      <c r="M1762"/>
      <c r="N1762"/>
    </row>
    <row r="1763" spans="1:14" x14ac:dyDescent="0.25">
      <c r="A1763" s="90">
        <v>37192</v>
      </c>
      <c r="B1763" s="88">
        <v>37165</v>
      </c>
      <c r="C1763" s="91">
        <f>WEEKDAY(A1763)</f>
        <v>1</v>
      </c>
      <c r="D1763" s="83">
        <v>23</v>
      </c>
      <c r="J1763"/>
      <c r="K1763"/>
      <c r="L1763"/>
      <c r="M1763"/>
      <c r="N1763"/>
    </row>
    <row r="1764" spans="1:14" x14ac:dyDescent="0.25">
      <c r="A1764" s="90">
        <v>37193</v>
      </c>
      <c r="B1764" s="88">
        <v>37165</v>
      </c>
      <c r="C1764" s="91" t="s">
        <v>180</v>
      </c>
      <c r="D1764" s="83">
        <v>26.33</v>
      </c>
      <c r="J1764"/>
      <c r="K1764"/>
      <c r="L1764"/>
      <c r="M1764"/>
      <c r="N1764"/>
    </row>
    <row r="1765" spans="1:14" x14ac:dyDescent="0.25">
      <c r="A1765" s="90">
        <v>37194</v>
      </c>
      <c r="B1765" s="88">
        <v>37165</v>
      </c>
      <c r="C1765" s="91" t="s">
        <v>180</v>
      </c>
      <c r="D1765" s="83">
        <v>27.32</v>
      </c>
      <c r="J1765"/>
      <c r="K1765"/>
      <c r="L1765"/>
      <c r="M1765"/>
      <c r="N1765"/>
    </row>
    <row r="1766" spans="1:14" x14ac:dyDescent="0.25">
      <c r="A1766" s="90">
        <v>37195</v>
      </c>
      <c r="B1766" s="88">
        <v>37165</v>
      </c>
      <c r="C1766" s="91" t="s">
        <v>180</v>
      </c>
      <c r="D1766" s="83">
        <v>27.63</v>
      </c>
      <c r="J1766"/>
      <c r="K1766"/>
      <c r="L1766"/>
      <c r="M1766"/>
      <c r="N1766"/>
    </row>
    <row r="1767" spans="1:14" x14ac:dyDescent="0.25">
      <c r="A1767" s="90">
        <v>37196</v>
      </c>
      <c r="B1767" s="88">
        <v>37196</v>
      </c>
      <c r="C1767" s="91" t="s">
        <v>180</v>
      </c>
      <c r="D1767" s="83">
        <v>26.91</v>
      </c>
      <c r="J1767"/>
      <c r="K1767"/>
      <c r="L1767"/>
      <c r="M1767"/>
      <c r="N1767"/>
    </row>
    <row r="1768" spans="1:14" x14ac:dyDescent="0.25">
      <c r="A1768" s="90">
        <v>37197</v>
      </c>
      <c r="B1768" s="88">
        <v>37196</v>
      </c>
      <c r="C1768" s="91" t="s">
        <v>180</v>
      </c>
      <c r="D1768" s="83">
        <v>25.53</v>
      </c>
      <c r="J1768"/>
      <c r="K1768"/>
      <c r="L1768"/>
      <c r="M1768"/>
      <c r="N1768"/>
    </row>
    <row r="1769" spans="1:14" x14ac:dyDescent="0.25">
      <c r="A1769" s="90">
        <v>37198</v>
      </c>
      <c r="B1769" s="88">
        <v>37196</v>
      </c>
      <c r="C1769" s="91">
        <f>WEEKDAY(A1769)</f>
        <v>7</v>
      </c>
      <c r="D1769" s="83">
        <v>23</v>
      </c>
      <c r="J1769"/>
      <c r="K1769"/>
      <c r="L1769"/>
      <c r="M1769"/>
      <c r="N1769"/>
    </row>
    <row r="1770" spans="1:14" x14ac:dyDescent="0.25">
      <c r="A1770" s="90">
        <v>37199</v>
      </c>
      <c r="B1770" s="88">
        <v>37196</v>
      </c>
      <c r="C1770" s="91">
        <f>WEEKDAY(A1770)</f>
        <v>1</v>
      </c>
      <c r="D1770" s="83">
        <v>23</v>
      </c>
      <c r="J1770"/>
      <c r="K1770"/>
      <c r="L1770"/>
      <c r="M1770"/>
      <c r="N1770"/>
    </row>
    <row r="1771" spans="1:14" x14ac:dyDescent="0.25">
      <c r="A1771" s="90">
        <v>37200</v>
      </c>
      <c r="B1771" s="88">
        <v>37196</v>
      </c>
      <c r="C1771" s="91" t="s">
        <v>180</v>
      </c>
      <c r="D1771" s="83">
        <v>26.06</v>
      </c>
      <c r="J1771"/>
      <c r="K1771"/>
      <c r="L1771"/>
      <c r="M1771"/>
      <c r="N1771"/>
    </row>
    <row r="1772" spans="1:14" x14ac:dyDescent="0.25">
      <c r="A1772" s="90">
        <v>37201</v>
      </c>
      <c r="B1772" s="88">
        <v>37196</v>
      </c>
      <c r="C1772" s="91" t="s">
        <v>180</v>
      </c>
      <c r="D1772" s="83">
        <v>24.71</v>
      </c>
      <c r="J1772"/>
      <c r="K1772"/>
      <c r="L1772"/>
      <c r="M1772"/>
      <c r="N1772"/>
    </row>
    <row r="1773" spans="1:14" x14ac:dyDescent="0.25">
      <c r="A1773" s="90">
        <v>37202</v>
      </c>
      <c r="B1773" s="88">
        <v>37196</v>
      </c>
      <c r="C1773" s="91" t="s">
        <v>180</v>
      </c>
      <c r="D1773" s="83">
        <v>25.19</v>
      </c>
      <c r="J1773"/>
      <c r="K1773"/>
      <c r="L1773"/>
      <c r="M1773"/>
      <c r="N1773"/>
    </row>
    <row r="1774" spans="1:14" x14ac:dyDescent="0.25">
      <c r="A1774" s="90">
        <v>37203</v>
      </c>
      <c r="B1774" s="88">
        <v>37196</v>
      </c>
      <c r="C1774" s="91" t="s">
        <v>180</v>
      </c>
      <c r="D1774" s="83">
        <v>25.48</v>
      </c>
      <c r="J1774"/>
      <c r="K1774"/>
      <c r="L1774"/>
      <c r="M1774"/>
      <c r="N1774"/>
    </row>
    <row r="1775" spans="1:14" x14ac:dyDescent="0.25">
      <c r="A1775" s="90">
        <v>37204</v>
      </c>
      <c r="B1775" s="88">
        <v>37196</v>
      </c>
      <c r="C1775" s="91" t="s">
        <v>180</v>
      </c>
      <c r="D1775" s="83">
        <v>25.64</v>
      </c>
      <c r="J1775"/>
      <c r="K1775"/>
      <c r="L1775"/>
      <c r="M1775"/>
      <c r="N1775"/>
    </row>
    <row r="1776" spans="1:14" x14ac:dyDescent="0.25">
      <c r="A1776" s="90">
        <v>37205</v>
      </c>
      <c r="B1776" s="88">
        <v>37196</v>
      </c>
      <c r="C1776" s="91">
        <f>WEEKDAY(A1776)</f>
        <v>7</v>
      </c>
      <c r="J1776"/>
      <c r="K1776"/>
      <c r="L1776"/>
      <c r="M1776"/>
      <c r="N1776"/>
    </row>
    <row r="1777" spans="1:14" x14ac:dyDescent="0.25">
      <c r="A1777" s="90">
        <v>37206</v>
      </c>
      <c r="B1777" s="88">
        <v>37196</v>
      </c>
      <c r="C1777" s="91">
        <f>WEEKDAY(A1777)</f>
        <v>1</v>
      </c>
      <c r="J1777"/>
      <c r="K1777"/>
      <c r="L1777"/>
      <c r="M1777"/>
      <c r="N1777"/>
    </row>
    <row r="1778" spans="1:14" x14ac:dyDescent="0.25">
      <c r="A1778" s="90">
        <v>37207</v>
      </c>
      <c r="B1778" s="88">
        <v>37196</v>
      </c>
      <c r="C1778" s="91" t="s">
        <v>180</v>
      </c>
      <c r="D1778" s="83">
        <v>27.55</v>
      </c>
      <c r="J1778"/>
      <c r="K1778"/>
      <c r="L1778"/>
      <c r="M1778"/>
      <c r="N1778"/>
    </row>
    <row r="1779" spans="1:14" x14ac:dyDescent="0.25">
      <c r="A1779" s="90">
        <v>37208</v>
      </c>
      <c r="B1779" s="88">
        <v>37196</v>
      </c>
      <c r="C1779" s="91" t="s">
        <v>180</v>
      </c>
      <c r="D1779" s="83">
        <v>24.93</v>
      </c>
      <c r="J1779"/>
      <c r="K1779"/>
      <c r="L1779"/>
      <c r="M1779"/>
      <c r="N1779"/>
    </row>
    <row r="1780" spans="1:14" x14ac:dyDescent="0.25">
      <c r="A1780" s="90">
        <v>37209</v>
      </c>
      <c r="B1780" s="88">
        <v>37196</v>
      </c>
      <c r="C1780" s="91" t="s">
        <v>180</v>
      </c>
      <c r="D1780" s="83">
        <v>22.63</v>
      </c>
      <c r="J1780"/>
      <c r="K1780"/>
      <c r="L1780"/>
      <c r="M1780"/>
      <c r="N1780"/>
    </row>
    <row r="1781" spans="1:14" x14ac:dyDescent="0.25">
      <c r="A1781" s="90">
        <v>37210</v>
      </c>
      <c r="B1781" s="88">
        <v>37196</v>
      </c>
      <c r="C1781" s="91" t="s">
        <v>180</v>
      </c>
      <c r="D1781" s="83">
        <v>21.56</v>
      </c>
      <c r="J1781"/>
      <c r="K1781"/>
      <c r="L1781"/>
      <c r="M1781"/>
      <c r="N1781"/>
    </row>
    <row r="1782" spans="1:14" x14ac:dyDescent="0.25">
      <c r="A1782" s="90">
        <v>37211</v>
      </c>
      <c r="B1782" s="88">
        <v>37196</v>
      </c>
      <c r="C1782" s="91" t="s">
        <v>180</v>
      </c>
      <c r="D1782" s="83">
        <v>20.420000000000002</v>
      </c>
      <c r="J1782"/>
      <c r="K1782"/>
      <c r="L1782"/>
      <c r="M1782"/>
      <c r="N1782"/>
    </row>
    <row r="1783" spans="1:14" x14ac:dyDescent="0.25">
      <c r="A1783" s="90">
        <v>37212</v>
      </c>
      <c r="B1783" s="88">
        <v>37196</v>
      </c>
      <c r="C1783" s="91">
        <f>WEEKDAY(A1783)</f>
        <v>7</v>
      </c>
      <c r="J1783"/>
      <c r="K1783"/>
      <c r="L1783"/>
      <c r="M1783"/>
      <c r="N1783"/>
    </row>
    <row r="1784" spans="1:14" x14ac:dyDescent="0.25">
      <c r="A1784" s="90">
        <v>37213</v>
      </c>
      <c r="B1784" s="88">
        <v>37196</v>
      </c>
      <c r="C1784" s="91">
        <f>WEEKDAY(A1784)</f>
        <v>1</v>
      </c>
      <c r="J1784"/>
      <c r="K1784"/>
      <c r="L1784"/>
      <c r="M1784"/>
      <c r="N1784"/>
    </row>
    <row r="1785" spans="1:14" x14ac:dyDescent="0.25">
      <c r="A1785" s="90">
        <v>37214</v>
      </c>
      <c r="B1785" s="88">
        <v>37196</v>
      </c>
      <c r="C1785" s="91" t="s">
        <v>180</v>
      </c>
      <c r="D1785" s="83">
        <v>19.649999999999999</v>
      </c>
      <c r="J1785"/>
      <c r="K1785"/>
      <c r="L1785"/>
      <c r="M1785"/>
      <c r="N1785"/>
    </row>
    <row r="1786" spans="1:14" x14ac:dyDescent="0.25">
      <c r="A1786" s="90">
        <v>37215</v>
      </c>
      <c r="B1786" s="88">
        <v>37196</v>
      </c>
      <c r="C1786" s="91" t="s">
        <v>180</v>
      </c>
      <c r="D1786" s="83">
        <v>17.78</v>
      </c>
      <c r="J1786"/>
      <c r="K1786"/>
      <c r="L1786"/>
      <c r="M1786"/>
      <c r="N1786"/>
    </row>
    <row r="1787" spans="1:14" x14ac:dyDescent="0.25">
      <c r="A1787" s="90">
        <v>37216</v>
      </c>
      <c r="B1787" s="88">
        <v>37196</v>
      </c>
      <c r="C1787" s="91" t="s">
        <v>180</v>
      </c>
      <c r="D1787" s="83">
        <v>20.03</v>
      </c>
      <c r="J1787"/>
      <c r="K1787"/>
      <c r="L1787"/>
      <c r="M1787"/>
      <c r="N1787"/>
    </row>
    <row r="1788" spans="1:14" x14ac:dyDescent="0.25">
      <c r="A1788" s="90">
        <v>37217</v>
      </c>
      <c r="B1788" s="88">
        <v>37196</v>
      </c>
      <c r="C1788" s="91" t="s">
        <v>180</v>
      </c>
      <c r="J1788"/>
      <c r="K1788"/>
      <c r="L1788"/>
      <c r="M1788"/>
      <c r="N1788"/>
    </row>
    <row r="1789" spans="1:14" x14ac:dyDescent="0.25">
      <c r="A1789" s="90">
        <v>37218</v>
      </c>
      <c r="B1789" s="88">
        <v>37196</v>
      </c>
      <c r="C1789" s="91" t="s">
        <v>180</v>
      </c>
      <c r="D1789" s="83">
        <v>16.97</v>
      </c>
      <c r="J1789"/>
      <c r="K1789"/>
      <c r="L1789"/>
      <c r="M1789"/>
      <c r="N1789"/>
    </row>
    <row r="1790" spans="1:14" x14ac:dyDescent="0.25">
      <c r="A1790" s="90">
        <v>37219</v>
      </c>
      <c r="B1790" s="88">
        <v>37196</v>
      </c>
      <c r="C1790" s="91">
        <f>WEEKDAY(A1790)</f>
        <v>7</v>
      </c>
      <c r="D1790" s="83">
        <v>15.63</v>
      </c>
      <c r="J1790"/>
      <c r="K1790"/>
      <c r="L1790"/>
      <c r="M1790"/>
      <c r="N1790"/>
    </row>
    <row r="1791" spans="1:14" x14ac:dyDescent="0.25">
      <c r="A1791" s="90">
        <v>37220</v>
      </c>
      <c r="B1791" s="88">
        <v>37196</v>
      </c>
      <c r="C1791" s="91">
        <f>WEEKDAY(A1791)</f>
        <v>1</v>
      </c>
      <c r="D1791" s="83">
        <v>15.63</v>
      </c>
      <c r="J1791"/>
      <c r="K1791"/>
      <c r="L1791"/>
      <c r="M1791"/>
      <c r="N1791"/>
    </row>
    <row r="1792" spans="1:14" x14ac:dyDescent="0.25">
      <c r="A1792" s="90">
        <v>37221</v>
      </c>
      <c r="B1792" s="88">
        <v>37196</v>
      </c>
      <c r="C1792" s="91" t="s">
        <v>180</v>
      </c>
      <c r="D1792" s="83">
        <v>18.809999999999999</v>
      </c>
      <c r="J1792"/>
      <c r="K1792"/>
      <c r="L1792"/>
      <c r="M1792"/>
      <c r="N1792"/>
    </row>
    <row r="1793" spans="1:14" x14ac:dyDescent="0.25">
      <c r="A1793" s="90">
        <v>37222</v>
      </c>
      <c r="B1793" s="88">
        <v>37196</v>
      </c>
      <c r="C1793" s="91" t="s">
        <v>180</v>
      </c>
      <c r="D1793" s="83">
        <v>17.79</v>
      </c>
      <c r="J1793"/>
      <c r="K1793"/>
      <c r="L1793"/>
      <c r="M1793"/>
      <c r="N1793"/>
    </row>
    <row r="1794" spans="1:14" x14ac:dyDescent="0.25">
      <c r="A1794" s="90">
        <v>37223</v>
      </c>
      <c r="B1794" s="88">
        <v>37196</v>
      </c>
      <c r="C1794" s="91" t="s">
        <v>180</v>
      </c>
      <c r="D1794" s="83">
        <v>17.420000000000002</v>
      </c>
      <c r="J1794"/>
      <c r="K1794"/>
      <c r="L1794"/>
      <c r="M1794"/>
      <c r="N1794"/>
    </row>
    <row r="1795" spans="1:14" x14ac:dyDescent="0.25">
      <c r="A1795" s="90">
        <v>37224</v>
      </c>
      <c r="B1795" s="88">
        <v>37196</v>
      </c>
      <c r="C1795" s="91" t="s">
        <v>180</v>
      </c>
      <c r="D1795" s="83">
        <v>20.2</v>
      </c>
      <c r="J1795"/>
      <c r="K1795"/>
      <c r="L1795"/>
      <c r="M1795"/>
      <c r="N1795"/>
    </row>
    <row r="1796" spans="1:14" x14ac:dyDescent="0.25">
      <c r="A1796" s="90">
        <v>37225</v>
      </c>
      <c r="B1796" s="88">
        <v>37196</v>
      </c>
      <c r="C1796" s="91" t="s">
        <v>180</v>
      </c>
      <c r="D1796" s="83">
        <v>19.87</v>
      </c>
      <c r="J1796"/>
      <c r="K1796"/>
      <c r="L1796"/>
      <c r="M1796"/>
      <c r="N1796"/>
    </row>
    <row r="1797" spans="1:14" x14ac:dyDescent="0.25">
      <c r="A1797" s="90">
        <v>37226</v>
      </c>
      <c r="B1797" s="88">
        <v>37226</v>
      </c>
      <c r="C1797" s="91">
        <f>WEEKDAY(A1797)</f>
        <v>7</v>
      </c>
      <c r="D1797" s="83">
        <v>16.579999999999998</v>
      </c>
      <c r="J1797"/>
      <c r="K1797"/>
      <c r="L1797"/>
      <c r="M1797"/>
      <c r="N1797"/>
    </row>
    <row r="1798" spans="1:14" x14ac:dyDescent="0.25">
      <c r="A1798" s="90">
        <v>37227</v>
      </c>
      <c r="B1798" s="88">
        <v>37226</v>
      </c>
      <c r="C1798" s="91">
        <f>WEEKDAY(A1798)</f>
        <v>1</v>
      </c>
      <c r="D1798" s="83">
        <v>16.579999999999998</v>
      </c>
      <c r="J1798"/>
      <c r="K1798"/>
      <c r="L1798"/>
      <c r="M1798"/>
      <c r="N1798"/>
    </row>
    <row r="1799" spans="1:14" x14ac:dyDescent="0.25">
      <c r="A1799" s="90">
        <v>37228</v>
      </c>
      <c r="B1799" s="88">
        <v>37226</v>
      </c>
      <c r="C1799" s="91" t="s">
        <v>180</v>
      </c>
      <c r="D1799" s="83">
        <v>16.53</v>
      </c>
      <c r="J1799"/>
      <c r="K1799"/>
      <c r="L1799"/>
      <c r="M1799"/>
      <c r="N1799"/>
    </row>
    <row r="1800" spans="1:14" x14ac:dyDescent="0.25">
      <c r="A1800" s="90">
        <v>37229</v>
      </c>
      <c r="B1800" s="88">
        <v>37226</v>
      </c>
      <c r="C1800" s="91" t="s">
        <v>180</v>
      </c>
      <c r="D1800" s="83">
        <v>17.25</v>
      </c>
      <c r="J1800"/>
      <c r="K1800"/>
      <c r="L1800"/>
      <c r="M1800"/>
      <c r="N1800"/>
    </row>
    <row r="1801" spans="1:14" x14ac:dyDescent="0.25">
      <c r="A1801" s="90">
        <v>37230</v>
      </c>
      <c r="B1801" s="88">
        <v>37226</v>
      </c>
      <c r="C1801" s="91" t="s">
        <v>180</v>
      </c>
      <c r="D1801" s="83">
        <v>17.399999999999999</v>
      </c>
      <c r="J1801"/>
      <c r="K1801"/>
      <c r="L1801"/>
      <c r="M1801"/>
      <c r="N1801"/>
    </row>
    <row r="1802" spans="1:14" x14ac:dyDescent="0.25">
      <c r="A1802" s="90">
        <v>37231</v>
      </c>
      <c r="B1802" s="88">
        <v>37226</v>
      </c>
      <c r="C1802" s="91" t="s">
        <v>180</v>
      </c>
      <c r="D1802" s="83">
        <v>17.21</v>
      </c>
      <c r="J1802"/>
      <c r="K1802"/>
      <c r="L1802"/>
      <c r="M1802"/>
      <c r="N1802"/>
    </row>
    <row r="1803" spans="1:14" x14ac:dyDescent="0.25">
      <c r="A1803" s="90">
        <v>37232</v>
      </c>
      <c r="B1803" s="88">
        <v>37226</v>
      </c>
      <c r="C1803" s="91" t="s">
        <v>180</v>
      </c>
      <c r="D1803" s="83">
        <v>16.41</v>
      </c>
      <c r="J1803"/>
      <c r="K1803"/>
      <c r="L1803"/>
      <c r="M1803"/>
      <c r="N1803"/>
    </row>
    <row r="1804" spans="1:14" x14ac:dyDescent="0.25">
      <c r="A1804" s="90">
        <v>37233</v>
      </c>
      <c r="B1804" s="88">
        <v>37226</v>
      </c>
      <c r="C1804" s="91">
        <f>WEEKDAY(A1804)</f>
        <v>7</v>
      </c>
      <c r="D1804" s="83">
        <v>16.5</v>
      </c>
      <c r="J1804"/>
      <c r="K1804"/>
      <c r="L1804"/>
      <c r="M1804"/>
      <c r="N1804"/>
    </row>
    <row r="1805" spans="1:14" x14ac:dyDescent="0.25">
      <c r="A1805" s="90">
        <v>37234</v>
      </c>
      <c r="B1805" s="88">
        <v>37226</v>
      </c>
      <c r="C1805" s="91">
        <f>WEEKDAY(A1805)</f>
        <v>1</v>
      </c>
      <c r="D1805" s="83">
        <v>16</v>
      </c>
      <c r="J1805"/>
      <c r="K1805"/>
      <c r="L1805"/>
      <c r="M1805"/>
      <c r="N1805"/>
    </row>
    <row r="1806" spans="1:14" x14ac:dyDescent="0.25">
      <c r="A1806" s="90">
        <v>37235</v>
      </c>
      <c r="B1806" s="88">
        <v>37226</v>
      </c>
      <c r="C1806" s="91" t="s">
        <v>180</v>
      </c>
      <c r="D1806" s="83">
        <v>18.47</v>
      </c>
      <c r="J1806"/>
      <c r="K1806"/>
      <c r="L1806"/>
      <c r="M1806"/>
      <c r="N1806"/>
    </row>
    <row r="1807" spans="1:14" x14ac:dyDescent="0.25">
      <c r="A1807" s="90">
        <v>37236</v>
      </c>
      <c r="B1807" s="88">
        <v>37226</v>
      </c>
      <c r="C1807" s="91" t="s">
        <v>180</v>
      </c>
      <c r="D1807" s="83">
        <v>19.32</v>
      </c>
      <c r="J1807"/>
      <c r="K1807"/>
      <c r="L1807"/>
      <c r="M1807"/>
      <c r="N1807"/>
    </row>
    <row r="1808" spans="1:14" x14ac:dyDescent="0.25">
      <c r="A1808" s="90">
        <v>37237</v>
      </c>
      <c r="B1808" s="88">
        <v>37226</v>
      </c>
      <c r="C1808" s="91" t="s">
        <v>180</v>
      </c>
      <c r="D1808" s="83">
        <v>21.01</v>
      </c>
      <c r="J1808"/>
      <c r="K1808"/>
      <c r="L1808"/>
      <c r="M1808"/>
      <c r="N1808"/>
    </row>
    <row r="1809" spans="1:14" x14ac:dyDescent="0.25">
      <c r="A1809" s="90">
        <v>37238</v>
      </c>
      <c r="B1809" s="88">
        <v>37226</v>
      </c>
      <c r="C1809" s="91" t="s">
        <v>180</v>
      </c>
      <c r="D1809" s="83">
        <v>20.14</v>
      </c>
      <c r="J1809"/>
      <c r="K1809"/>
      <c r="L1809"/>
      <c r="M1809"/>
      <c r="N1809"/>
    </row>
    <row r="1810" spans="1:14" x14ac:dyDescent="0.25">
      <c r="A1810" s="90">
        <v>37239</v>
      </c>
      <c r="B1810" s="88">
        <v>37226</v>
      </c>
      <c r="C1810" s="91" t="s">
        <v>180</v>
      </c>
      <c r="D1810" s="83">
        <v>19.36</v>
      </c>
      <c r="J1810"/>
      <c r="K1810"/>
      <c r="L1810"/>
      <c r="M1810"/>
      <c r="N1810"/>
    </row>
    <row r="1811" spans="1:14" x14ac:dyDescent="0.25">
      <c r="A1811" s="90">
        <v>37240</v>
      </c>
      <c r="B1811" s="88">
        <v>37226</v>
      </c>
      <c r="C1811" s="91">
        <f>WEEKDAY(A1811)</f>
        <v>7</v>
      </c>
      <c r="D1811" s="83">
        <v>17.5</v>
      </c>
      <c r="J1811"/>
      <c r="K1811"/>
      <c r="L1811"/>
      <c r="M1811"/>
      <c r="N1811"/>
    </row>
    <row r="1812" spans="1:14" x14ac:dyDescent="0.25">
      <c r="A1812" s="90">
        <v>37241</v>
      </c>
      <c r="B1812" s="88">
        <v>37226</v>
      </c>
      <c r="C1812" s="91">
        <f>WEEKDAY(A1812)</f>
        <v>1</v>
      </c>
      <c r="D1812" s="83">
        <v>17.5</v>
      </c>
      <c r="J1812"/>
      <c r="K1812"/>
      <c r="L1812"/>
      <c r="M1812"/>
      <c r="N1812"/>
    </row>
    <row r="1813" spans="1:14" x14ac:dyDescent="0.25">
      <c r="A1813" s="90">
        <v>37242</v>
      </c>
      <c r="B1813" s="88">
        <v>37226</v>
      </c>
      <c r="C1813" s="91" t="s">
        <v>180</v>
      </c>
      <c r="D1813" s="83">
        <v>19.39</v>
      </c>
      <c r="J1813"/>
      <c r="K1813"/>
      <c r="L1813"/>
      <c r="M1813"/>
      <c r="N1813"/>
    </row>
    <row r="1814" spans="1:14" x14ac:dyDescent="0.25">
      <c r="A1814" s="90">
        <v>37243</v>
      </c>
      <c r="B1814" s="88">
        <v>37226</v>
      </c>
      <c r="C1814" s="91" t="s">
        <v>180</v>
      </c>
      <c r="D1814" s="83">
        <v>20.3</v>
      </c>
      <c r="J1814"/>
      <c r="K1814"/>
      <c r="L1814"/>
      <c r="M1814"/>
      <c r="N1814"/>
    </row>
    <row r="1815" spans="1:14" x14ac:dyDescent="0.25">
      <c r="A1815" s="90">
        <v>37244</v>
      </c>
      <c r="B1815" s="88">
        <v>37226</v>
      </c>
      <c r="C1815" s="91" t="s">
        <v>180</v>
      </c>
      <c r="D1815" s="83">
        <v>20.47</v>
      </c>
      <c r="J1815"/>
      <c r="K1815"/>
      <c r="L1815"/>
      <c r="M1815"/>
      <c r="N1815"/>
    </row>
    <row r="1816" spans="1:14" x14ac:dyDescent="0.25">
      <c r="A1816" s="90">
        <v>37245</v>
      </c>
      <c r="B1816" s="88">
        <v>37226</v>
      </c>
      <c r="C1816" s="91" t="s">
        <v>180</v>
      </c>
      <c r="D1816" s="83">
        <v>21.55</v>
      </c>
      <c r="J1816"/>
      <c r="K1816"/>
      <c r="L1816"/>
      <c r="M1816"/>
      <c r="N1816"/>
    </row>
    <row r="1817" spans="1:14" x14ac:dyDescent="0.25">
      <c r="A1817" s="90">
        <v>37246</v>
      </c>
      <c r="B1817" s="88">
        <v>37226</v>
      </c>
      <c r="C1817" s="91" t="s">
        <v>180</v>
      </c>
      <c r="D1817" s="83">
        <v>22.29</v>
      </c>
      <c r="J1817"/>
      <c r="K1817"/>
      <c r="L1817"/>
      <c r="M1817"/>
      <c r="N1817"/>
    </row>
    <row r="1818" spans="1:14" x14ac:dyDescent="0.25">
      <c r="A1818" s="90">
        <v>37247</v>
      </c>
      <c r="B1818" s="88">
        <v>37226</v>
      </c>
      <c r="C1818" s="91">
        <f>WEEKDAY(A1818)</f>
        <v>7</v>
      </c>
      <c r="D1818" s="83">
        <v>16.25</v>
      </c>
      <c r="J1818"/>
      <c r="K1818"/>
      <c r="L1818"/>
      <c r="M1818"/>
      <c r="N1818"/>
    </row>
    <row r="1819" spans="1:14" x14ac:dyDescent="0.25">
      <c r="A1819" s="90">
        <v>37248</v>
      </c>
      <c r="B1819" s="88">
        <v>37226</v>
      </c>
      <c r="C1819" s="91">
        <f>WEEKDAY(A1819)</f>
        <v>1</v>
      </c>
      <c r="D1819" s="83">
        <v>16.25</v>
      </c>
      <c r="J1819"/>
      <c r="K1819"/>
      <c r="L1819"/>
      <c r="M1819"/>
      <c r="N1819"/>
    </row>
    <row r="1820" spans="1:14" x14ac:dyDescent="0.25">
      <c r="A1820" s="90">
        <v>37249</v>
      </c>
      <c r="B1820" s="88">
        <v>37226</v>
      </c>
      <c r="C1820" s="91" t="s">
        <v>180</v>
      </c>
      <c r="D1820" s="83">
        <v>19.97</v>
      </c>
      <c r="J1820"/>
      <c r="K1820"/>
      <c r="L1820"/>
      <c r="M1820"/>
      <c r="N1820"/>
    </row>
    <row r="1821" spans="1:14" x14ac:dyDescent="0.25">
      <c r="A1821" s="90">
        <v>37250</v>
      </c>
      <c r="B1821" s="88">
        <v>37226</v>
      </c>
      <c r="C1821" s="91" t="s">
        <v>180</v>
      </c>
      <c r="J1821"/>
      <c r="K1821"/>
      <c r="L1821"/>
      <c r="M1821"/>
      <c r="N1821"/>
    </row>
    <row r="1822" spans="1:14" x14ac:dyDescent="0.25">
      <c r="A1822" s="90">
        <v>37251</v>
      </c>
      <c r="B1822" s="88">
        <v>37226</v>
      </c>
      <c r="C1822" s="91" t="s">
        <v>180</v>
      </c>
      <c r="D1822" s="83">
        <v>23.94</v>
      </c>
      <c r="J1822"/>
      <c r="K1822"/>
      <c r="L1822"/>
      <c r="M1822"/>
      <c r="N1822"/>
    </row>
    <row r="1823" spans="1:14" x14ac:dyDescent="0.25">
      <c r="A1823" s="90">
        <v>37252</v>
      </c>
      <c r="B1823" s="88">
        <v>37226</v>
      </c>
      <c r="C1823" s="91" t="s">
        <v>180</v>
      </c>
      <c r="D1823" s="83">
        <v>24.51</v>
      </c>
      <c r="J1823"/>
      <c r="K1823"/>
      <c r="L1823"/>
      <c r="M1823"/>
      <c r="N1823"/>
    </row>
    <row r="1824" spans="1:14" x14ac:dyDescent="0.25">
      <c r="A1824" s="90">
        <v>37253</v>
      </c>
      <c r="B1824" s="88">
        <v>37226</v>
      </c>
      <c r="C1824" s="91" t="s">
        <v>180</v>
      </c>
      <c r="D1824" s="83">
        <v>22.24</v>
      </c>
      <c r="J1824"/>
      <c r="K1824"/>
      <c r="L1824"/>
      <c r="M1824"/>
      <c r="N1824"/>
    </row>
    <row r="1825" spans="1:14" x14ac:dyDescent="0.25">
      <c r="A1825" s="90">
        <v>37254</v>
      </c>
      <c r="B1825" s="88">
        <v>37226</v>
      </c>
      <c r="C1825" s="91">
        <f>WEEKDAY(A1825)</f>
        <v>7</v>
      </c>
      <c r="D1825" s="83">
        <v>17.5</v>
      </c>
      <c r="J1825"/>
      <c r="K1825"/>
      <c r="L1825"/>
      <c r="M1825"/>
      <c r="N1825"/>
    </row>
    <row r="1826" spans="1:14" x14ac:dyDescent="0.25">
      <c r="A1826" s="90">
        <v>37255</v>
      </c>
      <c r="B1826" s="88">
        <v>37226</v>
      </c>
      <c r="C1826" s="91">
        <f>WEEKDAY(A1826)</f>
        <v>1</v>
      </c>
      <c r="D1826" s="83">
        <v>17.5</v>
      </c>
      <c r="J1826"/>
      <c r="K1826"/>
      <c r="L1826"/>
      <c r="M1826"/>
      <c r="N1826"/>
    </row>
    <row r="1827" spans="1:14" x14ac:dyDescent="0.25">
      <c r="A1827" s="90">
        <v>37256</v>
      </c>
      <c r="B1827" s="88">
        <v>37226</v>
      </c>
      <c r="C1827" s="91" t="s">
        <v>180</v>
      </c>
      <c r="D1827" s="83">
        <v>21.73</v>
      </c>
      <c r="J1827"/>
      <c r="K1827"/>
      <c r="L1827"/>
      <c r="M1827"/>
      <c r="N1827"/>
    </row>
    <row r="1828" spans="1:14" x14ac:dyDescent="0.25">
      <c r="A1828" s="90">
        <v>37257</v>
      </c>
      <c r="B1828" s="88">
        <v>37257</v>
      </c>
      <c r="C1828" s="91" t="s">
        <v>180</v>
      </c>
      <c r="D1828" s="83">
        <v>20</v>
      </c>
      <c r="J1828"/>
      <c r="K1828"/>
      <c r="L1828"/>
      <c r="M1828"/>
      <c r="N1828"/>
    </row>
    <row r="1829" spans="1:14" x14ac:dyDescent="0.25">
      <c r="A1829" s="90">
        <v>37258</v>
      </c>
      <c r="B1829" s="88">
        <v>37257</v>
      </c>
      <c r="C1829" s="91" t="s">
        <v>180</v>
      </c>
      <c r="D1829" s="83">
        <v>22.98</v>
      </c>
      <c r="J1829"/>
      <c r="K1829"/>
      <c r="L1829"/>
      <c r="M1829"/>
      <c r="N1829"/>
    </row>
    <row r="1830" spans="1:14" x14ac:dyDescent="0.25">
      <c r="A1830" s="90">
        <v>37259</v>
      </c>
      <c r="B1830" s="88">
        <v>37257</v>
      </c>
      <c r="C1830" s="91" t="s">
        <v>180</v>
      </c>
      <c r="D1830" s="83">
        <v>24.15</v>
      </c>
      <c r="J1830"/>
      <c r="K1830"/>
      <c r="L1830"/>
      <c r="M1830"/>
      <c r="N1830"/>
    </row>
    <row r="1831" spans="1:14" x14ac:dyDescent="0.25">
      <c r="A1831" s="90">
        <v>37260</v>
      </c>
      <c r="B1831" s="88">
        <v>37257</v>
      </c>
      <c r="C1831" s="91" t="s">
        <v>180</v>
      </c>
      <c r="D1831" s="83">
        <v>26.22</v>
      </c>
      <c r="J1831"/>
      <c r="K1831"/>
      <c r="L1831"/>
      <c r="M1831"/>
      <c r="N1831"/>
    </row>
    <row r="1832" spans="1:14" x14ac:dyDescent="0.25">
      <c r="A1832" s="90">
        <v>37261</v>
      </c>
      <c r="B1832" s="88">
        <v>37257</v>
      </c>
      <c r="C1832" s="91">
        <f>WEEKDAY(A1832)</f>
        <v>7</v>
      </c>
      <c r="J1832"/>
      <c r="K1832"/>
      <c r="L1832"/>
      <c r="M1832"/>
      <c r="N1832"/>
    </row>
    <row r="1833" spans="1:14" x14ac:dyDescent="0.25">
      <c r="A1833" s="90">
        <v>37262</v>
      </c>
      <c r="B1833" s="88">
        <v>37257</v>
      </c>
      <c r="C1833" s="91">
        <f>WEEKDAY(A1833)</f>
        <v>1</v>
      </c>
      <c r="J1833"/>
      <c r="K1833"/>
      <c r="L1833"/>
      <c r="M1833"/>
      <c r="N1833"/>
    </row>
    <row r="1834" spans="1:14" x14ac:dyDescent="0.25">
      <c r="A1834" s="90">
        <v>37263</v>
      </c>
      <c r="B1834" s="88">
        <v>37257</v>
      </c>
      <c r="C1834" s="91" t="s">
        <v>180</v>
      </c>
      <c r="D1834" s="83">
        <v>20.65</v>
      </c>
      <c r="J1834"/>
      <c r="K1834"/>
      <c r="L1834"/>
      <c r="M1834"/>
      <c r="N1834"/>
    </row>
    <row r="1835" spans="1:14" x14ac:dyDescent="0.25">
      <c r="A1835" s="90">
        <v>37264</v>
      </c>
      <c r="B1835" s="88">
        <v>37257</v>
      </c>
      <c r="C1835" s="91" t="s">
        <v>180</v>
      </c>
      <c r="D1835" s="83">
        <v>19.760000000000002</v>
      </c>
      <c r="J1835"/>
      <c r="K1835"/>
      <c r="L1835"/>
      <c r="M1835"/>
      <c r="N1835"/>
    </row>
    <row r="1836" spans="1:14" x14ac:dyDescent="0.25">
      <c r="A1836" s="90">
        <v>37265</v>
      </c>
      <c r="B1836" s="88">
        <v>37257</v>
      </c>
      <c r="C1836" s="91" t="s">
        <v>180</v>
      </c>
      <c r="D1836" s="83">
        <v>19.59</v>
      </c>
      <c r="J1836"/>
      <c r="K1836"/>
      <c r="L1836"/>
      <c r="M1836"/>
      <c r="N1836"/>
    </row>
    <row r="1837" spans="1:14" x14ac:dyDescent="0.25">
      <c r="A1837" s="90">
        <v>37266</v>
      </c>
      <c r="B1837" s="88">
        <v>37257</v>
      </c>
      <c r="C1837" s="91" t="s">
        <v>180</v>
      </c>
      <c r="D1837" s="83">
        <v>19.260000000000002</v>
      </c>
      <c r="J1837"/>
      <c r="K1837"/>
      <c r="L1837"/>
      <c r="M1837"/>
      <c r="N1837"/>
    </row>
    <row r="1838" spans="1:14" x14ac:dyDescent="0.25">
      <c r="A1838" s="90">
        <v>37267</v>
      </c>
      <c r="B1838" s="88">
        <v>37257</v>
      </c>
      <c r="C1838" s="91" t="s">
        <v>180</v>
      </c>
      <c r="D1838" s="83">
        <v>18.149999999999999</v>
      </c>
      <c r="J1838"/>
      <c r="K1838"/>
      <c r="L1838"/>
      <c r="M1838"/>
      <c r="N1838"/>
    </row>
    <row r="1839" spans="1:14" x14ac:dyDescent="0.25">
      <c r="A1839" s="90">
        <v>37268</v>
      </c>
      <c r="B1839" s="88">
        <v>37257</v>
      </c>
      <c r="C1839" s="91">
        <f>WEEKDAY(A1839)</f>
        <v>7</v>
      </c>
      <c r="J1839"/>
      <c r="K1839"/>
      <c r="L1839"/>
      <c r="M1839"/>
      <c r="N1839"/>
    </row>
    <row r="1840" spans="1:14" x14ac:dyDescent="0.25">
      <c r="A1840" s="90">
        <v>37269</v>
      </c>
      <c r="B1840" s="88">
        <v>37257</v>
      </c>
      <c r="C1840" s="91">
        <f>WEEKDAY(A1840)</f>
        <v>1</v>
      </c>
      <c r="D1840" s="83">
        <v>16.5</v>
      </c>
      <c r="J1840"/>
      <c r="K1840"/>
      <c r="L1840"/>
      <c r="M1840"/>
      <c r="N1840"/>
    </row>
    <row r="1841" spans="1:14" x14ac:dyDescent="0.25">
      <c r="A1841" s="90">
        <v>37270</v>
      </c>
      <c r="B1841" s="88">
        <v>37257</v>
      </c>
      <c r="C1841" s="91" t="s">
        <v>180</v>
      </c>
      <c r="D1841" s="83">
        <v>18.25</v>
      </c>
      <c r="J1841"/>
      <c r="K1841"/>
      <c r="L1841"/>
      <c r="M1841"/>
      <c r="N1841"/>
    </row>
    <row r="1842" spans="1:14" x14ac:dyDescent="0.25">
      <c r="A1842" s="90">
        <v>37271</v>
      </c>
      <c r="B1842" s="88">
        <v>37257</v>
      </c>
      <c r="C1842" s="91" t="s">
        <v>180</v>
      </c>
      <c r="D1842" s="83">
        <v>18.809999999999999</v>
      </c>
      <c r="J1842"/>
      <c r="K1842"/>
      <c r="L1842"/>
      <c r="M1842"/>
      <c r="N1842"/>
    </row>
    <row r="1843" spans="1:14" x14ac:dyDescent="0.25">
      <c r="A1843" s="90">
        <v>37272</v>
      </c>
      <c r="B1843" s="88">
        <v>37257</v>
      </c>
      <c r="C1843" s="91" t="s">
        <v>180</v>
      </c>
      <c r="D1843" s="83">
        <v>20.12</v>
      </c>
      <c r="J1843"/>
      <c r="K1843"/>
      <c r="L1843"/>
      <c r="M1843"/>
      <c r="N1843"/>
    </row>
    <row r="1844" spans="1:14" x14ac:dyDescent="0.25">
      <c r="A1844" s="90">
        <v>37273</v>
      </c>
      <c r="B1844" s="88">
        <v>37257</v>
      </c>
      <c r="C1844" s="91" t="s">
        <v>180</v>
      </c>
      <c r="D1844" s="83">
        <v>20.9</v>
      </c>
      <c r="J1844"/>
      <c r="K1844"/>
      <c r="L1844"/>
      <c r="M1844"/>
      <c r="N1844"/>
    </row>
    <row r="1845" spans="1:14" x14ac:dyDescent="0.25">
      <c r="A1845" s="90">
        <v>37274</v>
      </c>
      <c r="B1845" s="88">
        <v>37257</v>
      </c>
      <c r="C1845" s="91" t="s">
        <v>180</v>
      </c>
      <c r="D1845" s="83">
        <v>21</v>
      </c>
      <c r="J1845"/>
      <c r="K1845"/>
      <c r="L1845"/>
      <c r="M1845"/>
      <c r="N1845"/>
    </row>
    <row r="1846" spans="1:14" x14ac:dyDescent="0.25">
      <c r="A1846" s="90">
        <v>37275</v>
      </c>
      <c r="B1846" s="88">
        <v>37257</v>
      </c>
      <c r="C1846" s="91">
        <f>WEEKDAY(A1846)</f>
        <v>7</v>
      </c>
      <c r="D1846" s="83">
        <v>16.75</v>
      </c>
      <c r="J1846"/>
      <c r="K1846"/>
      <c r="L1846"/>
      <c r="M1846"/>
      <c r="N1846"/>
    </row>
    <row r="1847" spans="1:14" x14ac:dyDescent="0.25">
      <c r="A1847" s="90">
        <v>37276</v>
      </c>
      <c r="B1847" s="88">
        <v>37257</v>
      </c>
      <c r="C1847" s="91">
        <f>WEEKDAY(A1847)</f>
        <v>1</v>
      </c>
      <c r="D1847" s="83">
        <v>16.75</v>
      </c>
      <c r="J1847"/>
      <c r="K1847"/>
      <c r="L1847"/>
      <c r="M1847"/>
      <c r="N1847"/>
    </row>
    <row r="1848" spans="1:14" x14ac:dyDescent="0.25">
      <c r="A1848" s="90">
        <v>37277</v>
      </c>
      <c r="B1848" s="88">
        <v>37257</v>
      </c>
      <c r="C1848" s="91" t="s">
        <v>180</v>
      </c>
      <c r="D1848" s="83">
        <v>19.170000000000002</v>
      </c>
      <c r="J1848"/>
      <c r="K1848"/>
      <c r="L1848"/>
      <c r="M1848"/>
      <c r="N1848"/>
    </row>
    <row r="1849" spans="1:14" x14ac:dyDescent="0.25">
      <c r="A1849" s="90">
        <v>37278</v>
      </c>
      <c r="B1849" s="88">
        <v>37257</v>
      </c>
      <c r="C1849" s="91" t="s">
        <v>180</v>
      </c>
      <c r="D1849" s="83">
        <v>18.09</v>
      </c>
      <c r="J1849"/>
      <c r="K1849"/>
      <c r="L1849"/>
      <c r="M1849"/>
      <c r="N1849"/>
    </row>
    <row r="1850" spans="1:14" x14ac:dyDescent="0.25">
      <c r="A1850" s="90">
        <v>37279</v>
      </c>
      <c r="B1850" s="88">
        <v>37257</v>
      </c>
      <c r="C1850" s="91" t="s">
        <v>180</v>
      </c>
      <c r="D1850" s="83">
        <v>17.920000000000002</v>
      </c>
      <c r="J1850"/>
      <c r="K1850"/>
      <c r="L1850"/>
      <c r="M1850"/>
      <c r="N1850"/>
    </row>
    <row r="1851" spans="1:14" x14ac:dyDescent="0.25">
      <c r="A1851" s="90">
        <v>37280</v>
      </c>
      <c r="B1851" s="88">
        <v>37257</v>
      </c>
      <c r="C1851" s="91" t="s">
        <v>180</v>
      </c>
      <c r="D1851" s="83">
        <v>17.59</v>
      </c>
      <c r="J1851"/>
      <c r="K1851"/>
      <c r="L1851"/>
      <c r="M1851"/>
      <c r="N1851"/>
    </row>
    <row r="1852" spans="1:14" x14ac:dyDescent="0.25">
      <c r="A1852" s="90">
        <v>37281</v>
      </c>
      <c r="B1852" s="88">
        <v>37257</v>
      </c>
      <c r="C1852" s="91" t="s">
        <v>180</v>
      </c>
      <c r="D1852" s="83">
        <v>17.41</v>
      </c>
      <c r="J1852"/>
      <c r="K1852"/>
      <c r="L1852"/>
      <c r="M1852"/>
      <c r="N1852"/>
    </row>
    <row r="1853" spans="1:14" x14ac:dyDescent="0.25">
      <c r="A1853" s="90">
        <v>37282</v>
      </c>
      <c r="B1853" s="88">
        <v>37257</v>
      </c>
      <c r="C1853" s="91">
        <f>WEEKDAY(A1853)</f>
        <v>7</v>
      </c>
      <c r="D1853" s="83">
        <v>16.5</v>
      </c>
      <c r="J1853"/>
      <c r="K1853"/>
      <c r="L1853"/>
      <c r="M1853"/>
      <c r="N1853"/>
    </row>
    <row r="1854" spans="1:14" x14ac:dyDescent="0.25">
      <c r="A1854" s="90">
        <v>37283</v>
      </c>
      <c r="B1854" s="88">
        <v>37257</v>
      </c>
      <c r="C1854" s="91">
        <f>WEEKDAY(A1854)</f>
        <v>1</v>
      </c>
      <c r="D1854" s="83">
        <v>16.5</v>
      </c>
      <c r="J1854"/>
      <c r="K1854"/>
      <c r="L1854"/>
      <c r="M1854"/>
      <c r="N1854"/>
    </row>
    <row r="1855" spans="1:14" x14ac:dyDescent="0.25">
      <c r="A1855" s="90">
        <v>37284</v>
      </c>
      <c r="B1855" s="88">
        <v>37257</v>
      </c>
      <c r="C1855" s="91" t="s">
        <v>180</v>
      </c>
      <c r="D1855" s="83">
        <v>17.47</v>
      </c>
      <c r="J1855"/>
      <c r="K1855"/>
      <c r="L1855"/>
      <c r="M1855"/>
      <c r="N1855"/>
    </row>
    <row r="1856" spans="1:14" x14ac:dyDescent="0.25">
      <c r="A1856" s="90">
        <v>37285</v>
      </c>
      <c r="B1856" s="88">
        <v>37257</v>
      </c>
      <c r="C1856" s="91" t="s">
        <v>180</v>
      </c>
      <c r="D1856" s="83">
        <v>17.61</v>
      </c>
      <c r="J1856"/>
      <c r="K1856"/>
      <c r="L1856"/>
      <c r="M1856"/>
      <c r="N1856"/>
    </row>
    <row r="1857" spans="1:14" x14ac:dyDescent="0.25">
      <c r="A1857" s="90">
        <v>37286</v>
      </c>
      <c r="B1857" s="88">
        <v>37257</v>
      </c>
      <c r="C1857" s="91" t="s">
        <v>180</v>
      </c>
      <c r="D1857" s="83">
        <v>16.64</v>
      </c>
      <c r="J1857"/>
      <c r="K1857"/>
      <c r="L1857"/>
      <c r="M1857"/>
      <c r="N1857"/>
    </row>
    <row r="1858" spans="1:14" x14ac:dyDescent="0.25">
      <c r="A1858" s="90">
        <v>37287</v>
      </c>
      <c r="B1858" s="88">
        <v>37257</v>
      </c>
      <c r="C1858" s="91" t="s">
        <v>180</v>
      </c>
      <c r="D1858" s="83">
        <v>16.829999999999998</v>
      </c>
      <c r="J1858"/>
      <c r="K1858"/>
      <c r="L1858"/>
      <c r="M1858"/>
      <c r="N1858"/>
    </row>
    <row r="1859" spans="1:14" x14ac:dyDescent="0.25">
      <c r="J1859"/>
      <c r="K1859"/>
      <c r="L1859"/>
      <c r="M1859"/>
      <c r="N1859"/>
    </row>
    <row r="1860" spans="1:14" x14ac:dyDescent="0.25">
      <c r="J1860"/>
      <c r="K1860"/>
      <c r="L1860"/>
      <c r="M1860"/>
      <c r="N1860"/>
    </row>
    <row r="1861" spans="1:14" x14ac:dyDescent="0.25">
      <c r="J1861"/>
      <c r="K1861"/>
      <c r="L1861"/>
      <c r="M1861"/>
      <c r="N1861"/>
    </row>
    <row r="1862" spans="1:14" x14ac:dyDescent="0.25">
      <c r="J1862"/>
      <c r="K1862"/>
      <c r="L1862"/>
      <c r="M1862"/>
      <c r="N1862"/>
    </row>
    <row r="1863" spans="1:14" x14ac:dyDescent="0.25">
      <c r="J1863"/>
      <c r="K1863"/>
      <c r="L1863"/>
      <c r="M1863"/>
      <c r="N1863"/>
    </row>
    <row r="1864" spans="1:14" x14ac:dyDescent="0.25">
      <c r="J1864"/>
      <c r="K1864"/>
      <c r="L1864"/>
      <c r="M1864"/>
      <c r="N1864"/>
    </row>
    <row r="1865" spans="1:14" x14ac:dyDescent="0.25">
      <c r="J1865"/>
      <c r="K1865"/>
      <c r="L1865"/>
    </row>
    <row r="1866" spans="1:14" x14ac:dyDescent="0.25">
      <c r="J1866"/>
      <c r="K1866"/>
      <c r="L1866"/>
    </row>
    <row r="1867" spans="1:14" x14ac:dyDescent="0.25">
      <c r="J1867"/>
      <c r="K1867"/>
      <c r="L1867"/>
    </row>
    <row r="1868" spans="1:14" x14ac:dyDescent="0.25">
      <c r="J1868"/>
      <c r="K1868"/>
      <c r="L1868"/>
    </row>
    <row r="1869" spans="1:14" x14ac:dyDescent="0.25">
      <c r="J1869"/>
      <c r="K1869"/>
      <c r="L1869"/>
    </row>
    <row r="1870" spans="1:14" x14ac:dyDescent="0.25">
      <c r="J1870"/>
      <c r="K1870"/>
      <c r="L1870"/>
    </row>
    <row r="1871" spans="1:14" x14ac:dyDescent="0.25">
      <c r="J1871"/>
      <c r="K1871"/>
      <c r="L1871"/>
    </row>
    <row r="1872" spans="1:14" x14ac:dyDescent="0.25">
      <c r="J1872"/>
      <c r="K1872"/>
      <c r="L1872"/>
    </row>
    <row r="1873" spans="10:12" x14ac:dyDescent="0.25">
      <c r="J1873"/>
      <c r="K1873"/>
      <c r="L1873"/>
    </row>
    <row r="1874" spans="10:12" x14ac:dyDescent="0.25">
      <c r="J1874"/>
      <c r="K1874"/>
      <c r="L1874"/>
    </row>
    <row r="1875" spans="10:12" x14ac:dyDescent="0.25">
      <c r="J1875"/>
      <c r="K1875"/>
      <c r="L1875"/>
    </row>
    <row r="1876" spans="10:12" x14ac:dyDescent="0.25">
      <c r="J1876"/>
      <c r="K1876"/>
      <c r="L1876"/>
    </row>
    <row r="1877" spans="10:12" x14ac:dyDescent="0.25">
      <c r="J1877"/>
      <c r="K1877"/>
      <c r="L1877"/>
    </row>
    <row r="1878" spans="10:12" x14ac:dyDescent="0.25">
      <c r="J1878"/>
      <c r="K1878"/>
      <c r="L1878"/>
    </row>
    <row r="1879" spans="10:12" x14ac:dyDescent="0.25">
      <c r="J1879"/>
      <c r="K1879"/>
      <c r="L1879"/>
    </row>
    <row r="1880" spans="10:12" x14ac:dyDescent="0.25">
      <c r="J1880"/>
      <c r="K1880"/>
      <c r="L1880"/>
    </row>
    <row r="1881" spans="10:12" x14ac:dyDescent="0.25">
      <c r="J1881"/>
      <c r="K1881"/>
      <c r="L1881"/>
    </row>
    <row r="1882" spans="10:12" x14ac:dyDescent="0.25">
      <c r="J1882"/>
      <c r="K1882"/>
      <c r="L1882"/>
    </row>
    <row r="1883" spans="10:12" x14ac:dyDescent="0.25">
      <c r="J1883"/>
      <c r="K1883"/>
      <c r="L1883"/>
    </row>
    <row r="1884" spans="10:12" x14ac:dyDescent="0.25">
      <c r="J1884"/>
      <c r="K1884"/>
      <c r="L1884"/>
    </row>
    <row r="1885" spans="10:12" x14ac:dyDescent="0.25">
      <c r="J1885"/>
      <c r="K1885"/>
      <c r="L1885"/>
    </row>
    <row r="1886" spans="10:12" x14ac:dyDescent="0.25">
      <c r="J1886"/>
      <c r="K1886"/>
      <c r="L1886"/>
    </row>
    <row r="1887" spans="10:12" x14ac:dyDescent="0.25">
      <c r="J1887"/>
      <c r="K1887"/>
      <c r="L1887"/>
    </row>
    <row r="1888" spans="10:12" x14ac:dyDescent="0.25">
      <c r="J1888"/>
      <c r="K1888"/>
      <c r="L1888"/>
    </row>
    <row r="1889" spans="10:12" x14ac:dyDescent="0.25">
      <c r="J1889"/>
      <c r="K1889"/>
      <c r="L1889"/>
    </row>
    <row r="1890" spans="10:12" x14ac:dyDescent="0.25">
      <c r="J1890"/>
      <c r="K1890"/>
      <c r="L1890"/>
    </row>
    <row r="1891" spans="10:12" x14ac:dyDescent="0.25">
      <c r="J1891"/>
      <c r="K1891"/>
      <c r="L1891"/>
    </row>
    <row r="1892" spans="10:12" x14ac:dyDescent="0.25">
      <c r="J1892"/>
      <c r="K1892"/>
      <c r="L1892"/>
    </row>
    <row r="1893" spans="10:12" x14ac:dyDescent="0.25">
      <c r="J1893"/>
      <c r="K1893"/>
      <c r="L1893"/>
    </row>
    <row r="1894" spans="10:12" x14ac:dyDescent="0.25">
      <c r="J1894"/>
      <c r="K1894"/>
      <c r="L1894"/>
    </row>
    <row r="1895" spans="10:12" x14ac:dyDescent="0.25">
      <c r="J1895"/>
      <c r="K1895"/>
      <c r="L1895"/>
    </row>
    <row r="1896" spans="10:12" x14ac:dyDescent="0.25">
      <c r="J1896"/>
      <c r="K1896"/>
      <c r="L1896"/>
    </row>
    <row r="1897" spans="10:12" x14ac:dyDescent="0.25">
      <c r="J1897"/>
      <c r="K1897"/>
      <c r="L1897"/>
    </row>
    <row r="1898" spans="10:12" x14ac:dyDescent="0.25">
      <c r="J1898"/>
      <c r="K1898"/>
      <c r="L1898"/>
    </row>
    <row r="1899" spans="10:12" x14ac:dyDescent="0.25">
      <c r="J1899"/>
      <c r="K1899"/>
      <c r="L1899"/>
    </row>
    <row r="1900" spans="10:12" x14ac:dyDescent="0.25">
      <c r="J1900"/>
      <c r="K1900"/>
      <c r="L1900"/>
    </row>
    <row r="1901" spans="10:12" x14ac:dyDescent="0.25">
      <c r="J1901"/>
      <c r="K1901"/>
      <c r="L1901"/>
    </row>
    <row r="1902" spans="10:12" x14ac:dyDescent="0.25">
      <c r="J1902"/>
      <c r="K1902"/>
      <c r="L1902"/>
    </row>
    <row r="1903" spans="10:12" x14ac:dyDescent="0.25">
      <c r="J1903"/>
      <c r="K1903"/>
      <c r="L1903"/>
    </row>
    <row r="1904" spans="10:12" x14ac:dyDescent="0.25">
      <c r="J1904"/>
      <c r="K1904"/>
      <c r="L1904"/>
    </row>
    <row r="1905" spans="10:12" x14ac:dyDescent="0.25">
      <c r="J1905"/>
      <c r="K1905"/>
      <c r="L1905"/>
    </row>
    <row r="1906" spans="10:12" x14ac:dyDescent="0.25">
      <c r="J1906"/>
      <c r="K1906"/>
      <c r="L1906"/>
    </row>
    <row r="1907" spans="10:12" x14ac:dyDescent="0.25">
      <c r="J1907"/>
      <c r="K1907"/>
      <c r="L1907"/>
    </row>
    <row r="1908" spans="10:12" x14ac:dyDescent="0.25">
      <c r="J1908"/>
      <c r="K1908"/>
      <c r="L1908"/>
    </row>
    <row r="1909" spans="10:12" x14ac:dyDescent="0.25">
      <c r="J1909"/>
      <c r="K1909"/>
      <c r="L1909"/>
    </row>
    <row r="1910" spans="10:12" x14ac:dyDescent="0.25">
      <c r="J1910"/>
      <c r="K1910"/>
      <c r="L1910"/>
    </row>
    <row r="1911" spans="10:12" x14ac:dyDescent="0.25">
      <c r="J1911"/>
      <c r="K1911"/>
      <c r="L1911"/>
    </row>
    <row r="1912" spans="10:12" x14ac:dyDescent="0.25">
      <c r="J1912"/>
      <c r="K1912"/>
      <c r="L1912"/>
    </row>
    <row r="1913" spans="10:12" x14ac:dyDescent="0.25">
      <c r="J1913"/>
      <c r="K1913"/>
      <c r="L1913"/>
    </row>
    <row r="1914" spans="10:12" x14ac:dyDescent="0.25">
      <c r="J1914"/>
      <c r="K1914"/>
      <c r="L1914"/>
    </row>
    <row r="1915" spans="10:12" x14ac:dyDescent="0.25">
      <c r="J1915"/>
      <c r="K1915"/>
      <c r="L1915"/>
    </row>
    <row r="1916" spans="10:12" x14ac:dyDescent="0.25">
      <c r="J1916"/>
      <c r="K1916"/>
      <c r="L1916"/>
    </row>
    <row r="1917" spans="10:12" x14ac:dyDescent="0.25">
      <c r="J1917"/>
      <c r="K1917"/>
      <c r="L1917"/>
    </row>
    <row r="1918" spans="10:12" x14ac:dyDescent="0.25">
      <c r="J1918"/>
      <c r="K1918"/>
      <c r="L1918"/>
    </row>
    <row r="1919" spans="10:12" x14ac:dyDescent="0.25">
      <c r="J1919"/>
      <c r="K1919"/>
      <c r="L1919"/>
    </row>
    <row r="1920" spans="10:12" x14ac:dyDescent="0.25">
      <c r="J1920"/>
      <c r="K1920"/>
      <c r="L1920"/>
    </row>
    <row r="1921" spans="10:12" x14ac:dyDescent="0.25">
      <c r="J1921"/>
      <c r="K1921"/>
      <c r="L1921"/>
    </row>
    <row r="1922" spans="10:12" x14ac:dyDescent="0.25">
      <c r="J1922"/>
      <c r="K1922"/>
      <c r="L1922"/>
    </row>
    <row r="1923" spans="10:12" x14ac:dyDescent="0.25">
      <c r="J1923"/>
      <c r="K1923"/>
      <c r="L1923"/>
    </row>
    <row r="1924" spans="10:12" x14ac:dyDescent="0.25">
      <c r="J1924"/>
      <c r="K1924"/>
      <c r="L1924"/>
    </row>
    <row r="1925" spans="10:12" x14ac:dyDescent="0.25">
      <c r="J1925"/>
      <c r="K1925"/>
      <c r="L1925"/>
    </row>
    <row r="1926" spans="10:12" x14ac:dyDescent="0.25">
      <c r="J1926"/>
      <c r="K1926"/>
      <c r="L1926"/>
    </row>
    <row r="1927" spans="10:12" x14ac:dyDescent="0.25">
      <c r="J1927"/>
      <c r="K1927"/>
      <c r="L1927"/>
    </row>
    <row r="1928" spans="10:12" x14ac:dyDescent="0.25">
      <c r="J1928"/>
      <c r="K1928"/>
      <c r="L1928"/>
    </row>
    <row r="1929" spans="10:12" x14ac:dyDescent="0.25">
      <c r="J1929"/>
      <c r="K1929"/>
      <c r="L1929"/>
    </row>
    <row r="1930" spans="10:12" x14ac:dyDescent="0.25">
      <c r="J1930"/>
      <c r="K1930"/>
      <c r="L1930"/>
    </row>
    <row r="1931" spans="10:12" x14ac:dyDescent="0.25">
      <c r="J1931"/>
      <c r="K1931"/>
      <c r="L1931"/>
    </row>
    <row r="1932" spans="10:12" x14ac:dyDescent="0.25">
      <c r="J1932"/>
      <c r="K1932"/>
      <c r="L1932"/>
    </row>
    <row r="1933" spans="10:12" x14ac:dyDescent="0.25">
      <c r="J1933"/>
      <c r="K1933"/>
      <c r="L1933"/>
    </row>
    <row r="1934" spans="10:12" x14ac:dyDescent="0.25">
      <c r="J1934"/>
      <c r="K1934"/>
      <c r="L1934"/>
    </row>
    <row r="1935" spans="10:12" x14ac:dyDescent="0.25">
      <c r="J1935"/>
      <c r="K1935"/>
      <c r="L1935"/>
    </row>
    <row r="1936" spans="10:12" x14ac:dyDescent="0.25">
      <c r="J1936"/>
      <c r="K1936"/>
      <c r="L1936"/>
    </row>
    <row r="1937" spans="10:12" x14ac:dyDescent="0.25">
      <c r="J1937"/>
      <c r="K1937"/>
      <c r="L1937"/>
    </row>
    <row r="1938" spans="10:12" x14ac:dyDescent="0.25">
      <c r="J1938"/>
      <c r="K1938"/>
      <c r="L1938"/>
    </row>
    <row r="1939" spans="10:12" x14ac:dyDescent="0.25">
      <c r="J1939"/>
      <c r="K1939"/>
      <c r="L1939"/>
    </row>
    <row r="1940" spans="10:12" x14ac:dyDescent="0.25">
      <c r="J1940"/>
      <c r="K1940"/>
      <c r="L1940"/>
    </row>
    <row r="1941" spans="10:12" x14ac:dyDescent="0.25">
      <c r="J1941"/>
      <c r="K1941"/>
      <c r="L1941"/>
    </row>
    <row r="1942" spans="10:12" x14ac:dyDescent="0.25">
      <c r="J1942"/>
      <c r="K1942"/>
      <c r="L1942"/>
    </row>
    <row r="1943" spans="10:12" x14ac:dyDescent="0.25">
      <c r="J1943"/>
      <c r="K1943"/>
      <c r="L1943"/>
    </row>
    <row r="1944" spans="10:12" x14ac:dyDescent="0.25">
      <c r="J1944"/>
      <c r="K1944"/>
      <c r="L1944"/>
    </row>
    <row r="1945" spans="10:12" x14ac:dyDescent="0.25">
      <c r="J1945"/>
      <c r="K1945"/>
      <c r="L1945"/>
    </row>
    <row r="1946" spans="10:12" x14ac:dyDescent="0.25">
      <c r="J1946"/>
      <c r="K1946"/>
      <c r="L1946"/>
    </row>
    <row r="1947" spans="10:12" x14ac:dyDescent="0.25">
      <c r="J1947"/>
      <c r="K1947"/>
      <c r="L1947"/>
    </row>
    <row r="1948" spans="10:12" x14ac:dyDescent="0.25">
      <c r="J1948"/>
      <c r="K1948"/>
      <c r="L1948"/>
    </row>
    <row r="1949" spans="10:12" x14ac:dyDescent="0.25">
      <c r="J1949"/>
      <c r="K1949"/>
      <c r="L1949"/>
    </row>
    <row r="1950" spans="10:12" x14ac:dyDescent="0.25">
      <c r="J1950"/>
      <c r="K1950"/>
      <c r="L1950"/>
    </row>
    <row r="1951" spans="10:12" x14ac:dyDescent="0.25">
      <c r="J1951"/>
      <c r="K1951"/>
      <c r="L1951"/>
    </row>
    <row r="1952" spans="10:12" x14ac:dyDescent="0.25">
      <c r="J1952"/>
      <c r="K1952"/>
      <c r="L1952"/>
    </row>
    <row r="1953" spans="10:12" x14ac:dyDescent="0.25">
      <c r="J1953"/>
      <c r="K1953"/>
      <c r="L1953"/>
    </row>
    <row r="1954" spans="10:12" x14ac:dyDescent="0.25">
      <c r="J1954"/>
      <c r="K1954"/>
      <c r="L1954"/>
    </row>
    <row r="1955" spans="10:12" x14ac:dyDescent="0.25">
      <c r="J1955"/>
      <c r="K1955"/>
      <c r="L1955"/>
    </row>
    <row r="1956" spans="10:12" x14ac:dyDescent="0.25">
      <c r="J1956"/>
      <c r="K1956"/>
      <c r="L1956"/>
    </row>
    <row r="1957" spans="10:12" x14ac:dyDescent="0.25">
      <c r="J1957"/>
      <c r="K1957"/>
      <c r="L1957"/>
    </row>
    <row r="1958" spans="10:12" x14ac:dyDescent="0.25">
      <c r="J1958"/>
      <c r="K1958"/>
      <c r="L1958"/>
    </row>
    <row r="1959" spans="10:12" x14ac:dyDescent="0.25">
      <c r="J1959"/>
      <c r="K1959"/>
      <c r="L1959"/>
    </row>
    <row r="1960" spans="10:12" x14ac:dyDescent="0.25">
      <c r="J1960"/>
      <c r="K1960"/>
      <c r="L1960"/>
    </row>
    <row r="1961" spans="10:12" x14ac:dyDescent="0.25">
      <c r="J1961"/>
      <c r="K1961"/>
      <c r="L1961"/>
    </row>
    <row r="1962" spans="10:12" x14ac:dyDescent="0.25">
      <c r="J1962"/>
      <c r="K1962"/>
      <c r="L1962"/>
    </row>
    <row r="1963" spans="10:12" x14ac:dyDescent="0.25">
      <c r="J1963"/>
      <c r="K1963"/>
      <c r="L1963"/>
    </row>
    <row r="1964" spans="10:12" x14ac:dyDescent="0.25">
      <c r="J1964"/>
      <c r="K1964"/>
      <c r="L1964"/>
    </row>
    <row r="1965" spans="10:12" x14ac:dyDescent="0.25">
      <c r="J1965"/>
      <c r="K1965"/>
      <c r="L1965"/>
    </row>
    <row r="1966" spans="10:12" x14ac:dyDescent="0.25">
      <c r="J1966"/>
      <c r="K1966"/>
      <c r="L1966"/>
    </row>
    <row r="1967" spans="10:12" x14ac:dyDescent="0.25">
      <c r="J1967"/>
      <c r="K1967"/>
      <c r="L1967"/>
    </row>
    <row r="1968" spans="10:12" x14ac:dyDescent="0.25">
      <c r="J1968"/>
      <c r="K1968"/>
      <c r="L1968"/>
    </row>
    <row r="1969" spans="10:12" x14ac:dyDescent="0.25">
      <c r="J1969"/>
      <c r="K1969"/>
      <c r="L1969"/>
    </row>
    <row r="1970" spans="10:12" x14ac:dyDescent="0.25">
      <c r="J1970"/>
      <c r="K1970"/>
      <c r="L1970"/>
    </row>
    <row r="1971" spans="10:12" x14ac:dyDescent="0.25">
      <c r="J1971"/>
      <c r="K1971"/>
      <c r="L1971"/>
    </row>
    <row r="1972" spans="10:12" x14ac:dyDescent="0.25">
      <c r="J1972"/>
      <c r="K1972"/>
      <c r="L1972"/>
    </row>
    <row r="1973" spans="10:12" x14ac:dyDescent="0.25">
      <c r="J1973"/>
      <c r="K1973"/>
      <c r="L1973"/>
    </row>
    <row r="1974" spans="10:12" x14ac:dyDescent="0.25">
      <c r="J1974"/>
      <c r="K1974"/>
      <c r="L1974"/>
    </row>
    <row r="1975" spans="10:12" x14ac:dyDescent="0.25">
      <c r="J1975"/>
      <c r="K1975"/>
      <c r="L1975"/>
    </row>
    <row r="1976" spans="10:12" x14ac:dyDescent="0.25">
      <c r="J1976"/>
      <c r="K1976"/>
      <c r="L1976"/>
    </row>
    <row r="1977" spans="10:12" x14ac:dyDescent="0.25">
      <c r="J1977"/>
      <c r="K1977"/>
      <c r="L1977"/>
    </row>
    <row r="1978" spans="10:12" x14ac:dyDescent="0.25">
      <c r="J1978"/>
      <c r="K1978"/>
      <c r="L1978"/>
    </row>
    <row r="1979" spans="10:12" x14ac:dyDescent="0.25">
      <c r="J1979"/>
      <c r="K1979"/>
      <c r="L1979"/>
    </row>
    <row r="1980" spans="10:12" x14ac:dyDescent="0.25">
      <c r="J1980"/>
      <c r="K1980"/>
      <c r="L1980"/>
    </row>
    <row r="1981" spans="10:12" x14ac:dyDescent="0.25">
      <c r="J1981"/>
      <c r="K1981"/>
      <c r="L1981"/>
    </row>
    <row r="1982" spans="10:12" x14ac:dyDescent="0.25">
      <c r="J1982"/>
      <c r="K1982"/>
      <c r="L1982"/>
    </row>
    <row r="1983" spans="10:12" x14ac:dyDescent="0.25">
      <c r="J1983"/>
      <c r="K1983"/>
      <c r="L1983"/>
    </row>
    <row r="1984" spans="10:12" x14ac:dyDescent="0.25">
      <c r="J1984"/>
      <c r="K1984"/>
      <c r="L1984"/>
    </row>
    <row r="1985" spans="10:12" x14ac:dyDescent="0.25">
      <c r="J1985"/>
      <c r="K1985"/>
      <c r="L1985"/>
    </row>
    <row r="1986" spans="10:12" x14ac:dyDescent="0.25">
      <c r="J1986"/>
      <c r="K1986"/>
      <c r="L1986"/>
    </row>
    <row r="1987" spans="10:12" x14ac:dyDescent="0.25">
      <c r="J1987"/>
      <c r="K1987"/>
      <c r="L1987"/>
    </row>
    <row r="1988" spans="10:12" x14ac:dyDescent="0.25">
      <c r="J1988"/>
      <c r="K1988"/>
      <c r="L1988"/>
    </row>
    <row r="1989" spans="10:12" x14ac:dyDescent="0.25">
      <c r="J1989"/>
      <c r="K1989"/>
      <c r="L1989"/>
    </row>
    <row r="1990" spans="10:12" x14ac:dyDescent="0.25">
      <c r="J1990"/>
      <c r="K1990"/>
      <c r="L1990"/>
    </row>
    <row r="1991" spans="10:12" x14ac:dyDescent="0.25">
      <c r="J1991"/>
      <c r="K1991"/>
      <c r="L1991"/>
    </row>
    <row r="1992" spans="10:12" x14ac:dyDescent="0.25">
      <c r="J1992"/>
      <c r="K1992"/>
      <c r="L1992"/>
    </row>
    <row r="1993" spans="10:12" x14ac:dyDescent="0.25">
      <c r="J1993"/>
      <c r="K1993"/>
      <c r="L1993"/>
    </row>
    <row r="1994" spans="10:12" x14ac:dyDescent="0.25">
      <c r="J1994"/>
      <c r="K1994"/>
      <c r="L1994"/>
    </row>
    <row r="1995" spans="10:12" x14ac:dyDescent="0.25">
      <c r="J1995"/>
      <c r="K1995"/>
      <c r="L1995"/>
    </row>
    <row r="1996" spans="10:12" x14ac:dyDescent="0.25">
      <c r="J1996"/>
      <c r="K1996"/>
      <c r="L1996"/>
    </row>
    <row r="1997" spans="10:12" x14ac:dyDescent="0.25">
      <c r="J1997"/>
      <c r="K1997"/>
      <c r="L1997"/>
    </row>
    <row r="1998" spans="10:12" x14ac:dyDescent="0.25">
      <c r="J1998"/>
      <c r="K1998"/>
      <c r="L1998"/>
    </row>
    <row r="1999" spans="10:12" x14ac:dyDescent="0.25">
      <c r="J1999"/>
      <c r="K1999"/>
      <c r="L1999"/>
    </row>
    <row r="2000" spans="10:12" x14ac:dyDescent="0.25">
      <c r="J2000"/>
      <c r="K2000"/>
      <c r="L2000"/>
    </row>
    <row r="2001" spans="10:12" x14ac:dyDescent="0.25">
      <c r="J2001"/>
      <c r="K2001"/>
      <c r="L2001"/>
    </row>
    <row r="2002" spans="10:12" x14ac:dyDescent="0.25">
      <c r="J2002"/>
      <c r="K2002"/>
      <c r="L2002"/>
    </row>
    <row r="2003" spans="10:12" x14ac:dyDescent="0.25">
      <c r="J2003"/>
      <c r="K2003"/>
      <c r="L2003"/>
    </row>
    <row r="2004" spans="10:12" x14ac:dyDescent="0.25">
      <c r="J2004"/>
      <c r="K2004"/>
      <c r="L2004"/>
    </row>
    <row r="2005" spans="10:12" x14ac:dyDescent="0.25">
      <c r="J2005"/>
      <c r="K2005"/>
      <c r="L2005"/>
    </row>
    <row r="2006" spans="10:12" x14ac:dyDescent="0.25">
      <c r="J2006"/>
      <c r="K2006"/>
      <c r="L2006"/>
    </row>
    <row r="2007" spans="10:12" x14ac:dyDescent="0.25">
      <c r="J2007"/>
      <c r="K2007"/>
      <c r="L2007"/>
    </row>
    <row r="2008" spans="10:12" x14ac:dyDescent="0.25">
      <c r="J2008"/>
      <c r="K2008"/>
      <c r="L2008"/>
    </row>
    <row r="2009" spans="10:12" x14ac:dyDescent="0.25">
      <c r="J2009"/>
      <c r="K2009"/>
      <c r="L2009"/>
    </row>
    <row r="2010" spans="10:12" x14ac:dyDescent="0.25">
      <c r="J2010"/>
      <c r="K2010"/>
      <c r="L2010"/>
    </row>
    <row r="2011" spans="10:12" x14ac:dyDescent="0.25">
      <c r="J2011"/>
      <c r="K2011"/>
      <c r="L2011"/>
    </row>
    <row r="2012" spans="10:12" x14ac:dyDescent="0.25">
      <c r="J2012"/>
      <c r="K2012"/>
      <c r="L2012"/>
    </row>
    <row r="2013" spans="10:12" x14ac:dyDescent="0.25">
      <c r="J2013"/>
      <c r="K2013"/>
      <c r="L2013"/>
    </row>
    <row r="2014" spans="10:12" x14ac:dyDescent="0.25">
      <c r="J2014"/>
      <c r="K2014"/>
      <c r="L2014"/>
    </row>
    <row r="2015" spans="10:12" x14ac:dyDescent="0.25">
      <c r="J2015"/>
      <c r="K2015"/>
      <c r="L2015"/>
    </row>
    <row r="2016" spans="10:12" x14ac:dyDescent="0.25">
      <c r="J2016"/>
      <c r="K2016"/>
      <c r="L2016"/>
    </row>
    <row r="2017" spans="10:12" x14ac:dyDescent="0.25">
      <c r="J2017"/>
      <c r="K2017"/>
      <c r="L2017"/>
    </row>
    <row r="2018" spans="10:12" x14ac:dyDescent="0.25">
      <c r="J2018"/>
      <c r="K2018"/>
      <c r="L2018"/>
    </row>
    <row r="2019" spans="10:12" x14ac:dyDescent="0.25">
      <c r="J2019"/>
      <c r="K2019"/>
      <c r="L2019"/>
    </row>
    <row r="2020" spans="10:12" x14ac:dyDescent="0.25">
      <c r="J2020"/>
      <c r="K2020"/>
      <c r="L2020"/>
    </row>
    <row r="2021" spans="10:12" x14ac:dyDescent="0.25">
      <c r="J2021"/>
      <c r="K2021"/>
      <c r="L2021"/>
    </row>
    <row r="2022" spans="10:12" x14ac:dyDescent="0.25">
      <c r="J2022"/>
      <c r="K2022"/>
      <c r="L2022"/>
    </row>
    <row r="2023" spans="10:12" x14ac:dyDescent="0.25">
      <c r="J2023"/>
      <c r="K2023"/>
      <c r="L2023"/>
    </row>
    <row r="2024" spans="10:12" x14ac:dyDescent="0.25">
      <c r="J2024"/>
      <c r="K2024"/>
      <c r="L2024"/>
    </row>
    <row r="2025" spans="10:12" x14ac:dyDescent="0.25">
      <c r="J2025"/>
      <c r="K2025"/>
      <c r="L2025"/>
    </row>
    <row r="2026" spans="10:12" x14ac:dyDescent="0.25">
      <c r="J2026"/>
      <c r="K2026"/>
      <c r="L2026"/>
    </row>
    <row r="2027" spans="10:12" x14ac:dyDescent="0.25">
      <c r="J2027"/>
      <c r="K2027"/>
      <c r="L2027"/>
    </row>
    <row r="2028" spans="10:12" x14ac:dyDescent="0.25">
      <c r="J2028"/>
      <c r="K2028"/>
      <c r="L2028"/>
    </row>
    <row r="2029" spans="10:12" x14ac:dyDescent="0.25">
      <c r="J2029"/>
      <c r="K2029"/>
      <c r="L2029"/>
    </row>
    <row r="2030" spans="10:12" x14ac:dyDescent="0.25">
      <c r="J2030"/>
      <c r="K2030"/>
      <c r="L2030"/>
    </row>
    <row r="2031" spans="10:12" x14ac:dyDescent="0.25">
      <c r="J2031"/>
      <c r="K2031"/>
      <c r="L2031"/>
    </row>
    <row r="2032" spans="10:12" x14ac:dyDescent="0.25">
      <c r="J2032"/>
      <c r="K2032"/>
      <c r="L2032"/>
    </row>
    <row r="2033" spans="10:12" x14ac:dyDescent="0.25">
      <c r="J2033"/>
      <c r="K2033"/>
      <c r="L2033"/>
    </row>
    <row r="2034" spans="10:12" x14ac:dyDescent="0.25">
      <c r="J2034"/>
      <c r="K2034"/>
      <c r="L2034"/>
    </row>
    <row r="2035" spans="10:12" x14ac:dyDescent="0.25">
      <c r="J2035"/>
      <c r="K2035"/>
      <c r="L2035"/>
    </row>
    <row r="2036" spans="10:12" x14ac:dyDescent="0.25">
      <c r="J2036"/>
      <c r="K2036"/>
      <c r="L2036"/>
    </row>
    <row r="2037" spans="10:12" x14ac:dyDescent="0.25">
      <c r="J2037"/>
      <c r="K2037"/>
      <c r="L2037"/>
    </row>
    <row r="2038" spans="10:12" x14ac:dyDescent="0.25">
      <c r="J2038"/>
      <c r="K2038"/>
      <c r="L2038"/>
    </row>
    <row r="2039" spans="10:12" x14ac:dyDescent="0.25">
      <c r="J2039"/>
      <c r="K2039"/>
      <c r="L2039"/>
    </row>
    <row r="2040" spans="10:12" x14ac:dyDescent="0.25">
      <c r="J2040"/>
      <c r="K2040"/>
      <c r="L2040"/>
    </row>
    <row r="2041" spans="10:12" x14ac:dyDescent="0.25">
      <c r="J2041"/>
      <c r="K2041"/>
      <c r="L2041"/>
    </row>
    <row r="2042" spans="10:12" x14ac:dyDescent="0.25">
      <c r="J2042"/>
      <c r="K2042"/>
      <c r="L2042"/>
    </row>
    <row r="2043" spans="10:12" x14ac:dyDescent="0.25">
      <c r="J2043"/>
      <c r="K2043"/>
      <c r="L2043"/>
    </row>
    <row r="2044" spans="10:12" x14ac:dyDescent="0.25">
      <c r="J2044"/>
      <c r="K2044"/>
      <c r="L2044"/>
    </row>
    <row r="2045" spans="10:12" x14ac:dyDescent="0.25">
      <c r="J2045"/>
      <c r="K2045"/>
      <c r="L2045"/>
    </row>
    <row r="2046" spans="10:12" x14ac:dyDescent="0.25">
      <c r="J2046"/>
      <c r="K2046"/>
      <c r="L2046"/>
    </row>
    <row r="2047" spans="10:12" x14ac:dyDescent="0.25">
      <c r="J2047"/>
      <c r="K2047"/>
      <c r="L2047"/>
    </row>
    <row r="2048" spans="10:12" x14ac:dyDescent="0.25">
      <c r="J2048"/>
      <c r="K2048"/>
      <c r="L2048"/>
    </row>
    <row r="2049" spans="10:12" x14ac:dyDescent="0.25">
      <c r="J2049"/>
      <c r="K2049"/>
      <c r="L2049"/>
    </row>
    <row r="2050" spans="10:12" x14ac:dyDescent="0.25">
      <c r="J2050"/>
      <c r="K2050"/>
      <c r="L2050"/>
    </row>
    <row r="2051" spans="10:12" x14ac:dyDescent="0.25">
      <c r="J2051"/>
      <c r="K2051"/>
      <c r="L2051"/>
    </row>
    <row r="2052" spans="10:12" x14ac:dyDescent="0.25">
      <c r="J2052"/>
      <c r="K2052"/>
      <c r="L2052"/>
    </row>
    <row r="2053" spans="10:12" x14ac:dyDescent="0.25">
      <c r="J2053"/>
      <c r="K2053"/>
      <c r="L2053"/>
    </row>
    <row r="2054" spans="10:12" x14ac:dyDescent="0.25">
      <c r="J2054"/>
      <c r="K2054"/>
      <c r="L2054"/>
    </row>
    <row r="2055" spans="10:12" x14ac:dyDescent="0.25">
      <c r="J2055"/>
      <c r="K2055"/>
      <c r="L2055"/>
    </row>
    <row r="2056" spans="10:12" x14ac:dyDescent="0.25">
      <c r="J2056"/>
      <c r="K2056"/>
      <c r="L2056"/>
    </row>
    <row r="2057" spans="10:12" x14ac:dyDescent="0.25">
      <c r="J2057"/>
      <c r="K2057"/>
      <c r="L2057"/>
    </row>
    <row r="2058" spans="10:12" x14ac:dyDescent="0.25">
      <c r="J2058"/>
      <c r="K2058"/>
      <c r="L2058"/>
    </row>
    <row r="2059" spans="10:12" x14ac:dyDescent="0.25">
      <c r="J2059"/>
      <c r="K2059"/>
      <c r="L2059"/>
    </row>
    <row r="2060" spans="10:12" x14ac:dyDescent="0.25">
      <c r="J2060"/>
      <c r="K2060"/>
      <c r="L2060"/>
    </row>
    <row r="2061" spans="10:12" x14ac:dyDescent="0.25">
      <c r="J2061"/>
      <c r="K2061"/>
      <c r="L2061"/>
    </row>
    <row r="2062" spans="10:12" x14ac:dyDescent="0.25">
      <c r="J2062"/>
      <c r="K2062"/>
      <c r="L2062"/>
    </row>
    <row r="2063" spans="10:12" x14ac:dyDescent="0.25">
      <c r="J2063"/>
      <c r="K2063"/>
      <c r="L2063"/>
    </row>
    <row r="2064" spans="10:12" x14ac:dyDescent="0.25">
      <c r="J2064"/>
      <c r="K2064"/>
      <c r="L2064"/>
    </row>
    <row r="2065" spans="10:12" x14ac:dyDescent="0.25">
      <c r="J2065"/>
      <c r="K2065"/>
      <c r="L2065"/>
    </row>
    <row r="2066" spans="10:12" x14ac:dyDescent="0.25">
      <c r="J2066"/>
      <c r="K2066"/>
      <c r="L2066"/>
    </row>
    <row r="2067" spans="10:12" x14ac:dyDescent="0.25">
      <c r="J2067"/>
      <c r="K2067"/>
      <c r="L2067"/>
    </row>
    <row r="2068" spans="10:12" x14ac:dyDescent="0.25">
      <c r="J2068"/>
      <c r="K2068"/>
      <c r="L2068"/>
    </row>
    <row r="2069" spans="10:12" x14ac:dyDescent="0.25">
      <c r="J2069"/>
      <c r="K2069"/>
      <c r="L2069"/>
    </row>
    <row r="2070" spans="10:12" x14ac:dyDescent="0.25">
      <c r="J2070"/>
      <c r="K2070"/>
      <c r="L2070"/>
    </row>
    <row r="2071" spans="10:12" x14ac:dyDescent="0.25">
      <c r="J2071"/>
      <c r="K2071"/>
      <c r="L2071"/>
    </row>
    <row r="2072" spans="10:12" x14ac:dyDescent="0.25">
      <c r="J2072"/>
      <c r="K2072"/>
      <c r="L2072"/>
    </row>
    <row r="2073" spans="10:12" x14ac:dyDescent="0.25">
      <c r="J2073"/>
      <c r="K2073"/>
      <c r="L2073"/>
    </row>
    <row r="2074" spans="10:12" x14ac:dyDescent="0.25">
      <c r="J2074"/>
      <c r="K2074"/>
      <c r="L2074"/>
    </row>
    <row r="2075" spans="10:12" x14ac:dyDescent="0.25">
      <c r="J2075"/>
      <c r="K2075"/>
      <c r="L2075"/>
    </row>
    <row r="2076" spans="10:12" x14ac:dyDescent="0.25">
      <c r="J2076"/>
      <c r="K2076"/>
      <c r="L2076"/>
    </row>
    <row r="2077" spans="10:12" x14ac:dyDescent="0.25">
      <c r="J2077"/>
      <c r="K2077"/>
      <c r="L2077"/>
    </row>
    <row r="2078" spans="10:12" x14ac:dyDescent="0.25">
      <c r="J2078"/>
      <c r="K2078"/>
      <c r="L2078"/>
    </row>
    <row r="2079" spans="10:12" x14ac:dyDescent="0.25">
      <c r="J2079"/>
      <c r="K2079"/>
      <c r="L2079"/>
    </row>
    <row r="2080" spans="10:12" x14ac:dyDescent="0.25">
      <c r="J2080"/>
      <c r="K2080"/>
      <c r="L2080"/>
    </row>
    <row r="2081" spans="10:12" x14ac:dyDescent="0.25">
      <c r="J2081"/>
      <c r="K2081"/>
      <c r="L2081"/>
    </row>
    <row r="2082" spans="10:12" x14ac:dyDescent="0.25">
      <c r="J2082"/>
      <c r="K2082"/>
      <c r="L2082"/>
    </row>
    <row r="2083" spans="10:12" x14ac:dyDescent="0.25">
      <c r="J2083"/>
      <c r="K2083"/>
      <c r="L2083"/>
    </row>
    <row r="2084" spans="10:12" x14ac:dyDescent="0.25">
      <c r="J2084"/>
      <c r="K2084"/>
      <c r="L2084"/>
    </row>
    <row r="2085" spans="10:12" x14ac:dyDescent="0.25">
      <c r="J2085"/>
      <c r="K2085"/>
      <c r="L2085"/>
    </row>
    <row r="2086" spans="10:12" x14ac:dyDescent="0.25">
      <c r="J2086"/>
      <c r="K2086"/>
      <c r="L2086"/>
    </row>
    <row r="2087" spans="10:12" x14ac:dyDescent="0.25">
      <c r="J2087"/>
      <c r="K2087"/>
      <c r="L2087"/>
    </row>
    <row r="2088" spans="10:12" x14ac:dyDescent="0.25">
      <c r="J2088"/>
      <c r="K2088"/>
      <c r="L2088"/>
    </row>
    <row r="2089" spans="10:12" x14ac:dyDescent="0.25">
      <c r="J2089"/>
      <c r="K2089"/>
      <c r="L2089"/>
    </row>
    <row r="2090" spans="10:12" x14ac:dyDescent="0.25">
      <c r="J2090"/>
      <c r="K2090"/>
      <c r="L2090"/>
    </row>
    <row r="2091" spans="10:12" x14ac:dyDescent="0.25">
      <c r="J2091"/>
      <c r="K2091"/>
      <c r="L2091"/>
    </row>
    <row r="2092" spans="10:12" x14ac:dyDescent="0.25">
      <c r="J2092"/>
      <c r="K2092"/>
      <c r="L2092"/>
    </row>
    <row r="2093" spans="10:12" x14ac:dyDescent="0.25">
      <c r="J2093"/>
      <c r="K2093"/>
      <c r="L2093"/>
    </row>
    <row r="2094" spans="10:12" x14ac:dyDescent="0.25">
      <c r="J2094"/>
      <c r="K2094"/>
      <c r="L2094"/>
    </row>
    <row r="2095" spans="10:12" x14ac:dyDescent="0.25">
      <c r="J2095"/>
      <c r="K2095"/>
      <c r="L2095"/>
    </row>
    <row r="2096" spans="10:12" x14ac:dyDescent="0.25">
      <c r="J2096"/>
      <c r="K2096"/>
      <c r="L2096"/>
    </row>
    <row r="2097" spans="10:12" x14ac:dyDescent="0.25">
      <c r="J2097"/>
      <c r="K2097"/>
      <c r="L2097"/>
    </row>
    <row r="2098" spans="10:12" x14ac:dyDescent="0.25">
      <c r="J2098"/>
      <c r="K2098"/>
      <c r="L2098"/>
    </row>
    <row r="2099" spans="10:12" x14ac:dyDescent="0.25">
      <c r="J2099"/>
      <c r="K2099"/>
      <c r="L2099"/>
    </row>
    <row r="2100" spans="10:12" x14ac:dyDescent="0.25">
      <c r="J2100"/>
      <c r="K2100"/>
      <c r="L2100"/>
    </row>
    <row r="2101" spans="10:12" x14ac:dyDescent="0.25">
      <c r="J2101"/>
      <c r="K2101"/>
      <c r="L2101"/>
    </row>
    <row r="2102" spans="10:12" x14ac:dyDescent="0.25">
      <c r="J2102"/>
      <c r="K2102"/>
      <c r="L2102"/>
    </row>
    <row r="2103" spans="10:12" x14ac:dyDescent="0.25">
      <c r="J2103"/>
      <c r="K2103"/>
      <c r="L2103"/>
    </row>
    <row r="2104" spans="10:12" x14ac:dyDescent="0.25">
      <c r="J2104"/>
      <c r="K2104"/>
      <c r="L2104"/>
    </row>
    <row r="2105" spans="10:12" x14ac:dyDescent="0.25">
      <c r="J2105"/>
      <c r="K2105"/>
      <c r="L2105"/>
    </row>
    <row r="2106" spans="10:12" x14ac:dyDescent="0.25">
      <c r="J2106"/>
      <c r="K2106"/>
      <c r="L2106"/>
    </row>
    <row r="2107" spans="10:12" x14ac:dyDescent="0.25">
      <c r="J2107"/>
      <c r="K2107"/>
      <c r="L2107"/>
    </row>
    <row r="2108" spans="10:12" x14ac:dyDescent="0.25">
      <c r="J2108"/>
      <c r="K2108"/>
      <c r="L2108"/>
    </row>
    <row r="2109" spans="10:12" x14ac:dyDescent="0.25">
      <c r="J2109"/>
      <c r="K2109"/>
      <c r="L2109"/>
    </row>
    <row r="2110" spans="10:12" x14ac:dyDescent="0.25">
      <c r="J2110"/>
      <c r="K2110"/>
      <c r="L2110"/>
    </row>
    <row r="2111" spans="10:12" x14ac:dyDescent="0.25">
      <c r="J2111"/>
      <c r="K2111"/>
      <c r="L2111"/>
    </row>
    <row r="2112" spans="10:12" x14ac:dyDescent="0.25">
      <c r="J2112"/>
      <c r="K2112"/>
      <c r="L2112"/>
    </row>
    <row r="2113" spans="10:12" x14ac:dyDescent="0.25">
      <c r="J2113"/>
      <c r="K2113"/>
      <c r="L2113"/>
    </row>
    <row r="2114" spans="10:12" x14ac:dyDescent="0.25">
      <c r="J2114"/>
      <c r="K2114"/>
      <c r="L2114"/>
    </row>
    <row r="2115" spans="10:12" x14ac:dyDescent="0.25">
      <c r="J2115"/>
      <c r="K2115"/>
      <c r="L2115"/>
    </row>
    <row r="2116" spans="10:12" x14ac:dyDescent="0.25">
      <c r="J2116"/>
      <c r="K2116"/>
      <c r="L2116"/>
    </row>
    <row r="2117" spans="10:12" x14ac:dyDescent="0.25">
      <c r="J2117"/>
      <c r="K2117"/>
      <c r="L2117"/>
    </row>
    <row r="2118" spans="10:12" x14ac:dyDescent="0.25">
      <c r="J2118"/>
      <c r="K2118"/>
      <c r="L2118"/>
    </row>
    <row r="2119" spans="10:12" x14ac:dyDescent="0.25">
      <c r="J2119"/>
      <c r="K2119"/>
      <c r="L2119"/>
    </row>
    <row r="2120" spans="10:12" x14ac:dyDescent="0.25">
      <c r="J2120"/>
      <c r="K2120"/>
      <c r="L2120"/>
    </row>
    <row r="2121" spans="10:12" x14ac:dyDescent="0.25">
      <c r="J2121"/>
      <c r="K2121"/>
      <c r="L2121"/>
    </row>
    <row r="2122" spans="10:12" x14ac:dyDescent="0.25">
      <c r="J2122"/>
      <c r="K2122"/>
      <c r="L2122"/>
    </row>
    <row r="2123" spans="10:12" x14ac:dyDescent="0.25">
      <c r="J2123"/>
      <c r="K2123"/>
      <c r="L2123"/>
    </row>
    <row r="2124" spans="10:12" x14ac:dyDescent="0.25">
      <c r="J2124"/>
      <c r="K2124"/>
      <c r="L2124"/>
    </row>
    <row r="2125" spans="10:12" x14ac:dyDescent="0.25">
      <c r="J2125"/>
      <c r="K2125"/>
      <c r="L2125"/>
    </row>
    <row r="2126" spans="10:12" x14ac:dyDescent="0.25">
      <c r="J2126"/>
      <c r="K2126"/>
      <c r="L2126"/>
    </row>
    <row r="2127" spans="10:12" x14ac:dyDescent="0.25">
      <c r="J2127"/>
      <c r="K2127"/>
      <c r="L2127"/>
    </row>
    <row r="2128" spans="10:12" x14ac:dyDescent="0.25">
      <c r="J2128"/>
      <c r="K2128"/>
      <c r="L2128"/>
    </row>
    <row r="2129" spans="10:12" x14ac:dyDescent="0.25">
      <c r="J2129"/>
      <c r="K2129"/>
      <c r="L2129"/>
    </row>
    <row r="2130" spans="10:12" x14ac:dyDescent="0.25">
      <c r="J2130"/>
      <c r="K2130"/>
      <c r="L2130"/>
    </row>
    <row r="2131" spans="10:12" x14ac:dyDescent="0.25">
      <c r="J2131"/>
      <c r="K2131"/>
      <c r="L2131"/>
    </row>
    <row r="2132" spans="10:12" x14ac:dyDescent="0.25">
      <c r="J2132"/>
      <c r="K2132"/>
      <c r="L2132"/>
    </row>
    <row r="2133" spans="10:12" x14ac:dyDescent="0.25">
      <c r="J2133"/>
      <c r="K2133"/>
      <c r="L2133"/>
    </row>
    <row r="2134" spans="10:12" x14ac:dyDescent="0.25">
      <c r="J2134"/>
      <c r="K2134"/>
      <c r="L2134"/>
    </row>
    <row r="2135" spans="10:12" x14ac:dyDescent="0.25">
      <c r="J2135"/>
      <c r="K2135"/>
      <c r="L2135"/>
    </row>
    <row r="2136" spans="10:12" x14ac:dyDescent="0.25">
      <c r="J2136"/>
      <c r="K2136"/>
      <c r="L2136"/>
    </row>
    <row r="2137" spans="10:12" x14ac:dyDescent="0.25">
      <c r="J2137"/>
      <c r="K2137"/>
      <c r="L2137"/>
    </row>
    <row r="2138" spans="10:12" x14ac:dyDescent="0.25">
      <c r="J2138"/>
      <c r="K2138"/>
      <c r="L2138"/>
    </row>
    <row r="2139" spans="10:12" x14ac:dyDescent="0.25">
      <c r="J2139"/>
      <c r="K2139"/>
      <c r="L2139"/>
    </row>
    <row r="2140" spans="10:12" x14ac:dyDescent="0.25">
      <c r="J2140"/>
      <c r="K2140"/>
      <c r="L2140"/>
    </row>
    <row r="2141" spans="10:12" x14ac:dyDescent="0.25">
      <c r="J2141"/>
      <c r="K2141"/>
      <c r="L2141"/>
    </row>
    <row r="2142" spans="10:12" x14ac:dyDescent="0.25">
      <c r="J2142"/>
      <c r="K2142"/>
      <c r="L2142"/>
    </row>
    <row r="2143" spans="10:12" x14ac:dyDescent="0.25">
      <c r="J2143"/>
      <c r="K2143"/>
      <c r="L2143"/>
    </row>
    <row r="2144" spans="10:12" x14ac:dyDescent="0.25">
      <c r="J2144"/>
      <c r="K2144"/>
      <c r="L2144"/>
    </row>
    <row r="2145" spans="10:12" x14ac:dyDescent="0.25">
      <c r="J2145"/>
      <c r="K2145"/>
      <c r="L2145"/>
    </row>
    <row r="2146" spans="10:12" x14ac:dyDescent="0.25">
      <c r="J2146"/>
      <c r="K2146"/>
      <c r="L2146"/>
    </row>
    <row r="2147" spans="10:12" x14ac:dyDescent="0.25">
      <c r="J2147"/>
      <c r="K2147"/>
      <c r="L2147"/>
    </row>
    <row r="2148" spans="10:12" x14ac:dyDescent="0.25">
      <c r="J2148"/>
      <c r="K2148"/>
      <c r="L2148"/>
    </row>
    <row r="2149" spans="10:12" x14ac:dyDescent="0.25">
      <c r="J2149"/>
      <c r="K2149"/>
      <c r="L2149"/>
    </row>
    <row r="2150" spans="10:12" x14ac:dyDescent="0.25">
      <c r="J2150"/>
      <c r="K2150"/>
      <c r="L2150"/>
    </row>
    <row r="2151" spans="10:12" x14ac:dyDescent="0.25">
      <c r="J2151"/>
      <c r="K2151"/>
      <c r="L2151"/>
    </row>
    <row r="2152" spans="10:12" x14ac:dyDescent="0.25">
      <c r="J2152"/>
      <c r="K2152"/>
      <c r="L2152"/>
    </row>
    <row r="2153" spans="10:12" x14ac:dyDescent="0.25">
      <c r="J2153"/>
      <c r="K2153"/>
      <c r="L2153"/>
    </row>
    <row r="2154" spans="10:12" x14ac:dyDescent="0.25">
      <c r="J2154"/>
      <c r="K2154"/>
      <c r="L2154"/>
    </row>
    <row r="2155" spans="10:12" x14ac:dyDescent="0.25">
      <c r="J2155"/>
      <c r="K2155"/>
      <c r="L2155"/>
    </row>
    <row r="2156" spans="10:12" x14ac:dyDescent="0.25">
      <c r="J2156"/>
      <c r="K2156"/>
      <c r="L2156"/>
    </row>
    <row r="2157" spans="10:12" x14ac:dyDescent="0.25">
      <c r="J2157"/>
      <c r="K2157"/>
      <c r="L2157"/>
    </row>
    <row r="2158" spans="10:12" x14ac:dyDescent="0.25">
      <c r="J2158"/>
      <c r="K2158"/>
      <c r="L2158"/>
    </row>
    <row r="2159" spans="10:12" x14ac:dyDescent="0.25">
      <c r="J2159"/>
      <c r="K2159"/>
      <c r="L2159"/>
    </row>
    <row r="2160" spans="10:12" x14ac:dyDescent="0.25">
      <c r="J2160"/>
      <c r="K2160"/>
      <c r="L2160"/>
    </row>
    <row r="2161" spans="10:12" x14ac:dyDescent="0.25">
      <c r="J2161"/>
      <c r="K2161"/>
      <c r="L2161"/>
    </row>
    <row r="2162" spans="10:12" x14ac:dyDescent="0.25">
      <c r="J2162"/>
      <c r="K2162"/>
      <c r="L2162"/>
    </row>
    <row r="2163" spans="10:12" x14ac:dyDescent="0.25">
      <c r="J2163"/>
      <c r="K2163"/>
      <c r="L2163"/>
    </row>
    <row r="2164" spans="10:12" x14ac:dyDescent="0.25">
      <c r="J2164"/>
      <c r="K2164"/>
      <c r="L2164"/>
    </row>
    <row r="2165" spans="10:12" x14ac:dyDescent="0.25">
      <c r="J2165"/>
      <c r="K2165"/>
      <c r="L2165"/>
    </row>
    <row r="2166" spans="10:12" x14ac:dyDescent="0.25">
      <c r="J2166"/>
      <c r="K2166"/>
      <c r="L2166"/>
    </row>
    <row r="2167" spans="10:12" x14ac:dyDescent="0.25">
      <c r="J2167"/>
      <c r="K2167"/>
      <c r="L2167"/>
    </row>
    <row r="2168" spans="10:12" x14ac:dyDescent="0.25">
      <c r="J2168"/>
      <c r="K2168"/>
      <c r="L2168"/>
    </row>
    <row r="2169" spans="10:12" x14ac:dyDescent="0.25">
      <c r="J2169"/>
      <c r="K2169"/>
      <c r="L2169"/>
    </row>
    <row r="2170" spans="10:12" x14ac:dyDescent="0.25">
      <c r="J2170"/>
      <c r="K2170"/>
      <c r="L2170"/>
    </row>
    <row r="2171" spans="10:12" x14ac:dyDescent="0.25">
      <c r="J2171"/>
      <c r="K2171"/>
      <c r="L2171"/>
    </row>
    <row r="2172" spans="10:12" x14ac:dyDescent="0.25">
      <c r="J2172"/>
      <c r="K2172"/>
      <c r="L2172"/>
    </row>
    <row r="2173" spans="10:12" x14ac:dyDescent="0.25">
      <c r="J2173"/>
      <c r="K2173"/>
      <c r="L2173"/>
    </row>
    <row r="2174" spans="10:12" x14ac:dyDescent="0.25">
      <c r="J2174"/>
      <c r="K2174"/>
      <c r="L2174"/>
    </row>
    <row r="2175" spans="10:12" x14ac:dyDescent="0.25">
      <c r="J2175"/>
      <c r="K2175"/>
      <c r="L2175"/>
    </row>
    <row r="2176" spans="10:12" x14ac:dyDescent="0.25">
      <c r="J2176"/>
      <c r="K2176"/>
      <c r="L2176"/>
    </row>
    <row r="2177" spans="10:12" x14ac:dyDescent="0.25">
      <c r="J2177"/>
      <c r="K2177"/>
      <c r="L2177"/>
    </row>
    <row r="2178" spans="10:12" x14ac:dyDescent="0.25">
      <c r="J2178"/>
      <c r="K2178"/>
      <c r="L2178"/>
    </row>
    <row r="2179" spans="10:12" x14ac:dyDescent="0.25">
      <c r="J2179"/>
      <c r="K2179"/>
      <c r="L2179"/>
    </row>
    <row r="2180" spans="10:12" x14ac:dyDescent="0.25">
      <c r="J2180"/>
      <c r="K2180"/>
      <c r="L2180"/>
    </row>
    <row r="2181" spans="10:12" x14ac:dyDescent="0.25">
      <c r="J2181"/>
      <c r="K2181"/>
      <c r="L2181"/>
    </row>
    <row r="2182" spans="10:12" x14ac:dyDescent="0.25">
      <c r="J2182"/>
      <c r="K2182"/>
      <c r="L2182"/>
    </row>
    <row r="2183" spans="10:12" x14ac:dyDescent="0.25">
      <c r="J2183"/>
      <c r="K2183"/>
      <c r="L2183"/>
    </row>
    <row r="2184" spans="10:12" x14ac:dyDescent="0.25">
      <c r="J2184"/>
      <c r="K2184"/>
      <c r="L2184"/>
    </row>
    <row r="2185" spans="10:12" x14ac:dyDescent="0.25">
      <c r="J2185"/>
      <c r="K2185"/>
      <c r="L2185"/>
    </row>
    <row r="2186" spans="10:12" x14ac:dyDescent="0.25">
      <c r="J2186"/>
      <c r="K2186"/>
      <c r="L2186"/>
    </row>
    <row r="2187" spans="10:12" x14ac:dyDescent="0.25">
      <c r="J2187"/>
      <c r="K2187"/>
      <c r="L2187"/>
    </row>
    <row r="2188" spans="10:12" x14ac:dyDescent="0.25">
      <c r="J2188"/>
      <c r="K2188"/>
      <c r="L2188"/>
    </row>
    <row r="2189" spans="10:12" x14ac:dyDescent="0.25">
      <c r="J2189"/>
      <c r="K2189"/>
      <c r="L2189"/>
    </row>
    <row r="2190" spans="10:12" x14ac:dyDescent="0.25">
      <c r="J2190"/>
      <c r="K2190"/>
      <c r="L2190"/>
    </row>
    <row r="2191" spans="10:12" x14ac:dyDescent="0.25">
      <c r="J2191"/>
      <c r="K2191"/>
      <c r="L2191"/>
    </row>
    <row r="2192" spans="10:12" x14ac:dyDescent="0.25">
      <c r="J2192"/>
      <c r="K2192"/>
      <c r="L2192"/>
    </row>
    <row r="2193" spans="10:12" x14ac:dyDescent="0.25">
      <c r="J2193"/>
      <c r="K2193"/>
      <c r="L2193"/>
    </row>
    <row r="2194" spans="10:12" x14ac:dyDescent="0.25">
      <c r="J2194"/>
      <c r="K2194"/>
      <c r="L2194"/>
    </row>
    <row r="2195" spans="10:12" x14ac:dyDescent="0.25">
      <c r="J2195"/>
      <c r="K2195"/>
      <c r="L2195"/>
    </row>
    <row r="2196" spans="10:12" x14ac:dyDescent="0.25">
      <c r="J2196"/>
      <c r="K2196"/>
      <c r="L2196"/>
    </row>
    <row r="2197" spans="10:12" x14ac:dyDescent="0.25">
      <c r="J2197"/>
      <c r="K2197"/>
      <c r="L2197"/>
    </row>
    <row r="2198" spans="10:12" x14ac:dyDescent="0.25">
      <c r="J2198"/>
      <c r="K2198"/>
      <c r="L2198"/>
    </row>
    <row r="2199" spans="10:12" x14ac:dyDescent="0.25">
      <c r="J2199"/>
      <c r="K2199"/>
      <c r="L2199"/>
    </row>
    <row r="2200" spans="10:12" x14ac:dyDescent="0.25">
      <c r="J2200"/>
      <c r="K2200"/>
      <c r="L2200"/>
    </row>
    <row r="2201" spans="10:12" x14ac:dyDescent="0.25">
      <c r="J2201"/>
      <c r="K2201"/>
      <c r="L2201"/>
    </row>
    <row r="2202" spans="10:12" x14ac:dyDescent="0.25">
      <c r="J2202"/>
      <c r="K2202"/>
      <c r="L2202"/>
    </row>
    <row r="2203" spans="10:12" x14ac:dyDescent="0.25">
      <c r="J2203"/>
      <c r="K2203"/>
      <c r="L2203"/>
    </row>
    <row r="2204" spans="10:12" x14ac:dyDescent="0.25">
      <c r="J2204"/>
      <c r="K2204"/>
      <c r="L2204"/>
    </row>
    <row r="2205" spans="10:12" x14ac:dyDescent="0.25">
      <c r="J2205"/>
      <c r="K2205"/>
      <c r="L2205"/>
    </row>
    <row r="2206" spans="10:12" x14ac:dyDescent="0.25">
      <c r="J2206"/>
      <c r="K2206"/>
      <c r="L2206"/>
    </row>
    <row r="2207" spans="10:12" x14ac:dyDescent="0.25">
      <c r="J2207"/>
      <c r="K2207"/>
      <c r="L2207"/>
    </row>
    <row r="2208" spans="10:12" x14ac:dyDescent="0.25">
      <c r="J2208"/>
      <c r="K2208"/>
      <c r="L2208"/>
    </row>
    <row r="2209" spans="10:12" x14ac:dyDescent="0.25">
      <c r="J2209"/>
      <c r="K2209"/>
      <c r="L2209"/>
    </row>
    <row r="2210" spans="10:12" x14ac:dyDescent="0.25">
      <c r="J2210"/>
      <c r="K2210"/>
      <c r="L2210"/>
    </row>
    <row r="2211" spans="10:12" x14ac:dyDescent="0.25">
      <c r="J2211"/>
      <c r="K2211"/>
      <c r="L2211"/>
    </row>
    <row r="2212" spans="10:12" x14ac:dyDescent="0.25">
      <c r="J2212"/>
      <c r="K2212"/>
      <c r="L2212"/>
    </row>
    <row r="2213" spans="10:12" x14ac:dyDescent="0.25">
      <c r="J2213"/>
      <c r="K2213"/>
      <c r="L2213"/>
    </row>
    <row r="2214" spans="10:12" x14ac:dyDescent="0.25">
      <c r="J2214"/>
      <c r="K2214"/>
      <c r="L2214"/>
    </row>
    <row r="2215" spans="10:12" x14ac:dyDescent="0.25">
      <c r="J2215"/>
      <c r="K2215"/>
      <c r="L2215"/>
    </row>
    <row r="2216" spans="10:12" x14ac:dyDescent="0.25">
      <c r="J2216"/>
      <c r="K2216"/>
      <c r="L2216"/>
    </row>
    <row r="2217" spans="10:12" x14ac:dyDescent="0.25">
      <c r="J2217"/>
      <c r="K2217"/>
      <c r="L2217"/>
    </row>
    <row r="2218" spans="10:12" x14ac:dyDescent="0.25">
      <c r="J2218"/>
      <c r="K2218"/>
      <c r="L2218"/>
    </row>
    <row r="2219" spans="10:12" x14ac:dyDescent="0.25">
      <c r="J2219"/>
      <c r="K2219"/>
      <c r="L2219"/>
    </row>
    <row r="2220" spans="10:12" x14ac:dyDescent="0.25">
      <c r="J2220"/>
      <c r="K2220"/>
      <c r="L2220"/>
    </row>
    <row r="2221" spans="10:12" x14ac:dyDescent="0.25">
      <c r="J2221"/>
      <c r="K2221"/>
      <c r="L2221"/>
    </row>
    <row r="2222" spans="10:12" x14ac:dyDescent="0.25">
      <c r="J2222"/>
      <c r="K2222"/>
      <c r="L2222"/>
    </row>
    <row r="2223" spans="10:12" x14ac:dyDescent="0.25">
      <c r="J2223"/>
      <c r="K2223"/>
      <c r="L2223"/>
    </row>
    <row r="2224" spans="10:12" x14ac:dyDescent="0.25">
      <c r="J2224"/>
      <c r="K2224"/>
      <c r="L2224"/>
    </row>
    <row r="2225" spans="10:12" x14ac:dyDescent="0.25">
      <c r="J2225"/>
      <c r="K2225"/>
      <c r="L2225"/>
    </row>
    <row r="2226" spans="10:12" x14ac:dyDescent="0.25">
      <c r="J2226"/>
      <c r="K2226"/>
      <c r="L2226"/>
    </row>
    <row r="2227" spans="10:12" x14ac:dyDescent="0.25">
      <c r="J2227"/>
      <c r="K2227"/>
      <c r="L2227"/>
    </row>
    <row r="2228" spans="10:12" x14ac:dyDescent="0.25">
      <c r="J2228"/>
      <c r="K2228"/>
      <c r="L2228"/>
    </row>
    <row r="2229" spans="10:12" x14ac:dyDescent="0.25">
      <c r="J2229"/>
      <c r="K2229"/>
      <c r="L2229"/>
    </row>
    <row r="2230" spans="10:12" x14ac:dyDescent="0.25">
      <c r="J2230"/>
      <c r="K2230"/>
      <c r="L2230"/>
    </row>
    <row r="2231" spans="10:12" x14ac:dyDescent="0.25">
      <c r="J2231"/>
      <c r="K2231"/>
      <c r="L2231"/>
    </row>
    <row r="2232" spans="10:12" x14ac:dyDescent="0.25">
      <c r="J2232"/>
      <c r="K2232"/>
      <c r="L2232"/>
    </row>
    <row r="2233" spans="10:12" x14ac:dyDescent="0.25">
      <c r="J2233"/>
      <c r="K2233"/>
      <c r="L2233"/>
    </row>
    <row r="2234" spans="10:12" x14ac:dyDescent="0.25">
      <c r="J2234"/>
      <c r="K2234"/>
      <c r="L2234"/>
    </row>
    <row r="2235" spans="10:12" x14ac:dyDescent="0.25">
      <c r="J2235"/>
      <c r="K2235"/>
      <c r="L2235"/>
    </row>
    <row r="2236" spans="10:12" x14ac:dyDescent="0.25">
      <c r="J2236"/>
      <c r="K2236"/>
      <c r="L2236"/>
    </row>
    <row r="2237" spans="10:12" x14ac:dyDescent="0.25">
      <c r="J2237"/>
      <c r="K2237"/>
      <c r="L2237"/>
    </row>
    <row r="2238" spans="10:12" x14ac:dyDescent="0.25">
      <c r="J2238"/>
      <c r="K2238"/>
      <c r="L2238"/>
    </row>
    <row r="2239" spans="10:12" x14ac:dyDescent="0.25">
      <c r="J2239"/>
      <c r="K2239"/>
      <c r="L2239"/>
    </row>
    <row r="2240" spans="10:12" x14ac:dyDescent="0.25">
      <c r="J2240"/>
      <c r="K2240"/>
      <c r="L2240"/>
    </row>
    <row r="2241" spans="10:12" x14ac:dyDescent="0.25">
      <c r="J2241"/>
      <c r="K2241"/>
      <c r="L2241"/>
    </row>
    <row r="2242" spans="10:12" x14ac:dyDescent="0.25">
      <c r="J2242"/>
      <c r="K2242"/>
      <c r="L2242"/>
    </row>
    <row r="2243" spans="10:12" x14ac:dyDescent="0.25">
      <c r="J2243"/>
      <c r="K2243"/>
      <c r="L2243"/>
    </row>
    <row r="2244" spans="10:12" x14ac:dyDescent="0.25">
      <c r="J2244"/>
      <c r="K2244"/>
      <c r="L2244"/>
    </row>
    <row r="2245" spans="10:12" x14ac:dyDescent="0.25">
      <c r="J2245"/>
      <c r="K2245"/>
      <c r="L2245"/>
    </row>
    <row r="2246" spans="10:12" x14ac:dyDescent="0.25">
      <c r="J2246"/>
      <c r="K2246"/>
      <c r="L2246"/>
    </row>
    <row r="2247" spans="10:12" x14ac:dyDescent="0.25">
      <c r="J2247"/>
      <c r="K2247"/>
      <c r="L2247"/>
    </row>
    <row r="2248" spans="10:12" x14ac:dyDescent="0.25">
      <c r="J2248"/>
      <c r="K2248"/>
      <c r="L2248"/>
    </row>
    <row r="2249" spans="10:12" x14ac:dyDescent="0.25">
      <c r="J2249"/>
      <c r="K2249"/>
      <c r="L2249"/>
    </row>
    <row r="2250" spans="10:12" x14ac:dyDescent="0.25">
      <c r="J2250"/>
      <c r="K2250"/>
      <c r="L2250"/>
    </row>
    <row r="2251" spans="10:12" x14ac:dyDescent="0.25">
      <c r="J2251"/>
      <c r="K2251"/>
      <c r="L2251"/>
    </row>
    <row r="2252" spans="10:12" x14ac:dyDescent="0.25">
      <c r="J2252"/>
      <c r="K2252"/>
      <c r="L2252"/>
    </row>
    <row r="2253" spans="10:12" x14ac:dyDescent="0.25">
      <c r="J2253"/>
      <c r="K2253"/>
      <c r="L2253"/>
    </row>
    <row r="2254" spans="10:12" x14ac:dyDescent="0.25">
      <c r="J2254"/>
      <c r="K2254"/>
      <c r="L2254"/>
    </row>
    <row r="2255" spans="10:12" x14ac:dyDescent="0.25">
      <c r="J2255"/>
      <c r="K2255"/>
      <c r="L2255"/>
    </row>
    <row r="2256" spans="10:12" x14ac:dyDescent="0.25">
      <c r="J2256"/>
      <c r="K2256"/>
      <c r="L2256"/>
    </row>
    <row r="2257" spans="10:12" x14ac:dyDescent="0.25">
      <c r="J2257"/>
      <c r="K2257"/>
      <c r="L2257"/>
    </row>
    <row r="2258" spans="10:12" x14ac:dyDescent="0.25">
      <c r="J2258"/>
      <c r="K2258"/>
      <c r="L2258"/>
    </row>
    <row r="2259" spans="10:12" x14ac:dyDescent="0.25">
      <c r="J2259"/>
      <c r="K2259"/>
      <c r="L2259"/>
    </row>
    <row r="2260" spans="10:12" x14ac:dyDescent="0.25">
      <c r="J2260"/>
      <c r="K2260"/>
      <c r="L2260"/>
    </row>
    <row r="2261" spans="10:12" x14ac:dyDescent="0.25">
      <c r="J2261"/>
      <c r="K2261"/>
      <c r="L2261"/>
    </row>
    <row r="2262" spans="10:12" x14ac:dyDescent="0.25">
      <c r="J2262"/>
      <c r="K2262"/>
      <c r="L2262"/>
    </row>
    <row r="2263" spans="10:12" x14ac:dyDescent="0.25">
      <c r="J2263"/>
      <c r="K2263"/>
      <c r="L2263"/>
    </row>
    <row r="2264" spans="10:12" x14ac:dyDescent="0.25">
      <c r="J2264"/>
      <c r="K2264"/>
      <c r="L2264"/>
    </row>
    <row r="2265" spans="10:12" x14ac:dyDescent="0.25">
      <c r="J2265"/>
      <c r="K2265"/>
      <c r="L2265"/>
    </row>
    <row r="2266" spans="10:12" x14ac:dyDescent="0.25">
      <c r="J2266"/>
      <c r="K2266"/>
      <c r="L2266"/>
    </row>
    <row r="2267" spans="10:12" x14ac:dyDescent="0.25">
      <c r="J2267"/>
      <c r="K2267"/>
      <c r="L2267"/>
    </row>
    <row r="2268" spans="10:12" x14ac:dyDescent="0.25">
      <c r="J2268"/>
      <c r="K2268"/>
      <c r="L2268"/>
    </row>
    <row r="2269" spans="10:12" x14ac:dyDescent="0.25">
      <c r="J2269"/>
      <c r="K2269"/>
      <c r="L2269"/>
    </row>
    <row r="2270" spans="10:12" x14ac:dyDescent="0.25">
      <c r="J2270"/>
      <c r="K2270"/>
      <c r="L2270"/>
    </row>
    <row r="2271" spans="10:12" x14ac:dyDescent="0.25">
      <c r="J2271"/>
      <c r="K2271"/>
      <c r="L2271"/>
    </row>
    <row r="2272" spans="10:12" x14ac:dyDescent="0.25">
      <c r="J2272"/>
      <c r="K2272"/>
      <c r="L2272"/>
    </row>
    <row r="2273" spans="10:12" x14ac:dyDescent="0.25">
      <c r="J2273"/>
      <c r="K2273"/>
      <c r="L2273"/>
    </row>
    <row r="2274" spans="10:12" x14ac:dyDescent="0.25">
      <c r="J2274"/>
      <c r="K2274"/>
      <c r="L2274"/>
    </row>
    <row r="2275" spans="10:12" x14ac:dyDescent="0.25">
      <c r="J2275"/>
      <c r="K2275"/>
      <c r="L2275"/>
    </row>
    <row r="2276" spans="10:12" x14ac:dyDescent="0.25">
      <c r="J2276"/>
      <c r="K2276"/>
      <c r="L2276"/>
    </row>
    <row r="2277" spans="10:12" x14ac:dyDescent="0.25">
      <c r="J2277"/>
      <c r="K2277"/>
      <c r="L2277"/>
    </row>
    <row r="2278" spans="10:12" x14ac:dyDescent="0.25">
      <c r="J2278"/>
      <c r="K2278"/>
      <c r="L2278"/>
    </row>
    <row r="2279" spans="10:12" x14ac:dyDescent="0.25">
      <c r="J2279"/>
      <c r="K2279"/>
      <c r="L2279"/>
    </row>
    <row r="2280" spans="10:12" x14ac:dyDescent="0.25">
      <c r="J2280"/>
      <c r="K2280"/>
      <c r="L2280"/>
    </row>
    <row r="2281" spans="10:12" x14ac:dyDescent="0.25">
      <c r="J2281"/>
      <c r="K2281"/>
      <c r="L2281"/>
    </row>
    <row r="2282" spans="10:12" x14ac:dyDescent="0.25">
      <c r="J2282"/>
      <c r="K2282"/>
      <c r="L2282"/>
    </row>
    <row r="2283" spans="10:12" x14ac:dyDescent="0.25">
      <c r="J2283"/>
      <c r="K2283"/>
      <c r="L2283"/>
    </row>
    <row r="2284" spans="10:12" x14ac:dyDescent="0.25">
      <c r="J2284"/>
      <c r="K2284"/>
      <c r="L2284"/>
    </row>
    <row r="2285" spans="10:12" x14ac:dyDescent="0.25">
      <c r="J2285"/>
      <c r="K2285"/>
      <c r="L2285"/>
    </row>
    <row r="2286" spans="10:12" x14ac:dyDescent="0.25">
      <c r="J2286"/>
      <c r="K2286"/>
      <c r="L2286"/>
    </row>
    <row r="2287" spans="10:12" x14ac:dyDescent="0.25">
      <c r="J2287"/>
      <c r="K2287"/>
      <c r="L2287"/>
    </row>
    <row r="2288" spans="10:12" x14ac:dyDescent="0.25">
      <c r="J2288"/>
      <c r="K2288"/>
      <c r="L2288"/>
    </row>
    <row r="2289" spans="10:12" x14ac:dyDescent="0.25">
      <c r="J2289"/>
      <c r="K2289"/>
      <c r="L2289"/>
    </row>
    <row r="2290" spans="10:12" x14ac:dyDescent="0.25">
      <c r="J2290"/>
      <c r="K2290"/>
      <c r="L2290"/>
    </row>
    <row r="2291" spans="10:12" x14ac:dyDescent="0.25">
      <c r="J2291"/>
      <c r="K2291"/>
      <c r="L2291"/>
    </row>
    <row r="2292" spans="10:12" x14ac:dyDescent="0.25">
      <c r="J2292"/>
      <c r="K2292"/>
      <c r="L2292"/>
    </row>
    <row r="2293" spans="10:12" x14ac:dyDescent="0.25">
      <c r="J2293"/>
      <c r="K2293"/>
      <c r="L2293"/>
    </row>
    <row r="2294" spans="10:12" x14ac:dyDescent="0.25">
      <c r="J2294"/>
      <c r="K2294"/>
      <c r="L2294"/>
    </row>
    <row r="2295" spans="10:12" x14ac:dyDescent="0.25">
      <c r="J2295"/>
      <c r="K2295"/>
      <c r="L2295"/>
    </row>
    <row r="2296" spans="10:12" x14ac:dyDescent="0.25">
      <c r="J2296"/>
      <c r="K2296"/>
      <c r="L2296"/>
    </row>
    <row r="2297" spans="10:12" x14ac:dyDescent="0.25">
      <c r="J2297"/>
      <c r="K2297"/>
      <c r="L2297"/>
    </row>
    <row r="2298" spans="10:12" x14ac:dyDescent="0.25">
      <c r="J2298"/>
      <c r="K2298"/>
      <c r="L2298"/>
    </row>
    <row r="2299" spans="10:12" x14ac:dyDescent="0.25">
      <c r="J2299"/>
      <c r="K2299"/>
      <c r="L2299"/>
    </row>
    <row r="2300" spans="10:12" x14ac:dyDescent="0.25">
      <c r="J2300"/>
      <c r="K2300"/>
      <c r="L2300"/>
    </row>
    <row r="2301" spans="10:12" x14ac:dyDescent="0.25">
      <c r="J2301"/>
      <c r="K2301"/>
      <c r="L2301"/>
    </row>
    <row r="2302" spans="10:12" x14ac:dyDescent="0.25">
      <c r="J2302"/>
      <c r="K2302"/>
      <c r="L2302"/>
    </row>
    <row r="2303" spans="10:12" x14ac:dyDescent="0.25">
      <c r="J2303"/>
      <c r="K2303"/>
      <c r="L2303"/>
    </row>
    <row r="2304" spans="10:12" x14ac:dyDescent="0.25">
      <c r="J2304"/>
      <c r="K2304"/>
      <c r="L2304"/>
    </row>
    <row r="2305" spans="10:12" x14ac:dyDescent="0.25">
      <c r="J2305"/>
      <c r="K2305"/>
      <c r="L2305"/>
    </row>
    <row r="2306" spans="10:12" x14ac:dyDescent="0.25">
      <c r="J2306"/>
      <c r="K2306"/>
      <c r="L2306"/>
    </row>
    <row r="2307" spans="10:12" x14ac:dyDescent="0.25">
      <c r="J2307"/>
      <c r="K2307"/>
      <c r="L2307"/>
    </row>
    <row r="2308" spans="10:12" x14ac:dyDescent="0.25">
      <c r="J2308"/>
      <c r="K2308"/>
      <c r="L2308"/>
    </row>
    <row r="2309" spans="10:12" x14ac:dyDescent="0.25">
      <c r="J2309"/>
      <c r="K2309"/>
      <c r="L2309"/>
    </row>
    <row r="2310" spans="10:12" x14ac:dyDescent="0.25">
      <c r="J2310"/>
      <c r="K2310"/>
      <c r="L2310"/>
    </row>
    <row r="2311" spans="10:12" x14ac:dyDescent="0.25">
      <c r="J2311"/>
      <c r="K2311"/>
      <c r="L2311"/>
    </row>
    <row r="2312" spans="10:12" x14ac:dyDescent="0.25">
      <c r="J2312"/>
      <c r="K2312"/>
      <c r="L2312"/>
    </row>
    <row r="2313" spans="10:12" x14ac:dyDescent="0.25">
      <c r="J2313"/>
      <c r="K2313"/>
      <c r="L2313"/>
    </row>
    <row r="2314" spans="10:12" x14ac:dyDescent="0.25">
      <c r="J2314"/>
      <c r="K2314"/>
      <c r="L2314"/>
    </row>
    <row r="2315" spans="10:12" x14ac:dyDescent="0.25">
      <c r="J2315"/>
      <c r="K2315"/>
      <c r="L2315"/>
    </row>
    <row r="2316" spans="10:12" x14ac:dyDescent="0.25">
      <c r="J2316"/>
      <c r="K2316"/>
      <c r="L2316"/>
    </row>
    <row r="2317" spans="10:12" x14ac:dyDescent="0.25">
      <c r="J2317"/>
      <c r="K2317"/>
      <c r="L2317"/>
    </row>
    <row r="2318" spans="10:12" x14ac:dyDescent="0.25">
      <c r="J2318"/>
      <c r="K2318"/>
      <c r="L2318"/>
    </row>
    <row r="2319" spans="10:12" x14ac:dyDescent="0.25">
      <c r="J2319"/>
      <c r="K2319"/>
      <c r="L2319"/>
    </row>
    <row r="2320" spans="10:12" x14ac:dyDescent="0.25">
      <c r="J2320"/>
      <c r="K2320"/>
      <c r="L2320"/>
    </row>
    <row r="2321" spans="10:12" x14ac:dyDescent="0.25">
      <c r="J2321"/>
      <c r="K2321"/>
      <c r="L2321"/>
    </row>
    <row r="2322" spans="10:12" x14ac:dyDescent="0.25">
      <c r="J2322"/>
      <c r="K2322"/>
      <c r="L2322"/>
    </row>
    <row r="2323" spans="10:12" x14ac:dyDescent="0.25">
      <c r="J2323"/>
      <c r="K2323"/>
      <c r="L2323"/>
    </row>
    <row r="2324" spans="10:12" x14ac:dyDescent="0.25">
      <c r="J2324"/>
      <c r="K2324"/>
      <c r="L2324"/>
    </row>
    <row r="2325" spans="10:12" x14ac:dyDescent="0.25">
      <c r="J2325"/>
      <c r="K2325"/>
      <c r="L2325"/>
    </row>
    <row r="2326" spans="10:12" x14ac:dyDescent="0.25">
      <c r="J2326"/>
      <c r="K2326"/>
      <c r="L2326"/>
    </row>
    <row r="2327" spans="10:12" x14ac:dyDescent="0.25">
      <c r="J2327"/>
      <c r="K2327"/>
      <c r="L2327"/>
    </row>
    <row r="2328" spans="10:12" x14ac:dyDescent="0.25">
      <c r="J2328"/>
      <c r="K2328"/>
      <c r="L2328"/>
    </row>
    <row r="2329" spans="10:12" x14ac:dyDescent="0.25">
      <c r="J2329"/>
      <c r="K2329"/>
      <c r="L2329"/>
    </row>
    <row r="2330" spans="10:12" x14ac:dyDescent="0.25">
      <c r="J2330"/>
      <c r="K2330"/>
      <c r="L2330"/>
    </row>
    <row r="2331" spans="10:12" x14ac:dyDescent="0.25">
      <c r="J2331"/>
      <c r="K2331"/>
      <c r="L2331"/>
    </row>
    <row r="2332" spans="10:12" x14ac:dyDescent="0.25">
      <c r="J2332"/>
      <c r="K2332"/>
      <c r="L2332"/>
    </row>
    <row r="2333" spans="10:12" x14ac:dyDescent="0.25">
      <c r="J2333"/>
      <c r="K2333"/>
      <c r="L2333"/>
    </row>
    <row r="2334" spans="10:12" x14ac:dyDescent="0.25">
      <c r="J2334"/>
      <c r="K2334"/>
      <c r="L2334"/>
    </row>
    <row r="2335" spans="10:12" x14ac:dyDescent="0.25">
      <c r="J2335"/>
      <c r="K2335"/>
      <c r="L2335"/>
    </row>
    <row r="2336" spans="10:12" x14ac:dyDescent="0.25">
      <c r="J2336"/>
      <c r="K2336"/>
      <c r="L2336"/>
    </row>
    <row r="2337" spans="10:12" x14ac:dyDescent="0.25">
      <c r="J2337"/>
      <c r="K2337"/>
      <c r="L2337"/>
    </row>
    <row r="2338" spans="10:12" x14ac:dyDescent="0.25">
      <c r="J2338"/>
      <c r="K2338"/>
      <c r="L2338"/>
    </row>
    <row r="2339" spans="10:12" x14ac:dyDescent="0.25">
      <c r="J2339"/>
      <c r="K2339"/>
      <c r="L2339"/>
    </row>
    <row r="2340" spans="10:12" x14ac:dyDescent="0.25">
      <c r="J2340"/>
      <c r="K2340"/>
      <c r="L2340"/>
    </row>
    <row r="2341" spans="10:12" x14ac:dyDescent="0.25">
      <c r="J2341"/>
      <c r="K2341"/>
      <c r="L2341"/>
    </row>
    <row r="2342" spans="10:12" x14ac:dyDescent="0.25">
      <c r="J2342"/>
      <c r="K2342"/>
      <c r="L2342"/>
    </row>
    <row r="2343" spans="10:12" x14ac:dyDescent="0.25">
      <c r="J2343"/>
      <c r="K2343"/>
      <c r="L2343"/>
    </row>
    <row r="2344" spans="10:12" x14ac:dyDescent="0.25">
      <c r="J2344"/>
      <c r="K2344"/>
      <c r="L2344"/>
    </row>
    <row r="2345" spans="10:12" x14ac:dyDescent="0.25">
      <c r="J2345"/>
      <c r="K2345"/>
      <c r="L2345"/>
    </row>
    <row r="2346" spans="10:12" x14ac:dyDescent="0.25">
      <c r="J2346"/>
      <c r="K2346"/>
      <c r="L2346"/>
    </row>
    <row r="2347" spans="10:12" x14ac:dyDescent="0.25">
      <c r="J2347"/>
      <c r="K2347"/>
      <c r="L2347"/>
    </row>
    <row r="2348" spans="10:12" x14ac:dyDescent="0.25">
      <c r="J2348"/>
      <c r="K2348"/>
      <c r="L2348"/>
    </row>
    <row r="2349" spans="10:12" x14ac:dyDescent="0.25">
      <c r="J2349"/>
      <c r="K2349"/>
      <c r="L2349"/>
    </row>
    <row r="2350" spans="10:12" x14ac:dyDescent="0.25">
      <c r="J2350"/>
      <c r="K2350"/>
      <c r="L2350"/>
    </row>
    <row r="2351" spans="10:12" x14ac:dyDescent="0.25">
      <c r="J2351"/>
      <c r="K2351"/>
      <c r="L2351"/>
    </row>
    <row r="2352" spans="10:12" x14ac:dyDescent="0.25">
      <c r="J2352"/>
      <c r="K2352"/>
      <c r="L2352"/>
    </row>
    <row r="2353" spans="10:12" x14ac:dyDescent="0.25">
      <c r="J2353"/>
      <c r="K2353"/>
      <c r="L2353"/>
    </row>
    <row r="2354" spans="10:12" x14ac:dyDescent="0.25">
      <c r="J2354"/>
      <c r="K2354"/>
      <c r="L2354"/>
    </row>
    <row r="2355" spans="10:12" x14ac:dyDescent="0.25">
      <c r="J2355"/>
      <c r="K2355"/>
      <c r="L2355"/>
    </row>
    <row r="2356" spans="10:12" x14ac:dyDescent="0.25">
      <c r="J2356"/>
      <c r="K2356"/>
      <c r="L2356"/>
    </row>
    <row r="2357" spans="10:12" x14ac:dyDescent="0.25">
      <c r="J2357"/>
      <c r="K2357"/>
      <c r="L2357"/>
    </row>
    <row r="2358" spans="10:12" x14ac:dyDescent="0.25">
      <c r="J2358"/>
      <c r="K2358"/>
      <c r="L2358"/>
    </row>
    <row r="2359" spans="10:12" x14ac:dyDescent="0.25">
      <c r="J2359"/>
      <c r="K2359"/>
      <c r="L2359"/>
    </row>
    <row r="2360" spans="10:12" x14ac:dyDescent="0.25">
      <c r="J2360"/>
      <c r="K2360"/>
      <c r="L2360"/>
    </row>
    <row r="2361" spans="10:12" x14ac:dyDescent="0.25">
      <c r="J2361"/>
      <c r="K2361"/>
      <c r="L2361"/>
    </row>
    <row r="2362" spans="10:12" x14ac:dyDescent="0.25">
      <c r="J2362"/>
      <c r="K2362"/>
      <c r="L2362"/>
    </row>
    <row r="2363" spans="10:12" x14ac:dyDescent="0.25">
      <c r="J2363"/>
      <c r="K2363"/>
      <c r="L2363"/>
    </row>
    <row r="2364" spans="10:12" x14ac:dyDescent="0.25">
      <c r="J2364"/>
      <c r="K2364"/>
      <c r="L2364"/>
    </row>
    <row r="2365" spans="10:12" x14ac:dyDescent="0.25">
      <c r="J2365"/>
      <c r="K2365"/>
      <c r="L2365"/>
    </row>
    <row r="2366" spans="10:12" x14ac:dyDescent="0.25">
      <c r="J2366"/>
      <c r="K2366"/>
      <c r="L2366"/>
    </row>
    <row r="2367" spans="10:12" x14ac:dyDescent="0.25">
      <c r="J2367"/>
      <c r="K2367"/>
      <c r="L2367"/>
    </row>
    <row r="2368" spans="10:12" x14ac:dyDescent="0.25">
      <c r="J2368"/>
      <c r="K2368"/>
      <c r="L2368"/>
    </row>
    <row r="2369" spans="10:12" x14ac:dyDescent="0.25">
      <c r="J2369"/>
      <c r="K2369"/>
      <c r="L2369"/>
    </row>
    <row r="2370" spans="10:12" x14ac:dyDescent="0.25">
      <c r="J2370"/>
      <c r="K2370"/>
      <c r="L2370"/>
    </row>
    <row r="2371" spans="10:12" x14ac:dyDescent="0.25">
      <c r="J2371"/>
      <c r="K2371"/>
      <c r="L2371"/>
    </row>
    <row r="2372" spans="10:12" x14ac:dyDescent="0.25">
      <c r="J2372"/>
      <c r="K2372"/>
      <c r="L2372"/>
    </row>
    <row r="2373" spans="10:12" x14ac:dyDescent="0.25">
      <c r="J2373"/>
      <c r="K2373"/>
      <c r="L2373"/>
    </row>
    <row r="2374" spans="10:12" x14ac:dyDescent="0.25">
      <c r="J2374"/>
      <c r="K2374"/>
      <c r="L2374"/>
    </row>
    <row r="2375" spans="10:12" x14ac:dyDescent="0.25">
      <c r="J2375"/>
      <c r="K2375"/>
      <c r="L2375"/>
    </row>
    <row r="2376" spans="10:12" x14ac:dyDescent="0.25">
      <c r="J2376"/>
      <c r="K2376"/>
      <c r="L2376"/>
    </row>
    <row r="2377" spans="10:12" x14ac:dyDescent="0.25">
      <c r="J2377"/>
      <c r="K2377"/>
      <c r="L2377"/>
    </row>
    <row r="2378" spans="10:12" x14ac:dyDescent="0.25">
      <c r="J2378"/>
      <c r="K2378"/>
      <c r="L2378"/>
    </row>
    <row r="2379" spans="10:12" x14ac:dyDescent="0.25">
      <c r="J2379"/>
      <c r="K2379"/>
      <c r="L2379"/>
    </row>
    <row r="2380" spans="10:12" x14ac:dyDescent="0.25">
      <c r="J2380"/>
      <c r="K2380"/>
      <c r="L2380"/>
    </row>
    <row r="2381" spans="10:12" x14ac:dyDescent="0.25">
      <c r="J2381"/>
      <c r="K2381"/>
      <c r="L2381"/>
    </row>
    <row r="2382" spans="10:12" x14ac:dyDescent="0.25">
      <c r="J2382"/>
      <c r="K2382"/>
      <c r="L2382"/>
    </row>
    <row r="2383" spans="10:12" x14ac:dyDescent="0.25">
      <c r="J2383"/>
      <c r="K2383"/>
      <c r="L2383"/>
    </row>
    <row r="2384" spans="10:12" x14ac:dyDescent="0.25">
      <c r="J2384"/>
      <c r="K2384"/>
      <c r="L2384"/>
    </row>
    <row r="2385" spans="10:12" x14ac:dyDescent="0.25">
      <c r="J2385"/>
      <c r="K2385"/>
      <c r="L2385"/>
    </row>
    <row r="2386" spans="10:12" x14ac:dyDescent="0.25">
      <c r="J2386"/>
      <c r="K2386"/>
      <c r="L2386"/>
    </row>
    <row r="2387" spans="10:12" x14ac:dyDescent="0.25">
      <c r="J2387"/>
      <c r="K2387"/>
      <c r="L2387"/>
    </row>
    <row r="2388" spans="10:12" x14ac:dyDescent="0.25">
      <c r="J2388"/>
      <c r="K2388"/>
      <c r="L2388"/>
    </row>
    <row r="2389" spans="10:12" x14ac:dyDescent="0.25">
      <c r="J2389"/>
      <c r="K2389"/>
      <c r="L2389"/>
    </row>
    <row r="2390" spans="10:12" x14ac:dyDescent="0.25">
      <c r="J2390"/>
      <c r="K2390"/>
      <c r="L2390"/>
    </row>
    <row r="2391" spans="10:12" x14ac:dyDescent="0.25">
      <c r="J2391"/>
      <c r="K2391"/>
      <c r="L2391"/>
    </row>
    <row r="2392" spans="10:12" x14ac:dyDescent="0.25">
      <c r="J2392"/>
      <c r="K2392"/>
      <c r="L2392"/>
    </row>
    <row r="2393" spans="10:12" x14ac:dyDescent="0.25">
      <c r="J2393"/>
      <c r="K2393"/>
      <c r="L2393"/>
    </row>
    <row r="2394" spans="10:12" x14ac:dyDescent="0.25">
      <c r="J2394"/>
      <c r="K2394"/>
      <c r="L2394"/>
    </row>
    <row r="2395" spans="10:12" x14ac:dyDescent="0.25">
      <c r="J2395"/>
      <c r="K2395"/>
      <c r="L2395"/>
    </row>
    <row r="2396" spans="10:12" x14ac:dyDescent="0.25">
      <c r="J2396"/>
      <c r="K2396"/>
      <c r="L2396"/>
    </row>
    <row r="2397" spans="10:12" x14ac:dyDescent="0.25">
      <c r="J2397"/>
      <c r="K2397"/>
      <c r="L2397"/>
    </row>
    <row r="2398" spans="10:12" x14ac:dyDescent="0.25">
      <c r="J2398"/>
      <c r="K2398"/>
      <c r="L2398"/>
    </row>
    <row r="2399" spans="10:12" x14ac:dyDescent="0.25">
      <c r="J2399"/>
      <c r="K2399"/>
      <c r="L2399"/>
    </row>
    <row r="2400" spans="10:12" x14ac:dyDescent="0.25">
      <c r="J2400"/>
      <c r="K2400"/>
      <c r="L2400"/>
    </row>
    <row r="2401" spans="10:12" x14ac:dyDescent="0.25">
      <c r="J2401"/>
      <c r="K2401"/>
      <c r="L2401"/>
    </row>
    <row r="2402" spans="10:12" x14ac:dyDescent="0.25">
      <c r="J2402"/>
      <c r="K2402"/>
      <c r="L2402"/>
    </row>
    <row r="2403" spans="10:12" x14ac:dyDescent="0.25">
      <c r="J2403"/>
      <c r="K2403"/>
      <c r="L2403"/>
    </row>
    <row r="2404" spans="10:12" x14ac:dyDescent="0.25">
      <c r="J2404"/>
      <c r="K2404"/>
      <c r="L2404"/>
    </row>
    <row r="2405" spans="10:12" x14ac:dyDescent="0.25">
      <c r="J2405"/>
      <c r="K2405"/>
      <c r="L2405"/>
    </row>
    <row r="2406" spans="10:12" x14ac:dyDescent="0.25">
      <c r="J2406"/>
      <c r="K2406"/>
      <c r="L2406"/>
    </row>
    <row r="2407" spans="10:12" x14ac:dyDescent="0.25">
      <c r="J2407"/>
      <c r="K2407"/>
      <c r="L2407"/>
    </row>
    <row r="2408" spans="10:12" x14ac:dyDescent="0.25">
      <c r="J2408"/>
      <c r="K2408"/>
      <c r="L2408"/>
    </row>
    <row r="2409" spans="10:12" x14ac:dyDescent="0.25">
      <c r="J2409"/>
      <c r="K2409"/>
      <c r="L2409"/>
    </row>
    <row r="2410" spans="10:12" x14ac:dyDescent="0.25">
      <c r="J2410"/>
      <c r="K2410"/>
      <c r="L2410"/>
    </row>
    <row r="2411" spans="10:12" x14ac:dyDescent="0.25">
      <c r="J2411"/>
      <c r="K2411"/>
      <c r="L2411"/>
    </row>
    <row r="2412" spans="10:12" x14ac:dyDescent="0.25">
      <c r="J2412"/>
      <c r="K2412"/>
      <c r="L2412"/>
    </row>
    <row r="2413" spans="10:12" x14ac:dyDescent="0.25">
      <c r="J2413"/>
      <c r="K2413"/>
      <c r="L2413"/>
    </row>
    <row r="2414" spans="10:12" x14ac:dyDescent="0.25">
      <c r="J2414"/>
      <c r="K2414"/>
      <c r="L2414"/>
    </row>
    <row r="2415" spans="10:12" x14ac:dyDescent="0.25">
      <c r="J2415"/>
      <c r="K2415"/>
      <c r="L2415"/>
    </row>
    <row r="2416" spans="10:12" x14ac:dyDescent="0.25">
      <c r="J2416"/>
      <c r="K2416"/>
      <c r="L2416"/>
    </row>
    <row r="2417" spans="10:12" x14ac:dyDescent="0.25">
      <c r="J2417"/>
      <c r="K2417"/>
      <c r="L2417"/>
    </row>
    <row r="2418" spans="10:12" x14ac:dyDescent="0.25">
      <c r="J2418"/>
      <c r="K2418"/>
      <c r="L2418"/>
    </row>
    <row r="2419" spans="10:12" x14ac:dyDescent="0.25">
      <c r="J2419"/>
      <c r="K2419"/>
      <c r="L2419"/>
    </row>
    <row r="2420" spans="10:12" x14ac:dyDescent="0.25">
      <c r="J2420"/>
      <c r="K2420"/>
      <c r="L2420"/>
    </row>
    <row r="2421" spans="10:12" x14ac:dyDescent="0.25">
      <c r="J2421"/>
      <c r="K2421"/>
      <c r="L2421"/>
    </row>
    <row r="2422" spans="10:12" x14ac:dyDescent="0.25">
      <c r="J2422"/>
      <c r="K2422"/>
      <c r="L2422"/>
    </row>
    <row r="2423" spans="10:12" x14ac:dyDescent="0.25">
      <c r="J2423"/>
      <c r="K2423"/>
      <c r="L2423"/>
    </row>
    <row r="2424" spans="10:12" x14ac:dyDescent="0.25">
      <c r="J2424"/>
      <c r="K2424"/>
      <c r="L2424"/>
    </row>
    <row r="2425" spans="10:12" x14ac:dyDescent="0.25">
      <c r="J2425"/>
      <c r="K2425"/>
      <c r="L2425"/>
    </row>
    <row r="2426" spans="10:12" x14ac:dyDescent="0.25">
      <c r="J2426"/>
      <c r="K2426"/>
      <c r="L2426"/>
    </row>
    <row r="2427" spans="10:12" x14ac:dyDescent="0.25">
      <c r="J2427"/>
      <c r="K2427"/>
      <c r="L2427"/>
    </row>
    <row r="2428" spans="10:12" x14ac:dyDescent="0.25">
      <c r="J2428"/>
      <c r="K2428"/>
      <c r="L2428"/>
    </row>
    <row r="2429" spans="10:12" x14ac:dyDescent="0.25">
      <c r="J2429"/>
      <c r="K2429"/>
      <c r="L2429"/>
    </row>
    <row r="2430" spans="10:12" x14ac:dyDescent="0.25">
      <c r="J2430"/>
      <c r="K2430"/>
      <c r="L2430"/>
    </row>
    <row r="2431" spans="10:12" x14ac:dyDescent="0.25">
      <c r="J2431"/>
      <c r="K2431"/>
      <c r="L2431"/>
    </row>
    <row r="2432" spans="10:12" x14ac:dyDescent="0.25">
      <c r="J2432"/>
      <c r="K2432"/>
      <c r="L2432"/>
    </row>
    <row r="2433" spans="10:12" x14ac:dyDescent="0.25">
      <c r="J2433"/>
      <c r="K2433"/>
      <c r="L2433"/>
    </row>
    <row r="2434" spans="10:12" x14ac:dyDescent="0.25">
      <c r="J2434"/>
      <c r="K2434"/>
      <c r="L2434"/>
    </row>
    <row r="2435" spans="10:12" x14ac:dyDescent="0.25">
      <c r="J2435"/>
      <c r="K2435"/>
      <c r="L2435"/>
    </row>
    <row r="2436" spans="10:12" x14ac:dyDescent="0.25">
      <c r="J2436"/>
      <c r="K2436"/>
      <c r="L2436"/>
    </row>
    <row r="2437" spans="10:12" x14ac:dyDescent="0.25">
      <c r="J2437"/>
      <c r="K2437"/>
      <c r="L2437"/>
    </row>
    <row r="2438" spans="10:12" x14ac:dyDescent="0.25">
      <c r="J2438"/>
      <c r="K2438"/>
      <c r="L2438"/>
    </row>
    <row r="2439" spans="10:12" x14ac:dyDescent="0.25">
      <c r="J2439"/>
      <c r="K2439"/>
      <c r="L2439"/>
    </row>
    <row r="2440" spans="10:12" x14ac:dyDescent="0.25">
      <c r="J2440"/>
      <c r="K2440"/>
      <c r="L2440"/>
    </row>
    <row r="2441" spans="10:12" x14ac:dyDescent="0.25">
      <c r="J2441"/>
      <c r="K2441"/>
      <c r="L2441"/>
    </row>
    <row r="2442" spans="10:12" x14ac:dyDescent="0.25">
      <c r="J2442"/>
      <c r="K2442"/>
      <c r="L2442"/>
    </row>
    <row r="2443" spans="10:12" x14ac:dyDescent="0.25">
      <c r="J2443"/>
      <c r="K2443"/>
      <c r="L2443"/>
    </row>
    <row r="2444" spans="10:12" x14ac:dyDescent="0.25">
      <c r="J2444"/>
      <c r="K2444"/>
      <c r="L2444"/>
    </row>
    <row r="2445" spans="10:12" x14ac:dyDescent="0.25">
      <c r="J2445"/>
      <c r="K2445"/>
      <c r="L2445"/>
    </row>
    <row r="2446" spans="10:12" x14ac:dyDescent="0.25">
      <c r="J2446"/>
      <c r="K2446"/>
      <c r="L2446"/>
    </row>
    <row r="2447" spans="10:12" x14ac:dyDescent="0.25">
      <c r="J2447"/>
      <c r="K2447"/>
      <c r="L2447"/>
    </row>
    <row r="2448" spans="10:12" x14ac:dyDescent="0.25">
      <c r="J2448"/>
      <c r="K2448"/>
      <c r="L2448"/>
    </row>
    <row r="2449" spans="10:12" x14ac:dyDescent="0.25">
      <c r="J2449"/>
      <c r="K2449"/>
      <c r="L2449"/>
    </row>
    <row r="2450" spans="10:12" x14ac:dyDescent="0.25">
      <c r="J2450"/>
      <c r="K2450"/>
      <c r="L2450"/>
    </row>
    <row r="2451" spans="10:12" x14ac:dyDescent="0.25">
      <c r="J2451"/>
      <c r="K2451"/>
      <c r="L2451"/>
    </row>
    <row r="2452" spans="10:12" x14ac:dyDescent="0.25">
      <c r="J2452"/>
      <c r="K2452"/>
      <c r="L2452"/>
    </row>
    <row r="2453" spans="10:12" x14ac:dyDescent="0.25">
      <c r="J2453"/>
      <c r="K2453"/>
      <c r="L2453"/>
    </row>
    <row r="2454" spans="10:12" x14ac:dyDescent="0.25">
      <c r="J2454"/>
      <c r="K2454"/>
      <c r="L2454"/>
    </row>
    <row r="2455" spans="10:12" x14ac:dyDescent="0.25">
      <c r="J2455"/>
      <c r="K2455"/>
      <c r="L2455"/>
    </row>
    <row r="2456" spans="10:12" x14ac:dyDescent="0.25">
      <c r="J2456"/>
      <c r="K2456"/>
      <c r="L2456"/>
    </row>
    <row r="2457" spans="10:12" x14ac:dyDescent="0.25">
      <c r="J2457"/>
      <c r="K2457"/>
      <c r="L2457"/>
    </row>
    <row r="2458" spans="10:12" x14ac:dyDescent="0.25">
      <c r="J2458"/>
      <c r="K2458"/>
      <c r="L2458"/>
    </row>
    <row r="2459" spans="10:12" x14ac:dyDescent="0.25">
      <c r="J2459"/>
      <c r="K2459"/>
      <c r="L2459"/>
    </row>
    <row r="2460" spans="10:12" x14ac:dyDescent="0.25">
      <c r="J2460"/>
      <c r="K2460"/>
      <c r="L2460"/>
    </row>
    <row r="2461" spans="10:12" x14ac:dyDescent="0.25">
      <c r="J2461"/>
      <c r="K2461"/>
      <c r="L2461"/>
    </row>
    <row r="2462" spans="10:12" x14ac:dyDescent="0.25">
      <c r="J2462"/>
      <c r="K2462"/>
      <c r="L2462"/>
    </row>
    <row r="2463" spans="10:12" x14ac:dyDescent="0.25">
      <c r="J2463"/>
      <c r="K2463"/>
      <c r="L2463"/>
    </row>
    <row r="2464" spans="10:12" x14ac:dyDescent="0.25">
      <c r="J2464"/>
      <c r="K2464"/>
      <c r="L2464"/>
    </row>
    <row r="2465" spans="10:12" x14ac:dyDescent="0.25">
      <c r="J2465"/>
      <c r="K2465"/>
      <c r="L2465"/>
    </row>
    <row r="2466" spans="10:12" x14ac:dyDescent="0.25">
      <c r="J2466"/>
      <c r="K2466"/>
      <c r="L2466"/>
    </row>
    <row r="2467" spans="10:12" x14ac:dyDescent="0.25">
      <c r="J2467"/>
      <c r="K2467"/>
      <c r="L2467"/>
    </row>
    <row r="2468" spans="10:12" x14ac:dyDescent="0.25">
      <c r="J2468"/>
      <c r="K2468"/>
      <c r="L2468"/>
    </row>
    <row r="2469" spans="10:12" x14ac:dyDescent="0.25">
      <c r="J2469"/>
      <c r="K2469"/>
      <c r="L2469"/>
    </row>
    <row r="2470" spans="10:12" x14ac:dyDescent="0.25">
      <c r="J2470"/>
      <c r="K2470"/>
      <c r="L2470"/>
    </row>
    <row r="2471" spans="10:12" x14ac:dyDescent="0.25">
      <c r="J2471"/>
      <c r="K2471"/>
      <c r="L2471"/>
    </row>
    <row r="2472" spans="10:12" x14ac:dyDescent="0.25">
      <c r="J2472"/>
      <c r="K2472"/>
      <c r="L2472"/>
    </row>
    <row r="2473" spans="10:12" x14ac:dyDescent="0.25">
      <c r="J2473"/>
      <c r="K2473"/>
      <c r="L2473"/>
    </row>
    <row r="2474" spans="10:12" x14ac:dyDescent="0.25">
      <c r="J2474"/>
      <c r="K2474"/>
      <c r="L2474"/>
    </row>
    <row r="2475" spans="10:12" x14ac:dyDescent="0.25">
      <c r="J2475"/>
      <c r="K2475"/>
      <c r="L2475"/>
    </row>
    <row r="2476" spans="10:12" x14ac:dyDescent="0.25">
      <c r="J2476"/>
      <c r="K2476"/>
      <c r="L2476"/>
    </row>
    <row r="2477" spans="10:12" x14ac:dyDescent="0.25">
      <c r="J2477"/>
      <c r="K2477"/>
      <c r="L2477"/>
    </row>
    <row r="2478" spans="10:12" x14ac:dyDescent="0.25">
      <c r="J2478"/>
      <c r="K2478"/>
      <c r="L2478"/>
    </row>
    <row r="2479" spans="10:12" x14ac:dyDescent="0.25">
      <c r="J2479"/>
      <c r="K2479"/>
      <c r="L2479"/>
    </row>
    <row r="2480" spans="10:12" x14ac:dyDescent="0.25">
      <c r="J2480"/>
      <c r="K2480"/>
      <c r="L2480"/>
    </row>
    <row r="2481" spans="10:12" x14ac:dyDescent="0.25">
      <c r="J2481"/>
      <c r="K2481"/>
      <c r="L2481"/>
    </row>
    <row r="2482" spans="10:12" x14ac:dyDescent="0.25">
      <c r="J2482"/>
      <c r="K2482"/>
      <c r="L2482"/>
    </row>
    <row r="2483" spans="10:12" x14ac:dyDescent="0.25">
      <c r="J2483"/>
      <c r="K2483"/>
      <c r="L2483"/>
    </row>
    <row r="2484" spans="10:12" x14ac:dyDescent="0.25">
      <c r="J2484"/>
      <c r="K2484"/>
      <c r="L2484"/>
    </row>
    <row r="2485" spans="10:12" x14ac:dyDescent="0.25">
      <c r="J2485"/>
      <c r="K2485"/>
      <c r="L2485"/>
    </row>
    <row r="2486" spans="10:12" x14ac:dyDescent="0.25">
      <c r="J2486"/>
      <c r="K2486"/>
      <c r="L2486"/>
    </row>
    <row r="2487" spans="10:12" x14ac:dyDescent="0.25">
      <c r="J2487"/>
      <c r="K2487"/>
      <c r="L2487"/>
    </row>
    <row r="2488" spans="10:12" x14ac:dyDescent="0.25">
      <c r="J2488"/>
      <c r="K2488"/>
      <c r="L2488"/>
    </row>
    <row r="2489" spans="10:12" x14ac:dyDescent="0.25">
      <c r="J2489"/>
      <c r="K2489"/>
      <c r="L2489"/>
    </row>
    <row r="2490" spans="10:12" x14ac:dyDescent="0.25">
      <c r="J2490"/>
      <c r="K2490"/>
      <c r="L2490"/>
    </row>
    <row r="2491" spans="10:12" x14ac:dyDescent="0.25">
      <c r="J2491"/>
      <c r="K2491"/>
      <c r="L2491"/>
    </row>
    <row r="2492" spans="10:12" x14ac:dyDescent="0.25">
      <c r="J2492"/>
      <c r="K2492"/>
      <c r="L2492"/>
    </row>
    <row r="2493" spans="10:12" x14ac:dyDescent="0.25">
      <c r="J2493"/>
      <c r="K2493"/>
      <c r="L2493"/>
    </row>
    <row r="2494" spans="10:12" x14ac:dyDescent="0.25">
      <c r="J2494"/>
      <c r="K2494"/>
      <c r="L2494"/>
    </row>
    <row r="2495" spans="10:12" x14ac:dyDescent="0.25">
      <c r="J2495"/>
      <c r="K2495"/>
      <c r="L2495"/>
    </row>
    <row r="2496" spans="10:12" x14ac:dyDescent="0.25">
      <c r="J2496"/>
      <c r="K2496"/>
      <c r="L2496"/>
    </row>
    <row r="2497" spans="10:12" x14ac:dyDescent="0.25">
      <c r="J2497"/>
      <c r="K2497"/>
      <c r="L2497"/>
    </row>
    <row r="2498" spans="10:12" x14ac:dyDescent="0.25">
      <c r="J2498"/>
      <c r="K2498"/>
      <c r="L2498"/>
    </row>
    <row r="2499" spans="10:12" x14ac:dyDescent="0.25">
      <c r="J2499"/>
      <c r="K2499"/>
      <c r="L2499"/>
    </row>
    <row r="2500" spans="10:12" x14ac:dyDescent="0.25">
      <c r="J2500"/>
      <c r="K2500"/>
      <c r="L2500"/>
    </row>
    <row r="2501" spans="10:12" x14ac:dyDescent="0.25">
      <c r="J2501"/>
      <c r="K2501"/>
      <c r="L2501"/>
    </row>
    <row r="2502" spans="10:12" x14ac:dyDescent="0.25">
      <c r="J2502"/>
      <c r="K2502"/>
      <c r="L2502"/>
    </row>
    <row r="2503" spans="10:12" x14ac:dyDescent="0.25">
      <c r="J2503"/>
      <c r="K2503"/>
      <c r="L2503"/>
    </row>
    <row r="2504" spans="10:12" x14ac:dyDescent="0.25">
      <c r="J2504"/>
      <c r="K2504"/>
      <c r="L2504"/>
    </row>
    <row r="2505" spans="10:12" x14ac:dyDescent="0.25">
      <c r="J2505"/>
      <c r="K2505"/>
      <c r="L2505"/>
    </row>
    <row r="2506" spans="10:12" x14ac:dyDescent="0.25">
      <c r="J2506"/>
      <c r="K2506"/>
      <c r="L2506"/>
    </row>
    <row r="2507" spans="10:12" x14ac:dyDescent="0.25">
      <c r="J2507"/>
      <c r="K2507"/>
      <c r="L2507"/>
    </row>
    <row r="2508" spans="10:12" x14ac:dyDescent="0.25">
      <c r="J2508"/>
      <c r="K2508"/>
      <c r="L2508"/>
    </row>
    <row r="2509" spans="10:12" x14ac:dyDescent="0.25">
      <c r="J2509"/>
      <c r="K2509"/>
      <c r="L2509"/>
    </row>
    <row r="2510" spans="10:12" x14ac:dyDescent="0.25">
      <c r="J2510"/>
      <c r="K2510"/>
      <c r="L2510"/>
    </row>
    <row r="2511" spans="10:12" x14ac:dyDescent="0.25">
      <c r="J2511"/>
      <c r="K2511"/>
      <c r="L2511"/>
    </row>
    <row r="2512" spans="10:12" x14ac:dyDescent="0.25">
      <c r="J2512"/>
      <c r="K2512"/>
      <c r="L2512"/>
    </row>
    <row r="2513" spans="10:12" x14ac:dyDescent="0.25">
      <c r="J2513"/>
      <c r="K2513"/>
      <c r="L2513"/>
    </row>
    <row r="2514" spans="10:12" x14ac:dyDescent="0.25">
      <c r="J2514"/>
      <c r="K2514"/>
      <c r="L2514"/>
    </row>
    <row r="2515" spans="10:12" x14ac:dyDescent="0.25">
      <c r="J2515"/>
      <c r="K2515"/>
      <c r="L2515"/>
    </row>
    <row r="2516" spans="10:12" x14ac:dyDescent="0.25">
      <c r="J2516"/>
      <c r="K2516"/>
      <c r="L2516"/>
    </row>
    <row r="2517" spans="10:12" x14ac:dyDescent="0.25">
      <c r="J2517"/>
      <c r="K2517"/>
      <c r="L2517"/>
    </row>
    <row r="2518" spans="10:12" x14ac:dyDescent="0.25">
      <c r="J2518"/>
      <c r="K2518"/>
      <c r="L2518"/>
    </row>
    <row r="2519" spans="10:12" x14ac:dyDescent="0.25">
      <c r="J2519"/>
      <c r="K2519"/>
      <c r="L2519"/>
    </row>
    <row r="2520" spans="10:12" x14ac:dyDescent="0.25">
      <c r="J2520"/>
      <c r="K2520"/>
      <c r="L2520"/>
    </row>
    <row r="2521" spans="10:12" x14ac:dyDescent="0.25">
      <c r="J2521"/>
      <c r="K2521"/>
      <c r="L2521"/>
    </row>
    <row r="2522" spans="10:12" x14ac:dyDescent="0.25">
      <c r="J2522"/>
      <c r="K2522"/>
      <c r="L2522"/>
    </row>
    <row r="2523" spans="10:12" x14ac:dyDescent="0.25">
      <c r="J2523"/>
      <c r="K2523"/>
      <c r="L2523"/>
    </row>
    <row r="2524" spans="10:12" x14ac:dyDescent="0.25">
      <c r="J2524"/>
      <c r="K2524"/>
      <c r="L2524"/>
    </row>
    <row r="2525" spans="10:12" x14ac:dyDescent="0.25">
      <c r="J2525"/>
      <c r="K2525"/>
      <c r="L2525"/>
    </row>
    <row r="2526" spans="10:12" x14ac:dyDescent="0.25">
      <c r="J2526"/>
      <c r="K2526"/>
      <c r="L2526"/>
    </row>
    <row r="2527" spans="10:12" x14ac:dyDescent="0.25">
      <c r="J2527"/>
      <c r="K2527"/>
      <c r="L2527"/>
    </row>
    <row r="2528" spans="10:12" x14ac:dyDescent="0.25">
      <c r="J2528"/>
      <c r="K2528"/>
      <c r="L2528"/>
    </row>
    <row r="2529" spans="10:12" x14ac:dyDescent="0.25">
      <c r="J2529"/>
      <c r="K2529"/>
      <c r="L2529"/>
    </row>
    <row r="2530" spans="10:12" x14ac:dyDescent="0.25">
      <c r="J2530"/>
      <c r="K2530"/>
      <c r="L2530"/>
    </row>
    <row r="2531" spans="10:12" x14ac:dyDescent="0.25">
      <c r="J2531"/>
      <c r="K2531"/>
      <c r="L2531"/>
    </row>
    <row r="2532" spans="10:12" x14ac:dyDescent="0.25">
      <c r="J2532"/>
      <c r="K2532"/>
      <c r="L2532"/>
    </row>
    <row r="2533" spans="10:12" x14ac:dyDescent="0.25">
      <c r="J2533"/>
      <c r="K2533"/>
      <c r="L2533"/>
    </row>
    <row r="2534" spans="10:12" x14ac:dyDescent="0.25">
      <c r="J2534"/>
      <c r="K2534"/>
      <c r="L2534"/>
    </row>
    <row r="2535" spans="10:12" x14ac:dyDescent="0.25">
      <c r="J2535"/>
      <c r="K2535"/>
      <c r="L2535"/>
    </row>
    <row r="2536" spans="10:12" x14ac:dyDescent="0.25">
      <c r="J2536"/>
      <c r="K2536"/>
      <c r="L2536"/>
    </row>
    <row r="2537" spans="10:12" x14ac:dyDescent="0.25">
      <c r="J2537"/>
      <c r="K2537"/>
      <c r="L2537"/>
    </row>
    <row r="2538" spans="10:12" x14ac:dyDescent="0.25">
      <c r="J2538"/>
      <c r="K2538"/>
      <c r="L2538"/>
    </row>
    <row r="2539" spans="10:12" x14ac:dyDescent="0.25">
      <c r="J2539"/>
      <c r="K2539"/>
      <c r="L2539"/>
    </row>
    <row r="2540" spans="10:12" x14ac:dyDescent="0.25">
      <c r="J2540"/>
      <c r="K2540"/>
      <c r="L2540"/>
    </row>
    <row r="2541" spans="10:12" x14ac:dyDescent="0.25">
      <c r="J2541"/>
      <c r="K2541"/>
      <c r="L2541"/>
    </row>
    <row r="2542" spans="10:12" x14ac:dyDescent="0.25">
      <c r="J2542"/>
      <c r="K2542"/>
      <c r="L2542"/>
    </row>
    <row r="2543" spans="10:12" x14ac:dyDescent="0.25">
      <c r="J2543"/>
      <c r="K2543"/>
      <c r="L2543"/>
    </row>
    <row r="2544" spans="10:12" x14ac:dyDescent="0.25">
      <c r="J2544"/>
      <c r="K2544"/>
      <c r="L2544"/>
    </row>
    <row r="2545" spans="10:12" x14ac:dyDescent="0.25">
      <c r="J2545"/>
      <c r="K2545"/>
      <c r="L2545"/>
    </row>
    <row r="2546" spans="10:12" x14ac:dyDescent="0.25">
      <c r="J2546"/>
      <c r="K2546"/>
      <c r="L2546"/>
    </row>
    <row r="2547" spans="10:12" x14ac:dyDescent="0.25">
      <c r="J2547"/>
      <c r="K2547"/>
      <c r="L2547"/>
    </row>
    <row r="2548" spans="10:12" x14ac:dyDescent="0.25">
      <c r="J2548"/>
      <c r="K2548"/>
      <c r="L2548"/>
    </row>
    <row r="2549" spans="10:12" x14ac:dyDescent="0.25">
      <c r="J2549"/>
      <c r="K2549"/>
      <c r="L2549"/>
    </row>
    <row r="2550" spans="10:12" x14ac:dyDescent="0.25">
      <c r="J2550"/>
      <c r="K2550"/>
      <c r="L2550"/>
    </row>
    <row r="2551" spans="10:12" x14ac:dyDescent="0.25">
      <c r="J2551"/>
      <c r="K2551"/>
      <c r="L2551"/>
    </row>
    <row r="2552" spans="10:12" x14ac:dyDescent="0.25">
      <c r="J2552"/>
      <c r="K2552"/>
      <c r="L2552"/>
    </row>
    <row r="2553" spans="10:12" x14ac:dyDescent="0.25">
      <c r="J2553"/>
      <c r="K2553"/>
      <c r="L2553"/>
    </row>
    <row r="2554" spans="10:12" x14ac:dyDescent="0.25">
      <c r="J2554"/>
      <c r="K2554"/>
      <c r="L2554"/>
    </row>
    <row r="2555" spans="10:12" x14ac:dyDescent="0.25">
      <c r="J2555"/>
      <c r="K2555"/>
      <c r="L2555"/>
    </row>
    <row r="2556" spans="10:12" x14ac:dyDescent="0.25">
      <c r="J2556"/>
      <c r="K2556"/>
      <c r="L2556"/>
    </row>
    <row r="2557" spans="10:12" x14ac:dyDescent="0.25">
      <c r="J2557"/>
      <c r="K2557"/>
      <c r="L2557"/>
    </row>
    <row r="2558" spans="10:12" x14ac:dyDescent="0.25">
      <c r="J2558"/>
      <c r="K2558"/>
      <c r="L2558"/>
    </row>
    <row r="2559" spans="10:12" x14ac:dyDescent="0.25">
      <c r="J2559"/>
      <c r="K2559"/>
      <c r="L2559"/>
    </row>
    <row r="2560" spans="10:12" x14ac:dyDescent="0.25">
      <c r="J2560"/>
      <c r="K2560"/>
      <c r="L2560"/>
    </row>
    <row r="2561" spans="10:12" x14ac:dyDescent="0.25">
      <c r="J2561"/>
      <c r="K2561"/>
      <c r="L2561"/>
    </row>
    <row r="2562" spans="10:12" x14ac:dyDescent="0.25">
      <c r="J2562"/>
      <c r="K2562"/>
      <c r="L2562"/>
    </row>
    <row r="2563" spans="10:12" x14ac:dyDescent="0.25">
      <c r="J2563"/>
      <c r="K2563"/>
      <c r="L2563"/>
    </row>
    <row r="2564" spans="10:12" x14ac:dyDescent="0.25">
      <c r="J2564"/>
      <c r="K2564"/>
      <c r="L2564"/>
    </row>
    <row r="2565" spans="10:12" x14ac:dyDescent="0.25">
      <c r="J2565"/>
      <c r="K2565"/>
      <c r="L2565"/>
    </row>
    <row r="2566" spans="10:12" x14ac:dyDescent="0.25">
      <c r="J2566"/>
      <c r="K2566"/>
      <c r="L2566"/>
    </row>
    <row r="2567" spans="10:12" x14ac:dyDescent="0.25">
      <c r="J2567"/>
      <c r="K2567"/>
      <c r="L2567"/>
    </row>
    <row r="2568" spans="10:12" x14ac:dyDescent="0.25">
      <c r="J2568"/>
      <c r="K2568"/>
      <c r="L2568"/>
    </row>
    <row r="2569" spans="10:12" x14ac:dyDescent="0.25">
      <c r="J2569"/>
      <c r="K2569"/>
      <c r="L2569"/>
    </row>
    <row r="2570" spans="10:12" x14ac:dyDescent="0.25">
      <c r="J2570"/>
      <c r="K2570"/>
      <c r="L2570"/>
    </row>
    <row r="2571" spans="10:12" x14ac:dyDescent="0.25">
      <c r="J2571"/>
      <c r="K2571"/>
      <c r="L2571"/>
    </row>
    <row r="2572" spans="10:12" x14ac:dyDescent="0.25">
      <c r="J2572"/>
      <c r="K2572"/>
      <c r="L2572"/>
    </row>
    <row r="2573" spans="10:12" x14ac:dyDescent="0.25">
      <c r="J2573"/>
      <c r="K2573"/>
      <c r="L2573"/>
    </row>
    <row r="2574" spans="10:12" x14ac:dyDescent="0.25">
      <c r="J2574"/>
      <c r="K2574"/>
      <c r="L2574"/>
    </row>
    <row r="2575" spans="10:12" x14ac:dyDescent="0.25">
      <c r="J2575"/>
      <c r="K2575"/>
      <c r="L2575"/>
    </row>
    <row r="2576" spans="10:12" x14ac:dyDescent="0.25">
      <c r="J2576"/>
      <c r="K2576"/>
      <c r="L2576"/>
    </row>
    <row r="2577" spans="10:12" x14ac:dyDescent="0.25">
      <c r="J2577"/>
      <c r="K2577"/>
      <c r="L2577"/>
    </row>
    <row r="2578" spans="10:12" x14ac:dyDescent="0.25">
      <c r="J2578"/>
      <c r="K2578"/>
      <c r="L2578"/>
    </row>
    <row r="2579" spans="10:12" x14ac:dyDescent="0.25">
      <c r="J2579"/>
      <c r="K2579"/>
      <c r="L2579"/>
    </row>
    <row r="2580" spans="10:12" x14ac:dyDescent="0.25">
      <c r="J2580"/>
      <c r="K2580"/>
      <c r="L2580"/>
    </row>
    <row r="2581" spans="10:12" x14ac:dyDescent="0.25">
      <c r="J2581"/>
      <c r="K2581"/>
      <c r="L2581"/>
    </row>
    <row r="2582" spans="10:12" x14ac:dyDescent="0.25">
      <c r="J2582"/>
      <c r="K2582"/>
      <c r="L2582"/>
    </row>
    <row r="2583" spans="10:12" x14ac:dyDescent="0.25">
      <c r="J2583"/>
      <c r="K2583"/>
      <c r="L2583"/>
    </row>
    <row r="2584" spans="10:12" x14ac:dyDescent="0.25">
      <c r="J2584"/>
      <c r="K2584"/>
      <c r="L2584"/>
    </row>
    <row r="2585" spans="10:12" x14ac:dyDescent="0.25">
      <c r="J2585"/>
      <c r="K2585"/>
      <c r="L2585"/>
    </row>
    <row r="2586" spans="10:12" x14ac:dyDescent="0.25">
      <c r="J2586"/>
      <c r="K2586"/>
      <c r="L2586"/>
    </row>
    <row r="2587" spans="10:12" x14ac:dyDescent="0.25">
      <c r="J2587"/>
      <c r="K2587"/>
      <c r="L2587"/>
    </row>
    <row r="2588" spans="10:12" x14ac:dyDescent="0.25">
      <c r="J2588"/>
      <c r="K2588"/>
      <c r="L2588"/>
    </row>
    <row r="2589" spans="10:12" x14ac:dyDescent="0.25">
      <c r="J2589"/>
      <c r="K2589"/>
      <c r="L2589"/>
    </row>
    <row r="2590" spans="10:12" x14ac:dyDescent="0.25">
      <c r="J2590"/>
      <c r="K2590"/>
      <c r="L2590"/>
    </row>
    <row r="2591" spans="10:12" x14ac:dyDescent="0.25">
      <c r="J2591"/>
      <c r="K2591"/>
      <c r="L2591"/>
    </row>
    <row r="2592" spans="10:12" x14ac:dyDescent="0.25">
      <c r="J2592"/>
      <c r="K2592"/>
      <c r="L2592"/>
    </row>
    <row r="2593" spans="10:12" x14ac:dyDescent="0.25">
      <c r="J2593"/>
      <c r="K2593"/>
      <c r="L2593"/>
    </row>
    <row r="2594" spans="10:12" x14ac:dyDescent="0.25">
      <c r="J2594"/>
      <c r="K2594"/>
      <c r="L2594"/>
    </row>
    <row r="2595" spans="10:12" x14ac:dyDescent="0.25">
      <c r="J2595"/>
      <c r="K2595"/>
      <c r="L2595"/>
    </row>
    <row r="2596" spans="10:12" x14ac:dyDescent="0.25">
      <c r="J2596"/>
      <c r="K2596"/>
      <c r="L2596"/>
    </row>
    <row r="2597" spans="10:12" x14ac:dyDescent="0.25">
      <c r="J2597"/>
      <c r="K2597"/>
      <c r="L2597"/>
    </row>
    <row r="2598" spans="10:12" x14ac:dyDescent="0.25">
      <c r="J2598"/>
      <c r="K2598"/>
      <c r="L2598"/>
    </row>
    <row r="2599" spans="10:12" x14ac:dyDescent="0.25">
      <c r="J2599"/>
      <c r="K2599"/>
      <c r="L2599"/>
    </row>
    <row r="2600" spans="10:12" x14ac:dyDescent="0.25">
      <c r="J2600"/>
      <c r="K2600"/>
      <c r="L2600"/>
    </row>
    <row r="2601" spans="10:12" x14ac:dyDescent="0.25">
      <c r="J2601"/>
      <c r="K2601"/>
      <c r="L2601"/>
    </row>
    <row r="2602" spans="10:12" x14ac:dyDescent="0.25">
      <c r="J2602"/>
      <c r="K2602"/>
      <c r="L2602"/>
    </row>
    <row r="2603" spans="10:12" x14ac:dyDescent="0.25">
      <c r="J2603"/>
      <c r="K2603"/>
      <c r="L2603"/>
    </row>
    <row r="2604" spans="10:12" x14ac:dyDescent="0.25">
      <c r="J2604"/>
      <c r="K2604"/>
      <c r="L2604"/>
    </row>
    <row r="2605" spans="10:12" x14ac:dyDescent="0.25">
      <c r="J2605"/>
      <c r="K2605"/>
      <c r="L2605"/>
    </row>
    <row r="2606" spans="10:12" x14ac:dyDescent="0.25">
      <c r="J2606"/>
      <c r="K2606"/>
      <c r="L2606"/>
    </row>
    <row r="2607" spans="10:12" x14ac:dyDescent="0.25">
      <c r="J2607"/>
      <c r="K2607"/>
      <c r="L2607"/>
    </row>
    <row r="2608" spans="10:12" x14ac:dyDescent="0.25">
      <c r="J2608"/>
      <c r="K2608"/>
      <c r="L2608"/>
    </row>
    <row r="2609" spans="10:12" x14ac:dyDescent="0.25">
      <c r="J2609"/>
      <c r="K2609"/>
      <c r="L2609"/>
    </row>
    <row r="2610" spans="10:12" x14ac:dyDescent="0.25">
      <c r="J2610"/>
      <c r="K2610"/>
      <c r="L2610"/>
    </row>
    <row r="2611" spans="10:12" x14ac:dyDescent="0.25">
      <c r="J2611"/>
      <c r="K2611"/>
      <c r="L2611"/>
    </row>
    <row r="2612" spans="10:12" x14ac:dyDescent="0.25">
      <c r="J2612"/>
      <c r="K2612"/>
      <c r="L2612"/>
    </row>
    <row r="2613" spans="10:12" x14ac:dyDescent="0.25">
      <c r="J2613"/>
      <c r="K2613"/>
      <c r="L2613"/>
    </row>
    <row r="2614" spans="10:12" x14ac:dyDescent="0.25">
      <c r="J2614"/>
      <c r="K2614"/>
      <c r="L2614"/>
    </row>
    <row r="2615" spans="10:12" x14ac:dyDescent="0.25">
      <c r="J2615"/>
      <c r="K2615"/>
      <c r="L2615"/>
    </row>
    <row r="2616" spans="10:12" x14ac:dyDescent="0.25">
      <c r="J2616"/>
      <c r="K2616"/>
      <c r="L2616"/>
    </row>
    <row r="2617" spans="10:12" x14ac:dyDescent="0.25">
      <c r="J2617"/>
      <c r="K2617"/>
      <c r="L2617"/>
    </row>
    <row r="2618" spans="10:12" x14ac:dyDescent="0.25">
      <c r="J2618"/>
      <c r="K2618"/>
      <c r="L2618"/>
    </row>
    <row r="2619" spans="10:12" x14ac:dyDescent="0.25">
      <c r="J2619"/>
      <c r="K2619"/>
      <c r="L2619"/>
    </row>
    <row r="2620" spans="10:12" x14ac:dyDescent="0.25">
      <c r="J2620"/>
      <c r="K2620"/>
      <c r="L2620"/>
    </row>
    <row r="2621" spans="10:12" x14ac:dyDescent="0.25">
      <c r="J2621"/>
      <c r="K2621"/>
      <c r="L2621"/>
    </row>
    <row r="2622" spans="10:12" x14ac:dyDescent="0.25">
      <c r="J2622"/>
      <c r="K2622"/>
      <c r="L2622"/>
    </row>
    <row r="2623" spans="10:12" x14ac:dyDescent="0.25">
      <c r="J2623"/>
      <c r="K2623"/>
      <c r="L2623"/>
    </row>
    <row r="2624" spans="10:12" x14ac:dyDescent="0.25">
      <c r="J2624"/>
      <c r="K2624"/>
      <c r="L2624"/>
    </row>
    <row r="2625" spans="10:12" x14ac:dyDescent="0.25">
      <c r="J2625"/>
      <c r="K2625"/>
      <c r="L2625"/>
    </row>
    <row r="2626" spans="10:12" x14ac:dyDescent="0.25">
      <c r="J2626"/>
      <c r="K2626"/>
      <c r="L2626"/>
    </row>
    <row r="2627" spans="10:12" x14ac:dyDescent="0.25">
      <c r="J2627"/>
      <c r="K2627"/>
      <c r="L2627"/>
    </row>
    <row r="2628" spans="10:12" x14ac:dyDescent="0.25">
      <c r="J2628"/>
      <c r="K2628"/>
      <c r="L2628"/>
    </row>
    <row r="2629" spans="10:12" x14ac:dyDescent="0.25">
      <c r="J2629"/>
      <c r="K2629"/>
      <c r="L2629"/>
    </row>
    <row r="2630" spans="10:12" x14ac:dyDescent="0.25">
      <c r="J2630"/>
      <c r="K2630"/>
      <c r="L2630"/>
    </row>
    <row r="2631" spans="10:12" x14ac:dyDescent="0.25">
      <c r="J2631"/>
      <c r="K2631"/>
      <c r="L2631"/>
    </row>
    <row r="2632" spans="10:12" x14ac:dyDescent="0.25">
      <c r="J2632"/>
      <c r="K2632"/>
      <c r="L2632"/>
    </row>
    <row r="2633" spans="10:12" x14ac:dyDescent="0.25">
      <c r="J2633"/>
      <c r="K2633"/>
      <c r="L2633"/>
    </row>
    <row r="2634" spans="10:12" x14ac:dyDescent="0.25">
      <c r="J2634"/>
      <c r="K2634"/>
      <c r="L2634"/>
    </row>
    <row r="2635" spans="10:12" x14ac:dyDescent="0.25">
      <c r="J2635"/>
      <c r="K2635"/>
      <c r="L2635"/>
    </row>
    <row r="2636" spans="10:12" x14ac:dyDescent="0.25">
      <c r="J2636"/>
      <c r="K2636"/>
      <c r="L2636"/>
    </row>
    <row r="2637" spans="10:12" x14ac:dyDescent="0.25">
      <c r="J2637"/>
      <c r="K2637"/>
      <c r="L2637"/>
    </row>
    <row r="2638" spans="10:12" x14ac:dyDescent="0.25">
      <c r="J2638"/>
      <c r="K2638"/>
      <c r="L2638"/>
    </row>
    <row r="2639" spans="10:12" x14ac:dyDescent="0.25">
      <c r="J2639"/>
      <c r="K2639"/>
      <c r="L2639"/>
    </row>
    <row r="2640" spans="10:12" x14ac:dyDescent="0.25">
      <c r="J2640"/>
      <c r="K2640"/>
      <c r="L2640"/>
    </row>
    <row r="2641" spans="10:12" x14ac:dyDescent="0.25">
      <c r="J2641"/>
      <c r="K2641"/>
      <c r="L2641"/>
    </row>
    <row r="2642" spans="10:12" x14ac:dyDescent="0.25">
      <c r="J2642"/>
      <c r="K2642"/>
      <c r="L2642"/>
    </row>
    <row r="2643" spans="10:12" x14ac:dyDescent="0.25">
      <c r="J2643"/>
      <c r="K2643"/>
      <c r="L2643"/>
    </row>
    <row r="2644" spans="10:12" x14ac:dyDescent="0.25">
      <c r="J2644"/>
      <c r="K2644"/>
      <c r="L2644"/>
    </row>
    <row r="2645" spans="10:12" x14ac:dyDescent="0.25">
      <c r="J2645"/>
      <c r="K2645"/>
      <c r="L2645"/>
    </row>
    <row r="2646" spans="10:12" x14ac:dyDescent="0.25">
      <c r="J2646"/>
      <c r="K2646"/>
      <c r="L2646"/>
    </row>
    <row r="2647" spans="10:12" x14ac:dyDescent="0.25">
      <c r="J2647"/>
      <c r="K2647"/>
      <c r="L2647"/>
    </row>
    <row r="2648" spans="10:12" x14ac:dyDescent="0.25">
      <c r="J2648"/>
      <c r="K2648"/>
      <c r="L2648"/>
    </row>
    <row r="2649" spans="10:12" x14ac:dyDescent="0.25">
      <c r="J2649"/>
      <c r="K2649"/>
      <c r="L2649"/>
    </row>
    <row r="2650" spans="10:12" x14ac:dyDescent="0.25">
      <c r="J2650"/>
      <c r="K2650"/>
      <c r="L2650"/>
    </row>
    <row r="2651" spans="10:12" x14ac:dyDescent="0.25">
      <c r="J2651"/>
      <c r="K2651"/>
      <c r="L2651"/>
    </row>
    <row r="2652" spans="10:12" x14ac:dyDescent="0.25">
      <c r="J2652"/>
      <c r="K2652"/>
      <c r="L2652"/>
    </row>
    <row r="2653" spans="10:12" x14ac:dyDescent="0.25">
      <c r="J2653"/>
      <c r="K2653"/>
      <c r="L2653"/>
    </row>
    <row r="2654" spans="10:12" x14ac:dyDescent="0.25">
      <c r="J2654"/>
      <c r="K2654"/>
      <c r="L2654"/>
    </row>
    <row r="2655" spans="10:12" x14ac:dyDescent="0.25">
      <c r="J2655"/>
      <c r="K2655"/>
      <c r="L2655"/>
    </row>
    <row r="2656" spans="10:12" x14ac:dyDescent="0.25">
      <c r="J2656"/>
      <c r="K2656"/>
      <c r="L2656"/>
    </row>
    <row r="2657" spans="10:12" x14ac:dyDescent="0.25">
      <c r="J2657"/>
      <c r="K2657"/>
      <c r="L2657"/>
    </row>
    <row r="2658" spans="10:12" x14ac:dyDescent="0.25">
      <c r="J2658"/>
      <c r="K2658"/>
      <c r="L2658"/>
    </row>
    <row r="2659" spans="10:12" x14ac:dyDescent="0.25">
      <c r="J2659"/>
      <c r="K2659"/>
      <c r="L2659"/>
    </row>
    <row r="2660" spans="10:12" x14ac:dyDescent="0.25">
      <c r="J2660"/>
      <c r="K2660"/>
      <c r="L2660"/>
    </row>
    <row r="2661" spans="10:12" x14ac:dyDescent="0.25">
      <c r="J2661"/>
      <c r="K2661"/>
      <c r="L2661"/>
    </row>
    <row r="2662" spans="10:12" x14ac:dyDescent="0.25">
      <c r="J2662"/>
      <c r="K2662"/>
      <c r="L2662"/>
    </row>
    <row r="2663" spans="10:12" x14ac:dyDescent="0.25">
      <c r="J2663"/>
      <c r="K2663"/>
      <c r="L2663"/>
    </row>
    <row r="2664" spans="10:12" x14ac:dyDescent="0.25">
      <c r="J2664"/>
      <c r="K2664"/>
      <c r="L2664"/>
    </row>
    <row r="2665" spans="10:12" x14ac:dyDescent="0.25">
      <c r="J2665"/>
      <c r="K2665"/>
      <c r="L2665"/>
    </row>
    <row r="2666" spans="10:12" x14ac:dyDescent="0.25">
      <c r="J2666"/>
      <c r="K2666"/>
      <c r="L2666"/>
    </row>
    <row r="2667" spans="10:12" x14ac:dyDescent="0.25">
      <c r="J2667"/>
      <c r="K2667"/>
      <c r="L2667"/>
    </row>
    <row r="2668" spans="10:12" x14ac:dyDescent="0.25">
      <c r="J2668"/>
      <c r="K2668"/>
      <c r="L2668"/>
    </row>
    <row r="2669" spans="10:12" x14ac:dyDescent="0.25">
      <c r="J2669"/>
      <c r="K2669"/>
      <c r="L2669"/>
    </row>
    <row r="2670" spans="10:12" x14ac:dyDescent="0.25">
      <c r="J2670"/>
      <c r="K2670"/>
      <c r="L2670"/>
    </row>
    <row r="2671" spans="10:12" x14ac:dyDescent="0.25">
      <c r="J2671"/>
      <c r="K2671"/>
      <c r="L2671"/>
    </row>
    <row r="2672" spans="10:12" x14ac:dyDescent="0.25">
      <c r="J2672"/>
      <c r="K2672"/>
      <c r="L2672"/>
    </row>
    <row r="2673" spans="10:12" x14ac:dyDescent="0.25">
      <c r="J2673"/>
      <c r="K2673"/>
      <c r="L2673"/>
    </row>
    <row r="2674" spans="10:12" x14ac:dyDescent="0.25">
      <c r="J2674"/>
      <c r="K2674"/>
      <c r="L2674"/>
    </row>
    <row r="2675" spans="10:12" x14ac:dyDescent="0.25">
      <c r="J2675"/>
      <c r="K2675"/>
      <c r="L2675"/>
    </row>
    <row r="2676" spans="10:12" x14ac:dyDescent="0.25">
      <c r="J2676"/>
      <c r="K2676"/>
      <c r="L2676"/>
    </row>
    <row r="2677" spans="10:12" x14ac:dyDescent="0.25">
      <c r="J2677"/>
      <c r="K2677"/>
      <c r="L2677"/>
    </row>
    <row r="2678" spans="10:12" x14ac:dyDescent="0.25">
      <c r="J2678"/>
      <c r="K2678"/>
      <c r="L2678"/>
    </row>
    <row r="2679" spans="10:12" x14ac:dyDescent="0.25">
      <c r="J2679"/>
      <c r="K2679"/>
      <c r="L2679"/>
    </row>
    <row r="2680" spans="10:12" x14ac:dyDescent="0.25">
      <c r="J2680"/>
      <c r="K2680"/>
      <c r="L2680"/>
    </row>
    <row r="2681" spans="10:12" x14ac:dyDescent="0.25">
      <c r="J2681"/>
      <c r="K2681"/>
      <c r="L2681"/>
    </row>
    <row r="2682" spans="10:12" x14ac:dyDescent="0.25">
      <c r="J2682"/>
      <c r="K2682"/>
      <c r="L2682"/>
    </row>
    <row r="2683" spans="10:12" x14ac:dyDescent="0.25">
      <c r="J2683"/>
      <c r="K2683"/>
      <c r="L2683"/>
    </row>
    <row r="2684" spans="10:12" x14ac:dyDescent="0.25">
      <c r="J2684"/>
      <c r="K2684"/>
      <c r="L2684"/>
    </row>
    <row r="2685" spans="10:12" x14ac:dyDescent="0.25">
      <c r="J2685"/>
      <c r="K2685"/>
      <c r="L2685"/>
    </row>
    <row r="2686" spans="10:12" x14ac:dyDescent="0.25">
      <c r="J2686"/>
      <c r="K2686"/>
      <c r="L2686"/>
    </row>
    <row r="2687" spans="10:12" x14ac:dyDescent="0.25">
      <c r="J2687"/>
      <c r="K2687"/>
      <c r="L2687"/>
    </row>
    <row r="2688" spans="10:12" x14ac:dyDescent="0.25">
      <c r="J2688"/>
      <c r="K2688"/>
      <c r="L2688"/>
    </row>
    <row r="2689" spans="10:12" x14ac:dyDescent="0.25">
      <c r="J2689"/>
      <c r="K2689"/>
      <c r="L2689"/>
    </row>
    <row r="2690" spans="10:12" x14ac:dyDescent="0.25">
      <c r="J2690"/>
      <c r="K2690"/>
      <c r="L2690"/>
    </row>
    <row r="2691" spans="10:12" x14ac:dyDescent="0.25">
      <c r="J2691"/>
      <c r="K2691"/>
      <c r="L2691"/>
    </row>
    <row r="2692" spans="10:12" x14ac:dyDescent="0.25">
      <c r="J2692"/>
      <c r="K2692"/>
      <c r="L2692"/>
    </row>
    <row r="2693" spans="10:12" x14ac:dyDescent="0.25">
      <c r="J2693"/>
      <c r="K2693"/>
      <c r="L2693"/>
    </row>
    <row r="2694" spans="10:12" x14ac:dyDescent="0.25">
      <c r="J2694"/>
      <c r="K2694"/>
      <c r="L2694"/>
    </row>
    <row r="2695" spans="10:12" x14ac:dyDescent="0.25">
      <c r="J2695"/>
      <c r="K2695"/>
      <c r="L2695"/>
    </row>
    <row r="2696" spans="10:12" x14ac:dyDescent="0.25">
      <c r="J2696"/>
      <c r="K2696"/>
      <c r="L2696"/>
    </row>
    <row r="2697" spans="10:12" x14ac:dyDescent="0.25">
      <c r="J2697"/>
      <c r="K2697"/>
      <c r="L2697"/>
    </row>
    <row r="2698" spans="10:12" x14ac:dyDescent="0.25">
      <c r="J2698"/>
      <c r="K2698"/>
      <c r="L2698"/>
    </row>
    <row r="2699" spans="10:12" x14ac:dyDescent="0.25">
      <c r="J2699"/>
      <c r="K2699"/>
      <c r="L2699"/>
    </row>
    <row r="2700" spans="10:12" x14ac:dyDescent="0.25">
      <c r="J2700"/>
      <c r="K2700"/>
      <c r="L2700"/>
    </row>
    <row r="2701" spans="10:12" x14ac:dyDescent="0.25">
      <c r="J2701"/>
      <c r="K2701"/>
      <c r="L2701"/>
    </row>
    <row r="2702" spans="10:12" x14ac:dyDescent="0.25">
      <c r="J2702"/>
      <c r="K2702"/>
      <c r="L2702"/>
    </row>
    <row r="2703" spans="10:12" x14ac:dyDescent="0.25">
      <c r="J2703"/>
      <c r="K2703"/>
      <c r="L2703"/>
    </row>
    <row r="2704" spans="10:12" x14ac:dyDescent="0.25">
      <c r="J2704"/>
      <c r="K2704"/>
      <c r="L2704"/>
    </row>
    <row r="2705" spans="10:12" x14ac:dyDescent="0.25">
      <c r="J2705"/>
      <c r="K2705"/>
      <c r="L2705"/>
    </row>
    <row r="2706" spans="10:12" x14ac:dyDescent="0.25">
      <c r="J2706"/>
      <c r="K2706"/>
      <c r="L2706"/>
    </row>
    <row r="2707" spans="10:12" x14ac:dyDescent="0.25">
      <c r="J2707"/>
      <c r="K2707"/>
      <c r="L2707"/>
    </row>
    <row r="2708" spans="10:12" x14ac:dyDescent="0.25">
      <c r="J2708"/>
      <c r="K2708"/>
      <c r="L2708"/>
    </row>
    <row r="2709" spans="10:12" x14ac:dyDescent="0.25">
      <c r="J2709"/>
      <c r="K2709"/>
      <c r="L2709"/>
    </row>
    <row r="2710" spans="10:12" x14ac:dyDescent="0.25">
      <c r="J2710"/>
      <c r="K2710"/>
      <c r="L2710"/>
    </row>
    <row r="2711" spans="10:12" x14ac:dyDescent="0.25">
      <c r="J2711"/>
      <c r="K2711"/>
      <c r="L2711"/>
    </row>
    <row r="2712" spans="10:12" x14ac:dyDescent="0.25">
      <c r="J2712"/>
      <c r="K2712"/>
      <c r="L2712"/>
    </row>
    <row r="2713" spans="10:12" x14ac:dyDescent="0.25">
      <c r="J2713"/>
      <c r="K2713"/>
      <c r="L2713"/>
    </row>
    <row r="2714" spans="10:12" x14ac:dyDescent="0.25">
      <c r="J2714"/>
      <c r="K2714"/>
      <c r="L2714"/>
    </row>
    <row r="2715" spans="10:12" x14ac:dyDescent="0.25">
      <c r="J2715"/>
      <c r="K2715"/>
      <c r="L2715"/>
    </row>
    <row r="2716" spans="10:12" x14ac:dyDescent="0.25">
      <c r="J2716"/>
      <c r="K2716"/>
      <c r="L2716"/>
    </row>
    <row r="2717" spans="10:12" x14ac:dyDescent="0.25">
      <c r="J2717"/>
      <c r="K2717"/>
      <c r="L2717"/>
    </row>
    <row r="2718" spans="10:12" x14ac:dyDescent="0.25">
      <c r="J2718"/>
      <c r="K2718"/>
      <c r="L2718"/>
    </row>
    <row r="2719" spans="10:12" x14ac:dyDescent="0.25">
      <c r="J2719"/>
      <c r="K2719"/>
      <c r="L2719"/>
    </row>
    <row r="2720" spans="10:12" x14ac:dyDescent="0.25">
      <c r="J2720"/>
      <c r="K2720"/>
      <c r="L2720"/>
    </row>
    <row r="2721" spans="10:12" x14ac:dyDescent="0.25">
      <c r="J2721"/>
      <c r="K2721"/>
      <c r="L2721"/>
    </row>
    <row r="2722" spans="10:12" x14ac:dyDescent="0.25">
      <c r="J2722"/>
      <c r="K2722"/>
      <c r="L2722"/>
    </row>
    <row r="2723" spans="10:12" x14ac:dyDescent="0.25">
      <c r="J2723"/>
      <c r="K2723"/>
      <c r="L2723"/>
    </row>
    <row r="2724" spans="10:12" x14ac:dyDescent="0.25">
      <c r="J2724"/>
      <c r="K2724"/>
      <c r="L2724"/>
    </row>
    <row r="2725" spans="10:12" x14ac:dyDescent="0.25">
      <c r="J2725"/>
      <c r="K2725"/>
      <c r="L2725"/>
    </row>
    <row r="2726" spans="10:12" x14ac:dyDescent="0.25">
      <c r="J2726"/>
      <c r="K2726"/>
      <c r="L2726"/>
    </row>
    <row r="2727" spans="10:12" x14ac:dyDescent="0.25">
      <c r="J2727"/>
      <c r="K2727"/>
      <c r="L2727"/>
    </row>
    <row r="2728" spans="10:12" x14ac:dyDescent="0.25">
      <c r="J2728"/>
      <c r="K2728"/>
      <c r="L2728"/>
    </row>
    <row r="2729" spans="10:12" x14ac:dyDescent="0.25">
      <c r="J2729"/>
      <c r="K2729"/>
      <c r="L2729"/>
    </row>
    <row r="2730" spans="10:12" x14ac:dyDescent="0.25">
      <c r="J2730"/>
      <c r="K2730"/>
      <c r="L2730"/>
    </row>
    <row r="2731" spans="10:12" x14ac:dyDescent="0.25">
      <c r="J2731"/>
      <c r="K2731"/>
      <c r="L2731"/>
    </row>
    <row r="2732" spans="10:12" x14ac:dyDescent="0.25">
      <c r="J2732"/>
      <c r="K2732"/>
      <c r="L2732"/>
    </row>
    <row r="2733" spans="10:12" x14ac:dyDescent="0.25">
      <c r="J2733"/>
      <c r="K2733"/>
      <c r="L2733"/>
    </row>
    <row r="2734" spans="10:12" x14ac:dyDescent="0.25">
      <c r="J2734"/>
      <c r="K2734"/>
      <c r="L2734"/>
    </row>
    <row r="2735" spans="10:12" x14ac:dyDescent="0.25">
      <c r="J2735"/>
      <c r="K2735"/>
      <c r="L2735"/>
    </row>
    <row r="2736" spans="10:12" x14ac:dyDescent="0.25">
      <c r="J2736"/>
      <c r="K2736"/>
      <c r="L2736"/>
    </row>
    <row r="2737" spans="10:12" x14ac:dyDescent="0.25">
      <c r="J2737"/>
      <c r="K2737"/>
      <c r="L2737"/>
    </row>
    <row r="2738" spans="10:12" x14ac:dyDescent="0.25">
      <c r="J2738"/>
      <c r="K2738"/>
      <c r="L2738"/>
    </row>
    <row r="2739" spans="10:12" x14ac:dyDescent="0.25">
      <c r="J2739"/>
      <c r="K2739"/>
      <c r="L2739"/>
    </row>
    <row r="2740" spans="10:12" x14ac:dyDescent="0.25">
      <c r="J2740"/>
      <c r="K2740"/>
      <c r="L2740"/>
    </row>
    <row r="2741" spans="10:12" x14ac:dyDescent="0.25">
      <c r="J2741"/>
      <c r="K2741"/>
      <c r="L2741"/>
    </row>
    <row r="2742" spans="10:12" x14ac:dyDescent="0.25">
      <c r="J2742"/>
      <c r="K2742"/>
      <c r="L2742"/>
    </row>
    <row r="2743" spans="10:12" x14ac:dyDescent="0.25">
      <c r="J2743"/>
      <c r="K2743"/>
      <c r="L2743"/>
    </row>
    <row r="2744" spans="10:12" x14ac:dyDescent="0.25">
      <c r="J2744"/>
      <c r="K2744"/>
      <c r="L2744"/>
    </row>
    <row r="2745" spans="10:12" x14ac:dyDescent="0.25">
      <c r="J2745"/>
      <c r="K2745"/>
      <c r="L2745"/>
    </row>
    <row r="2746" spans="10:12" x14ac:dyDescent="0.25">
      <c r="J2746"/>
      <c r="K2746"/>
      <c r="L2746"/>
    </row>
    <row r="2747" spans="10:12" x14ac:dyDescent="0.25">
      <c r="J2747"/>
      <c r="K2747"/>
      <c r="L2747"/>
    </row>
    <row r="2748" spans="10:12" x14ac:dyDescent="0.25">
      <c r="J2748"/>
      <c r="K2748"/>
      <c r="L2748"/>
    </row>
    <row r="2749" spans="10:12" x14ac:dyDescent="0.25">
      <c r="J2749"/>
      <c r="K2749"/>
      <c r="L2749"/>
    </row>
    <row r="2750" spans="10:12" x14ac:dyDescent="0.25">
      <c r="J2750"/>
      <c r="K2750"/>
      <c r="L2750"/>
    </row>
    <row r="2751" spans="10:12" x14ac:dyDescent="0.25">
      <c r="J2751"/>
      <c r="K2751"/>
      <c r="L2751"/>
    </row>
    <row r="2752" spans="10:12" x14ac:dyDescent="0.25">
      <c r="J2752"/>
      <c r="K2752"/>
      <c r="L2752"/>
    </row>
    <row r="2753" spans="10:12" x14ac:dyDescent="0.25">
      <c r="J2753"/>
      <c r="K2753"/>
      <c r="L2753"/>
    </row>
    <row r="2754" spans="10:12" x14ac:dyDescent="0.25">
      <c r="J2754"/>
      <c r="K2754"/>
      <c r="L2754"/>
    </row>
    <row r="2755" spans="10:12" x14ac:dyDescent="0.25">
      <c r="J2755"/>
      <c r="K2755"/>
      <c r="L2755"/>
    </row>
    <row r="2756" spans="10:12" x14ac:dyDescent="0.25">
      <c r="J2756"/>
      <c r="K2756"/>
      <c r="L2756"/>
    </row>
    <row r="2757" spans="10:12" x14ac:dyDescent="0.25">
      <c r="J2757"/>
      <c r="K2757"/>
      <c r="L2757"/>
    </row>
    <row r="2758" spans="10:12" x14ac:dyDescent="0.25">
      <c r="J2758"/>
      <c r="K2758"/>
      <c r="L2758"/>
    </row>
    <row r="2759" spans="10:12" x14ac:dyDescent="0.25">
      <c r="J2759"/>
      <c r="K2759"/>
      <c r="L2759"/>
    </row>
    <row r="2760" spans="10:12" x14ac:dyDescent="0.25">
      <c r="J2760"/>
      <c r="K2760"/>
      <c r="L2760"/>
    </row>
    <row r="2761" spans="10:12" x14ac:dyDescent="0.25">
      <c r="J2761"/>
      <c r="K2761"/>
      <c r="L2761"/>
    </row>
    <row r="2762" spans="10:12" x14ac:dyDescent="0.25">
      <c r="J2762"/>
      <c r="K2762"/>
      <c r="L2762"/>
    </row>
    <row r="2763" spans="10:12" x14ac:dyDescent="0.25">
      <c r="J2763"/>
      <c r="K2763"/>
      <c r="L2763"/>
    </row>
    <row r="2764" spans="10:12" x14ac:dyDescent="0.25">
      <c r="J2764"/>
      <c r="K2764"/>
      <c r="L2764"/>
    </row>
    <row r="2765" spans="10:12" x14ac:dyDescent="0.25">
      <c r="J2765"/>
      <c r="K2765"/>
      <c r="L2765"/>
    </row>
    <row r="2766" spans="10:12" x14ac:dyDescent="0.25">
      <c r="J2766"/>
      <c r="K2766"/>
      <c r="L2766"/>
    </row>
    <row r="2767" spans="10:12" x14ac:dyDescent="0.25">
      <c r="J2767"/>
      <c r="K2767"/>
      <c r="L2767"/>
    </row>
    <row r="2768" spans="10:12" x14ac:dyDescent="0.25">
      <c r="J2768"/>
      <c r="K2768"/>
      <c r="L2768"/>
    </row>
    <row r="2769" spans="10:12" x14ac:dyDescent="0.25">
      <c r="J2769"/>
      <c r="K2769"/>
      <c r="L2769"/>
    </row>
    <row r="2770" spans="10:12" x14ac:dyDescent="0.25">
      <c r="J2770"/>
      <c r="K2770"/>
      <c r="L2770"/>
    </row>
    <row r="2771" spans="10:12" x14ac:dyDescent="0.25">
      <c r="J2771"/>
      <c r="K2771"/>
      <c r="L2771"/>
    </row>
    <row r="2772" spans="10:12" x14ac:dyDescent="0.25">
      <c r="J2772"/>
      <c r="K2772"/>
      <c r="L2772"/>
    </row>
    <row r="2773" spans="10:12" x14ac:dyDescent="0.25">
      <c r="J2773"/>
      <c r="K2773"/>
      <c r="L2773"/>
    </row>
    <row r="2774" spans="10:12" x14ac:dyDescent="0.25">
      <c r="J2774"/>
      <c r="K2774"/>
      <c r="L2774"/>
    </row>
    <row r="2775" spans="10:12" x14ac:dyDescent="0.25">
      <c r="J2775"/>
      <c r="K2775"/>
      <c r="L2775"/>
    </row>
    <row r="2776" spans="10:12" x14ac:dyDescent="0.25">
      <c r="J2776"/>
      <c r="K2776"/>
      <c r="L2776"/>
    </row>
    <row r="2777" spans="10:12" x14ac:dyDescent="0.25">
      <c r="J2777"/>
      <c r="K2777"/>
      <c r="L2777"/>
    </row>
    <row r="2778" spans="10:12" x14ac:dyDescent="0.25">
      <c r="J2778"/>
      <c r="K2778"/>
      <c r="L2778"/>
    </row>
    <row r="2779" spans="10:12" x14ac:dyDescent="0.25">
      <c r="J2779"/>
      <c r="K2779"/>
      <c r="L2779"/>
    </row>
    <row r="2780" spans="10:12" x14ac:dyDescent="0.25">
      <c r="J2780"/>
      <c r="K2780"/>
      <c r="L2780"/>
    </row>
    <row r="2781" spans="10:12" x14ac:dyDescent="0.25">
      <c r="J2781"/>
      <c r="K2781"/>
      <c r="L2781"/>
    </row>
    <row r="2782" spans="10:12" x14ac:dyDescent="0.25">
      <c r="J2782"/>
      <c r="K2782"/>
      <c r="L2782"/>
    </row>
    <row r="2783" spans="10:12" x14ac:dyDescent="0.25">
      <c r="J2783"/>
      <c r="K2783"/>
      <c r="L2783"/>
    </row>
    <row r="2784" spans="10:12" x14ac:dyDescent="0.25">
      <c r="J2784"/>
      <c r="K2784"/>
      <c r="L2784"/>
    </row>
    <row r="2785" spans="10:12" x14ac:dyDescent="0.25">
      <c r="J2785"/>
      <c r="K2785"/>
      <c r="L2785"/>
    </row>
    <row r="2786" spans="10:12" x14ac:dyDescent="0.25">
      <c r="J2786"/>
      <c r="K2786"/>
      <c r="L2786"/>
    </row>
    <row r="2787" spans="10:12" x14ac:dyDescent="0.25">
      <c r="J2787"/>
      <c r="K2787"/>
      <c r="L2787"/>
    </row>
    <row r="2788" spans="10:12" x14ac:dyDescent="0.25">
      <c r="J2788"/>
      <c r="K2788"/>
      <c r="L2788"/>
    </row>
    <row r="2789" spans="10:12" x14ac:dyDescent="0.25">
      <c r="J2789"/>
      <c r="K2789"/>
      <c r="L2789"/>
    </row>
    <row r="2790" spans="10:12" x14ac:dyDescent="0.25">
      <c r="J2790"/>
      <c r="K2790"/>
      <c r="L2790"/>
    </row>
    <row r="2791" spans="10:12" x14ac:dyDescent="0.25">
      <c r="J2791"/>
      <c r="K2791"/>
      <c r="L2791"/>
    </row>
    <row r="2792" spans="10:12" x14ac:dyDescent="0.25">
      <c r="J2792"/>
      <c r="K2792"/>
      <c r="L2792"/>
    </row>
    <row r="2793" spans="10:12" x14ac:dyDescent="0.25">
      <c r="J2793"/>
      <c r="K2793"/>
      <c r="L2793"/>
    </row>
    <row r="2794" spans="10:12" x14ac:dyDescent="0.25">
      <c r="J2794"/>
      <c r="K2794"/>
      <c r="L2794"/>
    </row>
    <row r="2795" spans="10:12" x14ac:dyDescent="0.25">
      <c r="J2795"/>
      <c r="K2795"/>
      <c r="L2795"/>
    </row>
    <row r="2796" spans="10:12" x14ac:dyDescent="0.25">
      <c r="J2796"/>
      <c r="K2796"/>
      <c r="L2796"/>
    </row>
    <row r="2797" spans="10:12" x14ac:dyDescent="0.25">
      <c r="J2797"/>
      <c r="K2797"/>
      <c r="L2797"/>
    </row>
    <row r="2798" spans="10:12" x14ac:dyDescent="0.25">
      <c r="J2798"/>
      <c r="K2798"/>
      <c r="L2798"/>
    </row>
    <row r="2799" spans="10:12" x14ac:dyDescent="0.25">
      <c r="J2799"/>
      <c r="K2799"/>
      <c r="L2799"/>
    </row>
    <row r="2800" spans="10:12" x14ac:dyDescent="0.25">
      <c r="J2800"/>
      <c r="K2800"/>
      <c r="L2800"/>
    </row>
    <row r="2801" spans="10:12" x14ac:dyDescent="0.25">
      <c r="J2801"/>
      <c r="K2801"/>
      <c r="L2801"/>
    </row>
    <row r="2802" spans="10:12" x14ac:dyDescent="0.25">
      <c r="J2802"/>
      <c r="K2802"/>
      <c r="L2802"/>
    </row>
    <row r="2803" spans="10:12" x14ac:dyDescent="0.25">
      <c r="J2803"/>
      <c r="K2803"/>
      <c r="L2803"/>
    </row>
    <row r="2804" spans="10:12" x14ac:dyDescent="0.25">
      <c r="J2804"/>
      <c r="K2804"/>
      <c r="L2804"/>
    </row>
    <row r="2805" spans="10:12" x14ac:dyDescent="0.25">
      <c r="J2805"/>
      <c r="K2805"/>
      <c r="L2805"/>
    </row>
    <row r="2806" spans="10:12" x14ac:dyDescent="0.25">
      <c r="J2806"/>
      <c r="K2806"/>
      <c r="L2806"/>
    </row>
    <row r="2807" spans="10:12" x14ac:dyDescent="0.25">
      <c r="J2807"/>
      <c r="K2807"/>
      <c r="L2807"/>
    </row>
    <row r="2808" spans="10:12" x14ac:dyDescent="0.25">
      <c r="J2808"/>
      <c r="K2808"/>
      <c r="L2808"/>
    </row>
    <row r="2809" spans="10:12" x14ac:dyDescent="0.25">
      <c r="J2809"/>
      <c r="K2809"/>
      <c r="L2809"/>
    </row>
    <row r="2810" spans="10:12" x14ac:dyDescent="0.25">
      <c r="J2810"/>
      <c r="K2810"/>
      <c r="L2810"/>
    </row>
    <row r="2811" spans="10:12" x14ac:dyDescent="0.25">
      <c r="J2811"/>
      <c r="K2811"/>
      <c r="L2811"/>
    </row>
    <row r="2812" spans="10:12" x14ac:dyDescent="0.25">
      <c r="J2812"/>
      <c r="K2812"/>
      <c r="L2812"/>
    </row>
    <row r="2813" spans="10:12" x14ac:dyDescent="0.25">
      <c r="J2813"/>
      <c r="K2813"/>
      <c r="L2813"/>
    </row>
    <row r="2814" spans="10:12" x14ac:dyDescent="0.25">
      <c r="J2814"/>
      <c r="K2814"/>
      <c r="L2814"/>
    </row>
    <row r="2815" spans="10:12" x14ac:dyDescent="0.25">
      <c r="J2815"/>
      <c r="K2815"/>
      <c r="L2815"/>
    </row>
    <row r="2816" spans="10:12" x14ac:dyDescent="0.25">
      <c r="J2816"/>
      <c r="K2816"/>
      <c r="L2816"/>
    </row>
    <row r="2817" spans="10:12" x14ac:dyDescent="0.25">
      <c r="J2817"/>
      <c r="K2817"/>
      <c r="L2817"/>
    </row>
    <row r="2818" spans="10:12" x14ac:dyDescent="0.25">
      <c r="J2818"/>
      <c r="K2818"/>
      <c r="L2818"/>
    </row>
    <row r="2819" spans="10:12" x14ac:dyDescent="0.25">
      <c r="J2819"/>
      <c r="K2819"/>
      <c r="L2819"/>
    </row>
    <row r="2820" spans="10:12" x14ac:dyDescent="0.25">
      <c r="J2820"/>
      <c r="K2820"/>
      <c r="L2820"/>
    </row>
    <row r="2821" spans="10:12" x14ac:dyDescent="0.25">
      <c r="J2821"/>
      <c r="K2821"/>
      <c r="L2821"/>
    </row>
    <row r="2822" spans="10:12" x14ac:dyDescent="0.25">
      <c r="J2822"/>
      <c r="K2822"/>
      <c r="L2822"/>
    </row>
    <row r="2823" spans="10:12" x14ac:dyDescent="0.25">
      <c r="J2823"/>
      <c r="K2823"/>
      <c r="L2823"/>
    </row>
    <row r="2824" spans="10:12" x14ac:dyDescent="0.25">
      <c r="J2824"/>
      <c r="K2824"/>
      <c r="L2824"/>
    </row>
    <row r="2825" spans="10:12" x14ac:dyDescent="0.25">
      <c r="J2825"/>
      <c r="K2825"/>
      <c r="L2825"/>
    </row>
    <row r="2826" spans="10:12" x14ac:dyDescent="0.25">
      <c r="J2826"/>
      <c r="K2826"/>
      <c r="L2826"/>
    </row>
    <row r="2827" spans="10:12" x14ac:dyDescent="0.25">
      <c r="J2827"/>
      <c r="K2827"/>
      <c r="L2827"/>
    </row>
    <row r="2828" spans="10:12" x14ac:dyDescent="0.25">
      <c r="J2828"/>
      <c r="K2828"/>
      <c r="L2828"/>
    </row>
    <row r="2829" spans="10:12" x14ac:dyDescent="0.25">
      <c r="J2829"/>
      <c r="K2829"/>
      <c r="L2829"/>
    </row>
    <row r="2830" spans="10:12" x14ac:dyDescent="0.25">
      <c r="J2830"/>
      <c r="K2830"/>
      <c r="L2830"/>
    </row>
    <row r="2831" spans="10:12" x14ac:dyDescent="0.25">
      <c r="J2831"/>
      <c r="K2831"/>
      <c r="L2831"/>
    </row>
    <row r="2832" spans="10:12" x14ac:dyDescent="0.25">
      <c r="J2832"/>
      <c r="K2832"/>
      <c r="L2832"/>
    </row>
    <row r="2833" spans="10:12" x14ac:dyDescent="0.25">
      <c r="J2833"/>
      <c r="K2833"/>
      <c r="L2833"/>
    </row>
    <row r="2834" spans="10:12" x14ac:dyDescent="0.25">
      <c r="J2834"/>
      <c r="K2834"/>
      <c r="L2834"/>
    </row>
    <row r="2835" spans="10:12" x14ac:dyDescent="0.25">
      <c r="J2835"/>
      <c r="K2835"/>
      <c r="L2835"/>
    </row>
    <row r="2836" spans="10:12" x14ac:dyDescent="0.25">
      <c r="J2836"/>
      <c r="K2836"/>
      <c r="L2836"/>
    </row>
    <row r="2837" spans="10:12" x14ac:dyDescent="0.25">
      <c r="J2837"/>
      <c r="K2837"/>
      <c r="L2837"/>
    </row>
    <row r="2838" spans="10:12" x14ac:dyDescent="0.25">
      <c r="J2838"/>
      <c r="K2838"/>
      <c r="L2838"/>
    </row>
    <row r="2839" spans="10:12" x14ac:dyDescent="0.25">
      <c r="J2839"/>
      <c r="K2839"/>
      <c r="L2839"/>
    </row>
    <row r="2840" spans="10:12" x14ac:dyDescent="0.25">
      <c r="J2840"/>
      <c r="K2840"/>
      <c r="L2840"/>
    </row>
    <row r="2841" spans="10:12" x14ac:dyDescent="0.25">
      <c r="J2841"/>
      <c r="K2841"/>
      <c r="L2841"/>
    </row>
    <row r="2842" spans="10:12" x14ac:dyDescent="0.25">
      <c r="J2842"/>
      <c r="K2842"/>
      <c r="L2842"/>
    </row>
    <row r="2843" spans="10:12" x14ac:dyDescent="0.25">
      <c r="J2843"/>
      <c r="K2843"/>
      <c r="L2843"/>
    </row>
    <row r="2844" spans="10:12" x14ac:dyDescent="0.25">
      <c r="J2844"/>
      <c r="K2844"/>
      <c r="L2844"/>
    </row>
    <row r="2845" spans="10:12" x14ac:dyDescent="0.25">
      <c r="J2845"/>
      <c r="K2845"/>
      <c r="L2845"/>
    </row>
    <row r="2846" spans="10:12" x14ac:dyDescent="0.25">
      <c r="J2846"/>
      <c r="K2846"/>
      <c r="L2846"/>
    </row>
    <row r="2847" spans="10:12" x14ac:dyDescent="0.25">
      <c r="J2847"/>
      <c r="K2847"/>
      <c r="L2847"/>
    </row>
    <row r="2848" spans="10:12" x14ac:dyDescent="0.25">
      <c r="J2848"/>
      <c r="K2848"/>
      <c r="L2848"/>
    </row>
    <row r="2849" spans="10:12" x14ac:dyDescent="0.25">
      <c r="J2849"/>
      <c r="K2849"/>
      <c r="L2849"/>
    </row>
    <row r="2850" spans="10:12" x14ac:dyDescent="0.25">
      <c r="J2850"/>
      <c r="K2850"/>
      <c r="L2850"/>
    </row>
    <row r="2851" spans="10:12" x14ac:dyDescent="0.25">
      <c r="J2851"/>
      <c r="K2851"/>
      <c r="L2851"/>
    </row>
    <row r="2852" spans="10:12" x14ac:dyDescent="0.25">
      <c r="J2852"/>
      <c r="K2852"/>
      <c r="L2852"/>
    </row>
    <row r="2853" spans="10:12" x14ac:dyDescent="0.25">
      <c r="J2853"/>
      <c r="K2853"/>
      <c r="L2853"/>
    </row>
    <row r="2854" spans="10:12" x14ac:dyDescent="0.25">
      <c r="J2854"/>
      <c r="K2854"/>
      <c r="L2854"/>
    </row>
    <row r="2855" spans="10:12" x14ac:dyDescent="0.25">
      <c r="J2855"/>
      <c r="K2855"/>
      <c r="L2855"/>
    </row>
    <row r="2856" spans="10:12" x14ac:dyDescent="0.25">
      <c r="J2856"/>
      <c r="K2856"/>
      <c r="L2856"/>
    </row>
    <row r="2857" spans="10:12" x14ac:dyDescent="0.25">
      <c r="J2857"/>
      <c r="K2857"/>
      <c r="L2857"/>
    </row>
    <row r="2858" spans="10:12" x14ac:dyDescent="0.25">
      <c r="J2858"/>
      <c r="K2858"/>
      <c r="L2858"/>
    </row>
    <row r="2859" spans="10:12" x14ac:dyDescent="0.25">
      <c r="J2859"/>
      <c r="K2859"/>
      <c r="L2859"/>
    </row>
    <row r="2860" spans="10:12" x14ac:dyDescent="0.25">
      <c r="J2860"/>
      <c r="K2860"/>
      <c r="L2860"/>
    </row>
    <row r="2861" spans="10:12" x14ac:dyDescent="0.25">
      <c r="J2861"/>
      <c r="K2861"/>
      <c r="L2861"/>
    </row>
    <row r="2862" spans="10:12" x14ac:dyDescent="0.25">
      <c r="J2862"/>
      <c r="K2862"/>
      <c r="L2862"/>
    </row>
    <row r="2863" spans="10:12" x14ac:dyDescent="0.25">
      <c r="J2863"/>
      <c r="K2863"/>
      <c r="L2863"/>
    </row>
    <row r="2864" spans="10:12" x14ac:dyDescent="0.25">
      <c r="J2864"/>
      <c r="K2864"/>
      <c r="L2864"/>
    </row>
    <row r="2865" spans="10:12" x14ac:dyDescent="0.25">
      <c r="J2865"/>
      <c r="K2865"/>
      <c r="L2865"/>
    </row>
    <row r="2866" spans="10:12" x14ac:dyDescent="0.25">
      <c r="J2866"/>
      <c r="K2866"/>
      <c r="L2866"/>
    </row>
    <row r="2867" spans="10:12" x14ac:dyDescent="0.25">
      <c r="J2867"/>
      <c r="K2867"/>
      <c r="L2867"/>
    </row>
    <row r="2868" spans="10:12" x14ac:dyDescent="0.25">
      <c r="J2868"/>
      <c r="K2868"/>
      <c r="L2868"/>
    </row>
    <row r="2869" spans="10:12" x14ac:dyDescent="0.25">
      <c r="J2869"/>
      <c r="K2869"/>
      <c r="L2869"/>
    </row>
    <row r="2870" spans="10:12" x14ac:dyDescent="0.25">
      <c r="J2870"/>
      <c r="K2870"/>
      <c r="L2870"/>
    </row>
    <row r="2871" spans="10:12" x14ac:dyDescent="0.25">
      <c r="J2871"/>
      <c r="K2871"/>
      <c r="L2871"/>
    </row>
    <row r="2872" spans="10:12" x14ac:dyDescent="0.25">
      <c r="J2872"/>
      <c r="K2872"/>
      <c r="L2872"/>
    </row>
    <row r="2873" spans="10:12" x14ac:dyDescent="0.25">
      <c r="J2873"/>
      <c r="K2873"/>
      <c r="L2873"/>
    </row>
    <row r="2874" spans="10:12" x14ac:dyDescent="0.25">
      <c r="J2874"/>
      <c r="K2874"/>
      <c r="L2874"/>
    </row>
    <row r="2875" spans="10:12" x14ac:dyDescent="0.25">
      <c r="J2875"/>
      <c r="K2875"/>
      <c r="L2875"/>
    </row>
    <row r="2876" spans="10:12" x14ac:dyDescent="0.25">
      <c r="J2876"/>
      <c r="K2876"/>
      <c r="L2876"/>
    </row>
    <row r="2877" spans="10:12" x14ac:dyDescent="0.25">
      <c r="J2877"/>
      <c r="K2877"/>
      <c r="L2877"/>
    </row>
    <row r="2878" spans="10:12" x14ac:dyDescent="0.25">
      <c r="J2878"/>
      <c r="K2878"/>
      <c r="L2878"/>
    </row>
    <row r="2879" spans="10:12" x14ac:dyDescent="0.25">
      <c r="J2879"/>
      <c r="K2879"/>
      <c r="L2879"/>
    </row>
    <row r="2880" spans="10:12" x14ac:dyDescent="0.25">
      <c r="J2880"/>
      <c r="K2880"/>
      <c r="L2880"/>
    </row>
    <row r="2881" spans="10:12" x14ac:dyDescent="0.25">
      <c r="J2881"/>
      <c r="K2881"/>
      <c r="L2881"/>
    </row>
    <row r="2882" spans="10:12" x14ac:dyDescent="0.25">
      <c r="J2882"/>
      <c r="K2882"/>
      <c r="L2882"/>
    </row>
    <row r="2883" spans="10:12" x14ac:dyDescent="0.25">
      <c r="J2883"/>
      <c r="K2883"/>
      <c r="L2883"/>
    </row>
    <row r="2884" spans="10:12" x14ac:dyDescent="0.25">
      <c r="J2884"/>
      <c r="K2884"/>
      <c r="L2884"/>
    </row>
    <row r="2885" spans="10:12" x14ac:dyDescent="0.25">
      <c r="J2885"/>
      <c r="K2885"/>
      <c r="L2885"/>
    </row>
    <row r="2886" spans="10:12" x14ac:dyDescent="0.25">
      <c r="J2886"/>
      <c r="K2886"/>
      <c r="L2886"/>
    </row>
    <row r="2887" spans="10:12" x14ac:dyDescent="0.25">
      <c r="J2887"/>
      <c r="K2887"/>
      <c r="L2887"/>
    </row>
    <row r="2888" spans="10:12" x14ac:dyDescent="0.25">
      <c r="J2888"/>
      <c r="K2888"/>
      <c r="L2888"/>
    </row>
    <row r="2889" spans="10:12" x14ac:dyDescent="0.25">
      <c r="J2889"/>
      <c r="K2889"/>
      <c r="L2889"/>
    </row>
    <row r="2890" spans="10:12" x14ac:dyDescent="0.25">
      <c r="J2890"/>
      <c r="K2890"/>
      <c r="L2890"/>
    </row>
    <row r="2891" spans="10:12" x14ac:dyDescent="0.25">
      <c r="J2891"/>
      <c r="K2891"/>
      <c r="L2891"/>
    </row>
    <row r="2892" spans="10:12" x14ac:dyDescent="0.25">
      <c r="J2892"/>
      <c r="K2892"/>
      <c r="L2892"/>
    </row>
    <row r="2893" spans="10:12" x14ac:dyDescent="0.25">
      <c r="J2893"/>
      <c r="K2893"/>
      <c r="L2893"/>
    </row>
    <row r="2894" spans="10:12" x14ac:dyDescent="0.25">
      <c r="J2894"/>
      <c r="K2894"/>
      <c r="L2894"/>
    </row>
    <row r="2895" spans="10:12" x14ac:dyDescent="0.25">
      <c r="J2895"/>
      <c r="K2895"/>
      <c r="L2895"/>
    </row>
    <row r="2896" spans="10:12" x14ac:dyDescent="0.25">
      <c r="J2896"/>
      <c r="K2896"/>
      <c r="L2896"/>
    </row>
    <row r="2897" spans="10:12" x14ac:dyDescent="0.25">
      <c r="J2897"/>
      <c r="K2897"/>
      <c r="L2897"/>
    </row>
    <row r="2898" spans="10:12" x14ac:dyDescent="0.25">
      <c r="J2898"/>
      <c r="K2898"/>
      <c r="L2898"/>
    </row>
    <row r="2899" spans="10:12" x14ac:dyDescent="0.25">
      <c r="J2899"/>
      <c r="K2899"/>
      <c r="L2899"/>
    </row>
    <row r="2900" spans="10:12" x14ac:dyDescent="0.25">
      <c r="J2900"/>
      <c r="K2900"/>
      <c r="L2900"/>
    </row>
    <row r="2901" spans="10:12" x14ac:dyDescent="0.25">
      <c r="J2901"/>
      <c r="K2901"/>
      <c r="L2901"/>
    </row>
    <row r="2902" spans="10:12" x14ac:dyDescent="0.25">
      <c r="J2902"/>
      <c r="K2902"/>
      <c r="L2902"/>
    </row>
    <row r="2903" spans="10:12" x14ac:dyDescent="0.25">
      <c r="J2903"/>
      <c r="K2903"/>
      <c r="L2903"/>
    </row>
    <row r="2904" spans="10:12" x14ac:dyDescent="0.25">
      <c r="J2904"/>
      <c r="K2904"/>
      <c r="L2904"/>
    </row>
    <row r="2905" spans="10:12" x14ac:dyDescent="0.25">
      <c r="J2905"/>
      <c r="K2905"/>
      <c r="L2905"/>
    </row>
    <row r="2906" spans="10:12" x14ac:dyDescent="0.25">
      <c r="J2906"/>
      <c r="K2906"/>
      <c r="L2906"/>
    </row>
    <row r="2907" spans="10:12" x14ac:dyDescent="0.25">
      <c r="J2907"/>
      <c r="K2907"/>
      <c r="L2907"/>
    </row>
    <row r="2908" spans="10:12" x14ac:dyDescent="0.25">
      <c r="J2908"/>
      <c r="K2908"/>
      <c r="L2908"/>
    </row>
    <row r="2909" spans="10:12" x14ac:dyDescent="0.25">
      <c r="J2909"/>
      <c r="K2909"/>
      <c r="L2909"/>
    </row>
    <row r="2910" spans="10:12" x14ac:dyDescent="0.25">
      <c r="J2910"/>
      <c r="K2910"/>
      <c r="L2910"/>
    </row>
    <row r="2911" spans="10:12" x14ac:dyDescent="0.25">
      <c r="J2911"/>
      <c r="K2911"/>
      <c r="L2911"/>
    </row>
    <row r="2912" spans="10:12" x14ac:dyDescent="0.25">
      <c r="J2912"/>
      <c r="K2912"/>
      <c r="L2912"/>
    </row>
    <row r="2913" spans="10:12" x14ac:dyDescent="0.25">
      <c r="J2913"/>
      <c r="K2913"/>
      <c r="L2913"/>
    </row>
    <row r="2914" spans="10:12" x14ac:dyDescent="0.25">
      <c r="J2914"/>
      <c r="K2914"/>
      <c r="L2914"/>
    </row>
    <row r="2915" spans="10:12" x14ac:dyDescent="0.25">
      <c r="J2915"/>
      <c r="K2915"/>
      <c r="L2915"/>
    </row>
    <row r="2916" spans="10:12" x14ac:dyDescent="0.25">
      <c r="J2916"/>
      <c r="K2916"/>
      <c r="L2916"/>
    </row>
    <row r="2917" spans="10:12" x14ac:dyDescent="0.25">
      <c r="J2917"/>
      <c r="K2917"/>
      <c r="L2917"/>
    </row>
    <row r="2918" spans="10:12" x14ac:dyDescent="0.25">
      <c r="J2918"/>
      <c r="K2918"/>
      <c r="L2918"/>
    </row>
    <row r="2919" spans="10:12" x14ac:dyDescent="0.25">
      <c r="J2919"/>
      <c r="K2919"/>
      <c r="L2919"/>
    </row>
    <row r="2920" spans="10:12" x14ac:dyDescent="0.25">
      <c r="J2920"/>
      <c r="K2920"/>
      <c r="L2920"/>
    </row>
    <row r="2921" spans="10:12" x14ac:dyDescent="0.25">
      <c r="J2921"/>
      <c r="K2921"/>
      <c r="L2921"/>
    </row>
    <row r="2922" spans="10:12" x14ac:dyDescent="0.25">
      <c r="J2922"/>
      <c r="K2922"/>
      <c r="L2922"/>
    </row>
    <row r="2923" spans="10:12" x14ac:dyDescent="0.25">
      <c r="J2923"/>
      <c r="K2923"/>
      <c r="L2923"/>
    </row>
    <row r="2924" spans="10:12" x14ac:dyDescent="0.25">
      <c r="J2924"/>
      <c r="K2924"/>
      <c r="L2924"/>
    </row>
    <row r="2925" spans="10:12" x14ac:dyDescent="0.25">
      <c r="J2925"/>
      <c r="K2925"/>
      <c r="L2925"/>
    </row>
    <row r="2926" spans="10:12" x14ac:dyDescent="0.25">
      <c r="J2926"/>
      <c r="K2926"/>
      <c r="L2926"/>
    </row>
    <row r="2927" spans="10:12" x14ac:dyDescent="0.25">
      <c r="J2927"/>
      <c r="K2927"/>
      <c r="L2927"/>
    </row>
    <row r="2928" spans="10:12" x14ac:dyDescent="0.25">
      <c r="J2928"/>
      <c r="K2928"/>
      <c r="L2928"/>
    </row>
    <row r="2929" spans="10:12" x14ac:dyDescent="0.25">
      <c r="J2929"/>
      <c r="K2929"/>
      <c r="L2929"/>
    </row>
    <row r="2930" spans="10:12" x14ac:dyDescent="0.25">
      <c r="J2930"/>
      <c r="K2930"/>
      <c r="L2930"/>
    </row>
    <row r="2931" spans="10:12" x14ac:dyDescent="0.25">
      <c r="J2931"/>
      <c r="K2931"/>
      <c r="L2931"/>
    </row>
    <row r="2932" spans="10:12" x14ac:dyDescent="0.25">
      <c r="J2932"/>
      <c r="K2932"/>
      <c r="L2932"/>
    </row>
    <row r="2933" spans="10:12" x14ac:dyDescent="0.25">
      <c r="J2933"/>
      <c r="K2933"/>
      <c r="L2933"/>
    </row>
    <row r="2934" spans="10:12" x14ac:dyDescent="0.25">
      <c r="J2934"/>
      <c r="K2934"/>
      <c r="L2934"/>
    </row>
    <row r="2935" spans="10:12" x14ac:dyDescent="0.25">
      <c r="J2935"/>
      <c r="K2935"/>
      <c r="L2935"/>
    </row>
    <row r="2936" spans="10:12" x14ac:dyDescent="0.25">
      <c r="J2936"/>
      <c r="K2936"/>
      <c r="L2936"/>
    </row>
    <row r="2937" spans="10:12" x14ac:dyDescent="0.25">
      <c r="J2937"/>
      <c r="K2937"/>
      <c r="L2937"/>
    </row>
    <row r="2938" spans="10:12" x14ac:dyDescent="0.25">
      <c r="J2938"/>
      <c r="K2938"/>
      <c r="L2938"/>
    </row>
    <row r="2939" spans="10:12" x14ac:dyDescent="0.25">
      <c r="J2939"/>
      <c r="K2939"/>
      <c r="L2939"/>
    </row>
    <row r="2940" spans="10:12" x14ac:dyDescent="0.25">
      <c r="J2940"/>
      <c r="K2940"/>
      <c r="L2940"/>
    </row>
    <row r="2941" spans="10:12" x14ac:dyDescent="0.25">
      <c r="J2941"/>
      <c r="K2941"/>
      <c r="L2941"/>
    </row>
    <row r="2942" spans="10:12" x14ac:dyDescent="0.25">
      <c r="J2942"/>
      <c r="K2942"/>
      <c r="L2942"/>
    </row>
    <row r="2943" spans="10:12" x14ac:dyDescent="0.25">
      <c r="J2943"/>
      <c r="K2943"/>
      <c r="L2943"/>
    </row>
    <row r="2944" spans="10:12" x14ac:dyDescent="0.25">
      <c r="J2944"/>
      <c r="K2944"/>
      <c r="L2944"/>
    </row>
    <row r="2945" spans="10:12" x14ac:dyDescent="0.25">
      <c r="J2945"/>
      <c r="K2945"/>
      <c r="L2945"/>
    </row>
    <row r="2946" spans="10:12" x14ac:dyDescent="0.25">
      <c r="J2946"/>
      <c r="K2946"/>
      <c r="L2946"/>
    </row>
    <row r="2947" spans="10:12" x14ac:dyDescent="0.25">
      <c r="J2947"/>
      <c r="K2947"/>
      <c r="L2947"/>
    </row>
    <row r="2948" spans="10:12" x14ac:dyDescent="0.25">
      <c r="J2948"/>
      <c r="K2948"/>
      <c r="L2948"/>
    </row>
    <row r="2949" spans="10:12" x14ac:dyDescent="0.25">
      <c r="J2949"/>
      <c r="K2949"/>
      <c r="L2949"/>
    </row>
    <row r="2950" spans="10:12" x14ac:dyDescent="0.25">
      <c r="J2950"/>
      <c r="K2950"/>
      <c r="L2950"/>
    </row>
    <row r="2951" spans="10:12" x14ac:dyDescent="0.25">
      <c r="J2951"/>
      <c r="K2951"/>
      <c r="L2951"/>
    </row>
    <row r="2952" spans="10:12" x14ac:dyDescent="0.25">
      <c r="J2952"/>
      <c r="K2952"/>
      <c r="L2952"/>
    </row>
    <row r="2953" spans="10:12" x14ac:dyDescent="0.25">
      <c r="J2953"/>
      <c r="K2953"/>
      <c r="L2953"/>
    </row>
    <row r="2954" spans="10:12" x14ac:dyDescent="0.25">
      <c r="J2954"/>
      <c r="K2954"/>
      <c r="L2954"/>
    </row>
    <row r="2955" spans="10:12" x14ac:dyDescent="0.25">
      <c r="J2955"/>
      <c r="K2955"/>
      <c r="L2955"/>
    </row>
    <row r="2956" spans="10:12" x14ac:dyDescent="0.25">
      <c r="J2956"/>
      <c r="K2956"/>
      <c r="L2956"/>
    </row>
    <row r="2957" spans="10:12" x14ac:dyDescent="0.25">
      <c r="J2957"/>
      <c r="K2957"/>
      <c r="L2957"/>
    </row>
    <row r="2958" spans="10:12" x14ac:dyDescent="0.25">
      <c r="J2958"/>
      <c r="K2958"/>
      <c r="L2958"/>
    </row>
    <row r="2959" spans="10:12" x14ac:dyDescent="0.25">
      <c r="J2959"/>
      <c r="K2959"/>
      <c r="L2959"/>
    </row>
    <row r="2960" spans="10:12" x14ac:dyDescent="0.25">
      <c r="J2960"/>
      <c r="K2960"/>
      <c r="L2960"/>
    </row>
    <row r="2961" spans="10:12" x14ac:dyDescent="0.25">
      <c r="J2961"/>
      <c r="K2961"/>
      <c r="L2961"/>
    </row>
    <row r="2962" spans="10:12" x14ac:dyDescent="0.25">
      <c r="J2962"/>
      <c r="K2962"/>
      <c r="L2962"/>
    </row>
    <row r="2963" spans="10:12" x14ac:dyDescent="0.25">
      <c r="J2963"/>
      <c r="K2963"/>
      <c r="L2963"/>
    </row>
    <row r="2964" spans="10:12" x14ac:dyDescent="0.25">
      <c r="J2964"/>
      <c r="K2964"/>
      <c r="L2964"/>
    </row>
    <row r="2965" spans="10:12" x14ac:dyDescent="0.25">
      <c r="J2965"/>
      <c r="K2965"/>
      <c r="L2965"/>
    </row>
    <row r="2966" spans="10:12" x14ac:dyDescent="0.25">
      <c r="J2966"/>
      <c r="K2966"/>
      <c r="L2966"/>
    </row>
    <row r="2967" spans="10:12" x14ac:dyDescent="0.25">
      <c r="J2967"/>
      <c r="K2967"/>
      <c r="L2967"/>
    </row>
    <row r="2968" spans="10:12" x14ac:dyDescent="0.25">
      <c r="J2968"/>
      <c r="K2968"/>
      <c r="L2968"/>
    </row>
    <row r="2969" spans="10:12" x14ac:dyDescent="0.25">
      <c r="J2969"/>
      <c r="K2969"/>
      <c r="L2969"/>
    </row>
    <row r="2970" spans="10:12" x14ac:dyDescent="0.25">
      <c r="J2970"/>
      <c r="K2970"/>
      <c r="L2970"/>
    </row>
    <row r="2971" spans="10:12" x14ac:dyDescent="0.25">
      <c r="J2971"/>
      <c r="K2971"/>
      <c r="L2971"/>
    </row>
    <row r="2972" spans="10:12" x14ac:dyDescent="0.25">
      <c r="J2972"/>
      <c r="K2972"/>
      <c r="L2972"/>
    </row>
    <row r="2973" spans="10:12" x14ac:dyDescent="0.25">
      <c r="J2973"/>
      <c r="K2973"/>
      <c r="L2973"/>
    </row>
    <row r="2974" spans="10:12" x14ac:dyDescent="0.25">
      <c r="J2974"/>
      <c r="K2974"/>
      <c r="L2974"/>
    </row>
    <row r="2975" spans="10:12" x14ac:dyDescent="0.25">
      <c r="J2975"/>
      <c r="K2975"/>
      <c r="L2975"/>
    </row>
    <row r="2976" spans="10:12" x14ac:dyDescent="0.25">
      <c r="J2976"/>
      <c r="K2976"/>
      <c r="L2976"/>
    </row>
    <row r="2977" spans="10:12" x14ac:dyDescent="0.25">
      <c r="J2977"/>
      <c r="K2977"/>
      <c r="L2977"/>
    </row>
    <row r="2978" spans="10:12" x14ac:dyDescent="0.25">
      <c r="J2978"/>
      <c r="K2978"/>
      <c r="L2978"/>
    </row>
    <row r="2979" spans="10:12" x14ac:dyDescent="0.25">
      <c r="J2979"/>
      <c r="K2979"/>
      <c r="L2979"/>
    </row>
    <row r="2980" spans="10:12" x14ac:dyDescent="0.25">
      <c r="J2980"/>
      <c r="K2980"/>
      <c r="L2980"/>
    </row>
    <row r="2981" spans="10:12" x14ac:dyDescent="0.25">
      <c r="J2981"/>
      <c r="K2981"/>
      <c r="L2981"/>
    </row>
    <row r="2982" spans="10:12" x14ac:dyDescent="0.25">
      <c r="J2982"/>
      <c r="K2982"/>
      <c r="L2982"/>
    </row>
    <row r="2983" spans="10:12" x14ac:dyDescent="0.25">
      <c r="J2983"/>
      <c r="K2983"/>
      <c r="L2983"/>
    </row>
    <row r="2984" spans="10:12" x14ac:dyDescent="0.25">
      <c r="J2984"/>
      <c r="K2984"/>
      <c r="L2984"/>
    </row>
    <row r="2985" spans="10:12" x14ac:dyDescent="0.25">
      <c r="J2985"/>
      <c r="K2985"/>
      <c r="L2985"/>
    </row>
    <row r="2986" spans="10:12" x14ac:dyDescent="0.25">
      <c r="J2986"/>
      <c r="K2986"/>
      <c r="L2986"/>
    </row>
    <row r="2987" spans="10:12" x14ac:dyDescent="0.25">
      <c r="J2987"/>
      <c r="K2987"/>
      <c r="L2987"/>
    </row>
    <row r="2988" spans="10:12" x14ac:dyDescent="0.25">
      <c r="J2988"/>
      <c r="K2988"/>
      <c r="L2988"/>
    </row>
    <row r="2989" spans="10:12" x14ac:dyDescent="0.25">
      <c r="J2989"/>
      <c r="K2989"/>
      <c r="L2989"/>
    </row>
    <row r="2990" spans="10:12" x14ac:dyDescent="0.25">
      <c r="J2990"/>
      <c r="K2990"/>
      <c r="L2990"/>
    </row>
    <row r="2991" spans="10:12" x14ac:dyDescent="0.25">
      <c r="J2991"/>
      <c r="K2991"/>
      <c r="L2991"/>
    </row>
    <row r="2992" spans="10:12" x14ac:dyDescent="0.25">
      <c r="J2992"/>
      <c r="K2992"/>
      <c r="L2992"/>
    </row>
    <row r="2993" spans="10:12" x14ac:dyDescent="0.25">
      <c r="J2993"/>
      <c r="K2993"/>
      <c r="L2993"/>
    </row>
    <row r="2994" spans="10:12" x14ac:dyDescent="0.25">
      <c r="J2994"/>
      <c r="K2994"/>
      <c r="L2994"/>
    </row>
    <row r="2995" spans="10:12" x14ac:dyDescent="0.25">
      <c r="J2995"/>
      <c r="K2995"/>
      <c r="L2995"/>
    </row>
    <row r="2996" spans="10:12" x14ac:dyDescent="0.25">
      <c r="J2996"/>
      <c r="K2996"/>
      <c r="L2996"/>
    </row>
    <row r="2997" spans="10:12" x14ac:dyDescent="0.25">
      <c r="J2997"/>
      <c r="K2997"/>
      <c r="L2997"/>
    </row>
    <row r="2998" spans="10:12" x14ac:dyDescent="0.25">
      <c r="J2998"/>
      <c r="K2998"/>
      <c r="L2998"/>
    </row>
    <row r="2999" spans="10:12" x14ac:dyDescent="0.25">
      <c r="J2999"/>
      <c r="K2999"/>
      <c r="L2999"/>
    </row>
    <row r="3000" spans="10:12" x14ac:dyDescent="0.25">
      <c r="J3000"/>
      <c r="K3000"/>
      <c r="L3000"/>
    </row>
    <row r="3001" spans="10:12" x14ac:dyDescent="0.25">
      <c r="J3001"/>
      <c r="K3001"/>
      <c r="L3001"/>
    </row>
    <row r="3002" spans="10:12" x14ac:dyDescent="0.25">
      <c r="J3002"/>
      <c r="K3002"/>
      <c r="L3002"/>
    </row>
    <row r="3003" spans="10:12" x14ac:dyDescent="0.25">
      <c r="J3003"/>
      <c r="K3003"/>
      <c r="L3003"/>
    </row>
    <row r="3004" spans="10:12" x14ac:dyDescent="0.25">
      <c r="J3004"/>
      <c r="K3004"/>
      <c r="L3004"/>
    </row>
    <row r="3005" spans="10:12" x14ac:dyDescent="0.25">
      <c r="J3005"/>
      <c r="K3005"/>
      <c r="L3005"/>
    </row>
    <row r="3006" spans="10:12" x14ac:dyDescent="0.25">
      <c r="J3006"/>
      <c r="K3006"/>
      <c r="L3006"/>
    </row>
    <row r="3007" spans="10:12" x14ac:dyDescent="0.25">
      <c r="J3007"/>
      <c r="K3007"/>
      <c r="L3007"/>
    </row>
    <row r="3008" spans="10:12" x14ac:dyDescent="0.25">
      <c r="J3008"/>
      <c r="K3008"/>
      <c r="L3008"/>
    </row>
    <row r="3009" spans="10:12" x14ac:dyDescent="0.25">
      <c r="J3009"/>
      <c r="K3009"/>
      <c r="L3009"/>
    </row>
    <row r="3010" spans="10:12" x14ac:dyDescent="0.25">
      <c r="J3010"/>
      <c r="K3010"/>
      <c r="L3010"/>
    </row>
    <row r="3011" spans="10:12" x14ac:dyDescent="0.25">
      <c r="J3011"/>
      <c r="K3011"/>
      <c r="L3011"/>
    </row>
    <row r="3012" spans="10:12" x14ac:dyDescent="0.25">
      <c r="J3012"/>
      <c r="K3012"/>
      <c r="L3012"/>
    </row>
    <row r="3013" spans="10:12" x14ac:dyDescent="0.25">
      <c r="J3013"/>
      <c r="K3013"/>
      <c r="L3013"/>
    </row>
    <row r="3014" spans="10:12" x14ac:dyDescent="0.25">
      <c r="J3014"/>
      <c r="K3014"/>
      <c r="L3014"/>
    </row>
    <row r="3015" spans="10:12" x14ac:dyDescent="0.25">
      <c r="J3015"/>
      <c r="K3015"/>
      <c r="L3015"/>
    </row>
    <row r="3016" spans="10:12" x14ac:dyDescent="0.25">
      <c r="J3016"/>
      <c r="K3016"/>
      <c r="L3016"/>
    </row>
    <row r="3017" spans="10:12" x14ac:dyDescent="0.25">
      <c r="J3017"/>
      <c r="K3017"/>
      <c r="L3017"/>
    </row>
    <row r="3018" spans="10:12" x14ac:dyDescent="0.25">
      <c r="J3018"/>
      <c r="K3018"/>
      <c r="L3018"/>
    </row>
    <row r="3019" spans="10:12" x14ac:dyDescent="0.25">
      <c r="J3019"/>
      <c r="K3019"/>
      <c r="L3019"/>
    </row>
    <row r="3020" spans="10:12" x14ac:dyDescent="0.25">
      <c r="J3020"/>
      <c r="K3020"/>
      <c r="L3020"/>
    </row>
    <row r="3021" spans="10:12" x14ac:dyDescent="0.25">
      <c r="J3021"/>
      <c r="K3021"/>
      <c r="L3021"/>
    </row>
    <row r="3022" spans="10:12" x14ac:dyDescent="0.25">
      <c r="J3022"/>
      <c r="K3022"/>
      <c r="L3022"/>
    </row>
    <row r="3023" spans="10:12" x14ac:dyDescent="0.25">
      <c r="J3023"/>
      <c r="K3023"/>
      <c r="L3023"/>
    </row>
    <row r="3024" spans="10:12" x14ac:dyDescent="0.25">
      <c r="J3024"/>
      <c r="K3024"/>
      <c r="L3024"/>
    </row>
    <row r="3025" spans="10:12" x14ac:dyDescent="0.25">
      <c r="J3025"/>
      <c r="K3025"/>
      <c r="L3025"/>
    </row>
    <row r="3026" spans="10:12" x14ac:dyDescent="0.25">
      <c r="J3026"/>
      <c r="K3026"/>
      <c r="L3026"/>
    </row>
    <row r="3027" spans="10:12" x14ac:dyDescent="0.25">
      <c r="J3027"/>
      <c r="K3027"/>
      <c r="L3027"/>
    </row>
    <row r="3028" spans="10:12" x14ac:dyDescent="0.25">
      <c r="J3028"/>
      <c r="K3028"/>
      <c r="L3028"/>
    </row>
    <row r="3029" spans="10:12" x14ac:dyDescent="0.25">
      <c r="J3029"/>
      <c r="K3029"/>
      <c r="L3029"/>
    </row>
    <row r="3030" spans="10:12" x14ac:dyDescent="0.25">
      <c r="J3030"/>
      <c r="K3030"/>
      <c r="L3030"/>
    </row>
    <row r="3031" spans="10:12" x14ac:dyDescent="0.25">
      <c r="J3031"/>
      <c r="K3031"/>
      <c r="L3031"/>
    </row>
    <row r="3032" spans="10:12" x14ac:dyDescent="0.25">
      <c r="J3032"/>
      <c r="K3032"/>
      <c r="L3032"/>
    </row>
    <row r="3033" spans="10:12" x14ac:dyDescent="0.25">
      <c r="J3033"/>
      <c r="K3033"/>
      <c r="L3033"/>
    </row>
    <row r="3034" spans="10:12" x14ac:dyDescent="0.25">
      <c r="J3034"/>
      <c r="K3034"/>
      <c r="L3034"/>
    </row>
    <row r="3035" spans="10:12" x14ac:dyDescent="0.25">
      <c r="J3035"/>
      <c r="K3035"/>
      <c r="L3035"/>
    </row>
    <row r="3036" spans="10:12" x14ac:dyDescent="0.25">
      <c r="J3036"/>
      <c r="K3036"/>
      <c r="L3036"/>
    </row>
    <row r="3037" spans="10:12" x14ac:dyDescent="0.25">
      <c r="J3037"/>
      <c r="K3037"/>
      <c r="L3037"/>
    </row>
    <row r="3038" spans="10:12" x14ac:dyDescent="0.25">
      <c r="J3038"/>
      <c r="K3038"/>
      <c r="L3038"/>
    </row>
    <row r="3039" spans="10:12" x14ac:dyDescent="0.25">
      <c r="J3039"/>
      <c r="K3039"/>
      <c r="L3039"/>
    </row>
    <row r="3040" spans="10:12" x14ac:dyDescent="0.25">
      <c r="J3040"/>
      <c r="K3040"/>
      <c r="L3040"/>
    </row>
    <row r="3041" spans="10:12" x14ac:dyDescent="0.25">
      <c r="J3041"/>
      <c r="K3041"/>
      <c r="L3041"/>
    </row>
    <row r="3042" spans="10:12" x14ac:dyDescent="0.25">
      <c r="J3042"/>
      <c r="K3042"/>
      <c r="L3042"/>
    </row>
    <row r="3043" spans="10:12" x14ac:dyDescent="0.25">
      <c r="J3043"/>
      <c r="K3043"/>
      <c r="L3043"/>
    </row>
    <row r="3044" spans="10:12" x14ac:dyDescent="0.25">
      <c r="J3044"/>
      <c r="K3044"/>
      <c r="L3044"/>
    </row>
    <row r="3045" spans="10:12" x14ac:dyDescent="0.25">
      <c r="J3045"/>
      <c r="K3045"/>
      <c r="L3045"/>
    </row>
    <row r="3046" spans="10:12" x14ac:dyDescent="0.25">
      <c r="J3046"/>
      <c r="K3046"/>
      <c r="L3046"/>
    </row>
    <row r="3047" spans="10:12" x14ac:dyDescent="0.25">
      <c r="J3047"/>
      <c r="K3047"/>
      <c r="L3047"/>
    </row>
    <row r="3048" spans="10:12" x14ac:dyDescent="0.25">
      <c r="J3048"/>
      <c r="K3048"/>
      <c r="L3048"/>
    </row>
    <row r="3049" spans="10:12" x14ac:dyDescent="0.25">
      <c r="J3049"/>
      <c r="K3049"/>
      <c r="L3049"/>
    </row>
    <row r="3050" spans="10:12" x14ac:dyDescent="0.25">
      <c r="J3050"/>
      <c r="K3050"/>
      <c r="L3050"/>
    </row>
    <row r="3051" spans="10:12" x14ac:dyDescent="0.25">
      <c r="J3051"/>
      <c r="K3051"/>
      <c r="L3051"/>
    </row>
    <row r="3052" spans="10:12" x14ac:dyDescent="0.25">
      <c r="J3052"/>
      <c r="K3052"/>
      <c r="L3052"/>
    </row>
    <row r="3053" spans="10:12" x14ac:dyDescent="0.25">
      <c r="J3053"/>
      <c r="K3053"/>
      <c r="L3053"/>
    </row>
    <row r="3054" spans="10:12" x14ac:dyDescent="0.25">
      <c r="J3054"/>
      <c r="K3054"/>
      <c r="L3054"/>
    </row>
    <row r="3055" spans="10:12" x14ac:dyDescent="0.25">
      <c r="J3055"/>
      <c r="K3055"/>
      <c r="L3055"/>
    </row>
    <row r="3056" spans="10:12" x14ac:dyDescent="0.25">
      <c r="J3056"/>
      <c r="K3056"/>
      <c r="L3056"/>
    </row>
    <row r="3057" spans="10:12" x14ac:dyDescent="0.25">
      <c r="J3057"/>
      <c r="K3057"/>
      <c r="L3057"/>
    </row>
    <row r="3058" spans="10:12" x14ac:dyDescent="0.25">
      <c r="J3058"/>
      <c r="K3058"/>
      <c r="L3058"/>
    </row>
    <row r="3059" spans="10:12" x14ac:dyDescent="0.25">
      <c r="J3059"/>
      <c r="K3059"/>
      <c r="L3059"/>
    </row>
    <row r="3060" spans="10:12" x14ac:dyDescent="0.25">
      <c r="J3060"/>
      <c r="K3060"/>
      <c r="L3060"/>
    </row>
    <row r="3061" spans="10:12" x14ac:dyDescent="0.25">
      <c r="J3061"/>
      <c r="K3061"/>
      <c r="L3061"/>
    </row>
    <row r="3062" spans="10:12" x14ac:dyDescent="0.25">
      <c r="J3062"/>
      <c r="K3062"/>
      <c r="L3062"/>
    </row>
    <row r="3063" spans="10:12" x14ac:dyDescent="0.25">
      <c r="J3063"/>
      <c r="K3063"/>
      <c r="L3063"/>
    </row>
    <row r="3064" spans="10:12" x14ac:dyDescent="0.25">
      <c r="J3064"/>
      <c r="K3064"/>
      <c r="L3064"/>
    </row>
    <row r="3065" spans="10:12" x14ac:dyDescent="0.25">
      <c r="J3065"/>
      <c r="K3065"/>
      <c r="L3065"/>
    </row>
    <row r="3066" spans="10:12" x14ac:dyDescent="0.25">
      <c r="J3066"/>
      <c r="K3066"/>
      <c r="L3066"/>
    </row>
    <row r="3067" spans="10:12" x14ac:dyDescent="0.25">
      <c r="J3067"/>
      <c r="K3067"/>
      <c r="L3067"/>
    </row>
    <row r="3068" spans="10:12" x14ac:dyDescent="0.25">
      <c r="J3068"/>
      <c r="K3068"/>
      <c r="L3068"/>
    </row>
    <row r="3069" spans="10:12" x14ac:dyDescent="0.25">
      <c r="J3069"/>
      <c r="K3069"/>
      <c r="L3069"/>
    </row>
    <row r="3070" spans="10:12" x14ac:dyDescent="0.25">
      <c r="J3070"/>
      <c r="K3070"/>
      <c r="L3070"/>
    </row>
    <row r="3071" spans="10:12" x14ac:dyDescent="0.25">
      <c r="J3071"/>
      <c r="K3071"/>
      <c r="L3071"/>
    </row>
    <row r="3072" spans="10:12" x14ac:dyDescent="0.25">
      <c r="J3072"/>
      <c r="K3072"/>
      <c r="L3072"/>
    </row>
    <row r="3073" spans="10:12" x14ac:dyDescent="0.25">
      <c r="J3073"/>
      <c r="K3073"/>
      <c r="L3073"/>
    </row>
    <row r="3074" spans="10:12" x14ac:dyDescent="0.25">
      <c r="J3074"/>
      <c r="K3074"/>
      <c r="L3074"/>
    </row>
    <row r="3075" spans="10:12" x14ac:dyDescent="0.25">
      <c r="J3075"/>
      <c r="K3075"/>
      <c r="L3075"/>
    </row>
    <row r="3076" spans="10:12" x14ac:dyDescent="0.25">
      <c r="J3076"/>
      <c r="K3076"/>
      <c r="L3076"/>
    </row>
    <row r="3077" spans="10:12" x14ac:dyDescent="0.25">
      <c r="J3077"/>
      <c r="K3077"/>
      <c r="L3077"/>
    </row>
    <row r="3078" spans="10:12" x14ac:dyDescent="0.25">
      <c r="J3078"/>
      <c r="K3078"/>
      <c r="L3078"/>
    </row>
    <row r="3079" spans="10:12" x14ac:dyDescent="0.25">
      <c r="J3079"/>
      <c r="K3079"/>
      <c r="L3079"/>
    </row>
    <row r="3080" spans="10:12" x14ac:dyDescent="0.25">
      <c r="J3080"/>
      <c r="K3080"/>
      <c r="L3080"/>
    </row>
    <row r="3081" spans="10:12" x14ac:dyDescent="0.25">
      <c r="J3081"/>
      <c r="K3081"/>
      <c r="L3081"/>
    </row>
    <row r="3082" spans="10:12" x14ac:dyDescent="0.25">
      <c r="J3082"/>
      <c r="K3082"/>
      <c r="L3082"/>
    </row>
    <row r="3083" spans="10:12" x14ac:dyDescent="0.25">
      <c r="J3083"/>
      <c r="K3083"/>
      <c r="L3083"/>
    </row>
    <row r="3084" spans="10:12" x14ac:dyDescent="0.25">
      <c r="J3084"/>
      <c r="K3084"/>
      <c r="L3084"/>
    </row>
    <row r="3085" spans="10:12" x14ac:dyDescent="0.25">
      <c r="J3085"/>
      <c r="K3085"/>
      <c r="L3085"/>
    </row>
    <row r="3086" spans="10:12" x14ac:dyDescent="0.25">
      <c r="J3086"/>
      <c r="K3086"/>
      <c r="L3086"/>
    </row>
    <row r="3087" spans="10:12" x14ac:dyDescent="0.25">
      <c r="J3087"/>
      <c r="K3087"/>
      <c r="L3087"/>
    </row>
    <row r="3088" spans="10:12" x14ac:dyDescent="0.25">
      <c r="J3088"/>
      <c r="K3088"/>
      <c r="L3088"/>
    </row>
    <row r="3089" spans="10:12" x14ac:dyDescent="0.25">
      <c r="J3089"/>
      <c r="K3089"/>
      <c r="L3089"/>
    </row>
    <row r="3090" spans="10:12" x14ac:dyDescent="0.25">
      <c r="J3090"/>
      <c r="K3090"/>
      <c r="L3090"/>
    </row>
    <row r="3091" spans="10:12" x14ac:dyDescent="0.25">
      <c r="J3091"/>
      <c r="K3091"/>
      <c r="L3091"/>
    </row>
    <row r="3092" spans="10:12" x14ac:dyDescent="0.25">
      <c r="J3092"/>
      <c r="K3092"/>
      <c r="L3092"/>
    </row>
    <row r="3093" spans="10:12" x14ac:dyDescent="0.25">
      <c r="J3093"/>
      <c r="K3093"/>
      <c r="L3093"/>
    </row>
    <row r="3094" spans="10:12" x14ac:dyDescent="0.25">
      <c r="J3094"/>
      <c r="K3094"/>
      <c r="L3094"/>
    </row>
    <row r="3095" spans="10:12" x14ac:dyDescent="0.25">
      <c r="J3095"/>
      <c r="K3095"/>
      <c r="L3095"/>
    </row>
    <row r="3096" spans="10:12" x14ac:dyDescent="0.25">
      <c r="J3096"/>
      <c r="K3096"/>
      <c r="L3096"/>
    </row>
    <row r="3097" spans="10:12" x14ac:dyDescent="0.25">
      <c r="J3097"/>
      <c r="K3097"/>
      <c r="L3097"/>
    </row>
    <row r="3098" spans="10:12" x14ac:dyDescent="0.25">
      <c r="J3098"/>
      <c r="K3098"/>
      <c r="L3098"/>
    </row>
    <row r="3099" spans="10:12" x14ac:dyDescent="0.25">
      <c r="J3099"/>
      <c r="K3099"/>
      <c r="L3099"/>
    </row>
    <row r="3100" spans="10:12" x14ac:dyDescent="0.25">
      <c r="J3100"/>
      <c r="K3100"/>
      <c r="L3100"/>
    </row>
    <row r="3101" spans="10:12" x14ac:dyDescent="0.25">
      <c r="J3101"/>
      <c r="K3101"/>
      <c r="L3101"/>
    </row>
    <row r="3102" spans="10:12" x14ac:dyDescent="0.25">
      <c r="J3102"/>
      <c r="K3102"/>
      <c r="L3102"/>
    </row>
    <row r="3103" spans="10:12" x14ac:dyDescent="0.25">
      <c r="J3103"/>
      <c r="K3103"/>
      <c r="L3103"/>
    </row>
    <row r="3104" spans="10:12" x14ac:dyDescent="0.25">
      <c r="J3104"/>
      <c r="K3104"/>
      <c r="L3104"/>
    </row>
    <row r="3105" spans="10:12" x14ac:dyDescent="0.25">
      <c r="J3105"/>
      <c r="K3105"/>
      <c r="L3105"/>
    </row>
    <row r="3106" spans="10:12" x14ac:dyDescent="0.25">
      <c r="J3106"/>
      <c r="K3106"/>
      <c r="L3106"/>
    </row>
    <row r="3107" spans="10:12" x14ac:dyDescent="0.25">
      <c r="J3107"/>
      <c r="K3107"/>
      <c r="L3107"/>
    </row>
    <row r="3108" spans="10:12" x14ac:dyDescent="0.25">
      <c r="J3108"/>
      <c r="K3108"/>
      <c r="L3108"/>
    </row>
    <row r="3109" spans="10:12" x14ac:dyDescent="0.25">
      <c r="J3109"/>
      <c r="K3109"/>
      <c r="L3109"/>
    </row>
    <row r="3110" spans="10:12" x14ac:dyDescent="0.25">
      <c r="J3110"/>
      <c r="K3110"/>
      <c r="L3110"/>
    </row>
    <row r="3111" spans="10:12" x14ac:dyDescent="0.25">
      <c r="J3111"/>
      <c r="K3111"/>
      <c r="L3111"/>
    </row>
    <row r="3112" spans="10:12" x14ac:dyDescent="0.25">
      <c r="J3112"/>
      <c r="K3112"/>
      <c r="L3112"/>
    </row>
    <row r="3113" spans="10:12" x14ac:dyDescent="0.25">
      <c r="J3113"/>
      <c r="K3113"/>
      <c r="L3113"/>
    </row>
    <row r="3114" spans="10:12" x14ac:dyDescent="0.25">
      <c r="J3114"/>
      <c r="K3114"/>
      <c r="L3114"/>
    </row>
    <row r="3115" spans="10:12" x14ac:dyDescent="0.25">
      <c r="J3115"/>
      <c r="K3115"/>
      <c r="L3115"/>
    </row>
    <row r="3116" spans="10:12" x14ac:dyDescent="0.25">
      <c r="J3116"/>
      <c r="K3116"/>
      <c r="L3116"/>
    </row>
    <row r="3117" spans="10:12" x14ac:dyDescent="0.25">
      <c r="J3117"/>
      <c r="K3117"/>
      <c r="L3117"/>
    </row>
    <row r="3118" spans="10:12" x14ac:dyDescent="0.25">
      <c r="J3118"/>
      <c r="K3118"/>
      <c r="L3118"/>
    </row>
    <row r="3119" spans="10:12" x14ac:dyDescent="0.25">
      <c r="J3119"/>
      <c r="K3119"/>
      <c r="L3119"/>
    </row>
    <row r="3120" spans="10:12" x14ac:dyDescent="0.25">
      <c r="J3120"/>
      <c r="K3120"/>
      <c r="L3120"/>
    </row>
    <row r="3121" spans="10:12" x14ac:dyDescent="0.25">
      <c r="J3121"/>
      <c r="K3121"/>
      <c r="L3121"/>
    </row>
    <row r="3122" spans="10:12" x14ac:dyDescent="0.25">
      <c r="J3122"/>
      <c r="K3122"/>
      <c r="L3122"/>
    </row>
    <row r="3123" spans="10:12" x14ac:dyDescent="0.25">
      <c r="J3123"/>
      <c r="K3123"/>
      <c r="L3123"/>
    </row>
    <row r="3124" spans="10:12" x14ac:dyDescent="0.25">
      <c r="J3124"/>
      <c r="K3124"/>
      <c r="L3124"/>
    </row>
    <row r="3125" spans="10:12" x14ac:dyDescent="0.25">
      <c r="J3125"/>
      <c r="K3125"/>
      <c r="L3125"/>
    </row>
    <row r="3126" spans="10:12" x14ac:dyDescent="0.25">
      <c r="J3126"/>
      <c r="K3126"/>
      <c r="L3126"/>
    </row>
    <row r="3127" spans="10:12" x14ac:dyDescent="0.25">
      <c r="J3127"/>
      <c r="K3127"/>
      <c r="L3127"/>
    </row>
    <row r="3128" spans="10:12" x14ac:dyDescent="0.25">
      <c r="J3128"/>
      <c r="K3128"/>
      <c r="L3128"/>
    </row>
    <row r="3129" spans="10:12" x14ac:dyDescent="0.25">
      <c r="J3129"/>
      <c r="K3129"/>
      <c r="L3129"/>
    </row>
    <row r="3130" spans="10:12" x14ac:dyDescent="0.25">
      <c r="J3130"/>
      <c r="K3130"/>
      <c r="L3130"/>
    </row>
    <row r="3131" spans="10:12" x14ac:dyDescent="0.25">
      <c r="J3131"/>
      <c r="K3131"/>
      <c r="L3131"/>
    </row>
    <row r="3132" spans="10:12" x14ac:dyDescent="0.25">
      <c r="J3132"/>
      <c r="K3132"/>
      <c r="L3132"/>
    </row>
    <row r="3133" spans="10:12" x14ac:dyDescent="0.25">
      <c r="J3133"/>
      <c r="K3133"/>
      <c r="L3133"/>
    </row>
    <row r="3134" spans="10:12" x14ac:dyDescent="0.25">
      <c r="J3134"/>
      <c r="K3134"/>
      <c r="L3134"/>
    </row>
    <row r="3135" spans="10:12" x14ac:dyDescent="0.25">
      <c r="J3135"/>
      <c r="K3135"/>
      <c r="L3135"/>
    </row>
    <row r="3136" spans="10:12" x14ac:dyDescent="0.25">
      <c r="J3136"/>
      <c r="K3136"/>
      <c r="L3136"/>
    </row>
    <row r="3137" spans="10:12" x14ac:dyDescent="0.25">
      <c r="J3137"/>
      <c r="K3137"/>
      <c r="L3137"/>
    </row>
    <row r="3138" spans="10:12" x14ac:dyDescent="0.25">
      <c r="J3138"/>
      <c r="K3138"/>
      <c r="L3138"/>
    </row>
    <row r="3139" spans="10:12" x14ac:dyDescent="0.25">
      <c r="J3139"/>
      <c r="K3139"/>
      <c r="L3139"/>
    </row>
    <row r="3140" spans="10:12" x14ac:dyDescent="0.25">
      <c r="J3140"/>
      <c r="K3140"/>
      <c r="L3140"/>
    </row>
    <row r="3141" spans="10:12" x14ac:dyDescent="0.25">
      <c r="J3141"/>
      <c r="K3141"/>
      <c r="L3141"/>
    </row>
    <row r="3142" spans="10:12" x14ac:dyDescent="0.25">
      <c r="J3142"/>
      <c r="K3142"/>
      <c r="L3142"/>
    </row>
    <row r="3143" spans="10:12" x14ac:dyDescent="0.25">
      <c r="J3143"/>
      <c r="K3143"/>
      <c r="L3143"/>
    </row>
    <row r="3144" spans="10:12" x14ac:dyDescent="0.25">
      <c r="J3144"/>
      <c r="K3144"/>
      <c r="L3144"/>
    </row>
    <row r="3145" spans="10:12" x14ac:dyDescent="0.25">
      <c r="J3145"/>
      <c r="K3145"/>
      <c r="L3145"/>
    </row>
    <row r="3146" spans="10:12" x14ac:dyDescent="0.25">
      <c r="J3146"/>
      <c r="K3146"/>
      <c r="L3146"/>
    </row>
    <row r="3147" spans="10:12" x14ac:dyDescent="0.25">
      <c r="J3147"/>
      <c r="K3147"/>
      <c r="L3147"/>
    </row>
    <row r="3148" spans="10:12" x14ac:dyDescent="0.25">
      <c r="J3148"/>
      <c r="K3148"/>
      <c r="L3148"/>
    </row>
    <row r="3149" spans="10:12" x14ac:dyDescent="0.25">
      <c r="J3149"/>
      <c r="K3149"/>
      <c r="L3149"/>
    </row>
    <row r="3150" spans="10:12" x14ac:dyDescent="0.25">
      <c r="J3150"/>
      <c r="K3150"/>
      <c r="L3150"/>
    </row>
    <row r="3151" spans="10:12" x14ac:dyDescent="0.25">
      <c r="J3151"/>
      <c r="K3151"/>
      <c r="L3151"/>
    </row>
    <row r="3152" spans="10:12" x14ac:dyDescent="0.25">
      <c r="J3152"/>
      <c r="K3152"/>
      <c r="L3152"/>
    </row>
    <row r="3153" spans="10:12" x14ac:dyDescent="0.25">
      <c r="J3153"/>
      <c r="K3153"/>
      <c r="L3153"/>
    </row>
    <row r="3154" spans="10:12" x14ac:dyDescent="0.25">
      <c r="J3154"/>
      <c r="K3154"/>
      <c r="L3154"/>
    </row>
    <row r="3155" spans="10:12" x14ac:dyDescent="0.25">
      <c r="J3155"/>
      <c r="K3155"/>
      <c r="L3155"/>
    </row>
    <row r="3156" spans="10:12" x14ac:dyDescent="0.25">
      <c r="J3156"/>
      <c r="K3156"/>
      <c r="L3156"/>
    </row>
    <row r="3157" spans="10:12" x14ac:dyDescent="0.25">
      <c r="J3157"/>
      <c r="K3157"/>
      <c r="L3157"/>
    </row>
    <row r="3158" spans="10:12" x14ac:dyDescent="0.25">
      <c r="J3158"/>
      <c r="K3158"/>
      <c r="L3158"/>
    </row>
    <row r="3159" spans="10:12" x14ac:dyDescent="0.25">
      <c r="J3159"/>
      <c r="K3159"/>
      <c r="L3159"/>
    </row>
    <row r="3160" spans="10:12" x14ac:dyDescent="0.25">
      <c r="J3160"/>
      <c r="K3160"/>
      <c r="L3160"/>
    </row>
    <row r="3161" spans="10:12" x14ac:dyDescent="0.25">
      <c r="J3161"/>
      <c r="K3161"/>
      <c r="L3161"/>
    </row>
    <row r="3162" spans="10:12" x14ac:dyDescent="0.25">
      <c r="J3162"/>
      <c r="K3162"/>
      <c r="L3162"/>
    </row>
    <row r="3163" spans="10:12" x14ac:dyDescent="0.25">
      <c r="J3163"/>
      <c r="K3163"/>
      <c r="L3163"/>
    </row>
    <row r="3164" spans="10:12" x14ac:dyDescent="0.25">
      <c r="J3164"/>
      <c r="K3164"/>
      <c r="L3164"/>
    </row>
    <row r="3165" spans="10:12" x14ac:dyDescent="0.25">
      <c r="J3165"/>
      <c r="K3165"/>
      <c r="L3165"/>
    </row>
    <row r="3166" spans="10:12" x14ac:dyDescent="0.25">
      <c r="J3166"/>
      <c r="K3166"/>
      <c r="L3166"/>
    </row>
    <row r="3167" spans="10:12" x14ac:dyDescent="0.25">
      <c r="J3167"/>
      <c r="K3167"/>
      <c r="L3167"/>
    </row>
    <row r="3168" spans="10:12" x14ac:dyDescent="0.25">
      <c r="J3168"/>
      <c r="K3168"/>
      <c r="L3168"/>
    </row>
    <row r="3169" spans="10:12" x14ac:dyDescent="0.25">
      <c r="J3169"/>
      <c r="K3169"/>
      <c r="L3169"/>
    </row>
    <row r="3170" spans="10:12" x14ac:dyDescent="0.25">
      <c r="J3170"/>
      <c r="K3170"/>
      <c r="L3170"/>
    </row>
    <row r="3171" spans="10:12" x14ac:dyDescent="0.25">
      <c r="J3171"/>
      <c r="K3171"/>
      <c r="L3171"/>
    </row>
    <row r="3172" spans="10:12" x14ac:dyDescent="0.25">
      <c r="J3172"/>
      <c r="K3172"/>
      <c r="L3172"/>
    </row>
    <row r="3173" spans="10:12" x14ac:dyDescent="0.25">
      <c r="J3173"/>
      <c r="K3173"/>
      <c r="L3173"/>
    </row>
    <row r="3174" spans="10:12" x14ac:dyDescent="0.25">
      <c r="J3174"/>
      <c r="K3174"/>
      <c r="L3174"/>
    </row>
    <row r="3175" spans="10:12" x14ac:dyDescent="0.25">
      <c r="J3175"/>
      <c r="K3175"/>
      <c r="L3175"/>
    </row>
    <row r="3176" spans="10:12" x14ac:dyDescent="0.25">
      <c r="J3176"/>
      <c r="K3176"/>
      <c r="L3176"/>
    </row>
    <row r="3177" spans="10:12" x14ac:dyDescent="0.25">
      <c r="J3177"/>
      <c r="K3177"/>
      <c r="L3177"/>
    </row>
    <row r="3178" spans="10:12" x14ac:dyDescent="0.25">
      <c r="J3178"/>
      <c r="K3178"/>
      <c r="L3178"/>
    </row>
    <row r="3179" spans="10:12" x14ac:dyDescent="0.25">
      <c r="J3179"/>
      <c r="K3179"/>
      <c r="L3179"/>
    </row>
    <row r="3180" spans="10:12" x14ac:dyDescent="0.25">
      <c r="J3180"/>
      <c r="K3180"/>
      <c r="L3180"/>
    </row>
    <row r="3181" spans="10:12" x14ac:dyDescent="0.25">
      <c r="J3181"/>
      <c r="K3181"/>
      <c r="L3181"/>
    </row>
    <row r="3182" spans="10:12" x14ac:dyDescent="0.25">
      <c r="J3182"/>
      <c r="K3182"/>
      <c r="L3182"/>
    </row>
    <row r="3183" spans="10:12" x14ac:dyDescent="0.25">
      <c r="J3183"/>
      <c r="K3183"/>
      <c r="L3183"/>
    </row>
    <row r="3184" spans="10:12" x14ac:dyDescent="0.25">
      <c r="J3184"/>
      <c r="K3184"/>
      <c r="L3184"/>
    </row>
    <row r="3185" spans="10:12" x14ac:dyDescent="0.25">
      <c r="J3185"/>
      <c r="K3185"/>
      <c r="L3185"/>
    </row>
    <row r="3186" spans="10:12" x14ac:dyDescent="0.25">
      <c r="J3186"/>
      <c r="K3186"/>
      <c r="L3186"/>
    </row>
    <row r="3187" spans="10:12" x14ac:dyDescent="0.25">
      <c r="J3187"/>
      <c r="K3187"/>
      <c r="L3187"/>
    </row>
    <row r="3188" spans="10:12" x14ac:dyDescent="0.25">
      <c r="J3188"/>
      <c r="K3188"/>
      <c r="L3188"/>
    </row>
    <row r="3189" spans="10:12" x14ac:dyDescent="0.25">
      <c r="J3189"/>
      <c r="K3189"/>
      <c r="L3189"/>
    </row>
    <row r="3190" spans="10:12" x14ac:dyDescent="0.25">
      <c r="J3190"/>
      <c r="K3190"/>
      <c r="L3190"/>
    </row>
    <row r="3191" spans="10:12" x14ac:dyDescent="0.25">
      <c r="J3191"/>
      <c r="K3191"/>
      <c r="L3191"/>
    </row>
    <row r="3192" spans="10:12" x14ac:dyDescent="0.25">
      <c r="J3192"/>
      <c r="K3192"/>
      <c r="L3192"/>
    </row>
    <row r="3193" spans="10:12" x14ac:dyDescent="0.25">
      <c r="J3193"/>
      <c r="K3193"/>
      <c r="L3193"/>
    </row>
    <row r="3194" spans="10:12" x14ac:dyDescent="0.25">
      <c r="J3194"/>
      <c r="K3194"/>
      <c r="L3194"/>
    </row>
    <row r="3195" spans="10:12" x14ac:dyDescent="0.25">
      <c r="J3195"/>
      <c r="K3195"/>
      <c r="L3195"/>
    </row>
    <row r="3196" spans="10:12" x14ac:dyDescent="0.25">
      <c r="J3196"/>
      <c r="K3196"/>
      <c r="L3196"/>
    </row>
    <row r="3197" spans="10:12" x14ac:dyDescent="0.25">
      <c r="J3197"/>
      <c r="K3197"/>
      <c r="L3197"/>
    </row>
    <row r="3198" spans="10:12" x14ac:dyDescent="0.25">
      <c r="J3198"/>
      <c r="K3198"/>
      <c r="L3198"/>
    </row>
    <row r="3199" spans="10:12" x14ac:dyDescent="0.25">
      <c r="J3199"/>
      <c r="K3199"/>
      <c r="L3199"/>
    </row>
    <row r="3200" spans="10:12" x14ac:dyDescent="0.25">
      <c r="J3200"/>
      <c r="K3200"/>
      <c r="L3200"/>
    </row>
    <row r="3201" spans="10:12" x14ac:dyDescent="0.25">
      <c r="J3201"/>
      <c r="K3201"/>
      <c r="L3201"/>
    </row>
    <row r="3202" spans="10:12" x14ac:dyDescent="0.25">
      <c r="J3202"/>
      <c r="K3202"/>
      <c r="L3202"/>
    </row>
    <row r="3203" spans="10:12" x14ac:dyDescent="0.25">
      <c r="J3203"/>
      <c r="K3203"/>
      <c r="L3203"/>
    </row>
    <row r="3204" spans="10:12" x14ac:dyDescent="0.25">
      <c r="J3204"/>
      <c r="K3204"/>
      <c r="L3204"/>
    </row>
    <row r="3205" spans="10:12" x14ac:dyDescent="0.25">
      <c r="J3205"/>
      <c r="K3205"/>
      <c r="L3205"/>
    </row>
    <row r="3206" spans="10:12" x14ac:dyDescent="0.25">
      <c r="J3206"/>
      <c r="K3206"/>
      <c r="L3206"/>
    </row>
    <row r="3207" spans="10:12" x14ac:dyDescent="0.25">
      <c r="J3207"/>
      <c r="K3207"/>
      <c r="L3207"/>
    </row>
    <row r="3208" spans="10:12" x14ac:dyDescent="0.25">
      <c r="J3208"/>
      <c r="K3208"/>
      <c r="L3208"/>
    </row>
    <row r="3209" spans="10:12" x14ac:dyDescent="0.25">
      <c r="J3209"/>
      <c r="K3209"/>
      <c r="L3209"/>
    </row>
    <row r="3210" spans="10:12" x14ac:dyDescent="0.25">
      <c r="J3210"/>
      <c r="K3210"/>
      <c r="L3210"/>
    </row>
    <row r="3211" spans="10:12" x14ac:dyDescent="0.25">
      <c r="J3211"/>
      <c r="K3211"/>
      <c r="L3211"/>
    </row>
    <row r="3212" spans="10:12" x14ac:dyDescent="0.25">
      <c r="J3212"/>
      <c r="K3212"/>
      <c r="L3212"/>
    </row>
    <row r="3213" spans="10:12" x14ac:dyDescent="0.25">
      <c r="J3213"/>
      <c r="K3213"/>
      <c r="L3213"/>
    </row>
    <row r="3214" spans="10:12" x14ac:dyDescent="0.25">
      <c r="J3214"/>
      <c r="K3214"/>
      <c r="L3214"/>
    </row>
    <row r="3215" spans="10:12" x14ac:dyDescent="0.25">
      <c r="J3215"/>
      <c r="K3215"/>
      <c r="L3215"/>
    </row>
    <row r="3216" spans="10:12" x14ac:dyDescent="0.25">
      <c r="J3216"/>
      <c r="K3216"/>
      <c r="L3216"/>
    </row>
    <row r="3217" spans="10:12" x14ac:dyDescent="0.25">
      <c r="J3217"/>
      <c r="K3217"/>
      <c r="L3217"/>
    </row>
    <row r="3218" spans="10:12" x14ac:dyDescent="0.25">
      <c r="J3218"/>
      <c r="K3218"/>
      <c r="L3218"/>
    </row>
    <row r="3219" spans="10:12" x14ac:dyDescent="0.25">
      <c r="J3219"/>
      <c r="K3219"/>
      <c r="L3219"/>
    </row>
    <row r="3220" spans="10:12" x14ac:dyDescent="0.25">
      <c r="J3220"/>
      <c r="K3220"/>
      <c r="L3220"/>
    </row>
    <row r="3221" spans="10:12" x14ac:dyDescent="0.25">
      <c r="J3221"/>
      <c r="K3221"/>
      <c r="L3221"/>
    </row>
    <row r="3222" spans="10:12" x14ac:dyDescent="0.25">
      <c r="J3222"/>
      <c r="K3222"/>
      <c r="L3222"/>
    </row>
    <row r="3223" spans="10:12" x14ac:dyDescent="0.25">
      <c r="J3223"/>
      <c r="K3223"/>
      <c r="L3223"/>
    </row>
    <row r="3224" spans="10:12" x14ac:dyDescent="0.25">
      <c r="J3224"/>
      <c r="K3224"/>
      <c r="L3224"/>
    </row>
    <row r="3225" spans="10:12" x14ac:dyDescent="0.25">
      <c r="J3225"/>
      <c r="K3225"/>
      <c r="L3225"/>
    </row>
    <row r="3226" spans="10:12" x14ac:dyDescent="0.25">
      <c r="J3226"/>
      <c r="K3226"/>
      <c r="L3226"/>
    </row>
    <row r="3227" spans="10:12" x14ac:dyDescent="0.25">
      <c r="J3227"/>
      <c r="K3227"/>
      <c r="L3227"/>
    </row>
    <row r="3228" spans="10:12" x14ac:dyDescent="0.25">
      <c r="J3228"/>
      <c r="K3228"/>
      <c r="L3228"/>
    </row>
    <row r="3229" spans="10:12" x14ac:dyDescent="0.25">
      <c r="J3229"/>
      <c r="K3229"/>
      <c r="L3229"/>
    </row>
    <row r="3230" spans="10:12" x14ac:dyDescent="0.25">
      <c r="J3230"/>
      <c r="K3230"/>
      <c r="L3230"/>
    </row>
    <row r="3231" spans="10:12" x14ac:dyDescent="0.25">
      <c r="J3231"/>
      <c r="K3231"/>
      <c r="L3231"/>
    </row>
    <row r="3232" spans="10:12" x14ac:dyDescent="0.25">
      <c r="J3232"/>
      <c r="K3232"/>
      <c r="L3232"/>
    </row>
    <row r="3233" spans="10:12" x14ac:dyDescent="0.25">
      <c r="J3233"/>
      <c r="K3233"/>
      <c r="L3233"/>
    </row>
    <row r="3234" spans="10:12" x14ac:dyDescent="0.25">
      <c r="J3234"/>
      <c r="K3234"/>
      <c r="L3234"/>
    </row>
    <row r="3235" spans="10:12" x14ac:dyDescent="0.25">
      <c r="J3235"/>
      <c r="K3235"/>
      <c r="L3235"/>
    </row>
    <row r="3236" spans="10:12" x14ac:dyDescent="0.25">
      <c r="J3236"/>
      <c r="K3236"/>
      <c r="L3236"/>
    </row>
    <row r="3237" spans="10:12" x14ac:dyDescent="0.25">
      <c r="J3237"/>
      <c r="K3237"/>
      <c r="L3237"/>
    </row>
    <row r="3238" spans="10:12" x14ac:dyDescent="0.25">
      <c r="J3238"/>
      <c r="K3238"/>
      <c r="L3238"/>
    </row>
    <row r="3239" spans="10:12" x14ac:dyDescent="0.25">
      <c r="J3239"/>
      <c r="K3239"/>
      <c r="L3239"/>
    </row>
    <row r="3240" spans="10:12" x14ac:dyDescent="0.25">
      <c r="J3240"/>
      <c r="K3240"/>
      <c r="L3240"/>
    </row>
    <row r="3241" spans="10:12" x14ac:dyDescent="0.25">
      <c r="J3241"/>
      <c r="K3241"/>
      <c r="L3241"/>
    </row>
    <row r="3242" spans="10:12" x14ac:dyDescent="0.25">
      <c r="J3242"/>
      <c r="K3242"/>
      <c r="L3242"/>
    </row>
    <row r="3243" spans="10:12" x14ac:dyDescent="0.25">
      <c r="J3243"/>
      <c r="K3243"/>
      <c r="L3243"/>
    </row>
    <row r="3244" spans="10:12" x14ac:dyDescent="0.25">
      <c r="J3244"/>
      <c r="K3244"/>
      <c r="L3244"/>
    </row>
    <row r="3245" spans="10:12" x14ac:dyDescent="0.25">
      <c r="J3245"/>
      <c r="K3245"/>
      <c r="L3245"/>
    </row>
    <row r="3246" spans="10:12" x14ac:dyDescent="0.25">
      <c r="J3246"/>
      <c r="K3246"/>
      <c r="L3246"/>
    </row>
    <row r="3247" spans="10:12" x14ac:dyDescent="0.25">
      <c r="J3247"/>
      <c r="K3247"/>
      <c r="L3247"/>
    </row>
    <row r="3248" spans="10:12" x14ac:dyDescent="0.25">
      <c r="J3248"/>
      <c r="K3248"/>
      <c r="L3248"/>
    </row>
    <row r="3249" spans="10:12" x14ac:dyDescent="0.25">
      <c r="J3249"/>
      <c r="K3249"/>
      <c r="L3249"/>
    </row>
    <row r="3250" spans="10:12" x14ac:dyDescent="0.25">
      <c r="J3250"/>
      <c r="K3250"/>
      <c r="L3250"/>
    </row>
    <row r="3251" spans="10:12" x14ac:dyDescent="0.25">
      <c r="J3251"/>
      <c r="K3251"/>
      <c r="L3251"/>
    </row>
    <row r="3252" spans="10:12" x14ac:dyDescent="0.25">
      <c r="J3252"/>
      <c r="K3252"/>
      <c r="L3252"/>
    </row>
    <row r="3253" spans="10:12" x14ac:dyDescent="0.25">
      <c r="J3253"/>
      <c r="K3253"/>
      <c r="L3253"/>
    </row>
    <row r="3254" spans="10:12" x14ac:dyDescent="0.25">
      <c r="J3254"/>
      <c r="K3254"/>
      <c r="L3254"/>
    </row>
    <row r="3255" spans="10:12" x14ac:dyDescent="0.25">
      <c r="J3255"/>
      <c r="K3255"/>
      <c r="L3255"/>
    </row>
    <row r="3256" spans="10:12" x14ac:dyDescent="0.25">
      <c r="J3256"/>
      <c r="K3256"/>
      <c r="L3256"/>
    </row>
    <row r="3257" spans="10:12" x14ac:dyDescent="0.25">
      <c r="J3257"/>
      <c r="K3257"/>
      <c r="L3257"/>
    </row>
    <row r="3258" spans="10:12" x14ac:dyDescent="0.25">
      <c r="J3258"/>
      <c r="K3258"/>
      <c r="L3258"/>
    </row>
    <row r="3259" spans="10:12" x14ac:dyDescent="0.25">
      <c r="J3259"/>
      <c r="K3259"/>
      <c r="L3259"/>
    </row>
    <row r="3260" spans="10:12" x14ac:dyDescent="0.25">
      <c r="J3260"/>
      <c r="K3260"/>
      <c r="L3260"/>
    </row>
    <row r="3261" spans="10:12" x14ac:dyDescent="0.25">
      <c r="J3261"/>
      <c r="K3261"/>
      <c r="L3261"/>
    </row>
    <row r="3262" spans="10:12" x14ac:dyDescent="0.25">
      <c r="J3262"/>
      <c r="K3262"/>
      <c r="L3262"/>
    </row>
    <row r="3263" spans="10:12" x14ac:dyDescent="0.25">
      <c r="J3263"/>
      <c r="K3263"/>
      <c r="L3263"/>
    </row>
    <row r="3264" spans="10:12" x14ac:dyDescent="0.25">
      <c r="J3264"/>
      <c r="K3264"/>
      <c r="L3264"/>
    </row>
    <row r="3265" spans="10:12" x14ac:dyDescent="0.25">
      <c r="J3265"/>
      <c r="K3265"/>
      <c r="L3265"/>
    </row>
    <row r="3266" spans="10:12" x14ac:dyDescent="0.25">
      <c r="J3266"/>
      <c r="K3266"/>
      <c r="L3266"/>
    </row>
    <row r="3267" spans="10:12" x14ac:dyDescent="0.25">
      <c r="J3267"/>
      <c r="K3267"/>
      <c r="L3267"/>
    </row>
    <row r="3268" spans="10:12" x14ac:dyDescent="0.25">
      <c r="J3268"/>
      <c r="K3268"/>
      <c r="L3268"/>
    </row>
    <row r="3269" spans="10:12" x14ac:dyDescent="0.25">
      <c r="J3269"/>
      <c r="K3269"/>
      <c r="L3269"/>
    </row>
    <row r="3270" spans="10:12" x14ac:dyDescent="0.25">
      <c r="J3270"/>
      <c r="K3270"/>
      <c r="L3270"/>
    </row>
    <row r="3271" spans="10:12" x14ac:dyDescent="0.25">
      <c r="J3271"/>
      <c r="K3271"/>
      <c r="L3271"/>
    </row>
    <row r="3272" spans="10:12" x14ac:dyDescent="0.25">
      <c r="J3272"/>
      <c r="K3272"/>
      <c r="L3272"/>
    </row>
    <row r="3273" spans="10:12" x14ac:dyDescent="0.25">
      <c r="J3273"/>
      <c r="K3273"/>
      <c r="L3273"/>
    </row>
    <row r="3274" spans="10:12" x14ac:dyDescent="0.25">
      <c r="J3274"/>
      <c r="K3274"/>
      <c r="L3274"/>
    </row>
    <row r="3275" spans="10:12" x14ac:dyDescent="0.25">
      <c r="J3275"/>
      <c r="K3275"/>
      <c r="L3275"/>
    </row>
    <row r="3276" spans="10:12" x14ac:dyDescent="0.25">
      <c r="J3276"/>
      <c r="K3276"/>
      <c r="L3276"/>
    </row>
    <row r="3277" spans="10:12" x14ac:dyDescent="0.25">
      <c r="J3277"/>
      <c r="K3277"/>
      <c r="L3277"/>
    </row>
    <row r="3278" spans="10:12" x14ac:dyDescent="0.25">
      <c r="J3278"/>
      <c r="K3278"/>
      <c r="L3278"/>
    </row>
    <row r="3279" spans="10:12" x14ac:dyDescent="0.25">
      <c r="J3279"/>
      <c r="K3279"/>
      <c r="L3279"/>
    </row>
    <row r="3280" spans="10:12" x14ac:dyDescent="0.25">
      <c r="J3280"/>
      <c r="K3280"/>
      <c r="L3280"/>
    </row>
    <row r="3281" spans="10:12" x14ac:dyDescent="0.25">
      <c r="J3281"/>
      <c r="K3281"/>
      <c r="L3281"/>
    </row>
    <row r="3282" spans="10:12" x14ac:dyDescent="0.25">
      <c r="J3282"/>
      <c r="K3282"/>
      <c r="L3282"/>
    </row>
    <row r="3283" spans="10:12" x14ac:dyDescent="0.25">
      <c r="J3283"/>
      <c r="K3283"/>
      <c r="L3283"/>
    </row>
    <row r="3284" spans="10:12" x14ac:dyDescent="0.25">
      <c r="J3284"/>
      <c r="K3284"/>
      <c r="L3284"/>
    </row>
    <row r="3285" spans="10:12" x14ac:dyDescent="0.25">
      <c r="J3285"/>
      <c r="K3285"/>
      <c r="L3285"/>
    </row>
    <row r="3286" spans="10:12" x14ac:dyDescent="0.25">
      <c r="J3286"/>
      <c r="K3286"/>
      <c r="L3286"/>
    </row>
    <row r="3287" spans="10:12" x14ac:dyDescent="0.25">
      <c r="J3287"/>
      <c r="K3287"/>
      <c r="L3287"/>
    </row>
    <row r="3288" spans="10:12" x14ac:dyDescent="0.25">
      <c r="J3288"/>
      <c r="K3288"/>
      <c r="L3288"/>
    </row>
    <row r="3289" spans="10:12" x14ac:dyDescent="0.25">
      <c r="J3289"/>
      <c r="K3289"/>
      <c r="L3289"/>
    </row>
    <row r="3290" spans="10:12" x14ac:dyDescent="0.25">
      <c r="J3290"/>
      <c r="K3290"/>
      <c r="L3290"/>
    </row>
    <row r="3291" spans="10:12" x14ac:dyDescent="0.25">
      <c r="J3291"/>
      <c r="K3291"/>
      <c r="L3291"/>
    </row>
    <row r="3292" spans="10:12" x14ac:dyDescent="0.25">
      <c r="J3292"/>
      <c r="K3292"/>
      <c r="L3292"/>
    </row>
    <row r="3293" spans="10:12" x14ac:dyDescent="0.25">
      <c r="J3293"/>
      <c r="K3293"/>
      <c r="L3293"/>
    </row>
    <row r="3294" spans="10:12" x14ac:dyDescent="0.25">
      <c r="J3294"/>
      <c r="K3294"/>
      <c r="L3294"/>
    </row>
    <row r="3295" spans="10:12" x14ac:dyDescent="0.25">
      <c r="J3295"/>
      <c r="K3295"/>
      <c r="L3295"/>
    </row>
    <row r="3296" spans="10:12" x14ac:dyDescent="0.25">
      <c r="J3296"/>
      <c r="K3296"/>
      <c r="L3296"/>
    </row>
    <row r="3297" spans="10:12" x14ac:dyDescent="0.25">
      <c r="J3297"/>
      <c r="K3297"/>
      <c r="L3297"/>
    </row>
    <row r="3298" spans="10:12" x14ac:dyDescent="0.25">
      <c r="J3298"/>
      <c r="K3298"/>
      <c r="L3298"/>
    </row>
    <row r="3299" spans="10:12" x14ac:dyDescent="0.25">
      <c r="J3299"/>
      <c r="K3299"/>
      <c r="L3299"/>
    </row>
    <row r="3300" spans="10:12" x14ac:dyDescent="0.25">
      <c r="J3300"/>
      <c r="K3300"/>
      <c r="L3300"/>
    </row>
    <row r="3301" spans="10:12" x14ac:dyDescent="0.25">
      <c r="J3301"/>
      <c r="K3301"/>
      <c r="L3301"/>
    </row>
    <row r="3302" spans="10:12" x14ac:dyDescent="0.25">
      <c r="J3302"/>
      <c r="K3302"/>
      <c r="L3302"/>
    </row>
    <row r="3303" spans="10:12" x14ac:dyDescent="0.25">
      <c r="J3303"/>
      <c r="K3303"/>
      <c r="L3303"/>
    </row>
    <row r="3304" spans="10:12" x14ac:dyDescent="0.25">
      <c r="J3304"/>
      <c r="K3304"/>
      <c r="L3304"/>
    </row>
    <row r="3305" spans="10:12" x14ac:dyDescent="0.25">
      <c r="J3305"/>
      <c r="K3305"/>
      <c r="L3305"/>
    </row>
    <row r="3306" spans="10:12" x14ac:dyDescent="0.25">
      <c r="J3306"/>
      <c r="K3306"/>
      <c r="L3306"/>
    </row>
    <row r="3307" spans="10:12" x14ac:dyDescent="0.25">
      <c r="J3307"/>
      <c r="K3307"/>
      <c r="L3307"/>
    </row>
    <row r="3308" spans="10:12" x14ac:dyDescent="0.25">
      <c r="J3308"/>
      <c r="K3308"/>
      <c r="L3308"/>
    </row>
    <row r="3309" spans="10:12" x14ac:dyDescent="0.25">
      <c r="J3309"/>
      <c r="K3309"/>
      <c r="L3309"/>
    </row>
    <row r="3310" spans="10:12" x14ac:dyDescent="0.25">
      <c r="J3310"/>
      <c r="K3310"/>
      <c r="L3310"/>
    </row>
    <row r="3311" spans="10:12" x14ac:dyDescent="0.25">
      <c r="J3311"/>
      <c r="K3311"/>
      <c r="L3311"/>
    </row>
    <row r="3312" spans="10:12" x14ac:dyDescent="0.25">
      <c r="J3312"/>
      <c r="K3312"/>
      <c r="L3312"/>
    </row>
    <row r="3313" spans="10:12" x14ac:dyDescent="0.25">
      <c r="J3313"/>
      <c r="K3313"/>
      <c r="L3313"/>
    </row>
    <row r="3314" spans="10:12" x14ac:dyDescent="0.25">
      <c r="J3314"/>
      <c r="K3314"/>
      <c r="L3314"/>
    </row>
    <row r="3315" spans="10:12" x14ac:dyDescent="0.25">
      <c r="J3315"/>
      <c r="K3315"/>
      <c r="L3315"/>
    </row>
    <row r="3316" spans="10:12" x14ac:dyDescent="0.25">
      <c r="J3316"/>
      <c r="K3316"/>
      <c r="L3316"/>
    </row>
    <row r="3317" spans="10:12" x14ac:dyDescent="0.25">
      <c r="J3317"/>
      <c r="K3317"/>
      <c r="L3317"/>
    </row>
    <row r="3318" spans="10:12" x14ac:dyDescent="0.25">
      <c r="J3318"/>
      <c r="K3318"/>
      <c r="L3318"/>
    </row>
    <row r="3319" spans="10:12" x14ac:dyDescent="0.25">
      <c r="J3319"/>
      <c r="K3319"/>
      <c r="L3319"/>
    </row>
    <row r="3320" spans="10:12" x14ac:dyDescent="0.25">
      <c r="J3320"/>
      <c r="K3320"/>
      <c r="L3320"/>
    </row>
    <row r="3321" spans="10:12" x14ac:dyDescent="0.25">
      <c r="J3321"/>
      <c r="K3321"/>
      <c r="L3321"/>
    </row>
    <row r="3322" spans="10:12" x14ac:dyDescent="0.25">
      <c r="J3322"/>
      <c r="K3322"/>
      <c r="L3322"/>
    </row>
    <row r="3323" spans="10:12" x14ac:dyDescent="0.25">
      <c r="J3323"/>
      <c r="K3323"/>
      <c r="L3323"/>
    </row>
    <row r="3324" spans="10:12" x14ac:dyDescent="0.25">
      <c r="J3324"/>
      <c r="K3324"/>
      <c r="L3324"/>
    </row>
    <row r="3325" spans="10:12" x14ac:dyDescent="0.25">
      <c r="J3325"/>
      <c r="K3325"/>
      <c r="L3325"/>
    </row>
    <row r="3326" spans="10:12" x14ac:dyDescent="0.25">
      <c r="J3326"/>
      <c r="K3326"/>
      <c r="L3326"/>
    </row>
    <row r="3327" spans="10:12" x14ac:dyDescent="0.25">
      <c r="J3327"/>
      <c r="K3327"/>
      <c r="L3327"/>
    </row>
    <row r="3328" spans="10:12" x14ac:dyDescent="0.25">
      <c r="J3328"/>
      <c r="K3328"/>
      <c r="L3328"/>
    </row>
    <row r="3329" spans="10:12" x14ac:dyDescent="0.25">
      <c r="J3329"/>
      <c r="K3329"/>
      <c r="L3329"/>
    </row>
    <row r="3330" spans="10:12" x14ac:dyDescent="0.25">
      <c r="J3330"/>
      <c r="K3330"/>
      <c r="L3330"/>
    </row>
    <row r="3331" spans="10:12" x14ac:dyDescent="0.25">
      <c r="J3331"/>
      <c r="K3331"/>
      <c r="L3331"/>
    </row>
    <row r="3332" spans="10:12" x14ac:dyDescent="0.25">
      <c r="J3332"/>
      <c r="K3332"/>
      <c r="L3332"/>
    </row>
    <row r="3333" spans="10:12" x14ac:dyDescent="0.25">
      <c r="J3333"/>
      <c r="K3333"/>
      <c r="L3333"/>
    </row>
    <row r="3334" spans="10:12" x14ac:dyDescent="0.25">
      <c r="J3334"/>
      <c r="K3334"/>
      <c r="L3334"/>
    </row>
    <row r="3335" spans="10:12" x14ac:dyDescent="0.25">
      <c r="J3335"/>
      <c r="K3335"/>
      <c r="L3335"/>
    </row>
    <row r="3336" spans="10:12" x14ac:dyDescent="0.25">
      <c r="J3336"/>
      <c r="K3336"/>
      <c r="L3336"/>
    </row>
    <row r="3337" spans="10:12" x14ac:dyDescent="0.25">
      <c r="J3337"/>
      <c r="K3337"/>
      <c r="L3337"/>
    </row>
    <row r="3338" spans="10:12" x14ac:dyDescent="0.25">
      <c r="J3338"/>
      <c r="K3338"/>
      <c r="L3338"/>
    </row>
    <row r="3339" spans="10:12" x14ac:dyDescent="0.25">
      <c r="J3339"/>
      <c r="K3339"/>
      <c r="L3339"/>
    </row>
    <row r="3340" spans="10:12" x14ac:dyDescent="0.25">
      <c r="J3340"/>
      <c r="K3340"/>
      <c r="L3340"/>
    </row>
    <row r="3341" spans="10:12" x14ac:dyDescent="0.25">
      <c r="J3341"/>
      <c r="K3341"/>
      <c r="L3341"/>
    </row>
    <row r="3342" spans="10:12" x14ac:dyDescent="0.25">
      <c r="J3342"/>
      <c r="K3342"/>
      <c r="L3342"/>
    </row>
    <row r="3343" spans="10:12" x14ac:dyDescent="0.25">
      <c r="J3343"/>
      <c r="K3343"/>
      <c r="L3343"/>
    </row>
    <row r="3344" spans="10:12" x14ac:dyDescent="0.25">
      <c r="J3344"/>
      <c r="K3344"/>
      <c r="L3344"/>
    </row>
    <row r="3345" spans="10:12" x14ac:dyDescent="0.25">
      <c r="J3345"/>
      <c r="K3345"/>
      <c r="L3345"/>
    </row>
    <row r="3346" spans="10:12" x14ac:dyDescent="0.25">
      <c r="J3346"/>
      <c r="K3346"/>
      <c r="L3346"/>
    </row>
    <row r="3347" spans="10:12" x14ac:dyDescent="0.25">
      <c r="J3347"/>
      <c r="K3347"/>
      <c r="L3347"/>
    </row>
    <row r="3348" spans="10:12" x14ac:dyDescent="0.25">
      <c r="J3348"/>
      <c r="K3348"/>
      <c r="L3348"/>
    </row>
    <row r="3349" spans="10:12" x14ac:dyDescent="0.25">
      <c r="J3349"/>
      <c r="K3349"/>
      <c r="L3349"/>
    </row>
    <row r="3350" spans="10:12" x14ac:dyDescent="0.25">
      <c r="J3350"/>
      <c r="K3350"/>
      <c r="L3350"/>
    </row>
    <row r="3351" spans="10:12" x14ac:dyDescent="0.25">
      <c r="J3351"/>
      <c r="K3351"/>
      <c r="L3351"/>
    </row>
    <row r="3352" spans="10:12" x14ac:dyDescent="0.25">
      <c r="J3352"/>
      <c r="K3352"/>
      <c r="L3352"/>
    </row>
    <row r="3353" spans="10:12" x14ac:dyDescent="0.25">
      <c r="J3353"/>
      <c r="K3353"/>
      <c r="L3353"/>
    </row>
    <row r="3354" spans="10:12" x14ac:dyDescent="0.25">
      <c r="J3354"/>
      <c r="K3354"/>
      <c r="L3354"/>
    </row>
    <row r="3355" spans="10:12" x14ac:dyDescent="0.25">
      <c r="J3355"/>
      <c r="K3355"/>
      <c r="L3355"/>
    </row>
    <row r="3356" spans="10:12" x14ac:dyDescent="0.25">
      <c r="J3356"/>
      <c r="K3356"/>
      <c r="L3356"/>
    </row>
    <row r="3357" spans="10:12" x14ac:dyDescent="0.25">
      <c r="J3357"/>
      <c r="K3357"/>
      <c r="L3357"/>
    </row>
    <row r="3358" spans="10:12" x14ac:dyDescent="0.25">
      <c r="J3358"/>
      <c r="K3358"/>
      <c r="L3358"/>
    </row>
    <row r="3359" spans="10:12" x14ac:dyDescent="0.25">
      <c r="J3359"/>
      <c r="K3359"/>
      <c r="L3359"/>
    </row>
    <row r="3360" spans="10:12" x14ac:dyDescent="0.25">
      <c r="J3360"/>
      <c r="K3360"/>
      <c r="L3360"/>
    </row>
    <row r="3361" spans="10:12" x14ac:dyDescent="0.25">
      <c r="J3361"/>
      <c r="K3361"/>
      <c r="L3361"/>
    </row>
    <row r="3362" spans="10:12" x14ac:dyDescent="0.25">
      <c r="J3362"/>
      <c r="K3362"/>
      <c r="L3362"/>
    </row>
    <row r="3363" spans="10:12" x14ac:dyDescent="0.25">
      <c r="J3363"/>
      <c r="K3363"/>
      <c r="L3363"/>
    </row>
    <row r="3364" spans="10:12" x14ac:dyDescent="0.25">
      <c r="J3364"/>
      <c r="K3364"/>
      <c r="L3364"/>
    </row>
    <row r="3365" spans="10:12" x14ac:dyDescent="0.25">
      <c r="J3365"/>
      <c r="K3365"/>
      <c r="L3365"/>
    </row>
    <row r="3366" spans="10:12" x14ac:dyDescent="0.25">
      <c r="J3366"/>
      <c r="K3366"/>
      <c r="L3366"/>
    </row>
    <row r="3367" spans="10:12" x14ac:dyDescent="0.25">
      <c r="J3367"/>
      <c r="K3367"/>
      <c r="L3367"/>
    </row>
    <row r="3368" spans="10:12" x14ac:dyDescent="0.25">
      <c r="J3368"/>
      <c r="K3368"/>
      <c r="L3368"/>
    </row>
    <row r="3369" spans="10:12" x14ac:dyDescent="0.25">
      <c r="J3369"/>
      <c r="K3369"/>
      <c r="L3369"/>
    </row>
    <row r="3370" spans="10:12" x14ac:dyDescent="0.25">
      <c r="J3370"/>
      <c r="K3370"/>
      <c r="L3370"/>
    </row>
    <row r="3371" spans="10:12" x14ac:dyDescent="0.25">
      <c r="J3371"/>
      <c r="K3371"/>
      <c r="L3371"/>
    </row>
    <row r="3372" spans="10:12" x14ac:dyDescent="0.25">
      <c r="J3372"/>
      <c r="K3372"/>
      <c r="L3372"/>
    </row>
    <row r="3373" spans="10:12" x14ac:dyDescent="0.25">
      <c r="J3373"/>
      <c r="K3373"/>
      <c r="L3373"/>
    </row>
    <row r="3374" spans="10:12" x14ac:dyDescent="0.25">
      <c r="J3374"/>
      <c r="K3374"/>
      <c r="L3374"/>
    </row>
    <row r="3375" spans="10:12" x14ac:dyDescent="0.25">
      <c r="J3375"/>
      <c r="K3375"/>
      <c r="L3375"/>
    </row>
    <row r="3376" spans="10:12" x14ac:dyDescent="0.25">
      <c r="J3376"/>
      <c r="K3376"/>
      <c r="L3376"/>
    </row>
    <row r="3377" spans="10:12" x14ac:dyDescent="0.25">
      <c r="J3377"/>
      <c r="K3377"/>
      <c r="L3377"/>
    </row>
    <row r="3378" spans="10:12" x14ac:dyDescent="0.25">
      <c r="J3378"/>
      <c r="K3378"/>
      <c r="L3378"/>
    </row>
    <row r="3379" spans="10:12" x14ac:dyDescent="0.25">
      <c r="J3379"/>
      <c r="K3379"/>
      <c r="L3379"/>
    </row>
    <row r="3380" spans="10:12" x14ac:dyDescent="0.25">
      <c r="J3380"/>
      <c r="K3380"/>
      <c r="L3380"/>
    </row>
    <row r="3381" spans="10:12" x14ac:dyDescent="0.25">
      <c r="J3381"/>
      <c r="K3381"/>
      <c r="L3381"/>
    </row>
    <row r="3382" spans="10:12" x14ac:dyDescent="0.25">
      <c r="J3382"/>
      <c r="K3382"/>
      <c r="L3382"/>
    </row>
    <row r="3383" spans="10:12" x14ac:dyDescent="0.25">
      <c r="J3383"/>
      <c r="K3383"/>
      <c r="L3383"/>
    </row>
    <row r="3384" spans="10:12" x14ac:dyDescent="0.25">
      <c r="J3384"/>
      <c r="K3384"/>
      <c r="L3384"/>
    </row>
    <row r="3385" spans="10:12" x14ac:dyDescent="0.25">
      <c r="J3385"/>
      <c r="K3385"/>
      <c r="L3385"/>
    </row>
    <row r="3386" spans="10:12" x14ac:dyDescent="0.25">
      <c r="J3386"/>
      <c r="K3386"/>
      <c r="L3386"/>
    </row>
    <row r="3387" spans="10:12" x14ac:dyDescent="0.25">
      <c r="J3387"/>
      <c r="K3387"/>
      <c r="L3387"/>
    </row>
    <row r="3388" spans="10:12" x14ac:dyDescent="0.25">
      <c r="J3388"/>
      <c r="K3388"/>
      <c r="L3388"/>
    </row>
    <row r="3389" spans="10:12" x14ac:dyDescent="0.25">
      <c r="J3389"/>
      <c r="K3389"/>
      <c r="L3389"/>
    </row>
    <row r="3390" spans="10:12" x14ac:dyDescent="0.25">
      <c r="J3390"/>
      <c r="K3390"/>
      <c r="L3390"/>
    </row>
    <row r="3391" spans="10:12" x14ac:dyDescent="0.25">
      <c r="J3391"/>
      <c r="K3391"/>
      <c r="L3391"/>
    </row>
    <row r="3392" spans="10:12" x14ac:dyDescent="0.25">
      <c r="J3392"/>
      <c r="K3392"/>
      <c r="L3392"/>
    </row>
    <row r="3393" spans="10:12" x14ac:dyDescent="0.25">
      <c r="J3393"/>
      <c r="K3393"/>
      <c r="L3393"/>
    </row>
    <row r="3394" spans="10:12" x14ac:dyDescent="0.25">
      <c r="J3394"/>
      <c r="K3394"/>
      <c r="L3394"/>
    </row>
    <row r="3395" spans="10:12" x14ac:dyDescent="0.25">
      <c r="J3395"/>
      <c r="K3395"/>
      <c r="L3395"/>
    </row>
    <row r="3396" spans="10:12" x14ac:dyDescent="0.25">
      <c r="J3396"/>
      <c r="K3396"/>
      <c r="L3396"/>
    </row>
    <row r="3397" spans="10:12" x14ac:dyDescent="0.25">
      <c r="J3397"/>
      <c r="K3397"/>
      <c r="L3397"/>
    </row>
    <row r="3398" spans="10:12" x14ac:dyDescent="0.25">
      <c r="J3398"/>
      <c r="K3398"/>
      <c r="L3398"/>
    </row>
    <row r="3399" spans="10:12" x14ac:dyDescent="0.25">
      <c r="J3399"/>
      <c r="K3399"/>
      <c r="L3399"/>
    </row>
    <row r="3400" spans="10:12" x14ac:dyDescent="0.25">
      <c r="J3400"/>
      <c r="K3400"/>
      <c r="L3400"/>
    </row>
    <row r="3401" spans="10:12" x14ac:dyDescent="0.25">
      <c r="J3401"/>
      <c r="K3401"/>
      <c r="L3401"/>
    </row>
    <row r="3402" spans="10:12" x14ac:dyDescent="0.25">
      <c r="J3402"/>
      <c r="K3402"/>
      <c r="L3402"/>
    </row>
    <row r="3403" spans="10:12" x14ac:dyDescent="0.25">
      <c r="J3403"/>
      <c r="K3403"/>
      <c r="L3403"/>
    </row>
    <row r="3404" spans="10:12" x14ac:dyDescent="0.25">
      <c r="J3404"/>
      <c r="K3404"/>
      <c r="L3404"/>
    </row>
    <row r="3405" spans="10:12" x14ac:dyDescent="0.25">
      <c r="J3405"/>
      <c r="K3405"/>
      <c r="L3405"/>
    </row>
    <row r="3406" spans="10:12" x14ac:dyDescent="0.25">
      <c r="J3406"/>
      <c r="K3406"/>
      <c r="L3406"/>
    </row>
    <row r="3407" spans="10:12" x14ac:dyDescent="0.25">
      <c r="J3407"/>
      <c r="K3407"/>
      <c r="L3407"/>
    </row>
    <row r="3408" spans="10:12" x14ac:dyDescent="0.25">
      <c r="J3408"/>
      <c r="K3408"/>
      <c r="L3408"/>
    </row>
    <row r="3409" spans="10:12" x14ac:dyDescent="0.25">
      <c r="J3409"/>
      <c r="K3409"/>
      <c r="L3409"/>
    </row>
    <row r="3410" spans="10:12" x14ac:dyDescent="0.25">
      <c r="J3410"/>
      <c r="K3410"/>
      <c r="L3410"/>
    </row>
    <row r="3411" spans="10:12" x14ac:dyDescent="0.25">
      <c r="J3411"/>
      <c r="K3411"/>
      <c r="L3411"/>
    </row>
    <row r="3412" spans="10:12" x14ac:dyDescent="0.25">
      <c r="J3412"/>
      <c r="K3412"/>
      <c r="L3412"/>
    </row>
    <row r="3413" spans="10:12" x14ac:dyDescent="0.25">
      <c r="J3413"/>
      <c r="K3413"/>
      <c r="L3413"/>
    </row>
    <row r="3414" spans="10:12" x14ac:dyDescent="0.25">
      <c r="J3414"/>
      <c r="K3414"/>
      <c r="L3414"/>
    </row>
    <row r="3415" spans="10:12" x14ac:dyDescent="0.25">
      <c r="J3415"/>
      <c r="K3415"/>
      <c r="L3415"/>
    </row>
    <row r="3416" spans="10:12" x14ac:dyDescent="0.25">
      <c r="J3416"/>
      <c r="K3416"/>
      <c r="L3416"/>
    </row>
    <row r="3417" spans="10:12" x14ac:dyDescent="0.25">
      <c r="J3417"/>
      <c r="K3417"/>
      <c r="L3417"/>
    </row>
    <row r="3418" spans="10:12" x14ac:dyDescent="0.25">
      <c r="J3418"/>
      <c r="K3418"/>
      <c r="L3418"/>
    </row>
    <row r="3419" spans="10:12" x14ac:dyDescent="0.25">
      <c r="J3419"/>
      <c r="K3419"/>
      <c r="L3419"/>
    </row>
    <row r="3420" spans="10:12" x14ac:dyDescent="0.25">
      <c r="J3420"/>
      <c r="K3420"/>
      <c r="L3420"/>
    </row>
    <row r="3421" spans="10:12" x14ac:dyDescent="0.25">
      <c r="J3421"/>
      <c r="K3421"/>
      <c r="L3421"/>
    </row>
    <row r="3422" spans="10:12" x14ac:dyDescent="0.25">
      <c r="J3422"/>
      <c r="K3422"/>
      <c r="L3422"/>
    </row>
    <row r="3423" spans="10:12" x14ac:dyDescent="0.25">
      <c r="J3423"/>
      <c r="K3423"/>
      <c r="L3423"/>
    </row>
    <row r="3424" spans="10:12" x14ac:dyDescent="0.25">
      <c r="J3424"/>
      <c r="K3424"/>
      <c r="L3424"/>
    </row>
    <row r="3425" spans="10:12" x14ac:dyDescent="0.25">
      <c r="J3425"/>
      <c r="K3425"/>
      <c r="L3425"/>
    </row>
    <row r="3426" spans="10:12" x14ac:dyDescent="0.25">
      <c r="J3426"/>
      <c r="K3426"/>
      <c r="L3426"/>
    </row>
    <row r="3427" spans="10:12" x14ac:dyDescent="0.25">
      <c r="J3427"/>
      <c r="K3427"/>
      <c r="L3427"/>
    </row>
    <row r="3428" spans="10:12" x14ac:dyDescent="0.25">
      <c r="J3428"/>
      <c r="K3428"/>
      <c r="L3428"/>
    </row>
    <row r="3429" spans="10:12" x14ac:dyDescent="0.25">
      <c r="J3429"/>
      <c r="K3429"/>
      <c r="L3429"/>
    </row>
    <row r="3430" spans="10:12" x14ac:dyDescent="0.25">
      <c r="J3430"/>
      <c r="K3430"/>
      <c r="L3430"/>
    </row>
    <row r="3431" spans="10:12" x14ac:dyDescent="0.25">
      <c r="J3431"/>
      <c r="K3431"/>
      <c r="L3431"/>
    </row>
    <row r="3432" spans="10:12" x14ac:dyDescent="0.25">
      <c r="J3432"/>
      <c r="K3432"/>
      <c r="L3432"/>
    </row>
    <row r="3433" spans="10:12" x14ac:dyDescent="0.25">
      <c r="J3433"/>
      <c r="K3433"/>
      <c r="L3433"/>
    </row>
    <row r="3434" spans="10:12" x14ac:dyDescent="0.25">
      <c r="J3434"/>
      <c r="K3434"/>
      <c r="L3434"/>
    </row>
    <row r="3435" spans="10:12" x14ac:dyDescent="0.25">
      <c r="J3435"/>
      <c r="K3435"/>
      <c r="L3435"/>
    </row>
    <row r="3436" spans="10:12" x14ac:dyDescent="0.25">
      <c r="J3436"/>
      <c r="K3436"/>
      <c r="L3436"/>
    </row>
    <row r="3437" spans="10:12" x14ac:dyDescent="0.25">
      <c r="J3437"/>
      <c r="K3437"/>
      <c r="L3437"/>
    </row>
    <row r="3438" spans="10:12" x14ac:dyDescent="0.25">
      <c r="J3438"/>
      <c r="K3438"/>
      <c r="L3438"/>
    </row>
    <row r="3439" spans="10:12" x14ac:dyDescent="0.25">
      <c r="J3439"/>
      <c r="K3439"/>
      <c r="L3439"/>
    </row>
    <row r="3440" spans="10:12" x14ac:dyDescent="0.25">
      <c r="J3440"/>
      <c r="K3440"/>
      <c r="L3440"/>
    </row>
    <row r="3441" spans="10:12" x14ac:dyDescent="0.25">
      <c r="J3441"/>
      <c r="K3441"/>
      <c r="L3441"/>
    </row>
    <row r="3442" spans="10:12" x14ac:dyDescent="0.25">
      <c r="J3442"/>
      <c r="K3442"/>
      <c r="L3442"/>
    </row>
    <row r="3443" spans="10:12" x14ac:dyDescent="0.25">
      <c r="J3443"/>
      <c r="K3443"/>
      <c r="L3443"/>
    </row>
    <row r="3444" spans="10:12" x14ac:dyDescent="0.25">
      <c r="J3444"/>
      <c r="K3444"/>
      <c r="L3444"/>
    </row>
    <row r="3445" spans="10:12" x14ac:dyDescent="0.25">
      <c r="J3445"/>
      <c r="K3445"/>
      <c r="L3445"/>
    </row>
    <row r="3446" spans="10:12" x14ac:dyDescent="0.25">
      <c r="J3446"/>
      <c r="K3446"/>
      <c r="L3446"/>
    </row>
    <row r="3447" spans="10:12" x14ac:dyDescent="0.25">
      <c r="J3447"/>
      <c r="K3447"/>
      <c r="L3447"/>
    </row>
    <row r="3448" spans="10:12" x14ac:dyDescent="0.25">
      <c r="J3448"/>
      <c r="K3448"/>
      <c r="L3448"/>
    </row>
    <row r="3449" spans="10:12" x14ac:dyDescent="0.25">
      <c r="J3449"/>
      <c r="K3449"/>
      <c r="L3449"/>
    </row>
    <row r="3450" spans="10:12" x14ac:dyDescent="0.25">
      <c r="J3450"/>
      <c r="K3450"/>
      <c r="L3450"/>
    </row>
    <row r="3451" spans="10:12" x14ac:dyDescent="0.25">
      <c r="J3451"/>
      <c r="K3451"/>
      <c r="L3451"/>
    </row>
    <row r="3452" spans="10:12" x14ac:dyDescent="0.25">
      <c r="J3452"/>
      <c r="K3452"/>
      <c r="L3452"/>
    </row>
    <row r="3453" spans="10:12" x14ac:dyDescent="0.25">
      <c r="J3453"/>
      <c r="K3453"/>
      <c r="L3453"/>
    </row>
    <row r="3454" spans="10:12" x14ac:dyDescent="0.25">
      <c r="J3454"/>
      <c r="K3454"/>
      <c r="L3454"/>
    </row>
    <row r="3455" spans="10:12" x14ac:dyDescent="0.25">
      <c r="J3455"/>
      <c r="K3455"/>
      <c r="L3455"/>
    </row>
    <row r="3456" spans="10:12" x14ac:dyDescent="0.25">
      <c r="J3456"/>
      <c r="K3456"/>
      <c r="L3456"/>
    </row>
    <row r="3457" spans="10:12" x14ac:dyDescent="0.25">
      <c r="J3457"/>
      <c r="K3457"/>
      <c r="L3457"/>
    </row>
    <row r="3458" spans="10:12" x14ac:dyDescent="0.25">
      <c r="J3458"/>
      <c r="K3458"/>
      <c r="L3458"/>
    </row>
    <row r="3459" spans="10:12" x14ac:dyDescent="0.25">
      <c r="J3459"/>
      <c r="K3459"/>
      <c r="L3459"/>
    </row>
    <row r="3460" spans="10:12" x14ac:dyDescent="0.25">
      <c r="J3460"/>
      <c r="K3460"/>
      <c r="L3460"/>
    </row>
    <row r="3461" spans="10:12" x14ac:dyDescent="0.25">
      <c r="J3461"/>
      <c r="K3461"/>
      <c r="L3461"/>
    </row>
    <row r="3462" spans="10:12" x14ac:dyDescent="0.25">
      <c r="J3462"/>
      <c r="K3462"/>
      <c r="L3462"/>
    </row>
    <row r="3463" spans="10:12" x14ac:dyDescent="0.25">
      <c r="J3463"/>
      <c r="K3463"/>
      <c r="L3463"/>
    </row>
    <row r="3464" spans="10:12" x14ac:dyDescent="0.25">
      <c r="J3464"/>
      <c r="K3464"/>
      <c r="L3464"/>
    </row>
    <row r="3465" spans="10:12" x14ac:dyDescent="0.25">
      <c r="J3465"/>
      <c r="K3465"/>
      <c r="L3465"/>
    </row>
    <row r="3466" spans="10:12" x14ac:dyDescent="0.25">
      <c r="J3466"/>
      <c r="K3466"/>
      <c r="L3466"/>
    </row>
    <row r="3467" spans="10:12" x14ac:dyDescent="0.25">
      <c r="J3467"/>
      <c r="K3467"/>
      <c r="L3467"/>
    </row>
    <row r="3468" spans="10:12" x14ac:dyDescent="0.25">
      <c r="J3468"/>
      <c r="K3468"/>
      <c r="L3468"/>
    </row>
    <row r="3469" spans="10:12" x14ac:dyDescent="0.25">
      <c r="J3469"/>
      <c r="K3469"/>
      <c r="L3469"/>
    </row>
    <row r="3470" spans="10:12" x14ac:dyDescent="0.25">
      <c r="J3470"/>
      <c r="K3470"/>
      <c r="L3470"/>
    </row>
    <row r="3471" spans="10:12" x14ac:dyDescent="0.25">
      <c r="J3471"/>
      <c r="K3471"/>
      <c r="L3471"/>
    </row>
    <row r="3472" spans="10:12" x14ac:dyDescent="0.25">
      <c r="J3472"/>
      <c r="K3472"/>
      <c r="L3472"/>
    </row>
    <row r="3473" spans="10:12" x14ac:dyDescent="0.25">
      <c r="J3473"/>
      <c r="K3473"/>
      <c r="L3473"/>
    </row>
    <row r="3474" spans="10:12" x14ac:dyDescent="0.25">
      <c r="J3474"/>
      <c r="K3474"/>
      <c r="L3474"/>
    </row>
    <row r="3475" spans="10:12" x14ac:dyDescent="0.25">
      <c r="J3475"/>
      <c r="K3475"/>
      <c r="L3475"/>
    </row>
    <row r="3476" spans="10:12" x14ac:dyDescent="0.25">
      <c r="J3476"/>
      <c r="K3476"/>
      <c r="L3476"/>
    </row>
    <row r="3477" spans="10:12" x14ac:dyDescent="0.25">
      <c r="J3477"/>
      <c r="K3477"/>
      <c r="L3477"/>
    </row>
    <row r="3478" spans="10:12" x14ac:dyDescent="0.25">
      <c r="J3478"/>
      <c r="K3478"/>
      <c r="L3478"/>
    </row>
    <row r="3479" spans="10:12" x14ac:dyDescent="0.25">
      <c r="J3479"/>
      <c r="K3479"/>
      <c r="L3479"/>
    </row>
    <row r="3480" spans="10:12" x14ac:dyDescent="0.25">
      <c r="J3480"/>
      <c r="K3480"/>
      <c r="L3480"/>
    </row>
    <row r="3481" spans="10:12" x14ac:dyDescent="0.25">
      <c r="J3481"/>
      <c r="K3481"/>
      <c r="L3481"/>
    </row>
    <row r="3482" spans="10:12" x14ac:dyDescent="0.25">
      <c r="J3482"/>
      <c r="K3482"/>
      <c r="L3482"/>
    </row>
    <row r="3483" spans="10:12" x14ac:dyDescent="0.25">
      <c r="J3483"/>
      <c r="K3483"/>
      <c r="L3483"/>
    </row>
    <row r="3484" spans="10:12" x14ac:dyDescent="0.25">
      <c r="J3484"/>
      <c r="K3484"/>
      <c r="L3484"/>
    </row>
    <row r="3485" spans="10:12" x14ac:dyDescent="0.25">
      <c r="J3485"/>
      <c r="K3485"/>
      <c r="L3485"/>
    </row>
    <row r="3486" spans="10:12" x14ac:dyDescent="0.25">
      <c r="J3486"/>
      <c r="K3486"/>
      <c r="L3486"/>
    </row>
    <row r="3487" spans="10:12" x14ac:dyDescent="0.25">
      <c r="J3487"/>
      <c r="K3487"/>
      <c r="L3487"/>
    </row>
    <row r="3488" spans="10:12" x14ac:dyDescent="0.25">
      <c r="J3488"/>
      <c r="K3488"/>
      <c r="L3488"/>
    </row>
    <row r="3489" spans="10:12" x14ac:dyDescent="0.25">
      <c r="J3489"/>
      <c r="K3489"/>
      <c r="L3489"/>
    </row>
    <row r="3490" spans="10:12" x14ac:dyDescent="0.25">
      <c r="J3490"/>
      <c r="K3490"/>
      <c r="L3490"/>
    </row>
    <row r="3491" spans="10:12" x14ac:dyDescent="0.25">
      <c r="J3491"/>
      <c r="K3491"/>
      <c r="L3491"/>
    </row>
    <row r="3492" spans="10:12" x14ac:dyDescent="0.25">
      <c r="J3492"/>
      <c r="K3492"/>
      <c r="L3492"/>
    </row>
    <row r="3493" spans="10:12" x14ac:dyDescent="0.25">
      <c r="J3493"/>
      <c r="K3493"/>
      <c r="L3493"/>
    </row>
    <row r="3494" spans="10:12" x14ac:dyDescent="0.25">
      <c r="J3494"/>
      <c r="K3494"/>
      <c r="L3494"/>
    </row>
    <row r="3495" spans="10:12" x14ac:dyDescent="0.25">
      <c r="J3495"/>
      <c r="K3495"/>
      <c r="L3495"/>
    </row>
    <row r="3496" spans="10:12" x14ac:dyDescent="0.25">
      <c r="J3496"/>
      <c r="K3496"/>
      <c r="L3496"/>
    </row>
    <row r="3497" spans="10:12" x14ac:dyDescent="0.25">
      <c r="J3497"/>
      <c r="K3497"/>
      <c r="L3497"/>
    </row>
    <row r="3498" spans="10:12" x14ac:dyDescent="0.25">
      <c r="J3498"/>
      <c r="K3498"/>
      <c r="L3498"/>
    </row>
    <row r="3499" spans="10:12" x14ac:dyDescent="0.25">
      <c r="J3499"/>
      <c r="K3499"/>
      <c r="L3499"/>
    </row>
    <row r="3500" spans="10:12" x14ac:dyDescent="0.25">
      <c r="J3500"/>
      <c r="K3500"/>
      <c r="L3500"/>
    </row>
    <row r="3501" spans="10:12" x14ac:dyDescent="0.25">
      <c r="J3501"/>
      <c r="K3501"/>
      <c r="L3501"/>
    </row>
    <row r="3502" spans="10:12" x14ac:dyDescent="0.25">
      <c r="J3502"/>
      <c r="K3502"/>
      <c r="L3502"/>
    </row>
    <row r="3503" spans="10:12" x14ac:dyDescent="0.25">
      <c r="J3503"/>
      <c r="K3503"/>
      <c r="L3503"/>
    </row>
    <row r="3504" spans="10:12" x14ac:dyDescent="0.25">
      <c r="J3504"/>
      <c r="K3504"/>
      <c r="L3504"/>
    </row>
    <row r="3505" spans="10:12" x14ac:dyDescent="0.25">
      <c r="J3505"/>
      <c r="K3505"/>
      <c r="L3505"/>
    </row>
    <row r="3506" spans="10:12" x14ac:dyDescent="0.25">
      <c r="J3506"/>
      <c r="K3506"/>
      <c r="L3506"/>
    </row>
    <row r="3507" spans="10:12" x14ac:dyDescent="0.25">
      <c r="J3507"/>
      <c r="K3507"/>
      <c r="L3507"/>
    </row>
    <row r="3508" spans="10:12" x14ac:dyDescent="0.25">
      <c r="J3508"/>
      <c r="K3508"/>
      <c r="L3508"/>
    </row>
    <row r="3509" spans="10:12" x14ac:dyDescent="0.25">
      <c r="J3509"/>
      <c r="K3509"/>
      <c r="L3509"/>
    </row>
    <row r="3510" spans="10:12" x14ac:dyDescent="0.25">
      <c r="J3510"/>
      <c r="K3510"/>
      <c r="L3510"/>
    </row>
    <row r="3511" spans="10:12" x14ac:dyDescent="0.25">
      <c r="J3511"/>
      <c r="K3511"/>
      <c r="L3511"/>
    </row>
    <row r="3512" spans="10:12" x14ac:dyDescent="0.25">
      <c r="J3512"/>
      <c r="K3512"/>
      <c r="L3512"/>
    </row>
    <row r="3513" spans="10:12" x14ac:dyDescent="0.25">
      <c r="J3513"/>
      <c r="K3513"/>
      <c r="L3513"/>
    </row>
    <row r="3514" spans="10:12" x14ac:dyDescent="0.25">
      <c r="J3514"/>
      <c r="K3514"/>
      <c r="L3514"/>
    </row>
    <row r="3515" spans="10:12" x14ac:dyDescent="0.25">
      <c r="J3515"/>
      <c r="K3515"/>
      <c r="L3515"/>
    </row>
    <row r="3516" spans="10:12" x14ac:dyDescent="0.25">
      <c r="J3516"/>
      <c r="K3516"/>
      <c r="L3516"/>
    </row>
    <row r="3517" spans="10:12" x14ac:dyDescent="0.25">
      <c r="J3517"/>
      <c r="K3517"/>
      <c r="L3517"/>
    </row>
    <row r="3518" spans="10:12" x14ac:dyDescent="0.25">
      <c r="J3518"/>
      <c r="K3518"/>
      <c r="L3518"/>
    </row>
    <row r="3519" spans="10:12" x14ac:dyDescent="0.25">
      <c r="J3519"/>
      <c r="K3519"/>
      <c r="L3519"/>
    </row>
    <row r="3520" spans="10:12" x14ac:dyDescent="0.25">
      <c r="J3520"/>
      <c r="K3520"/>
      <c r="L3520"/>
    </row>
    <row r="3521" spans="10:12" x14ac:dyDescent="0.25">
      <c r="J3521"/>
      <c r="K3521"/>
      <c r="L3521"/>
    </row>
    <row r="3522" spans="10:12" x14ac:dyDescent="0.25">
      <c r="J3522"/>
      <c r="K3522"/>
      <c r="L3522"/>
    </row>
    <row r="3523" spans="10:12" x14ac:dyDescent="0.25">
      <c r="J3523"/>
      <c r="K3523"/>
      <c r="L3523"/>
    </row>
    <row r="3524" spans="10:12" x14ac:dyDescent="0.25">
      <c r="J3524"/>
      <c r="K3524"/>
      <c r="L3524"/>
    </row>
    <row r="3525" spans="10:12" x14ac:dyDescent="0.25">
      <c r="J3525"/>
      <c r="K3525"/>
      <c r="L3525"/>
    </row>
    <row r="3526" spans="10:12" x14ac:dyDescent="0.25">
      <c r="J3526"/>
      <c r="K3526"/>
      <c r="L3526"/>
    </row>
    <row r="3527" spans="10:12" x14ac:dyDescent="0.25">
      <c r="J3527"/>
      <c r="K3527"/>
      <c r="L3527"/>
    </row>
    <row r="3528" spans="10:12" x14ac:dyDescent="0.25">
      <c r="J3528"/>
      <c r="K3528"/>
      <c r="L3528"/>
    </row>
    <row r="3529" spans="10:12" x14ac:dyDescent="0.25">
      <c r="J3529"/>
      <c r="K3529"/>
      <c r="L3529"/>
    </row>
    <row r="3530" spans="10:12" x14ac:dyDescent="0.25">
      <c r="J3530"/>
      <c r="K3530"/>
      <c r="L3530"/>
    </row>
    <row r="3531" spans="10:12" x14ac:dyDescent="0.25">
      <c r="J3531"/>
      <c r="K3531"/>
      <c r="L3531"/>
    </row>
    <row r="3532" spans="10:12" x14ac:dyDescent="0.25">
      <c r="J3532"/>
      <c r="K3532"/>
      <c r="L3532"/>
    </row>
    <row r="3533" spans="10:12" x14ac:dyDescent="0.25">
      <c r="J3533"/>
      <c r="K3533"/>
      <c r="L3533"/>
    </row>
    <row r="3534" spans="10:12" x14ac:dyDescent="0.25">
      <c r="J3534"/>
      <c r="K3534"/>
      <c r="L3534"/>
    </row>
    <row r="3535" spans="10:12" x14ac:dyDescent="0.25">
      <c r="J3535"/>
      <c r="K3535"/>
      <c r="L3535"/>
    </row>
    <row r="3536" spans="10:12" x14ac:dyDescent="0.25">
      <c r="J3536"/>
      <c r="K3536"/>
      <c r="L3536"/>
    </row>
    <row r="3537" spans="10:12" x14ac:dyDescent="0.25">
      <c r="J3537"/>
      <c r="K3537"/>
      <c r="L3537"/>
    </row>
    <row r="3538" spans="10:12" x14ac:dyDescent="0.25">
      <c r="J3538"/>
      <c r="K3538"/>
      <c r="L3538"/>
    </row>
    <row r="3539" spans="10:12" x14ac:dyDescent="0.25">
      <c r="J3539"/>
      <c r="K3539"/>
      <c r="L3539"/>
    </row>
    <row r="3540" spans="10:12" x14ac:dyDescent="0.25">
      <c r="J3540"/>
      <c r="K3540"/>
      <c r="L3540"/>
    </row>
    <row r="3541" spans="10:12" x14ac:dyDescent="0.25">
      <c r="J3541"/>
      <c r="K3541"/>
      <c r="L3541"/>
    </row>
    <row r="3542" spans="10:12" x14ac:dyDescent="0.25">
      <c r="J3542"/>
      <c r="K3542"/>
      <c r="L3542"/>
    </row>
    <row r="3543" spans="10:12" x14ac:dyDescent="0.25">
      <c r="J3543"/>
      <c r="K3543"/>
      <c r="L3543"/>
    </row>
    <row r="3544" spans="10:12" x14ac:dyDescent="0.25">
      <c r="J3544"/>
      <c r="K3544"/>
      <c r="L3544"/>
    </row>
    <row r="3545" spans="10:12" x14ac:dyDescent="0.25">
      <c r="J3545"/>
      <c r="K3545"/>
      <c r="L3545"/>
    </row>
    <row r="3546" spans="10:12" x14ac:dyDescent="0.25">
      <c r="J3546"/>
      <c r="K3546"/>
      <c r="L3546"/>
    </row>
    <row r="3547" spans="10:12" x14ac:dyDescent="0.25">
      <c r="J3547"/>
      <c r="K3547"/>
      <c r="L3547"/>
    </row>
    <row r="3548" spans="10:12" x14ac:dyDescent="0.25">
      <c r="J3548"/>
      <c r="K3548"/>
      <c r="L3548"/>
    </row>
    <row r="3549" spans="10:12" x14ac:dyDescent="0.25">
      <c r="J3549"/>
      <c r="K3549"/>
      <c r="L3549"/>
    </row>
    <row r="3550" spans="10:12" x14ac:dyDescent="0.25">
      <c r="J3550"/>
      <c r="K3550"/>
      <c r="L3550"/>
    </row>
    <row r="3551" spans="10:12" x14ac:dyDescent="0.25">
      <c r="J3551"/>
      <c r="K3551"/>
      <c r="L3551"/>
    </row>
    <row r="3552" spans="10:12" x14ac:dyDescent="0.25">
      <c r="J3552"/>
      <c r="K3552"/>
      <c r="L3552"/>
    </row>
    <row r="3553" spans="10:12" x14ac:dyDescent="0.25">
      <c r="J3553"/>
      <c r="K3553"/>
      <c r="L3553"/>
    </row>
    <row r="3554" spans="10:12" x14ac:dyDescent="0.25">
      <c r="J3554"/>
      <c r="K3554"/>
      <c r="L3554"/>
    </row>
    <row r="3555" spans="10:12" x14ac:dyDescent="0.25">
      <c r="J3555"/>
      <c r="K3555"/>
      <c r="L3555"/>
    </row>
    <row r="3556" spans="10:12" x14ac:dyDescent="0.25">
      <c r="J3556"/>
      <c r="K3556"/>
      <c r="L3556"/>
    </row>
    <row r="3557" spans="10:12" x14ac:dyDescent="0.25">
      <c r="J3557"/>
      <c r="K3557"/>
      <c r="L3557"/>
    </row>
    <row r="3558" spans="10:12" x14ac:dyDescent="0.25">
      <c r="J3558"/>
      <c r="K3558"/>
      <c r="L3558"/>
    </row>
    <row r="3559" spans="10:12" x14ac:dyDescent="0.25">
      <c r="J3559"/>
      <c r="K3559"/>
      <c r="L3559"/>
    </row>
    <row r="3560" spans="10:12" x14ac:dyDescent="0.25">
      <c r="J3560"/>
      <c r="K3560"/>
      <c r="L3560"/>
    </row>
    <row r="3561" spans="10:12" x14ac:dyDescent="0.25">
      <c r="J3561"/>
      <c r="K3561"/>
      <c r="L3561"/>
    </row>
    <row r="3562" spans="10:12" x14ac:dyDescent="0.25">
      <c r="J3562"/>
      <c r="K3562"/>
      <c r="L3562"/>
    </row>
    <row r="3563" spans="10:12" x14ac:dyDescent="0.25">
      <c r="J3563"/>
      <c r="K3563"/>
      <c r="L3563"/>
    </row>
    <row r="3564" spans="10:12" x14ac:dyDescent="0.25">
      <c r="J3564"/>
      <c r="K3564"/>
      <c r="L3564"/>
    </row>
    <row r="3565" spans="10:12" x14ac:dyDescent="0.25">
      <c r="J3565"/>
      <c r="K3565"/>
      <c r="L3565"/>
    </row>
    <row r="3566" spans="10:12" x14ac:dyDescent="0.25">
      <c r="J3566"/>
      <c r="K3566"/>
      <c r="L3566"/>
    </row>
    <row r="3567" spans="10:12" x14ac:dyDescent="0.25">
      <c r="J3567"/>
      <c r="K3567"/>
      <c r="L3567"/>
    </row>
    <row r="3568" spans="10:12" x14ac:dyDescent="0.25">
      <c r="J3568"/>
      <c r="K3568"/>
      <c r="L3568"/>
    </row>
    <row r="3569" spans="10:12" x14ac:dyDescent="0.25">
      <c r="J3569"/>
      <c r="K3569"/>
      <c r="L3569"/>
    </row>
    <row r="3570" spans="10:12" x14ac:dyDescent="0.25">
      <c r="J3570"/>
      <c r="K3570"/>
      <c r="L3570"/>
    </row>
    <row r="3571" spans="10:12" x14ac:dyDescent="0.25">
      <c r="J3571"/>
      <c r="K3571"/>
      <c r="L3571"/>
    </row>
    <row r="3572" spans="10:12" x14ac:dyDescent="0.25">
      <c r="J3572"/>
      <c r="K3572"/>
      <c r="L3572"/>
    </row>
    <row r="3573" spans="10:12" x14ac:dyDescent="0.25">
      <c r="J3573"/>
      <c r="K3573"/>
      <c r="L3573"/>
    </row>
    <row r="3574" spans="10:12" x14ac:dyDescent="0.25">
      <c r="J3574"/>
      <c r="K3574"/>
      <c r="L3574"/>
    </row>
    <row r="3575" spans="10:12" x14ac:dyDescent="0.25">
      <c r="J3575"/>
      <c r="K3575"/>
      <c r="L3575"/>
    </row>
    <row r="3576" spans="10:12" x14ac:dyDescent="0.25">
      <c r="J3576"/>
      <c r="K3576"/>
      <c r="L3576"/>
    </row>
    <row r="3577" spans="10:12" x14ac:dyDescent="0.25">
      <c r="J3577"/>
      <c r="K3577"/>
      <c r="L3577"/>
    </row>
    <row r="3578" spans="10:12" x14ac:dyDescent="0.25">
      <c r="J3578"/>
      <c r="K3578"/>
      <c r="L3578"/>
    </row>
    <row r="3579" spans="10:12" x14ac:dyDescent="0.25">
      <c r="J3579"/>
      <c r="K3579"/>
      <c r="L3579"/>
    </row>
    <row r="3580" spans="10:12" x14ac:dyDescent="0.25">
      <c r="J3580"/>
      <c r="K3580"/>
      <c r="L3580"/>
    </row>
    <row r="3581" spans="10:12" x14ac:dyDescent="0.25">
      <c r="J3581"/>
      <c r="K3581"/>
      <c r="L3581"/>
    </row>
    <row r="3582" spans="10:12" x14ac:dyDescent="0.25">
      <c r="J3582"/>
      <c r="K3582"/>
      <c r="L3582"/>
    </row>
    <row r="3583" spans="10:12" x14ac:dyDescent="0.25">
      <c r="J3583"/>
      <c r="K3583"/>
      <c r="L3583"/>
    </row>
    <row r="3584" spans="10:12" x14ac:dyDescent="0.25">
      <c r="J3584"/>
      <c r="K3584"/>
      <c r="L3584"/>
    </row>
    <row r="3585" spans="10:12" x14ac:dyDescent="0.25">
      <c r="J3585"/>
      <c r="K3585"/>
      <c r="L3585"/>
    </row>
    <row r="3586" spans="10:12" x14ac:dyDescent="0.25">
      <c r="J3586"/>
      <c r="K3586"/>
      <c r="L3586"/>
    </row>
    <row r="3587" spans="10:12" x14ac:dyDescent="0.25">
      <c r="J3587"/>
      <c r="K3587"/>
      <c r="L3587"/>
    </row>
    <row r="3588" spans="10:12" x14ac:dyDescent="0.25">
      <c r="J3588"/>
      <c r="K3588"/>
      <c r="L3588"/>
    </row>
    <row r="3589" spans="10:12" x14ac:dyDescent="0.25">
      <c r="J3589"/>
      <c r="K3589"/>
      <c r="L3589"/>
    </row>
    <row r="3590" spans="10:12" x14ac:dyDescent="0.25">
      <c r="J3590"/>
      <c r="K3590"/>
      <c r="L3590"/>
    </row>
    <row r="3591" spans="10:12" x14ac:dyDescent="0.25">
      <c r="J3591"/>
      <c r="K3591"/>
      <c r="L3591"/>
    </row>
    <row r="3592" spans="10:12" x14ac:dyDescent="0.25">
      <c r="J3592"/>
      <c r="K3592"/>
      <c r="L3592"/>
    </row>
    <row r="3593" spans="10:12" x14ac:dyDescent="0.25">
      <c r="J3593"/>
      <c r="K3593"/>
      <c r="L3593"/>
    </row>
    <row r="3594" spans="10:12" x14ac:dyDescent="0.25">
      <c r="J3594"/>
      <c r="K3594"/>
      <c r="L3594"/>
    </row>
    <row r="3595" spans="10:12" x14ac:dyDescent="0.25">
      <c r="J3595"/>
      <c r="K3595"/>
      <c r="L3595"/>
    </row>
    <row r="3596" spans="10:12" x14ac:dyDescent="0.25">
      <c r="J3596"/>
      <c r="K3596"/>
      <c r="L3596"/>
    </row>
    <row r="3597" spans="10:12" x14ac:dyDescent="0.25">
      <c r="J3597"/>
      <c r="K3597"/>
      <c r="L3597"/>
    </row>
    <row r="3598" spans="10:12" x14ac:dyDescent="0.25">
      <c r="J3598"/>
      <c r="K3598"/>
      <c r="L3598"/>
    </row>
    <row r="3599" spans="10:12" x14ac:dyDescent="0.25">
      <c r="J3599"/>
      <c r="K3599"/>
      <c r="L3599"/>
    </row>
    <row r="3600" spans="10:12" x14ac:dyDescent="0.25">
      <c r="J3600"/>
      <c r="K3600"/>
      <c r="L3600"/>
    </row>
    <row r="3601" spans="10:12" x14ac:dyDescent="0.25">
      <c r="J3601"/>
      <c r="K3601"/>
      <c r="L3601"/>
    </row>
    <row r="3602" spans="10:12" x14ac:dyDescent="0.25">
      <c r="J3602"/>
      <c r="K3602"/>
      <c r="L3602"/>
    </row>
    <row r="3603" spans="10:12" x14ac:dyDescent="0.25">
      <c r="J3603"/>
      <c r="K3603"/>
      <c r="L3603"/>
    </row>
    <row r="3604" spans="10:12" x14ac:dyDescent="0.25">
      <c r="J3604"/>
      <c r="K3604"/>
      <c r="L3604"/>
    </row>
    <row r="3605" spans="10:12" x14ac:dyDescent="0.25">
      <c r="J3605"/>
      <c r="K3605"/>
      <c r="L3605"/>
    </row>
    <row r="3606" spans="10:12" x14ac:dyDescent="0.25">
      <c r="J3606"/>
      <c r="K3606"/>
      <c r="L3606"/>
    </row>
    <row r="3607" spans="10:12" x14ac:dyDescent="0.25">
      <c r="J3607"/>
      <c r="K3607"/>
      <c r="L3607"/>
    </row>
    <row r="3608" spans="10:12" x14ac:dyDescent="0.25">
      <c r="J3608"/>
      <c r="K3608"/>
      <c r="L3608"/>
    </row>
    <row r="3609" spans="10:12" x14ac:dyDescent="0.25">
      <c r="J3609"/>
      <c r="K3609"/>
      <c r="L3609"/>
    </row>
    <row r="3610" spans="10:12" x14ac:dyDescent="0.25">
      <c r="J3610"/>
      <c r="K3610"/>
      <c r="L3610"/>
    </row>
    <row r="3611" spans="10:12" x14ac:dyDescent="0.25">
      <c r="J3611"/>
      <c r="K3611"/>
      <c r="L3611"/>
    </row>
    <row r="3612" spans="10:12" x14ac:dyDescent="0.25">
      <c r="J3612"/>
      <c r="K3612"/>
      <c r="L3612"/>
    </row>
    <row r="3613" spans="10:12" x14ac:dyDescent="0.25">
      <c r="J3613"/>
      <c r="K3613"/>
      <c r="L3613"/>
    </row>
    <row r="3614" spans="10:12" x14ac:dyDescent="0.25">
      <c r="J3614"/>
      <c r="K3614"/>
      <c r="L3614"/>
    </row>
    <row r="3615" spans="10:12" x14ac:dyDescent="0.25">
      <c r="J3615"/>
      <c r="K3615"/>
      <c r="L3615"/>
    </row>
    <row r="3616" spans="10:12" x14ac:dyDescent="0.25">
      <c r="J3616"/>
      <c r="K3616"/>
      <c r="L3616"/>
    </row>
    <row r="3617" spans="10:12" x14ac:dyDescent="0.25">
      <c r="J3617"/>
      <c r="K3617"/>
      <c r="L3617"/>
    </row>
    <row r="3618" spans="10:12" x14ac:dyDescent="0.25">
      <c r="J3618"/>
      <c r="K3618"/>
      <c r="L3618"/>
    </row>
    <row r="3619" spans="10:12" x14ac:dyDescent="0.25">
      <c r="J3619"/>
      <c r="K3619"/>
      <c r="L3619"/>
    </row>
    <row r="3620" spans="10:12" x14ac:dyDescent="0.25">
      <c r="J3620"/>
      <c r="K3620"/>
      <c r="L3620"/>
    </row>
    <row r="3621" spans="10:12" x14ac:dyDescent="0.25">
      <c r="J3621"/>
      <c r="K3621"/>
      <c r="L3621"/>
    </row>
    <row r="3622" spans="10:12" x14ac:dyDescent="0.25">
      <c r="J3622"/>
      <c r="K3622"/>
      <c r="L3622"/>
    </row>
    <row r="3623" spans="10:12" x14ac:dyDescent="0.25">
      <c r="J3623"/>
      <c r="K3623"/>
      <c r="L3623"/>
    </row>
    <row r="3624" spans="10:12" x14ac:dyDescent="0.25">
      <c r="J3624"/>
      <c r="K3624"/>
      <c r="L3624"/>
    </row>
    <row r="3625" spans="10:12" x14ac:dyDescent="0.25">
      <c r="J3625"/>
      <c r="K3625"/>
      <c r="L3625"/>
    </row>
    <row r="3626" spans="10:12" x14ac:dyDescent="0.25">
      <c r="J3626"/>
      <c r="K3626"/>
      <c r="L3626"/>
    </row>
    <row r="3627" spans="10:12" x14ac:dyDescent="0.25">
      <c r="J3627"/>
      <c r="K3627"/>
      <c r="L3627"/>
    </row>
    <row r="3628" spans="10:12" x14ac:dyDescent="0.25">
      <c r="J3628"/>
      <c r="K3628"/>
      <c r="L3628"/>
    </row>
    <row r="3629" spans="10:12" x14ac:dyDescent="0.25">
      <c r="J3629"/>
      <c r="K3629"/>
      <c r="L3629"/>
    </row>
    <row r="3630" spans="10:12" x14ac:dyDescent="0.25">
      <c r="J3630"/>
      <c r="K3630"/>
      <c r="L3630"/>
    </row>
    <row r="3631" spans="10:12" x14ac:dyDescent="0.25">
      <c r="J3631"/>
      <c r="K3631"/>
      <c r="L3631"/>
    </row>
    <row r="3632" spans="10:12" x14ac:dyDescent="0.25">
      <c r="J3632"/>
      <c r="K3632"/>
      <c r="L3632"/>
    </row>
    <row r="3633" spans="10:12" x14ac:dyDescent="0.25">
      <c r="J3633"/>
      <c r="K3633"/>
      <c r="L3633"/>
    </row>
    <row r="3634" spans="10:12" x14ac:dyDescent="0.25">
      <c r="J3634"/>
      <c r="K3634"/>
      <c r="L3634"/>
    </row>
    <row r="3635" spans="10:12" x14ac:dyDescent="0.25">
      <c r="J3635"/>
      <c r="K3635"/>
      <c r="L3635"/>
    </row>
    <row r="3636" spans="10:12" x14ac:dyDescent="0.25">
      <c r="J3636"/>
      <c r="K3636"/>
      <c r="L3636"/>
    </row>
    <row r="3637" spans="10:12" x14ac:dyDescent="0.25">
      <c r="J3637"/>
      <c r="K3637"/>
      <c r="L3637"/>
    </row>
    <row r="3638" spans="10:12" x14ac:dyDescent="0.25">
      <c r="J3638"/>
      <c r="K3638"/>
      <c r="L3638"/>
    </row>
    <row r="3639" spans="10:12" x14ac:dyDescent="0.25">
      <c r="J3639"/>
      <c r="K3639"/>
      <c r="L3639"/>
    </row>
    <row r="3640" spans="10:12" x14ac:dyDescent="0.25">
      <c r="J3640"/>
      <c r="K3640"/>
      <c r="L3640"/>
    </row>
    <row r="3641" spans="10:12" x14ac:dyDescent="0.25">
      <c r="J3641"/>
      <c r="K3641"/>
      <c r="L3641"/>
    </row>
    <row r="3642" spans="10:12" x14ac:dyDescent="0.25">
      <c r="J3642"/>
      <c r="K3642"/>
      <c r="L3642"/>
    </row>
    <row r="3643" spans="10:12" x14ac:dyDescent="0.25">
      <c r="J3643"/>
      <c r="K3643"/>
      <c r="L3643"/>
    </row>
    <row r="3644" spans="10:12" x14ac:dyDescent="0.25">
      <c r="J3644"/>
      <c r="K3644"/>
      <c r="L3644"/>
    </row>
    <row r="3645" spans="10:12" x14ac:dyDescent="0.25">
      <c r="J3645"/>
      <c r="K3645"/>
      <c r="L3645"/>
    </row>
    <row r="3646" spans="10:12" x14ac:dyDescent="0.25">
      <c r="J3646"/>
      <c r="K3646"/>
      <c r="L3646"/>
    </row>
    <row r="3647" spans="10:12" x14ac:dyDescent="0.25">
      <c r="J3647"/>
      <c r="K3647"/>
      <c r="L3647"/>
    </row>
    <row r="3648" spans="10:12" x14ac:dyDescent="0.25">
      <c r="J3648"/>
      <c r="K3648"/>
      <c r="L3648"/>
    </row>
    <row r="3649" spans="10:12" x14ac:dyDescent="0.25">
      <c r="J3649"/>
      <c r="K3649"/>
      <c r="L3649"/>
    </row>
    <row r="3650" spans="10:12" x14ac:dyDescent="0.25">
      <c r="J3650"/>
      <c r="K3650"/>
      <c r="L3650"/>
    </row>
    <row r="3651" spans="10:12" x14ac:dyDescent="0.25">
      <c r="J3651"/>
      <c r="K3651"/>
      <c r="L3651"/>
    </row>
    <row r="3652" spans="10:12" x14ac:dyDescent="0.25">
      <c r="J3652"/>
      <c r="K3652"/>
      <c r="L3652"/>
    </row>
    <row r="3653" spans="10:12" x14ac:dyDescent="0.25">
      <c r="J3653"/>
      <c r="K3653"/>
      <c r="L3653"/>
    </row>
    <row r="3654" spans="10:12" x14ac:dyDescent="0.25">
      <c r="J3654"/>
      <c r="K3654"/>
      <c r="L3654"/>
    </row>
    <row r="3655" spans="10:12" x14ac:dyDescent="0.25">
      <c r="J3655"/>
      <c r="K3655"/>
      <c r="L3655"/>
    </row>
    <row r="3656" spans="10:12" x14ac:dyDescent="0.25">
      <c r="J3656"/>
      <c r="K3656"/>
      <c r="L3656"/>
    </row>
    <row r="3657" spans="10:12" x14ac:dyDescent="0.25">
      <c r="J3657"/>
      <c r="K3657"/>
      <c r="L3657"/>
    </row>
    <row r="3658" spans="10:12" x14ac:dyDescent="0.25">
      <c r="J3658"/>
      <c r="K3658"/>
      <c r="L3658"/>
    </row>
    <row r="3659" spans="10:12" x14ac:dyDescent="0.25">
      <c r="J3659"/>
      <c r="K3659"/>
      <c r="L3659"/>
    </row>
    <row r="3660" spans="10:12" x14ac:dyDescent="0.25">
      <c r="J3660"/>
      <c r="K3660"/>
      <c r="L3660"/>
    </row>
    <row r="3661" spans="10:12" x14ac:dyDescent="0.25">
      <c r="J3661"/>
      <c r="K3661"/>
      <c r="L3661"/>
    </row>
    <row r="3662" spans="10:12" x14ac:dyDescent="0.25">
      <c r="J3662"/>
      <c r="K3662"/>
      <c r="L3662"/>
    </row>
    <row r="3663" spans="10:12" x14ac:dyDescent="0.25">
      <c r="J3663"/>
      <c r="K3663"/>
      <c r="L3663"/>
    </row>
    <row r="3664" spans="10:12" x14ac:dyDescent="0.25">
      <c r="J3664"/>
      <c r="K3664"/>
      <c r="L3664"/>
    </row>
    <row r="3665" spans="10:12" x14ac:dyDescent="0.25">
      <c r="J3665"/>
      <c r="K3665"/>
      <c r="L3665"/>
    </row>
    <row r="3666" spans="10:12" x14ac:dyDescent="0.25">
      <c r="J3666"/>
      <c r="K3666"/>
      <c r="L3666"/>
    </row>
    <row r="3667" spans="10:12" x14ac:dyDescent="0.25">
      <c r="J3667"/>
      <c r="K3667"/>
      <c r="L3667"/>
    </row>
    <row r="3668" spans="10:12" x14ac:dyDescent="0.25">
      <c r="J3668"/>
      <c r="K3668"/>
      <c r="L3668"/>
    </row>
    <row r="3669" spans="10:12" x14ac:dyDescent="0.25">
      <c r="J3669"/>
      <c r="K3669"/>
      <c r="L3669"/>
    </row>
    <row r="3670" spans="10:12" x14ac:dyDescent="0.25">
      <c r="J3670"/>
      <c r="K3670"/>
      <c r="L3670"/>
    </row>
    <row r="3671" spans="10:12" x14ac:dyDescent="0.25">
      <c r="J3671"/>
      <c r="K3671"/>
      <c r="L3671"/>
    </row>
    <row r="3672" spans="10:12" x14ac:dyDescent="0.25">
      <c r="J3672"/>
      <c r="K3672"/>
      <c r="L3672"/>
    </row>
    <row r="3673" spans="10:12" x14ac:dyDescent="0.25">
      <c r="J3673"/>
      <c r="K3673"/>
      <c r="L3673"/>
    </row>
    <row r="3674" spans="10:12" x14ac:dyDescent="0.25">
      <c r="J3674"/>
      <c r="K3674"/>
      <c r="L3674"/>
    </row>
    <row r="3675" spans="10:12" x14ac:dyDescent="0.25">
      <c r="J3675"/>
      <c r="K3675"/>
      <c r="L3675"/>
    </row>
    <row r="3676" spans="10:12" x14ac:dyDescent="0.25">
      <c r="J3676"/>
      <c r="K3676"/>
      <c r="L3676"/>
    </row>
    <row r="3677" spans="10:12" x14ac:dyDescent="0.25">
      <c r="J3677"/>
      <c r="K3677"/>
      <c r="L3677"/>
    </row>
    <row r="3678" spans="10:12" x14ac:dyDescent="0.25">
      <c r="J3678"/>
      <c r="K3678"/>
      <c r="L3678"/>
    </row>
    <row r="3679" spans="10:12" x14ac:dyDescent="0.25">
      <c r="J3679"/>
      <c r="K3679"/>
      <c r="L3679"/>
    </row>
    <row r="3680" spans="10:12" x14ac:dyDescent="0.25">
      <c r="J3680"/>
      <c r="K3680"/>
      <c r="L3680"/>
    </row>
    <row r="3681" spans="10:12" x14ac:dyDescent="0.25">
      <c r="J3681"/>
      <c r="K3681"/>
      <c r="L3681"/>
    </row>
    <row r="3682" spans="10:12" x14ac:dyDescent="0.25">
      <c r="J3682"/>
      <c r="K3682"/>
      <c r="L3682"/>
    </row>
    <row r="3683" spans="10:12" x14ac:dyDescent="0.25">
      <c r="J3683"/>
      <c r="K3683"/>
      <c r="L3683"/>
    </row>
    <row r="3684" spans="10:12" x14ac:dyDescent="0.25">
      <c r="J3684"/>
      <c r="K3684"/>
      <c r="L3684"/>
    </row>
    <row r="3685" spans="10:12" x14ac:dyDescent="0.25">
      <c r="J3685"/>
      <c r="K3685"/>
      <c r="L3685"/>
    </row>
    <row r="3686" spans="10:12" x14ac:dyDescent="0.25">
      <c r="J3686"/>
      <c r="K3686"/>
      <c r="L3686"/>
    </row>
    <row r="3687" spans="10:12" x14ac:dyDescent="0.25">
      <c r="J3687"/>
      <c r="K3687"/>
      <c r="L3687"/>
    </row>
    <row r="3688" spans="10:12" x14ac:dyDescent="0.25">
      <c r="J3688"/>
      <c r="K3688"/>
      <c r="L3688"/>
    </row>
    <row r="3689" spans="10:12" x14ac:dyDescent="0.25">
      <c r="J3689"/>
      <c r="K3689"/>
      <c r="L3689"/>
    </row>
    <row r="3690" spans="10:12" x14ac:dyDescent="0.25">
      <c r="J3690"/>
      <c r="K3690"/>
      <c r="L3690"/>
    </row>
    <row r="3691" spans="10:12" x14ac:dyDescent="0.25">
      <c r="J3691"/>
      <c r="K3691"/>
      <c r="L3691"/>
    </row>
    <row r="3692" spans="10:12" x14ac:dyDescent="0.25">
      <c r="J3692"/>
      <c r="K3692"/>
      <c r="L3692"/>
    </row>
    <row r="3693" spans="10:12" x14ac:dyDescent="0.25">
      <c r="J3693"/>
      <c r="K3693"/>
      <c r="L3693"/>
    </row>
    <row r="3694" spans="10:12" x14ac:dyDescent="0.25">
      <c r="J3694"/>
      <c r="K3694"/>
      <c r="L3694"/>
    </row>
    <row r="3695" spans="10:12" x14ac:dyDescent="0.25">
      <c r="J3695"/>
      <c r="K3695"/>
      <c r="L3695"/>
    </row>
    <row r="3696" spans="10:12" x14ac:dyDescent="0.25">
      <c r="J3696"/>
      <c r="K3696"/>
      <c r="L3696"/>
    </row>
    <row r="3697" spans="10:12" x14ac:dyDescent="0.25">
      <c r="J3697"/>
      <c r="K3697"/>
      <c r="L3697"/>
    </row>
    <row r="3698" spans="10:12" x14ac:dyDescent="0.25">
      <c r="J3698"/>
      <c r="K3698"/>
      <c r="L3698"/>
    </row>
    <row r="3699" spans="10:12" x14ac:dyDescent="0.25">
      <c r="J3699"/>
      <c r="K3699"/>
      <c r="L3699"/>
    </row>
    <row r="3700" spans="10:12" x14ac:dyDescent="0.25">
      <c r="J3700"/>
      <c r="K3700"/>
      <c r="L3700"/>
    </row>
    <row r="3701" spans="10:12" x14ac:dyDescent="0.25">
      <c r="J3701"/>
      <c r="K3701"/>
      <c r="L3701"/>
    </row>
    <row r="3702" spans="10:12" x14ac:dyDescent="0.25">
      <c r="J3702"/>
      <c r="K3702"/>
      <c r="L3702"/>
    </row>
    <row r="3703" spans="10:12" x14ac:dyDescent="0.25">
      <c r="J3703"/>
      <c r="K3703"/>
      <c r="L3703"/>
    </row>
    <row r="3704" spans="10:12" x14ac:dyDescent="0.25">
      <c r="J3704"/>
      <c r="K3704"/>
      <c r="L3704"/>
    </row>
    <row r="3705" spans="10:12" x14ac:dyDescent="0.25">
      <c r="J3705"/>
      <c r="K3705"/>
      <c r="L3705"/>
    </row>
    <row r="3706" spans="10:12" x14ac:dyDescent="0.25">
      <c r="J3706"/>
      <c r="K3706"/>
      <c r="L3706"/>
    </row>
    <row r="3707" spans="10:12" x14ac:dyDescent="0.25">
      <c r="J3707"/>
      <c r="K3707"/>
      <c r="L3707"/>
    </row>
    <row r="3708" spans="10:12" x14ac:dyDescent="0.25">
      <c r="J3708"/>
      <c r="K3708"/>
      <c r="L3708"/>
    </row>
    <row r="3709" spans="10:12" x14ac:dyDescent="0.25">
      <c r="J3709"/>
      <c r="K3709"/>
      <c r="L3709"/>
    </row>
    <row r="3710" spans="10:12" x14ac:dyDescent="0.25">
      <c r="J3710"/>
      <c r="K3710"/>
      <c r="L3710"/>
    </row>
    <row r="3711" spans="10:12" x14ac:dyDescent="0.25">
      <c r="J3711"/>
      <c r="K3711"/>
      <c r="L3711"/>
    </row>
    <row r="3712" spans="10:12" x14ac:dyDescent="0.25">
      <c r="J3712"/>
      <c r="K3712"/>
      <c r="L3712"/>
    </row>
    <row r="3713" spans="10:12" x14ac:dyDescent="0.25">
      <c r="J3713"/>
      <c r="K3713"/>
      <c r="L3713"/>
    </row>
    <row r="3714" spans="10:12" x14ac:dyDescent="0.25">
      <c r="J3714"/>
      <c r="K3714"/>
      <c r="L3714"/>
    </row>
    <row r="3715" spans="10:12" x14ac:dyDescent="0.25">
      <c r="J3715"/>
      <c r="K3715"/>
      <c r="L3715"/>
    </row>
    <row r="3716" spans="10:12" x14ac:dyDescent="0.25">
      <c r="J3716"/>
      <c r="K3716"/>
      <c r="L3716"/>
    </row>
    <row r="3717" spans="10:12" x14ac:dyDescent="0.25">
      <c r="J3717"/>
      <c r="K3717"/>
      <c r="L3717"/>
    </row>
    <row r="3718" spans="10:12" x14ac:dyDescent="0.25">
      <c r="J3718"/>
      <c r="K3718"/>
      <c r="L3718"/>
    </row>
    <row r="3719" spans="10:12" x14ac:dyDescent="0.25">
      <c r="J3719"/>
      <c r="K3719"/>
      <c r="L3719"/>
    </row>
    <row r="3720" spans="10:12" x14ac:dyDescent="0.25">
      <c r="J3720"/>
      <c r="K3720"/>
      <c r="L3720"/>
    </row>
    <row r="3721" spans="10:12" x14ac:dyDescent="0.25">
      <c r="J3721"/>
      <c r="K3721"/>
      <c r="L3721"/>
    </row>
    <row r="3722" spans="10:12" x14ac:dyDescent="0.25">
      <c r="J3722"/>
      <c r="K3722"/>
      <c r="L3722"/>
    </row>
    <row r="3723" spans="10:12" x14ac:dyDescent="0.25">
      <c r="J3723"/>
      <c r="K3723"/>
      <c r="L3723"/>
    </row>
    <row r="3724" spans="10:12" x14ac:dyDescent="0.25">
      <c r="J3724"/>
      <c r="K3724"/>
      <c r="L3724"/>
    </row>
    <row r="3725" spans="10:12" x14ac:dyDescent="0.25">
      <c r="J3725"/>
      <c r="K3725"/>
      <c r="L3725"/>
    </row>
    <row r="3726" spans="10:12" x14ac:dyDescent="0.25">
      <c r="J3726"/>
      <c r="K3726"/>
      <c r="L3726"/>
    </row>
    <row r="3727" spans="10:12" x14ac:dyDescent="0.25">
      <c r="J3727"/>
      <c r="K3727"/>
      <c r="L3727"/>
    </row>
    <row r="3728" spans="10:12" x14ac:dyDescent="0.25">
      <c r="J3728"/>
      <c r="K3728"/>
      <c r="L3728"/>
    </row>
    <row r="3729" spans="10:12" x14ac:dyDescent="0.25">
      <c r="J3729"/>
      <c r="K3729"/>
      <c r="L3729"/>
    </row>
    <row r="3730" spans="10:12" x14ac:dyDescent="0.25">
      <c r="J3730"/>
      <c r="K3730"/>
      <c r="L3730"/>
    </row>
    <row r="3731" spans="10:12" x14ac:dyDescent="0.25">
      <c r="J3731"/>
      <c r="K3731"/>
      <c r="L3731"/>
    </row>
    <row r="3732" spans="10:12" x14ac:dyDescent="0.25">
      <c r="J3732"/>
      <c r="K3732"/>
      <c r="L3732"/>
    </row>
    <row r="3733" spans="10:12" x14ac:dyDescent="0.25">
      <c r="J3733"/>
      <c r="K3733"/>
      <c r="L3733"/>
    </row>
    <row r="3734" spans="10:12" x14ac:dyDescent="0.25">
      <c r="J3734"/>
      <c r="K3734"/>
      <c r="L3734"/>
    </row>
    <row r="3735" spans="10:12" x14ac:dyDescent="0.25">
      <c r="J3735"/>
      <c r="K3735"/>
      <c r="L3735"/>
    </row>
    <row r="3736" spans="10:12" x14ac:dyDescent="0.25">
      <c r="J3736"/>
      <c r="K3736"/>
      <c r="L3736"/>
    </row>
    <row r="3737" spans="10:12" x14ac:dyDescent="0.25">
      <c r="J3737"/>
      <c r="K3737"/>
      <c r="L3737"/>
    </row>
    <row r="3738" spans="10:12" x14ac:dyDescent="0.25">
      <c r="J3738"/>
      <c r="K3738"/>
      <c r="L3738"/>
    </row>
    <row r="3739" spans="10:12" x14ac:dyDescent="0.25">
      <c r="J3739"/>
      <c r="K3739"/>
      <c r="L3739"/>
    </row>
    <row r="3740" spans="10:12" x14ac:dyDescent="0.25">
      <c r="J3740"/>
      <c r="K3740"/>
      <c r="L3740"/>
    </row>
    <row r="3741" spans="10:12" x14ac:dyDescent="0.25">
      <c r="J3741"/>
      <c r="K3741"/>
      <c r="L3741"/>
    </row>
    <row r="3742" spans="10:12" x14ac:dyDescent="0.25">
      <c r="J3742"/>
      <c r="K3742"/>
      <c r="L3742"/>
    </row>
    <row r="3743" spans="10:12" x14ac:dyDescent="0.25">
      <c r="J3743"/>
      <c r="K3743"/>
      <c r="L3743"/>
    </row>
    <row r="3744" spans="10:12" x14ac:dyDescent="0.25">
      <c r="J3744"/>
      <c r="K3744"/>
      <c r="L3744"/>
    </row>
    <row r="3745" spans="10:12" x14ac:dyDescent="0.25">
      <c r="J3745"/>
      <c r="K3745"/>
      <c r="L3745"/>
    </row>
    <row r="3746" spans="10:12" x14ac:dyDescent="0.25">
      <c r="J3746"/>
      <c r="K3746"/>
      <c r="L3746"/>
    </row>
    <row r="3747" spans="10:12" x14ac:dyDescent="0.25">
      <c r="J3747"/>
      <c r="K3747"/>
      <c r="L3747"/>
    </row>
    <row r="3748" spans="10:12" x14ac:dyDescent="0.25">
      <c r="J3748"/>
      <c r="K3748"/>
      <c r="L3748"/>
    </row>
    <row r="3749" spans="10:12" x14ac:dyDescent="0.25">
      <c r="J3749"/>
      <c r="K3749"/>
      <c r="L3749"/>
    </row>
    <row r="3750" spans="10:12" x14ac:dyDescent="0.25">
      <c r="J3750"/>
      <c r="K3750"/>
      <c r="L3750"/>
    </row>
    <row r="3751" spans="10:12" x14ac:dyDescent="0.25">
      <c r="J3751"/>
      <c r="K3751"/>
      <c r="L3751"/>
    </row>
    <row r="3752" spans="10:12" x14ac:dyDescent="0.25">
      <c r="J3752"/>
      <c r="K3752"/>
      <c r="L3752"/>
    </row>
    <row r="3753" spans="10:12" x14ac:dyDescent="0.25">
      <c r="J3753"/>
      <c r="K3753"/>
      <c r="L3753"/>
    </row>
    <row r="3754" spans="10:12" x14ac:dyDescent="0.25">
      <c r="J3754"/>
      <c r="K3754"/>
      <c r="L3754"/>
    </row>
    <row r="3755" spans="10:12" x14ac:dyDescent="0.25">
      <c r="J3755"/>
      <c r="K3755"/>
      <c r="L3755"/>
    </row>
    <row r="3756" spans="10:12" x14ac:dyDescent="0.25">
      <c r="J3756"/>
      <c r="K3756"/>
      <c r="L3756"/>
    </row>
    <row r="3757" spans="10:12" x14ac:dyDescent="0.25">
      <c r="J3757"/>
      <c r="K3757"/>
      <c r="L3757"/>
    </row>
    <row r="3758" spans="10:12" x14ac:dyDescent="0.25">
      <c r="J3758"/>
      <c r="K3758"/>
      <c r="L3758"/>
    </row>
    <row r="3759" spans="10:12" x14ac:dyDescent="0.25">
      <c r="J3759"/>
      <c r="K3759"/>
      <c r="L3759"/>
    </row>
    <row r="3760" spans="10:12" x14ac:dyDescent="0.25">
      <c r="J3760"/>
      <c r="K3760"/>
      <c r="L3760"/>
    </row>
    <row r="3761" spans="10:12" x14ac:dyDescent="0.25">
      <c r="J3761"/>
      <c r="K3761"/>
      <c r="L3761"/>
    </row>
    <row r="3762" spans="10:12" x14ac:dyDescent="0.25">
      <c r="J3762"/>
      <c r="K3762"/>
      <c r="L3762"/>
    </row>
    <row r="3763" spans="10:12" x14ac:dyDescent="0.25">
      <c r="J3763"/>
      <c r="K3763"/>
      <c r="L3763"/>
    </row>
    <row r="3764" spans="10:12" x14ac:dyDescent="0.25">
      <c r="J3764"/>
      <c r="K3764"/>
      <c r="L3764"/>
    </row>
    <row r="3765" spans="10:12" x14ac:dyDescent="0.25">
      <c r="J3765"/>
      <c r="K3765"/>
      <c r="L3765"/>
    </row>
    <row r="3766" spans="10:12" x14ac:dyDescent="0.25">
      <c r="J3766"/>
      <c r="K3766"/>
      <c r="L3766"/>
    </row>
    <row r="3767" spans="10:12" x14ac:dyDescent="0.25">
      <c r="J3767"/>
      <c r="K3767"/>
      <c r="L3767"/>
    </row>
    <row r="3768" spans="10:12" x14ac:dyDescent="0.25">
      <c r="J3768"/>
      <c r="K3768"/>
      <c r="L3768"/>
    </row>
    <row r="3769" spans="10:12" x14ac:dyDescent="0.25">
      <c r="J3769"/>
      <c r="K3769"/>
      <c r="L3769"/>
    </row>
    <row r="3770" spans="10:12" x14ac:dyDescent="0.25">
      <c r="J3770"/>
      <c r="K3770"/>
      <c r="L3770"/>
    </row>
    <row r="3771" spans="10:12" x14ac:dyDescent="0.25">
      <c r="J3771"/>
      <c r="K3771"/>
      <c r="L3771"/>
    </row>
    <row r="3772" spans="10:12" x14ac:dyDescent="0.25">
      <c r="J3772"/>
      <c r="K3772"/>
      <c r="L3772"/>
    </row>
    <row r="3773" spans="10:12" x14ac:dyDescent="0.25">
      <c r="J3773"/>
      <c r="K3773"/>
      <c r="L3773"/>
    </row>
    <row r="3774" spans="10:12" x14ac:dyDescent="0.25">
      <c r="J3774"/>
      <c r="K3774"/>
      <c r="L3774"/>
    </row>
    <row r="3775" spans="10:12" x14ac:dyDescent="0.25">
      <c r="J3775"/>
      <c r="K3775"/>
      <c r="L3775"/>
    </row>
    <row r="3776" spans="10:12" x14ac:dyDescent="0.25">
      <c r="J3776"/>
      <c r="K3776"/>
      <c r="L3776"/>
    </row>
    <row r="3777" spans="10:12" x14ac:dyDescent="0.25">
      <c r="J3777"/>
      <c r="K3777"/>
      <c r="L3777"/>
    </row>
    <row r="3778" spans="10:12" x14ac:dyDescent="0.25">
      <c r="J3778"/>
      <c r="K3778"/>
      <c r="L3778"/>
    </row>
    <row r="3779" spans="10:12" x14ac:dyDescent="0.25">
      <c r="J3779"/>
      <c r="K3779"/>
      <c r="L3779"/>
    </row>
    <row r="3780" spans="10:12" x14ac:dyDescent="0.25">
      <c r="J3780"/>
      <c r="K3780"/>
      <c r="L3780"/>
    </row>
    <row r="3781" spans="10:12" x14ac:dyDescent="0.25">
      <c r="J3781"/>
      <c r="K3781"/>
      <c r="L3781"/>
    </row>
    <row r="3782" spans="10:12" x14ac:dyDescent="0.25">
      <c r="J3782"/>
      <c r="K3782"/>
      <c r="L3782"/>
    </row>
    <row r="3783" spans="10:12" x14ac:dyDescent="0.25">
      <c r="J3783"/>
      <c r="K3783"/>
      <c r="L3783"/>
    </row>
    <row r="3784" spans="10:12" x14ac:dyDescent="0.25">
      <c r="J3784"/>
      <c r="K3784"/>
      <c r="L3784"/>
    </row>
    <row r="3785" spans="10:12" x14ac:dyDescent="0.25">
      <c r="J3785"/>
      <c r="K3785"/>
      <c r="L3785"/>
    </row>
    <row r="3786" spans="10:12" x14ac:dyDescent="0.25">
      <c r="J3786"/>
      <c r="K3786"/>
      <c r="L3786"/>
    </row>
    <row r="3787" spans="10:12" x14ac:dyDescent="0.25">
      <c r="J3787"/>
      <c r="K3787"/>
      <c r="L3787"/>
    </row>
    <row r="3788" spans="10:12" x14ac:dyDescent="0.25">
      <c r="J3788"/>
      <c r="K3788"/>
      <c r="L3788"/>
    </row>
    <row r="3789" spans="10:12" x14ac:dyDescent="0.25">
      <c r="J3789"/>
      <c r="K3789"/>
      <c r="L3789"/>
    </row>
    <row r="3790" spans="10:12" x14ac:dyDescent="0.25">
      <c r="J3790"/>
      <c r="K3790"/>
      <c r="L3790"/>
    </row>
    <row r="3791" spans="10:12" x14ac:dyDescent="0.25">
      <c r="J3791"/>
      <c r="K3791"/>
      <c r="L3791"/>
    </row>
    <row r="3792" spans="10:12" x14ac:dyDescent="0.25">
      <c r="J3792"/>
      <c r="K3792"/>
      <c r="L3792"/>
    </row>
    <row r="3793" spans="10:12" x14ac:dyDescent="0.25">
      <c r="J3793"/>
      <c r="K3793"/>
      <c r="L3793"/>
    </row>
    <row r="3794" spans="10:12" x14ac:dyDescent="0.25">
      <c r="J3794"/>
      <c r="K3794"/>
      <c r="L3794"/>
    </row>
    <row r="3795" spans="10:12" x14ac:dyDescent="0.25">
      <c r="J3795"/>
      <c r="K3795"/>
      <c r="L3795"/>
    </row>
    <row r="3796" spans="10:12" x14ac:dyDescent="0.25">
      <c r="J3796"/>
      <c r="K3796"/>
      <c r="L3796"/>
    </row>
    <row r="3797" spans="10:12" x14ac:dyDescent="0.25">
      <c r="J3797"/>
      <c r="K3797"/>
      <c r="L3797"/>
    </row>
    <row r="3798" spans="10:12" x14ac:dyDescent="0.25">
      <c r="J3798"/>
      <c r="K3798"/>
      <c r="L3798"/>
    </row>
    <row r="3799" spans="10:12" x14ac:dyDescent="0.25">
      <c r="J3799"/>
      <c r="K3799"/>
      <c r="L3799"/>
    </row>
    <row r="3800" spans="10:12" x14ac:dyDescent="0.25">
      <c r="J3800"/>
      <c r="K3800"/>
      <c r="L3800"/>
    </row>
    <row r="3801" spans="10:12" x14ac:dyDescent="0.25">
      <c r="J3801"/>
      <c r="K3801"/>
      <c r="L3801"/>
    </row>
    <row r="3802" spans="10:12" x14ac:dyDescent="0.25">
      <c r="J3802"/>
      <c r="K3802"/>
      <c r="L3802"/>
    </row>
    <row r="3803" spans="10:12" x14ac:dyDescent="0.25">
      <c r="J3803"/>
      <c r="K3803"/>
      <c r="L3803"/>
    </row>
    <row r="3804" spans="10:12" x14ac:dyDescent="0.25">
      <c r="J3804"/>
      <c r="K3804"/>
      <c r="L3804"/>
    </row>
    <row r="3805" spans="10:12" x14ac:dyDescent="0.25">
      <c r="J3805"/>
      <c r="K3805"/>
      <c r="L3805"/>
    </row>
    <row r="3806" spans="10:12" x14ac:dyDescent="0.25">
      <c r="J3806"/>
      <c r="K3806"/>
      <c r="L3806"/>
    </row>
    <row r="3807" spans="10:12" x14ac:dyDescent="0.25">
      <c r="J3807"/>
      <c r="K3807"/>
      <c r="L3807"/>
    </row>
    <row r="3808" spans="10:12" x14ac:dyDescent="0.25">
      <c r="J3808"/>
      <c r="K3808"/>
      <c r="L3808"/>
    </row>
    <row r="3809" spans="10:12" x14ac:dyDescent="0.25">
      <c r="J3809"/>
      <c r="K3809"/>
      <c r="L3809"/>
    </row>
    <row r="3810" spans="10:12" x14ac:dyDescent="0.25">
      <c r="J3810"/>
      <c r="K3810"/>
      <c r="L3810"/>
    </row>
    <row r="3811" spans="10:12" x14ac:dyDescent="0.25">
      <c r="J3811"/>
      <c r="K3811"/>
      <c r="L3811"/>
    </row>
    <row r="3812" spans="10:12" x14ac:dyDescent="0.25">
      <c r="J3812"/>
      <c r="K3812"/>
      <c r="L3812"/>
    </row>
    <row r="3813" spans="10:12" x14ac:dyDescent="0.25">
      <c r="J3813"/>
      <c r="K3813"/>
      <c r="L3813"/>
    </row>
    <row r="3814" spans="10:12" x14ac:dyDescent="0.25">
      <c r="J3814"/>
      <c r="K3814"/>
      <c r="L3814"/>
    </row>
    <row r="3815" spans="10:12" x14ac:dyDescent="0.25">
      <c r="J3815"/>
      <c r="K3815"/>
      <c r="L3815"/>
    </row>
    <row r="3816" spans="10:12" x14ac:dyDescent="0.25">
      <c r="J3816"/>
      <c r="K3816"/>
      <c r="L3816"/>
    </row>
    <row r="3817" spans="10:12" x14ac:dyDescent="0.25">
      <c r="J3817"/>
      <c r="K3817"/>
      <c r="L3817"/>
    </row>
    <row r="3818" spans="10:12" x14ac:dyDescent="0.25">
      <c r="J3818"/>
      <c r="K3818"/>
      <c r="L3818"/>
    </row>
    <row r="3819" spans="10:12" x14ac:dyDescent="0.25">
      <c r="J3819"/>
      <c r="K3819"/>
      <c r="L3819"/>
    </row>
    <row r="3820" spans="10:12" x14ac:dyDescent="0.25">
      <c r="J3820"/>
      <c r="K3820"/>
      <c r="L3820"/>
    </row>
    <row r="3821" spans="10:12" x14ac:dyDescent="0.25">
      <c r="J3821"/>
      <c r="K3821"/>
      <c r="L3821"/>
    </row>
    <row r="3822" spans="10:12" x14ac:dyDescent="0.25">
      <c r="J3822"/>
      <c r="K3822"/>
      <c r="L3822"/>
    </row>
    <row r="3823" spans="10:12" x14ac:dyDescent="0.25">
      <c r="J3823"/>
      <c r="K3823"/>
      <c r="L3823"/>
    </row>
    <row r="3824" spans="10:12" x14ac:dyDescent="0.25">
      <c r="J3824"/>
      <c r="K3824"/>
      <c r="L3824"/>
    </row>
    <row r="3825" spans="10:12" x14ac:dyDescent="0.25">
      <c r="J3825"/>
      <c r="K3825"/>
      <c r="L3825"/>
    </row>
    <row r="3826" spans="10:12" x14ac:dyDescent="0.25">
      <c r="J3826"/>
      <c r="K3826"/>
      <c r="L3826"/>
    </row>
    <row r="3827" spans="10:12" x14ac:dyDescent="0.25">
      <c r="J3827"/>
      <c r="K3827"/>
      <c r="L3827"/>
    </row>
    <row r="3828" spans="10:12" x14ac:dyDescent="0.25">
      <c r="J3828"/>
      <c r="K3828"/>
      <c r="L3828"/>
    </row>
    <row r="3829" spans="10:12" x14ac:dyDescent="0.25">
      <c r="J3829"/>
      <c r="K3829"/>
      <c r="L3829"/>
    </row>
    <row r="3830" spans="10:12" x14ac:dyDescent="0.25">
      <c r="J3830"/>
      <c r="K3830"/>
      <c r="L3830"/>
    </row>
    <row r="3831" spans="10:12" x14ac:dyDescent="0.25">
      <c r="J3831"/>
      <c r="K3831"/>
      <c r="L3831"/>
    </row>
    <row r="3832" spans="10:12" x14ac:dyDescent="0.25">
      <c r="J3832"/>
      <c r="K3832"/>
      <c r="L3832"/>
    </row>
    <row r="3833" spans="10:12" x14ac:dyDescent="0.25">
      <c r="J3833"/>
      <c r="K3833"/>
      <c r="L3833"/>
    </row>
    <row r="3834" spans="10:12" x14ac:dyDescent="0.25">
      <c r="J3834"/>
      <c r="K3834"/>
      <c r="L3834"/>
    </row>
    <row r="3835" spans="10:12" x14ac:dyDescent="0.25">
      <c r="J3835"/>
      <c r="K3835"/>
      <c r="L3835"/>
    </row>
    <row r="3836" spans="10:12" x14ac:dyDescent="0.25">
      <c r="J3836"/>
      <c r="K3836"/>
      <c r="L3836"/>
    </row>
    <row r="3837" spans="10:12" x14ac:dyDescent="0.25">
      <c r="J3837"/>
      <c r="K3837"/>
      <c r="L3837"/>
    </row>
    <row r="3838" spans="10:12" x14ac:dyDescent="0.25">
      <c r="J3838"/>
      <c r="K3838"/>
      <c r="L3838"/>
    </row>
    <row r="3839" spans="10:12" x14ac:dyDescent="0.25">
      <c r="J3839"/>
      <c r="K3839"/>
      <c r="L3839"/>
    </row>
    <row r="3840" spans="10:12" x14ac:dyDescent="0.25">
      <c r="J3840"/>
      <c r="K3840"/>
      <c r="L3840"/>
    </row>
    <row r="3841" spans="10:12" x14ac:dyDescent="0.25">
      <c r="J3841"/>
      <c r="K3841"/>
      <c r="L3841"/>
    </row>
    <row r="3842" spans="10:12" x14ac:dyDescent="0.25">
      <c r="J3842"/>
      <c r="K3842"/>
      <c r="L3842"/>
    </row>
    <row r="3843" spans="10:12" x14ac:dyDescent="0.25">
      <c r="J3843"/>
      <c r="K3843"/>
      <c r="L3843"/>
    </row>
    <row r="3844" spans="10:12" x14ac:dyDescent="0.25">
      <c r="J3844"/>
      <c r="K3844"/>
      <c r="L3844"/>
    </row>
    <row r="3845" spans="10:12" x14ac:dyDescent="0.25">
      <c r="J3845"/>
      <c r="K3845"/>
      <c r="L3845"/>
    </row>
    <row r="3846" spans="10:12" x14ac:dyDescent="0.25">
      <c r="J3846"/>
      <c r="K3846"/>
      <c r="L3846"/>
    </row>
    <row r="3847" spans="10:12" x14ac:dyDescent="0.25">
      <c r="J3847"/>
      <c r="K3847"/>
      <c r="L3847"/>
    </row>
    <row r="3848" spans="10:12" x14ac:dyDescent="0.25">
      <c r="J3848"/>
      <c r="K3848"/>
      <c r="L3848"/>
    </row>
    <row r="3849" spans="10:12" x14ac:dyDescent="0.25">
      <c r="J3849"/>
      <c r="K3849"/>
      <c r="L3849"/>
    </row>
    <row r="3850" spans="10:12" x14ac:dyDescent="0.25">
      <c r="J3850"/>
      <c r="K3850"/>
      <c r="L3850"/>
    </row>
    <row r="3851" spans="10:12" x14ac:dyDescent="0.25">
      <c r="J3851"/>
      <c r="K3851"/>
      <c r="L3851"/>
    </row>
    <row r="3852" spans="10:12" x14ac:dyDescent="0.25">
      <c r="J3852"/>
      <c r="K3852"/>
      <c r="L3852"/>
    </row>
    <row r="3853" spans="10:12" x14ac:dyDescent="0.25">
      <c r="J3853"/>
      <c r="K3853"/>
      <c r="L3853"/>
    </row>
    <row r="3854" spans="10:12" x14ac:dyDescent="0.25">
      <c r="J3854"/>
      <c r="K3854"/>
      <c r="L3854"/>
    </row>
    <row r="3855" spans="10:12" x14ac:dyDescent="0.25">
      <c r="J3855"/>
      <c r="K3855"/>
      <c r="L3855"/>
    </row>
    <row r="3856" spans="10:12" x14ac:dyDescent="0.25">
      <c r="J3856"/>
      <c r="K3856"/>
      <c r="L3856"/>
    </row>
    <row r="3857" spans="10:12" x14ac:dyDescent="0.25">
      <c r="J3857"/>
      <c r="K3857"/>
      <c r="L3857"/>
    </row>
    <row r="3858" spans="10:12" x14ac:dyDescent="0.25">
      <c r="J3858"/>
      <c r="K3858"/>
      <c r="L3858"/>
    </row>
    <row r="3859" spans="10:12" x14ac:dyDescent="0.25">
      <c r="J3859"/>
      <c r="K3859"/>
      <c r="L3859"/>
    </row>
    <row r="3860" spans="10:12" x14ac:dyDescent="0.25">
      <c r="J3860"/>
      <c r="K3860"/>
      <c r="L3860"/>
    </row>
    <row r="3861" spans="10:12" x14ac:dyDescent="0.25">
      <c r="J3861"/>
      <c r="K3861"/>
      <c r="L3861"/>
    </row>
    <row r="3862" spans="10:12" x14ac:dyDescent="0.25">
      <c r="J3862"/>
      <c r="K3862"/>
      <c r="L3862"/>
    </row>
    <row r="3863" spans="10:12" x14ac:dyDescent="0.25">
      <c r="J3863"/>
      <c r="K3863"/>
      <c r="L3863"/>
    </row>
    <row r="3864" spans="10:12" x14ac:dyDescent="0.25">
      <c r="J3864"/>
      <c r="K3864"/>
      <c r="L3864"/>
    </row>
    <row r="3865" spans="10:12" x14ac:dyDescent="0.25">
      <c r="J3865"/>
      <c r="K3865"/>
      <c r="L3865"/>
    </row>
    <row r="3866" spans="10:12" x14ac:dyDescent="0.25">
      <c r="J3866"/>
      <c r="K3866"/>
      <c r="L3866"/>
    </row>
    <row r="3867" spans="10:12" x14ac:dyDescent="0.25">
      <c r="J3867"/>
      <c r="K3867"/>
      <c r="L3867"/>
    </row>
    <row r="3868" spans="10:12" x14ac:dyDescent="0.25">
      <c r="J3868"/>
      <c r="K3868"/>
      <c r="L3868"/>
    </row>
    <row r="3869" spans="10:12" x14ac:dyDescent="0.25">
      <c r="J3869"/>
      <c r="K3869"/>
      <c r="L3869"/>
    </row>
    <row r="3870" spans="10:12" x14ac:dyDescent="0.25">
      <c r="J3870"/>
      <c r="K3870"/>
      <c r="L3870"/>
    </row>
    <row r="3871" spans="10:12" x14ac:dyDescent="0.25">
      <c r="J3871"/>
      <c r="K3871"/>
      <c r="L3871"/>
    </row>
    <row r="3872" spans="10:12" x14ac:dyDescent="0.25">
      <c r="J3872"/>
      <c r="K3872"/>
      <c r="L3872"/>
    </row>
    <row r="3873" spans="10:12" x14ac:dyDescent="0.25">
      <c r="J3873"/>
      <c r="K3873"/>
      <c r="L3873"/>
    </row>
    <row r="3874" spans="10:12" x14ac:dyDescent="0.25">
      <c r="J3874"/>
      <c r="K3874"/>
      <c r="L3874"/>
    </row>
    <row r="3875" spans="10:12" x14ac:dyDescent="0.25">
      <c r="J3875"/>
      <c r="K3875"/>
      <c r="L3875"/>
    </row>
    <row r="3876" spans="10:12" x14ac:dyDescent="0.25">
      <c r="J3876"/>
      <c r="K3876"/>
      <c r="L3876"/>
    </row>
    <row r="3877" spans="10:12" x14ac:dyDescent="0.25">
      <c r="J3877"/>
      <c r="K3877"/>
      <c r="L3877"/>
    </row>
    <row r="3878" spans="10:12" x14ac:dyDescent="0.25">
      <c r="J3878"/>
      <c r="K3878"/>
      <c r="L3878"/>
    </row>
    <row r="3879" spans="10:12" x14ac:dyDescent="0.25">
      <c r="J3879"/>
      <c r="K3879"/>
      <c r="L3879"/>
    </row>
    <row r="3880" spans="10:12" x14ac:dyDescent="0.25">
      <c r="J3880"/>
      <c r="K3880"/>
      <c r="L3880"/>
    </row>
    <row r="3881" spans="10:12" x14ac:dyDescent="0.25">
      <c r="J3881"/>
      <c r="K3881"/>
      <c r="L3881"/>
    </row>
    <row r="3882" spans="10:12" x14ac:dyDescent="0.25">
      <c r="J3882"/>
      <c r="K3882"/>
      <c r="L3882"/>
    </row>
    <row r="3883" spans="10:12" x14ac:dyDescent="0.25">
      <c r="J3883"/>
      <c r="K3883"/>
      <c r="L3883"/>
    </row>
    <row r="3884" spans="10:12" x14ac:dyDescent="0.25">
      <c r="J3884"/>
      <c r="K3884"/>
      <c r="L3884"/>
    </row>
    <row r="3885" spans="10:12" x14ac:dyDescent="0.25">
      <c r="J3885"/>
      <c r="K3885"/>
      <c r="L3885"/>
    </row>
    <row r="3886" spans="10:12" x14ac:dyDescent="0.25">
      <c r="J3886"/>
      <c r="K3886"/>
      <c r="L3886"/>
    </row>
    <row r="3887" spans="10:12" x14ac:dyDescent="0.25">
      <c r="J3887"/>
      <c r="K3887"/>
      <c r="L3887"/>
    </row>
    <row r="3888" spans="10:12" x14ac:dyDescent="0.25">
      <c r="J3888"/>
      <c r="K3888"/>
      <c r="L3888"/>
    </row>
    <row r="3889" spans="10:12" x14ac:dyDescent="0.25">
      <c r="J3889"/>
      <c r="K3889"/>
      <c r="L3889"/>
    </row>
    <row r="3890" spans="10:12" x14ac:dyDescent="0.25">
      <c r="J3890"/>
      <c r="K3890"/>
      <c r="L3890"/>
    </row>
    <row r="3891" spans="10:12" x14ac:dyDescent="0.25">
      <c r="J3891"/>
      <c r="K3891"/>
      <c r="L3891"/>
    </row>
    <row r="3892" spans="10:12" x14ac:dyDescent="0.25">
      <c r="J3892"/>
      <c r="K3892"/>
      <c r="L3892"/>
    </row>
    <row r="3893" spans="10:12" x14ac:dyDescent="0.25">
      <c r="J3893"/>
      <c r="K3893"/>
      <c r="L3893"/>
    </row>
    <row r="3894" spans="10:12" x14ac:dyDescent="0.25">
      <c r="J3894"/>
      <c r="K3894"/>
      <c r="L3894"/>
    </row>
    <row r="3895" spans="10:12" x14ac:dyDescent="0.25">
      <c r="J3895"/>
      <c r="K3895"/>
      <c r="L3895"/>
    </row>
    <row r="3896" spans="10:12" x14ac:dyDescent="0.25">
      <c r="J3896"/>
      <c r="K3896"/>
      <c r="L3896"/>
    </row>
    <row r="3897" spans="10:12" x14ac:dyDescent="0.25">
      <c r="J3897"/>
      <c r="K3897"/>
      <c r="L3897"/>
    </row>
    <row r="3898" spans="10:12" x14ac:dyDescent="0.25">
      <c r="J3898"/>
      <c r="K3898"/>
      <c r="L3898"/>
    </row>
    <row r="3899" spans="10:12" x14ac:dyDescent="0.25">
      <c r="J3899"/>
      <c r="K3899"/>
      <c r="L3899"/>
    </row>
    <row r="3900" spans="10:12" x14ac:dyDescent="0.25">
      <c r="J3900"/>
      <c r="K3900"/>
      <c r="L3900"/>
    </row>
    <row r="3901" spans="10:12" x14ac:dyDescent="0.25">
      <c r="J3901"/>
      <c r="K3901"/>
      <c r="L3901"/>
    </row>
    <row r="3902" spans="10:12" x14ac:dyDescent="0.25">
      <c r="J3902"/>
      <c r="K3902"/>
      <c r="L3902"/>
    </row>
    <row r="3903" spans="10:12" x14ac:dyDescent="0.25">
      <c r="J3903"/>
      <c r="K3903"/>
      <c r="L3903"/>
    </row>
    <row r="3904" spans="10:12" x14ac:dyDescent="0.25">
      <c r="J3904"/>
      <c r="K3904"/>
      <c r="L3904"/>
    </row>
    <row r="3905" spans="10:12" x14ac:dyDescent="0.25">
      <c r="J3905"/>
      <c r="K3905"/>
      <c r="L3905"/>
    </row>
    <row r="3906" spans="10:12" x14ac:dyDescent="0.25">
      <c r="J3906"/>
      <c r="K3906"/>
      <c r="L3906"/>
    </row>
    <row r="3907" spans="10:12" x14ac:dyDescent="0.25">
      <c r="J3907"/>
      <c r="K3907"/>
      <c r="L3907"/>
    </row>
    <row r="3908" spans="10:12" x14ac:dyDescent="0.25">
      <c r="J3908"/>
      <c r="K3908"/>
      <c r="L3908"/>
    </row>
    <row r="3909" spans="10:12" x14ac:dyDescent="0.25">
      <c r="J3909"/>
      <c r="K3909"/>
      <c r="L3909"/>
    </row>
    <row r="3910" spans="10:12" x14ac:dyDescent="0.25">
      <c r="J3910"/>
      <c r="K3910"/>
      <c r="L3910"/>
    </row>
    <row r="3911" spans="10:12" x14ac:dyDescent="0.25">
      <c r="J3911"/>
      <c r="K3911"/>
      <c r="L3911"/>
    </row>
    <row r="3912" spans="10:12" x14ac:dyDescent="0.25">
      <c r="J3912"/>
      <c r="K3912"/>
      <c r="L3912"/>
    </row>
    <row r="3913" spans="10:12" x14ac:dyDescent="0.25">
      <c r="J3913"/>
      <c r="K3913"/>
      <c r="L3913"/>
    </row>
    <row r="3914" spans="10:12" x14ac:dyDescent="0.25">
      <c r="J3914"/>
      <c r="K3914"/>
      <c r="L3914"/>
    </row>
    <row r="3915" spans="10:12" x14ac:dyDescent="0.25">
      <c r="J3915"/>
      <c r="K3915"/>
      <c r="L3915"/>
    </row>
    <row r="3916" spans="10:12" x14ac:dyDescent="0.25">
      <c r="J3916"/>
      <c r="K3916"/>
      <c r="L3916"/>
    </row>
    <row r="3917" spans="10:12" x14ac:dyDescent="0.25">
      <c r="J3917"/>
      <c r="K3917"/>
      <c r="L3917"/>
    </row>
    <row r="3918" spans="10:12" x14ac:dyDescent="0.25">
      <c r="J3918"/>
      <c r="K3918"/>
      <c r="L3918"/>
    </row>
    <row r="3919" spans="10:12" x14ac:dyDescent="0.25">
      <c r="J3919"/>
      <c r="K3919"/>
      <c r="L3919"/>
    </row>
    <row r="3920" spans="10:12" x14ac:dyDescent="0.25">
      <c r="J3920"/>
      <c r="K3920"/>
      <c r="L3920"/>
    </row>
    <row r="3921" spans="10:12" x14ac:dyDescent="0.25">
      <c r="J3921"/>
      <c r="K3921"/>
      <c r="L3921"/>
    </row>
    <row r="3922" spans="10:12" x14ac:dyDescent="0.25">
      <c r="J3922"/>
      <c r="K3922"/>
      <c r="L3922"/>
    </row>
    <row r="3923" spans="10:12" x14ac:dyDescent="0.25">
      <c r="J3923"/>
      <c r="K3923"/>
      <c r="L3923"/>
    </row>
    <row r="3924" spans="10:12" x14ac:dyDescent="0.25">
      <c r="J3924"/>
      <c r="K3924"/>
      <c r="L3924"/>
    </row>
    <row r="3925" spans="10:12" x14ac:dyDescent="0.25">
      <c r="J3925"/>
      <c r="K3925"/>
      <c r="L3925"/>
    </row>
    <row r="3926" spans="10:12" x14ac:dyDescent="0.25">
      <c r="J3926"/>
      <c r="K3926"/>
      <c r="L3926"/>
    </row>
    <row r="3927" spans="10:12" x14ac:dyDescent="0.25">
      <c r="J3927"/>
      <c r="K3927"/>
      <c r="L3927"/>
    </row>
    <row r="3928" spans="10:12" x14ac:dyDescent="0.25">
      <c r="J3928"/>
      <c r="K3928"/>
      <c r="L3928"/>
    </row>
    <row r="3929" spans="10:12" x14ac:dyDescent="0.25">
      <c r="J3929"/>
      <c r="K3929"/>
      <c r="L3929"/>
    </row>
    <row r="3930" spans="10:12" x14ac:dyDescent="0.25">
      <c r="J3930"/>
      <c r="K3930"/>
      <c r="L3930"/>
    </row>
    <row r="3931" spans="10:12" x14ac:dyDescent="0.25">
      <c r="J3931"/>
      <c r="K3931"/>
      <c r="L3931"/>
    </row>
    <row r="3932" spans="10:12" x14ac:dyDescent="0.25">
      <c r="J3932"/>
      <c r="K3932"/>
      <c r="L3932"/>
    </row>
    <row r="3933" spans="10:12" x14ac:dyDescent="0.25">
      <c r="J3933"/>
      <c r="K3933"/>
      <c r="L3933"/>
    </row>
    <row r="3934" spans="10:12" x14ac:dyDescent="0.25">
      <c r="J3934"/>
      <c r="K3934"/>
      <c r="L3934"/>
    </row>
    <row r="3935" spans="10:12" x14ac:dyDescent="0.25">
      <c r="J3935"/>
      <c r="K3935"/>
      <c r="L3935"/>
    </row>
    <row r="3936" spans="10:12" x14ac:dyDescent="0.25">
      <c r="J3936"/>
      <c r="K3936"/>
      <c r="L3936"/>
    </row>
    <row r="3937" spans="10:12" x14ac:dyDescent="0.25">
      <c r="J3937"/>
      <c r="K3937"/>
      <c r="L3937"/>
    </row>
    <row r="3938" spans="10:12" x14ac:dyDescent="0.25">
      <c r="J3938"/>
      <c r="K3938"/>
      <c r="L3938"/>
    </row>
    <row r="3939" spans="10:12" x14ac:dyDescent="0.25">
      <c r="J3939"/>
      <c r="K3939"/>
      <c r="L3939"/>
    </row>
    <row r="3940" spans="10:12" x14ac:dyDescent="0.25">
      <c r="J3940"/>
      <c r="K3940"/>
      <c r="L3940"/>
    </row>
    <row r="3941" spans="10:12" x14ac:dyDescent="0.25">
      <c r="J3941"/>
      <c r="K3941"/>
      <c r="L3941"/>
    </row>
    <row r="3942" spans="10:12" x14ac:dyDescent="0.25">
      <c r="J3942"/>
      <c r="K3942"/>
      <c r="L3942"/>
    </row>
    <row r="3943" spans="10:12" x14ac:dyDescent="0.25">
      <c r="J3943"/>
      <c r="K3943"/>
      <c r="L3943"/>
    </row>
    <row r="3944" spans="10:12" x14ac:dyDescent="0.25">
      <c r="J3944"/>
      <c r="K3944"/>
      <c r="L3944"/>
    </row>
    <row r="3945" spans="10:12" x14ac:dyDescent="0.25">
      <c r="J3945"/>
      <c r="K3945"/>
      <c r="L3945"/>
    </row>
    <row r="3946" spans="10:12" x14ac:dyDescent="0.25">
      <c r="J3946"/>
      <c r="K3946"/>
      <c r="L3946"/>
    </row>
    <row r="3947" spans="10:12" x14ac:dyDescent="0.25">
      <c r="J3947"/>
      <c r="K3947"/>
      <c r="L3947"/>
    </row>
    <row r="3948" spans="10:12" x14ac:dyDescent="0.25">
      <c r="J3948"/>
      <c r="K3948"/>
      <c r="L3948"/>
    </row>
    <row r="3949" spans="10:12" x14ac:dyDescent="0.25">
      <c r="J3949"/>
      <c r="K3949"/>
      <c r="L3949"/>
    </row>
    <row r="3950" spans="10:12" x14ac:dyDescent="0.25">
      <c r="J3950"/>
      <c r="K3950"/>
      <c r="L3950"/>
    </row>
    <row r="3951" spans="10:12" x14ac:dyDescent="0.25">
      <c r="J3951"/>
      <c r="K3951"/>
      <c r="L3951"/>
    </row>
    <row r="3952" spans="10:12" x14ac:dyDescent="0.25">
      <c r="J3952"/>
      <c r="K3952"/>
      <c r="L3952"/>
    </row>
    <row r="3953" spans="10:12" x14ac:dyDescent="0.25">
      <c r="J3953"/>
      <c r="K3953"/>
      <c r="L3953"/>
    </row>
    <row r="3954" spans="10:12" x14ac:dyDescent="0.25">
      <c r="J3954"/>
      <c r="K3954"/>
      <c r="L3954"/>
    </row>
    <row r="3955" spans="10:12" x14ac:dyDescent="0.25">
      <c r="J3955"/>
      <c r="K3955"/>
      <c r="L3955"/>
    </row>
    <row r="3956" spans="10:12" x14ac:dyDescent="0.25">
      <c r="J3956"/>
      <c r="K3956"/>
      <c r="L3956"/>
    </row>
    <row r="3957" spans="10:12" x14ac:dyDescent="0.25">
      <c r="J3957"/>
      <c r="K3957"/>
      <c r="L3957"/>
    </row>
    <row r="3958" spans="10:12" x14ac:dyDescent="0.25">
      <c r="J3958"/>
      <c r="K3958"/>
      <c r="L3958"/>
    </row>
    <row r="3959" spans="10:12" x14ac:dyDescent="0.25">
      <c r="J3959"/>
      <c r="K3959"/>
      <c r="L3959"/>
    </row>
    <row r="3960" spans="10:12" x14ac:dyDescent="0.25">
      <c r="J3960"/>
      <c r="K3960"/>
      <c r="L3960"/>
    </row>
    <row r="3961" spans="10:12" x14ac:dyDescent="0.25">
      <c r="J3961"/>
      <c r="K3961"/>
      <c r="L3961"/>
    </row>
    <row r="3962" spans="10:12" x14ac:dyDescent="0.25">
      <c r="J3962"/>
      <c r="K3962"/>
      <c r="L3962"/>
    </row>
    <row r="3963" spans="10:12" x14ac:dyDescent="0.25">
      <c r="J3963"/>
      <c r="K3963"/>
      <c r="L3963"/>
    </row>
    <row r="3964" spans="10:12" x14ac:dyDescent="0.25">
      <c r="J3964"/>
      <c r="K3964"/>
      <c r="L3964"/>
    </row>
    <row r="3965" spans="10:12" x14ac:dyDescent="0.25">
      <c r="J3965"/>
      <c r="K3965"/>
      <c r="L3965"/>
    </row>
    <row r="3966" spans="10:12" x14ac:dyDescent="0.25">
      <c r="J3966"/>
      <c r="K3966"/>
      <c r="L3966"/>
    </row>
    <row r="3967" spans="10:12" x14ac:dyDescent="0.25">
      <c r="J3967"/>
      <c r="K3967"/>
      <c r="L3967"/>
    </row>
    <row r="3968" spans="10:12" x14ac:dyDescent="0.25">
      <c r="J3968"/>
      <c r="K3968"/>
      <c r="L3968"/>
    </row>
    <row r="3969" spans="10:12" x14ac:dyDescent="0.25">
      <c r="J3969"/>
      <c r="K3969"/>
      <c r="L3969"/>
    </row>
    <row r="3970" spans="10:12" x14ac:dyDescent="0.25">
      <c r="J3970"/>
      <c r="K3970"/>
      <c r="L3970"/>
    </row>
    <row r="3971" spans="10:12" x14ac:dyDescent="0.25">
      <c r="J3971"/>
      <c r="K3971"/>
      <c r="L3971"/>
    </row>
    <row r="3972" spans="10:12" x14ac:dyDescent="0.25">
      <c r="J3972"/>
      <c r="K3972"/>
      <c r="L3972"/>
    </row>
    <row r="3973" spans="10:12" x14ac:dyDescent="0.25">
      <c r="J3973"/>
      <c r="K3973"/>
      <c r="L3973"/>
    </row>
    <row r="3974" spans="10:12" x14ac:dyDescent="0.25">
      <c r="J3974"/>
      <c r="K3974"/>
      <c r="L3974"/>
    </row>
    <row r="3975" spans="10:12" x14ac:dyDescent="0.25">
      <c r="J3975"/>
      <c r="K3975"/>
      <c r="L3975"/>
    </row>
    <row r="3976" spans="10:12" x14ac:dyDescent="0.25">
      <c r="J3976"/>
      <c r="K3976"/>
      <c r="L3976"/>
    </row>
    <row r="3977" spans="10:12" x14ac:dyDescent="0.25">
      <c r="J3977"/>
      <c r="K3977"/>
      <c r="L3977"/>
    </row>
    <row r="3978" spans="10:12" x14ac:dyDescent="0.25">
      <c r="J3978"/>
      <c r="K3978"/>
      <c r="L3978"/>
    </row>
    <row r="3979" spans="10:12" x14ac:dyDescent="0.25">
      <c r="J3979"/>
      <c r="K3979"/>
      <c r="L3979"/>
    </row>
    <row r="3980" spans="10:12" x14ac:dyDescent="0.25">
      <c r="J3980"/>
      <c r="K3980"/>
      <c r="L3980"/>
    </row>
    <row r="3981" spans="10:12" x14ac:dyDescent="0.25">
      <c r="J3981"/>
      <c r="K3981"/>
      <c r="L3981"/>
    </row>
    <row r="3982" spans="10:12" x14ac:dyDescent="0.25">
      <c r="J3982"/>
      <c r="K3982"/>
      <c r="L3982"/>
    </row>
    <row r="3983" spans="10:12" x14ac:dyDescent="0.25">
      <c r="J3983"/>
      <c r="K3983"/>
      <c r="L3983"/>
    </row>
    <row r="3984" spans="10:12" x14ac:dyDescent="0.25">
      <c r="J3984"/>
      <c r="K3984"/>
      <c r="L3984"/>
    </row>
    <row r="3985" spans="10:12" x14ac:dyDescent="0.25">
      <c r="J3985"/>
      <c r="K3985"/>
      <c r="L3985"/>
    </row>
    <row r="3986" spans="10:12" x14ac:dyDescent="0.25">
      <c r="J3986"/>
      <c r="K3986"/>
      <c r="L3986"/>
    </row>
    <row r="3987" spans="10:12" x14ac:dyDescent="0.25">
      <c r="J3987"/>
      <c r="K3987"/>
      <c r="L3987"/>
    </row>
    <row r="3988" spans="10:12" x14ac:dyDescent="0.25">
      <c r="J3988"/>
      <c r="K3988"/>
      <c r="L3988"/>
    </row>
    <row r="3989" spans="10:12" x14ac:dyDescent="0.25">
      <c r="J3989"/>
      <c r="K3989"/>
      <c r="L3989"/>
    </row>
    <row r="3990" spans="10:12" x14ac:dyDescent="0.25">
      <c r="J3990"/>
      <c r="K3990"/>
      <c r="L3990"/>
    </row>
    <row r="3991" spans="10:12" x14ac:dyDescent="0.25">
      <c r="J3991"/>
      <c r="K3991"/>
      <c r="L3991"/>
    </row>
    <row r="3992" spans="10:12" x14ac:dyDescent="0.25">
      <c r="J3992"/>
      <c r="K3992"/>
      <c r="L3992"/>
    </row>
    <row r="3993" spans="10:12" x14ac:dyDescent="0.25">
      <c r="J3993"/>
      <c r="K3993"/>
      <c r="L3993"/>
    </row>
    <row r="3994" spans="10:12" x14ac:dyDescent="0.25">
      <c r="J3994"/>
      <c r="K3994"/>
      <c r="L3994"/>
    </row>
    <row r="3995" spans="10:12" x14ac:dyDescent="0.25">
      <c r="J3995"/>
      <c r="K3995"/>
      <c r="L3995"/>
    </row>
    <row r="3996" spans="10:12" x14ac:dyDescent="0.25">
      <c r="J3996"/>
      <c r="K3996"/>
      <c r="L3996"/>
    </row>
    <row r="3997" spans="10:12" x14ac:dyDescent="0.25">
      <c r="J3997"/>
      <c r="K3997"/>
      <c r="L3997"/>
    </row>
    <row r="3998" spans="10:12" x14ac:dyDescent="0.25">
      <c r="J3998"/>
      <c r="K3998"/>
      <c r="L3998"/>
    </row>
    <row r="3999" spans="10:12" x14ac:dyDescent="0.25">
      <c r="J3999"/>
      <c r="K3999"/>
      <c r="L3999"/>
    </row>
    <row r="4000" spans="10:12" x14ac:dyDescent="0.25">
      <c r="J4000"/>
      <c r="K4000"/>
      <c r="L4000"/>
    </row>
    <row r="4001" spans="10:12" x14ac:dyDescent="0.25">
      <c r="J4001"/>
      <c r="K4001"/>
      <c r="L4001"/>
    </row>
    <row r="4002" spans="10:12" x14ac:dyDescent="0.25">
      <c r="J4002"/>
      <c r="K4002"/>
      <c r="L4002"/>
    </row>
    <row r="4003" spans="10:12" x14ac:dyDescent="0.25">
      <c r="J4003"/>
      <c r="K4003"/>
      <c r="L4003"/>
    </row>
    <row r="4004" spans="10:12" x14ac:dyDescent="0.25">
      <c r="J4004"/>
      <c r="K4004"/>
      <c r="L4004"/>
    </row>
    <row r="4005" spans="10:12" x14ac:dyDescent="0.25">
      <c r="J4005"/>
      <c r="K4005"/>
      <c r="L4005"/>
    </row>
    <row r="4006" spans="10:12" x14ac:dyDescent="0.25">
      <c r="J4006"/>
      <c r="K4006"/>
      <c r="L4006"/>
    </row>
    <row r="4007" spans="10:12" x14ac:dyDescent="0.25">
      <c r="J4007"/>
      <c r="K4007"/>
      <c r="L4007"/>
    </row>
    <row r="4008" spans="10:12" x14ac:dyDescent="0.25">
      <c r="J4008"/>
      <c r="K4008"/>
      <c r="L4008"/>
    </row>
    <row r="4009" spans="10:12" x14ac:dyDescent="0.25">
      <c r="J4009"/>
      <c r="K4009"/>
      <c r="L4009"/>
    </row>
    <row r="4010" spans="10:12" x14ac:dyDescent="0.25">
      <c r="J4010"/>
      <c r="K4010"/>
      <c r="L4010"/>
    </row>
    <row r="4011" spans="10:12" x14ac:dyDescent="0.25">
      <c r="J4011"/>
      <c r="K4011"/>
      <c r="L4011"/>
    </row>
    <row r="4012" spans="10:12" x14ac:dyDescent="0.25">
      <c r="J4012"/>
      <c r="K4012"/>
      <c r="L4012"/>
    </row>
    <row r="4013" spans="10:12" x14ac:dyDescent="0.25">
      <c r="J4013"/>
      <c r="K4013"/>
      <c r="L4013"/>
    </row>
    <row r="4014" spans="10:12" x14ac:dyDescent="0.25">
      <c r="J4014"/>
      <c r="K4014"/>
      <c r="L4014"/>
    </row>
    <row r="4015" spans="10:12" x14ac:dyDescent="0.25">
      <c r="J4015"/>
      <c r="K4015"/>
      <c r="L4015"/>
    </row>
    <row r="4016" spans="10:12" x14ac:dyDescent="0.25">
      <c r="J4016"/>
      <c r="K4016"/>
      <c r="L4016"/>
    </row>
    <row r="4017" spans="10:12" x14ac:dyDescent="0.25">
      <c r="J4017"/>
      <c r="K4017"/>
      <c r="L4017"/>
    </row>
    <row r="4018" spans="10:12" x14ac:dyDescent="0.25">
      <c r="J4018"/>
      <c r="K4018"/>
      <c r="L4018"/>
    </row>
    <row r="4019" spans="10:12" x14ac:dyDescent="0.25">
      <c r="J4019"/>
      <c r="K4019"/>
      <c r="L4019"/>
    </row>
    <row r="4020" spans="10:12" x14ac:dyDescent="0.25">
      <c r="J4020"/>
      <c r="K4020"/>
      <c r="L4020"/>
    </row>
    <row r="4021" spans="10:12" x14ac:dyDescent="0.25">
      <c r="J4021"/>
      <c r="K4021"/>
      <c r="L4021"/>
    </row>
    <row r="4022" spans="10:12" x14ac:dyDescent="0.25">
      <c r="J4022"/>
      <c r="K4022"/>
      <c r="L4022"/>
    </row>
    <row r="4023" spans="10:12" x14ac:dyDescent="0.25">
      <c r="J4023"/>
      <c r="K4023"/>
      <c r="L4023"/>
    </row>
    <row r="4024" spans="10:12" x14ac:dyDescent="0.25">
      <c r="J4024"/>
      <c r="K4024"/>
      <c r="L4024"/>
    </row>
    <row r="4025" spans="10:12" x14ac:dyDescent="0.25">
      <c r="J4025"/>
      <c r="K4025"/>
      <c r="L4025"/>
    </row>
    <row r="4026" spans="10:12" x14ac:dyDescent="0.25">
      <c r="J4026"/>
      <c r="K4026"/>
      <c r="L4026"/>
    </row>
    <row r="4027" spans="10:12" x14ac:dyDescent="0.25">
      <c r="J4027"/>
      <c r="K4027"/>
      <c r="L4027"/>
    </row>
    <row r="4028" spans="10:12" x14ac:dyDescent="0.25">
      <c r="J4028"/>
      <c r="K4028"/>
      <c r="L4028"/>
    </row>
    <row r="4029" spans="10:12" x14ac:dyDescent="0.25">
      <c r="J4029"/>
      <c r="K4029"/>
      <c r="L4029"/>
    </row>
    <row r="4030" spans="10:12" x14ac:dyDescent="0.25">
      <c r="J4030"/>
      <c r="K4030"/>
      <c r="L4030"/>
    </row>
    <row r="4031" spans="10:12" x14ac:dyDescent="0.25">
      <c r="J4031"/>
      <c r="K4031"/>
      <c r="L4031"/>
    </row>
    <row r="4032" spans="10:12" x14ac:dyDescent="0.25">
      <c r="J4032"/>
      <c r="K4032"/>
      <c r="L4032"/>
    </row>
    <row r="4033" spans="10:12" x14ac:dyDescent="0.25">
      <c r="J4033"/>
      <c r="K4033"/>
      <c r="L4033"/>
    </row>
    <row r="4034" spans="10:12" x14ac:dyDescent="0.25">
      <c r="J4034"/>
      <c r="K4034"/>
      <c r="L4034"/>
    </row>
    <row r="4035" spans="10:12" x14ac:dyDescent="0.25">
      <c r="J4035"/>
      <c r="K4035"/>
      <c r="L4035"/>
    </row>
    <row r="4036" spans="10:12" x14ac:dyDescent="0.25">
      <c r="J4036"/>
      <c r="K4036"/>
      <c r="L4036"/>
    </row>
    <row r="4037" spans="10:12" x14ac:dyDescent="0.25">
      <c r="J4037"/>
      <c r="K4037"/>
      <c r="L4037"/>
    </row>
    <row r="4038" spans="10:12" x14ac:dyDescent="0.25">
      <c r="J4038"/>
      <c r="K4038"/>
      <c r="L4038"/>
    </row>
    <row r="4039" spans="10:12" x14ac:dyDescent="0.25">
      <c r="J4039"/>
      <c r="K4039"/>
      <c r="L4039"/>
    </row>
    <row r="4040" spans="10:12" x14ac:dyDescent="0.25">
      <c r="J4040"/>
      <c r="K4040"/>
      <c r="L4040"/>
    </row>
    <row r="4041" spans="10:12" x14ac:dyDescent="0.25">
      <c r="J4041"/>
      <c r="K4041"/>
      <c r="L4041"/>
    </row>
    <row r="4042" spans="10:12" x14ac:dyDescent="0.25">
      <c r="J4042"/>
      <c r="K4042"/>
      <c r="L4042"/>
    </row>
    <row r="4043" spans="10:12" x14ac:dyDescent="0.25">
      <c r="J4043"/>
      <c r="K4043"/>
      <c r="L4043"/>
    </row>
    <row r="4044" spans="10:12" x14ac:dyDescent="0.25">
      <c r="J4044"/>
      <c r="K4044"/>
      <c r="L4044"/>
    </row>
    <row r="4045" spans="10:12" x14ac:dyDescent="0.25">
      <c r="J4045"/>
      <c r="K4045"/>
      <c r="L4045"/>
    </row>
    <row r="4046" spans="10:12" x14ac:dyDescent="0.25">
      <c r="J4046"/>
      <c r="K4046"/>
      <c r="L4046"/>
    </row>
    <row r="4047" spans="10:12" x14ac:dyDescent="0.25">
      <c r="J4047"/>
      <c r="K4047"/>
      <c r="L4047"/>
    </row>
    <row r="4048" spans="10:12" x14ac:dyDescent="0.25">
      <c r="J4048"/>
      <c r="K4048"/>
      <c r="L4048"/>
    </row>
    <row r="4049" spans="10:12" x14ac:dyDescent="0.25">
      <c r="J4049"/>
      <c r="K4049"/>
      <c r="L4049"/>
    </row>
    <row r="4050" spans="10:12" x14ac:dyDescent="0.25">
      <c r="J4050"/>
      <c r="K4050"/>
      <c r="L4050"/>
    </row>
    <row r="4051" spans="10:12" x14ac:dyDescent="0.25">
      <c r="J4051"/>
      <c r="K4051"/>
      <c r="L4051"/>
    </row>
    <row r="4052" spans="10:12" x14ac:dyDescent="0.25">
      <c r="J4052"/>
      <c r="K4052"/>
      <c r="L4052"/>
    </row>
    <row r="4053" spans="10:12" x14ac:dyDescent="0.25">
      <c r="J4053"/>
      <c r="K4053"/>
      <c r="L4053"/>
    </row>
    <row r="4054" spans="10:12" x14ac:dyDescent="0.25">
      <c r="J4054"/>
      <c r="K4054"/>
      <c r="L4054"/>
    </row>
    <row r="4055" spans="10:12" x14ac:dyDescent="0.25">
      <c r="J4055"/>
      <c r="K4055"/>
      <c r="L4055"/>
    </row>
    <row r="4056" spans="10:12" x14ac:dyDescent="0.25">
      <c r="J4056"/>
      <c r="K4056"/>
      <c r="L4056"/>
    </row>
    <row r="4057" spans="10:12" x14ac:dyDescent="0.25">
      <c r="J4057"/>
      <c r="K4057"/>
      <c r="L4057"/>
    </row>
    <row r="4058" spans="10:12" x14ac:dyDescent="0.25">
      <c r="J4058"/>
      <c r="K4058"/>
      <c r="L4058"/>
    </row>
    <row r="4059" spans="10:12" x14ac:dyDescent="0.25">
      <c r="J4059"/>
      <c r="K4059"/>
      <c r="L4059"/>
    </row>
    <row r="4060" spans="10:12" x14ac:dyDescent="0.25">
      <c r="J4060"/>
      <c r="K4060"/>
      <c r="L4060"/>
    </row>
    <row r="4061" spans="10:12" x14ac:dyDescent="0.25">
      <c r="J4061"/>
      <c r="K4061"/>
      <c r="L4061"/>
    </row>
    <row r="4062" spans="10:12" x14ac:dyDescent="0.25">
      <c r="J4062"/>
      <c r="K4062"/>
      <c r="L4062"/>
    </row>
    <row r="4063" spans="10:12" x14ac:dyDescent="0.25">
      <c r="J4063"/>
      <c r="K4063"/>
      <c r="L4063"/>
    </row>
    <row r="4064" spans="10:12" x14ac:dyDescent="0.25">
      <c r="J4064"/>
      <c r="K4064"/>
      <c r="L4064"/>
    </row>
    <row r="4065" spans="10:12" x14ac:dyDescent="0.25">
      <c r="J4065"/>
      <c r="K4065"/>
      <c r="L4065"/>
    </row>
    <row r="4066" spans="10:12" x14ac:dyDescent="0.25">
      <c r="J4066"/>
      <c r="K4066"/>
      <c r="L4066"/>
    </row>
    <row r="4067" spans="10:12" x14ac:dyDescent="0.25">
      <c r="J4067"/>
      <c r="K4067"/>
      <c r="L4067"/>
    </row>
    <row r="4068" spans="10:12" x14ac:dyDescent="0.25">
      <c r="J4068"/>
      <c r="K4068"/>
      <c r="L4068"/>
    </row>
    <row r="4069" spans="10:12" x14ac:dyDescent="0.25">
      <c r="J4069"/>
      <c r="K4069"/>
      <c r="L4069"/>
    </row>
    <row r="4070" spans="10:12" x14ac:dyDescent="0.25">
      <c r="J4070"/>
      <c r="K4070"/>
      <c r="L4070"/>
    </row>
    <row r="4071" spans="10:12" x14ac:dyDescent="0.25">
      <c r="J4071"/>
      <c r="K4071"/>
      <c r="L4071"/>
    </row>
    <row r="4072" spans="10:12" x14ac:dyDescent="0.25">
      <c r="J4072"/>
      <c r="K4072"/>
      <c r="L4072"/>
    </row>
    <row r="4073" spans="10:12" x14ac:dyDescent="0.25">
      <c r="J4073"/>
      <c r="K4073"/>
      <c r="L4073"/>
    </row>
    <row r="4074" spans="10:12" x14ac:dyDescent="0.25">
      <c r="J4074"/>
      <c r="K4074"/>
      <c r="L4074"/>
    </row>
    <row r="4075" spans="10:12" x14ac:dyDescent="0.25">
      <c r="J4075"/>
      <c r="K4075"/>
      <c r="L4075"/>
    </row>
    <row r="4076" spans="10:12" x14ac:dyDescent="0.25">
      <c r="J4076"/>
      <c r="K4076"/>
      <c r="L4076"/>
    </row>
    <row r="4077" spans="10:12" x14ac:dyDescent="0.25">
      <c r="J4077"/>
      <c r="K4077"/>
      <c r="L4077"/>
    </row>
    <row r="4078" spans="10:12" x14ac:dyDescent="0.25">
      <c r="J4078"/>
      <c r="K4078"/>
      <c r="L4078"/>
    </row>
    <row r="4079" spans="10:12" x14ac:dyDescent="0.25">
      <c r="J4079"/>
      <c r="K4079"/>
      <c r="L4079"/>
    </row>
    <row r="4080" spans="10:12" x14ac:dyDescent="0.25">
      <c r="J4080"/>
      <c r="K4080"/>
      <c r="L4080"/>
    </row>
    <row r="4081" spans="10:12" x14ac:dyDescent="0.25">
      <c r="J4081"/>
      <c r="K4081"/>
      <c r="L4081"/>
    </row>
    <row r="4082" spans="10:12" x14ac:dyDescent="0.25">
      <c r="J4082"/>
      <c r="K4082"/>
      <c r="L4082"/>
    </row>
    <row r="4083" spans="10:12" x14ac:dyDescent="0.25">
      <c r="J4083"/>
      <c r="K4083"/>
      <c r="L4083"/>
    </row>
    <row r="4084" spans="10:12" x14ac:dyDescent="0.25">
      <c r="J4084"/>
      <c r="K4084"/>
      <c r="L4084"/>
    </row>
    <row r="4085" spans="10:12" x14ac:dyDescent="0.25">
      <c r="J4085"/>
      <c r="K4085"/>
      <c r="L4085"/>
    </row>
    <row r="4086" spans="10:12" x14ac:dyDescent="0.25">
      <c r="J4086"/>
      <c r="K4086"/>
      <c r="L4086"/>
    </row>
    <row r="4087" spans="10:12" x14ac:dyDescent="0.25">
      <c r="J4087"/>
      <c r="K4087"/>
      <c r="L4087"/>
    </row>
    <row r="4088" spans="10:12" x14ac:dyDescent="0.25">
      <c r="J4088"/>
      <c r="K4088"/>
      <c r="L4088"/>
    </row>
    <row r="4089" spans="10:12" x14ac:dyDescent="0.25">
      <c r="J4089"/>
      <c r="K4089"/>
      <c r="L4089"/>
    </row>
    <row r="4090" spans="10:12" x14ac:dyDescent="0.25">
      <c r="J4090"/>
      <c r="K4090"/>
      <c r="L4090"/>
    </row>
    <row r="4091" spans="10:12" x14ac:dyDescent="0.25">
      <c r="J4091"/>
      <c r="K4091"/>
      <c r="L4091"/>
    </row>
    <row r="4092" spans="10:12" x14ac:dyDescent="0.25">
      <c r="J4092"/>
      <c r="K4092"/>
      <c r="L4092"/>
    </row>
    <row r="4093" spans="10:12" x14ac:dyDescent="0.25">
      <c r="J4093"/>
      <c r="K4093"/>
      <c r="L4093"/>
    </row>
    <row r="4094" spans="10:12" x14ac:dyDescent="0.25">
      <c r="J4094"/>
      <c r="K4094"/>
      <c r="L4094"/>
    </row>
    <row r="4095" spans="10:12" x14ac:dyDescent="0.25">
      <c r="J4095"/>
      <c r="K4095"/>
      <c r="L4095"/>
    </row>
    <row r="4096" spans="10:12" x14ac:dyDescent="0.25">
      <c r="J4096"/>
      <c r="K4096"/>
      <c r="L4096"/>
    </row>
    <row r="4097" spans="10:12" x14ac:dyDescent="0.25">
      <c r="J4097"/>
      <c r="K4097"/>
      <c r="L4097"/>
    </row>
    <row r="4098" spans="10:12" x14ac:dyDescent="0.25">
      <c r="J4098"/>
      <c r="K4098"/>
      <c r="L4098"/>
    </row>
    <row r="4099" spans="10:12" x14ac:dyDescent="0.25">
      <c r="J4099"/>
      <c r="K4099"/>
      <c r="L4099"/>
    </row>
    <row r="4100" spans="10:12" x14ac:dyDescent="0.25">
      <c r="J4100"/>
      <c r="K4100"/>
      <c r="L4100"/>
    </row>
    <row r="4101" spans="10:12" x14ac:dyDescent="0.25">
      <c r="J4101"/>
      <c r="K4101"/>
      <c r="L4101"/>
    </row>
    <row r="4102" spans="10:12" x14ac:dyDescent="0.25">
      <c r="J4102"/>
      <c r="K4102"/>
      <c r="L4102"/>
    </row>
    <row r="4103" spans="10:12" x14ac:dyDescent="0.25">
      <c r="J4103"/>
      <c r="K4103"/>
      <c r="L4103"/>
    </row>
    <row r="4104" spans="10:12" x14ac:dyDescent="0.25">
      <c r="J4104"/>
      <c r="K4104"/>
      <c r="L4104"/>
    </row>
    <row r="4105" spans="10:12" x14ac:dyDescent="0.25">
      <c r="J4105"/>
      <c r="K4105"/>
      <c r="L4105"/>
    </row>
    <row r="4106" spans="10:12" x14ac:dyDescent="0.25">
      <c r="J4106"/>
      <c r="K4106"/>
      <c r="L4106"/>
    </row>
    <row r="4107" spans="10:12" x14ac:dyDescent="0.25">
      <c r="J4107"/>
      <c r="K4107"/>
      <c r="L4107"/>
    </row>
    <row r="4108" spans="10:12" x14ac:dyDescent="0.25">
      <c r="J4108"/>
      <c r="K4108"/>
      <c r="L4108"/>
    </row>
    <row r="4109" spans="10:12" x14ac:dyDescent="0.25">
      <c r="J4109"/>
      <c r="K4109"/>
      <c r="L4109"/>
    </row>
    <row r="4110" spans="10:12" x14ac:dyDescent="0.25">
      <c r="J4110"/>
      <c r="K4110"/>
      <c r="L4110"/>
    </row>
    <row r="4111" spans="10:12" x14ac:dyDescent="0.25">
      <c r="J4111"/>
      <c r="K4111"/>
      <c r="L4111"/>
    </row>
    <row r="4112" spans="10:12" x14ac:dyDescent="0.25">
      <c r="J4112"/>
      <c r="K4112"/>
      <c r="L4112"/>
    </row>
    <row r="4113" spans="10:12" x14ac:dyDescent="0.25">
      <c r="J4113"/>
      <c r="K4113"/>
      <c r="L4113"/>
    </row>
    <row r="4114" spans="10:12" x14ac:dyDescent="0.25">
      <c r="J4114"/>
      <c r="K4114"/>
      <c r="L4114"/>
    </row>
    <row r="4115" spans="10:12" x14ac:dyDescent="0.25">
      <c r="J4115"/>
      <c r="K4115"/>
      <c r="L4115"/>
    </row>
    <row r="4116" spans="10:12" x14ac:dyDescent="0.25">
      <c r="J4116"/>
      <c r="K4116"/>
      <c r="L4116"/>
    </row>
    <row r="4117" spans="10:12" x14ac:dyDescent="0.25">
      <c r="J4117"/>
      <c r="K4117"/>
      <c r="L4117"/>
    </row>
    <row r="4118" spans="10:12" x14ac:dyDescent="0.25">
      <c r="J4118"/>
      <c r="K4118"/>
      <c r="L4118"/>
    </row>
    <row r="4119" spans="10:12" x14ac:dyDescent="0.25">
      <c r="J4119"/>
      <c r="K4119"/>
      <c r="L4119"/>
    </row>
    <row r="4120" spans="10:12" x14ac:dyDescent="0.25">
      <c r="J4120"/>
      <c r="K4120"/>
      <c r="L4120"/>
    </row>
    <row r="4121" spans="10:12" x14ac:dyDescent="0.25">
      <c r="J4121"/>
      <c r="K4121"/>
      <c r="L4121"/>
    </row>
    <row r="4122" spans="10:12" x14ac:dyDescent="0.25">
      <c r="J4122"/>
      <c r="K4122"/>
      <c r="L4122"/>
    </row>
    <row r="4123" spans="10:12" x14ac:dyDescent="0.25">
      <c r="J4123"/>
      <c r="K4123"/>
      <c r="L4123"/>
    </row>
    <row r="4124" spans="10:12" x14ac:dyDescent="0.25">
      <c r="J4124"/>
      <c r="K4124"/>
      <c r="L4124"/>
    </row>
    <row r="4125" spans="10:12" x14ac:dyDescent="0.25">
      <c r="J4125"/>
      <c r="K4125"/>
      <c r="L4125"/>
    </row>
    <row r="4126" spans="10:12" x14ac:dyDescent="0.25">
      <c r="J4126"/>
      <c r="K4126"/>
      <c r="L4126"/>
    </row>
    <row r="4127" spans="10:12" x14ac:dyDescent="0.25">
      <c r="J4127"/>
      <c r="K4127"/>
      <c r="L4127"/>
    </row>
    <row r="4128" spans="10:12" x14ac:dyDescent="0.25">
      <c r="J4128"/>
      <c r="K4128"/>
      <c r="L4128"/>
    </row>
    <row r="4129" spans="10:12" x14ac:dyDescent="0.25">
      <c r="J4129"/>
      <c r="K4129"/>
      <c r="L4129"/>
    </row>
    <row r="4130" spans="10:12" x14ac:dyDescent="0.25">
      <c r="J4130"/>
      <c r="K4130"/>
      <c r="L4130"/>
    </row>
    <row r="4131" spans="10:12" x14ac:dyDescent="0.25">
      <c r="J4131"/>
      <c r="K4131"/>
      <c r="L4131"/>
    </row>
    <row r="4132" spans="10:12" x14ac:dyDescent="0.25">
      <c r="J4132"/>
      <c r="K4132"/>
      <c r="L4132"/>
    </row>
    <row r="4133" spans="10:12" x14ac:dyDescent="0.25">
      <c r="J4133"/>
      <c r="K4133"/>
      <c r="L4133"/>
    </row>
    <row r="4134" spans="10:12" x14ac:dyDescent="0.25">
      <c r="J4134"/>
      <c r="K4134"/>
      <c r="L4134"/>
    </row>
    <row r="4135" spans="10:12" x14ac:dyDescent="0.25">
      <c r="J4135"/>
      <c r="K4135"/>
      <c r="L4135"/>
    </row>
    <row r="4136" spans="10:12" x14ac:dyDescent="0.25">
      <c r="J4136"/>
      <c r="K4136"/>
      <c r="L4136"/>
    </row>
    <row r="4137" spans="10:12" x14ac:dyDescent="0.25">
      <c r="J4137"/>
      <c r="K4137"/>
      <c r="L4137"/>
    </row>
    <row r="4138" spans="10:12" x14ac:dyDescent="0.25">
      <c r="J4138"/>
      <c r="K4138"/>
      <c r="L4138"/>
    </row>
    <row r="4139" spans="10:12" x14ac:dyDescent="0.25">
      <c r="J4139"/>
      <c r="K4139"/>
      <c r="L4139"/>
    </row>
    <row r="4140" spans="10:12" x14ac:dyDescent="0.25">
      <c r="J4140"/>
      <c r="K4140"/>
      <c r="L4140"/>
    </row>
    <row r="4141" spans="10:12" x14ac:dyDescent="0.25">
      <c r="J4141"/>
      <c r="K4141"/>
      <c r="L4141"/>
    </row>
    <row r="4142" spans="10:12" x14ac:dyDescent="0.25">
      <c r="J4142"/>
      <c r="K4142"/>
      <c r="L4142"/>
    </row>
    <row r="4143" spans="10:12" x14ac:dyDescent="0.25">
      <c r="J4143"/>
      <c r="K4143"/>
      <c r="L4143"/>
    </row>
    <row r="4144" spans="10:12" x14ac:dyDescent="0.25">
      <c r="J4144"/>
      <c r="K4144"/>
      <c r="L4144"/>
    </row>
    <row r="4145" spans="10:12" x14ac:dyDescent="0.25">
      <c r="J4145"/>
      <c r="K4145"/>
      <c r="L4145"/>
    </row>
    <row r="4146" spans="10:12" x14ac:dyDescent="0.25">
      <c r="J4146"/>
      <c r="K4146"/>
      <c r="L4146"/>
    </row>
    <row r="4147" spans="10:12" x14ac:dyDescent="0.25">
      <c r="J4147"/>
      <c r="K4147"/>
      <c r="L4147"/>
    </row>
    <row r="4148" spans="10:12" x14ac:dyDescent="0.25">
      <c r="J4148"/>
      <c r="K4148"/>
      <c r="L4148"/>
    </row>
    <row r="4149" spans="10:12" x14ac:dyDescent="0.25">
      <c r="J4149"/>
      <c r="K4149"/>
      <c r="L4149"/>
    </row>
    <row r="4150" spans="10:12" x14ac:dyDescent="0.25">
      <c r="J4150"/>
      <c r="K4150"/>
      <c r="L4150"/>
    </row>
    <row r="4151" spans="10:12" x14ac:dyDescent="0.25">
      <c r="J4151"/>
      <c r="K4151"/>
      <c r="L4151"/>
    </row>
    <row r="4152" spans="10:12" x14ac:dyDescent="0.25">
      <c r="J4152"/>
      <c r="K4152"/>
      <c r="L4152"/>
    </row>
    <row r="4153" spans="10:12" x14ac:dyDescent="0.25">
      <c r="J4153"/>
      <c r="K4153"/>
      <c r="L4153"/>
    </row>
    <row r="4154" spans="10:12" x14ac:dyDescent="0.25">
      <c r="J4154"/>
      <c r="K4154"/>
      <c r="L4154"/>
    </row>
    <row r="4155" spans="10:12" x14ac:dyDescent="0.25">
      <c r="J4155"/>
      <c r="K4155"/>
      <c r="L4155"/>
    </row>
    <row r="4156" spans="10:12" x14ac:dyDescent="0.25">
      <c r="J4156"/>
      <c r="K4156"/>
      <c r="L4156"/>
    </row>
    <row r="4157" spans="10:12" x14ac:dyDescent="0.25">
      <c r="J4157"/>
      <c r="K4157"/>
      <c r="L4157"/>
    </row>
    <row r="4158" spans="10:12" x14ac:dyDescent="0.25">
      <c r="J4158"/>
      <c r="K4158"/>
      <c r="L4158"/>
    </row>
    <row r="4159" spans="10:12" x14ac:dyDescent="0.25">
      <c r="J4159"/>
      <c r="K4159"/>
      <c r="L4159"/>
    </row>
    <row r="4160" spans="10:12" x14ac:dyDescent="0.25">
      <c r="J4160"/>
      <c r="K4160"/>
      <c r="L4160"/>
    </row>
    <row r="4161" spans="10:12" x14ac:dyDescent="0.25">
      <c r="J4161"/>
      <c r="K4161"/>
      <c r="L4161"/>
    </row>
    <row r="4162" spans="10:12" x14ac:dyDescent="0.25">
      <c r="J4162"/>
      <c r="K4162"/>
      <c r="L4162"/>
    </row>
    <row r="4163" spans="10:12" x14ac:dyDescent="0.25">
      <c r="J4163"/>
      <c r="K4163"/>
      <c r="L4163"/>
    </row>
    <row r="4164" spans="10:12" x14ac:dyDescent="0.25">
      <c r="J4164"/>
      <c r="K4164"/>
      <c r="L4164"/>
    </row>
    <row r="4165" spans="10:12" x14ac:dyDescent="0.25">
      <c r="J4165"/>
      <c r="K4165"/>
      <c r="L4165"/>
    </row>
    <row r="4166" spans="10:12" x14ac:dyDescent="0.25">
      <c r="J4166"/>
      <c r="K4166"/>
      <c r="L4166"/>
    </row>
    <row r="4167" spans="10:12" x14ac:dyDescent="0.25">
      <c r="J4167"/>
      <c r="K4167"/>
      <c r="L4167"/>
    </row>
    <row r="4168" spans="10:12" x14ac:dyDescent="0.25">
      <c r="J4168"/>
      <c r="K4168"/>
      <c r="L4168"/>
    </row>
    <row r="4169" spans="10:12" x14ac:dyDescent="0.25">
      <c r="J4169"/>
      <c r="K4169"/>
      <c r="L4169"/>
    </row>
    <row r="4170" spans="10:12" x14ac:dyDescent="0.25">
      <c r="J4170"/>
      <c r="K4170"/>
      <c r="L4170"/>
    </row>
    <row r="4171" spans="10:12" x14ac:dyDescent="0.25">
      <c r="J4171"/>
      <c r="K4171"/>
      <c r="L4171"/>
    </row>
    <row r="4172" spans="10:12" x14ac:dyDescent="0.25">
      <c r="J4172"/>
      <c r="K4172"/>
      <c r="L4172"/>
    </row>
    <row r="4173" spans="10:12" x14ac:dyDescent="0.25">
      <c r="J4173"/>
      <c r="K4173"/>
      <c r="L4173"/>
    </row>
    <row r="4174" spans="10:12" x14ac:dyDescent="0.25">
      <c r="J4174"/>
      <c r="K4174"/>
      <c r="L4174"/>
    </row>
    <row r="4175" spans="10:12" x14ac:dyDescent="0.25">
      <c r="J4175"/>
      <c r="K4175"/>
      <c r="L4175"/>
    </row>
    <row r="4176" spans="10:12" x14ac:dyDescent="0.25">
      <c r="J4176"/>
      <c r="K4176"/>
      <c r="L4176"/>
    </row>
    <row r="4177" spans="10:12" x14ac:dyDescent="0.25">
      <c r="J4177"/>
      <c r="K4177"/>
      <c r="L4177"/>
    </row>
    <row r="4178" spans="10:12" x14ac:dyDescent="0.25">
      <c r="J4178"/>
      <c r="K4178"/>
      <c r="L4178"/>
    </row>
    <row r="4179" spans="10:12" x14ac:dyDescent="0.25">
      <c r="J4179"/>
      <c r="K4179"/>
      <c r="L4179"/>
    </row>
    <row r="4180" spans="10:12" x14ac:dyDescent="0.25">
      <c r="J4180"/>
      <c r="K4180"/>
      <c r="L4180"/>
    </row>
    <row r="4181" spans="10:12" x14ac:dyDescent="0.25">
      <c r="J4181"/>
      <c r="K4181"/>
      <c r="L4181"/>
    </row>
    <row r="4182" spans="10:12" x14ac:dyDescent="0.25">
      <c r="J4182"/>
      <c r="K4182"/>
      <c r="L4182"/>
    </row>
    <row r="4183" spans="10:12" x14ac:dyDescent="0.25">
      <c r="J4183"/>
      <c r="K4183"/>
      <c r="L4183"/>
    </row>
    <row r="4184" spans="10:12" x14ac:dyDescent="0.25">
      <c r="J4184"/>
      <c r="K4184"/>
      <c r="L4184"/>
    </row>
    <row r="4185" spans="10:12" x14ac:dyDescent="0.25">
      <c r="J4185"/>
      <c r="K4185"/>
      <c r="L4185"/>
    </row>
    <row r="4186" spans="10:12" x14ac:dyDescent="0.25">
      <c r="J4186"/>
      <c r="K4186"/>
      <c r="L4186"/>
    </row>
    <row r="4187" spans="10:12" x14ac:dyDescent="0.25">
      <c r="J4187"/>
      <c r="K4187"/>
      <c r="L4187"/>
    </row>
    <row r="4188" spans="10:12" x14ac:dyDescent="0.25">
      <c r="J4188"/>
      <c r="K4188"/>
      <c r="L4188"/>
    </row>
    <row r="4189" spans="10:12" x14ac:dyDescent="0.25">
      <c r="J4189"/>
      <c r="K4189"/>
      <c r="L4189"/>
    </row>
    <row r="4190" spans="10:12" x14ac:dyDescent="0.25">
      <c r="J4190"/>
      <c r="K4190"/>
      <c r="L4190"/>
    </row>
    <row r="4191" spans="10:12" x14ac:dyDescent="0.25">
      <c r="J4191"/>
      <c r="K4191"/>
      <c r="L4191"/>
    </row>
    <row r="4192" spans="10:12" x14ac:dyDescent="0.25">
      <c r="J4192"/>
      <c r="K4192"/>
      <c r="L4192"/>
    </row>
    <row r="4193" spans="10:12" x14ac:dyDescent="0.25">
      <c r="J4193"/>
      <c r="K4193"/>
      <c r="L4193"/>
    </row>
    <row r="4194" spans="10:12" x14ac:dyDescent="0.25">
      <c r="J4194"/>
      <c r="K4194"/>
      <c r="L4194"/>
    </row>
    <row r="4195" spans="10:12" x14ac:dyDescent="0.25">
      <c r="J4195"/>
      <c r="K4195"/>
      <c r="L4195"/>
    </row>
    <row r="4196" spans="10:12" x14ac:dyDescent="0.25">
      <c r="J4196"/>
      <c r="K4196"/>
      <c r="L4196"/>
    </row>
    <row r="4197" spans="10:12" x14ac:dyDescent="0.25">
      <c r="J4197"/>
      <c r="K4197"/>
      <c r="L4197"/>
    </row>
    <row r="4198" spans="10:12" x14ac:dyDescent="0.25">
      <c r="J4198"/>
      <c r="K4198"/>
      <c r="L4198"/>
    </row>
    <row r="4199" spans="10:12" x14ac:dyDescent="0.25">
      <c r="J4199"/>
      <c r="K4199"/>
      <c r="L4199"/>
    </row>
    <row r="4200" spans="10:12" x14ac:dyDescent="0.25">
      <c r="J4200"/>
      <c r="K4200"/>
      <c r="L4200"/>
    </row>
    <row r="4201" spans="10:12" x14ac:dyDescent="0.25">
      <c r="J4201"/>
      <c r="K4201"/>
      <c r="L4201"/>
    </row>
    <row r="4202" spans="10:12" x14ac:dyDescent="0.25">
      <c r="J4202"/>
      <c r="K4202"/>
      <c r="L4202"/>
    </row>
    <row r="4203" spans="10:12" x14ac:dyDescent="0.25">
      <c r="J4203"/>
      <c r="K4203"/>
      <c r="L4203"/>
    </row>
    <row r="4204" spans="10:12" x14ac:dyDescent="0.25">
      <c r="J4204"/>
      <c r="K4204"/>
      <c r="L4204"/>
    </row>
    <row r="4205" spans="10:12" x14ac:dyDescent="0.25">
      <c r="J4205"/>
      <c r="K4205"/>
      <c r="L4205"/>
    </row>
    <row r="4206" spans="10:12" x14ac:dyDescent="0.25">
      <c r="J4206"/>
      <c r="K4206"/>
      <c r="L4206"/>
    </row>
    <row r="4207" spans="10:12" x14ac:dyDescent="0.25">
      <c r="J4207"/>
      <c r="K4207"/>
      <c r="L4207"/>
    </row>
    <row r="4208" spans="10:12" x14ac:dyDescent="0.25">
      <c r="J4208"/>
      <c r="K4208"/>
      <c r="L4208"/>
    </row>
    <row r="4209" spans="10:12" x14ac:dyDescent="0.25">
      <c r="J4209"/>
      <c r="K4209"/>
      <c r="L4209"/>
    </row>
    <row r="4210" spans="10:12" x14ac:dyDescent="0.25">
      <c r="J4210"/>
      <c r="K4210"/>
      <c r="L4210"/>
    </row>
    <row r="4211" spans="10:12" x14ac:dyDescent="0.25">
      <c r="J4211"/>
      <c r="K4211"/>
      <c r="L4211"/>
    </row>
    <row r="4212" spans="10:12" x14ac:dyDescent="0.25">
      <c r="J4212"/>
      <c r="K4212"/>
      <c r="L4212"/>
    </row>
    <row r="4213" spans="10:12" x14ac:dyDescent="0.25">
      <c r="J4213"/>
      <c r="K4213"/>
      <c r="L4213"/>
    </row>
    <row r="4214" spans="10:12" x14ac:dyDescent="0.25">
      <c r="J4214"/>
      <c r="K4214"/>
      <c r="L4214"/>
    </row>
    <row r="4215" spans="10:12" x14ac:dyDescent="0.25">
      <c r="J4215"/>
      <c r="K4215"/>
      <c r="L4215"/>
    </row>
    <row r="4216" spans="10:12" x14ac:dyDescent="0.25">
      <c r="J4216"/>
      <c r="K4216"/>
      <c r="L4216"/>
    </row>
    <row r="4217" spans="10:12" x14ac:dyDescent="0.25">
      <c r="J4217"/>
      <c r="K4217"/>
      <c r="L4217"/>
    </row>
    <row r="4218" spans="10:12" x14ac:dyDescent="0.25">
      <c r="J4218"/>
      <c r="K4218"/>
      <c r="L4218"/>
    </row>
    <row r="4219" spans="10:12" x14ac:dyDescent="0.25">
      <c r="J4219"/>
      <c r="K4219"/>
      <c r="L4219"/>
    </row>
    <row r="4220" spans="10:12" x14ac:dyDescent="0.25">
      <c r="J4220"/>
      <c r="K4220"/>
      <c r="L4220"/>
    </row>
    <row r="4221" spans="10:12" x14ac:dyDescent="0.25">
      <c r="J4221"/>
      <c r="K4221"/>
      <c r="L4221"/>
    </row>
    <row r="4222" spans="10:12" x14ac:dyDescent="0.25">
      <c r="J4222"/>
      <c r="K4222"/>
      <c r="L4222"/>
    </row>
    <row r="4223" spans="10:12" x14ac:dyDescent="0.25">
      <c r="J4223"/>
      <c r="K4223"/>
      <c r="L4223"/>
    </row>
    <row r="4224" spans="10:12" x14ac:dyDescent="0.25">
      <c r="J4224"/>
      <c r="K4224"/>
      <c r="L4224"/>
    </row>
    <row r="4225" spans="10:12" x14ac:dyDescent="0.25">
      <c r="J4225"/>
      <c r="K4225"/>
      <c r="L4225"/>
    </row>
    <row r="4226" spans="10:12" x14ac:dyDescent="0.25">
      <c r="J4226"/>
      <c r="K4226"/>
      <c r="L4226"/>
    </row>
    <row r="4227" spans="10:12" x14ac:dyDescent="0.25">
      <c r="J4227"/>
      <c r="K4227"/>
      <c r="L4227"/>
    </row>
    <row r="4228" spans="10:12" x14ac:dyDescent="0.25">
      <c r="J4228"/>
      <c r="K4228"/>
      <c r="L4228"/>
    </row>
    <row r="4229" spans="10:12" x14ac:dyDescent="0.25">
      <c r="J4229"/>
      <c r="K4229"/>
      <c r="L4229"/>
    </row>
    <row r="4230" spans="10:12" x14ac:dyDescent="0.25">
      <c r="J4230"/>
      <c r="K4230"/>
      <c r="L4230"/>
    </row>
    <row r="4231" spans="10:12" x14ac:dyDescent="0.25">
      <c r="J4231"/>
      <c r="K4231"/>
      <c r="L4231"/>
    </row>
    <row r="4232" spans="10:12" x14ac:dyDescent="0.25">
      <c r="J4232"/>
      <c r="K4232"/>
      <c r="L4232"/>
    </row>
    <row r="4233" spans="10:12" x14ac:dyDescent="0.25">
      <c r="J4233"/>
      <c r="K4233"/>
      <c r="L4233"/>
    </row>
    <row r="4234" spans="10:12" x14ac:dyDescent="0.25">
      <c r="J4234"/>
      <c r="K4234"/>
      <c r="L4234"/>
    </row>
    <row r="4235" spans="10:12" x14ac:dyDescent="0.25">
      <c r="J4235"/>
      <c r="K4235"/>
      <c r="L4235"/>
    </row>
    <row r="4236" spans="10:12" x14ac:dyDescent="0.25">
      <c r="J4236"/>
      <c r="K4236"/>
      <c r="L4236"/>
    </row>
    <row r="4237" spans="10:12" x14ac:dyDescent="0.25">
      <c r="J4237"/>
      <c r="K4237"/>
      <c r="L4237"/>
    </row>
    <row r="4238" spans="10:12" x14ac:dyDescent="0.25">
      <c r="J4238"/>
      <c r="K4238"/>
      <c r="L4238"/>
    </row>
    <row r="4239" spans="10:12" x14ac:dyDescent="0.25">
      <c r="J4239"/>
      <c r="K4239"/>
      <c r="L4239"/>
    </row>
    <row r="4240" spans="10:12" x14ac:dyDescent="0.25">
      <c r="J4240"/>
      <c r="K4240"/>
      <c r="L4240"/>
    </row>
    <row r="4241" spans="10:12" x14ac:dyDescent="0.25">
      <c r="J4241"/>
      <c r="K4241"/>
      <c r="L4241"/>
    </row>
    <row r="4242" spans="10:12" x14ac:dyDescent="0.25">
      <c r="J4242"/>
      <c r="K4242"/>
      <c r="L4242"/>
    </row>
    <row r="4243" spans="10:12" x14ac:dyDescent="0.25">
      <c r="J4243"/>
      <c r="K4243"/>
      <c r="L4243"/>
    </row>
    <row r="4244" spans="10:12" x14ac:dyDescent="0.25">
      <c r="J4244"/>
      <c r="K4244"/>
      <c r="L4244"/>
    </row>
    <row r="4245" spans="10:12" x14ac:dyDescent="0.25">
      <c r="J4245"/>
      <c r="K4245"/>
      <c r="L4245"/>
    </row>
    <row r="4246" spans="10:12" x14ac:dyDescent="0.25">
      <c r="J4246"/>
      <c r="K4246"/>
      <c r="L4246"/>
    </row>
    <row r="4247" spans="10:12" x14ac:dyDescent="0.25">
      <c r="J4247"/>
      <c r="K4247"/>
      <c r="L4247"/>
    </row>
    <row r="4248" spans="10:12" x14ac:dyDescent="0.25">
      <c r="J4248"/>
      <c r="K4248"/>
      <c r="L4248"/>
    </row>
    <row r="4249" spans="10:12" x14ac:dyDescent="0.25">
      <c r="J4249"/>
      <c r="K4249"/>
      <c r="L4249"/>
    </row>
    <row r="4250" spans="10:12" x14ac:dyDescent="0.25">
      <c r="J4250"/>
      <c r="K4250"/>
      <c r="L4250"/>
    </row>
    <row r="4251" spans="10:12" x14ac:dyDescent="0.25">
      <c r="J4251"/>
      <c r="K4251"/>
      <c r="L4251"/>
    </row>
    <row r="4252" spans="10:12" x14ac:dyDescent="0.25">
      <c r="J4252"/>
      <c r="K4252"/>
      <c r="L4252"/>
    </row>
    <row r="4253" spans="10:12" x14ac:dyDescent="0.25">
      <c r="J4253"/>
      <c r="K4253"/>
      <c r="L4253"/>
    </row>
    <row r="4254" spans="10:12" x14ac:dyDescent="0.25">
      <c r="J4254"/>
      <c r="K4254"/>
      <c r="L4254"/>
    </row>
    <row r="4255" spans="10:12" x14ac:dyDescent="0.25">
      <c r="J4255"/>
      <c r="K4255"/>
      <c r="L4255"/>
    </row>
    <row r="4256" spans="10:12" x14ac:dyDescent="0.25">
      <c r="J4256"/>
      <c r="K4256"/>
      <c r="L4256"/>
    </row>
    <row r="4257" spans="10:12" x14ac:dyDescent="0.25">
      <c r="J4257"/>
      <c r="K4257"/>
      <c r="L4257"/>
    </row>
    <row r="4258" spans="10:12" x14ac:dyDescent="0.25">
      <c r="J4258"/>
      <c r="K4258"/>
      <c r="L4258"/>
    </row>
    <row r="4259" spans="10:12" x14ac:dyDescent="0.25">
      <c r="J4259"/>
      <c r="K4259"/>
      <c r="L4259"/>
    </row>
    <row r="4260" spans="10:12" x14ac:dyDescent="0.25">
      <c r="J4260"/>
      <c r="K4260"/>
      <c r="L4260"/>
    </row>
    <row r="4261" spans="10:12" x14ac:dyDescent="0.25">
      <c r="J4261"/>
      <c r="K4261"/>
      <c r="L4261"/>
    </row>
    <row r="4262" spans="10:12" x14ac:dyDescent="0.25">
      <c r="J4262"/>
      <c r="K4262"/>
      <c r="L4262"/>
    </row>
    <row r="4263" spans="10:12" x14ac:dyDescent="0.25">
      <c r="J4263"/>
      <c r="K4263"/>
      <c r="L4263"/>
    </row>
    <row r="4264" spans="10:12" x14ac:dyDescent="0.25">
      <c r="J4264"/>
      <c r="K4264"/>
      <c r="L4264"/>
    </row>
    <row r="4265" spans="10:12" x14ac:dyDescent="0.25">
      <c r="J4265"/>
      <c r="K4265"/>
      <c r="L4265"/>
    </row>
    <row r="4266" spans="10:12" x14ac:dyDescent="0.25">
      <c r="J4266"/>
      <c r="K4266"/>
      <c r="L4266"/>
    </row>
    <row r="4267" spans="10:12" x14ac:dyDescent="0.25">
      <c r="J4267"/>
      <c r="K4267"/>
      <c r="L4267"/>
    </row>
    <row r="4268" spans="10:12" x14ac:dyDescent="0.25">
      <c r="J4268"/>
      <c r="K4268"/>
      <c r="L4268"/>
    </row>
    <row r="4269" spans="10:12" x14ac:dyDescent="0.25">
      <c r="J4269"/>
      <c r="K4269"/>
      <c r="L4269"/>
    </row>
    <row r="4270" spans="10:12" x14ac:dyDescent="0.25">
      <c r="J4270"/>
      <c r="K4270"/>
      <c r="L4270"/>
    </row>
    <row r="4271" spans="10:12" x14ac:dyDescent="0.25">
      <c r="J4271"/>
      <c r="K4271"/>
      <c r="L4271"/>
    </row>
    <row r="4272" spans="10:12" x14ac:dyDescent="0.25">
      <c r="J4272"/>
      <c r="K4272"/>
      <c r="L4272"/>
    </row>
    <row r="4273" spans="10:12" x14ac:dyDescent="0.25">
      <c r="J4273"/>
      <c r="K4273"/>
      <c r="L4273"/>
    </row>
    <row r="4274" spans="10:12" x14ac:dyDescent="0.25">
      <c r="J4274"/>
      <c r="K4274"/>
      <c r="L4274"/>
    </row>
    <row r="4275" spans="10:12" x14ac:dyDescent="0.25">
      <c r="J4275"/>
      <c r="K4275"/>
      <c r="L4275"/>
    </row>
    <row r="4276" spans="10:12" x14ac:dyDescent="0.25">
      <c r="J4276"/>
      <c r="K4276"/>
      <c r="L4276"/>
    </row>
    <row r="4277" spans="10:12" x14ac:dyDescent="0.25">
      <c r="J4277"/>
      <c r="K4277"/>
      <c r="L4277"/>
    </row>
    <row r="4278" spans="10:12" x14ac:dyDescent="0.25">
      <c r="J4278"/>
      <c r="K4278"/>
      <c r="L4278"/>
    </row>
    <row r="4279" spans="10:12" x14ac:dyDescent="0.25">
      <c r="J4279"/>
      <c r="K4279"/>
      <c r="L4279"/>
    </row>
    <row r="4280" spans="10:12" x14ac:dyDescent="0.25">
      <c r="J4280"/>
      <c r="K4280"/>
      <c r="L4280"/>
    </row>
    <row r="4281" spans="10:12" x14ac:dyDescent="0.25">
      <c r="J4281"/>
      <c r="K4281"/>
      <c r="L4281"/>
    </row>
    <row r="4282" spans="10:12" x14ac:dyDescent="0.25">
      <c r="J4282"/>
      <c r="K4282"/>
      <c r="L4282"/>
    </row>
    <row r="4283" spans="10:12" x14ac:dyDescent="0.25">
      <c r="J4283"/>
      <c r="K4283"/>
      <c r="L4283"/>
    </row>
    <row r="4284" spans="10:12" x14ac:dyDescent="0.25">
      <c r="J4284"/>
      <c r="K4284"/>
      <c r="L4284"/>
    </row>
    <row r="4285" spans="10:12" x14ac:dyDescent="0.25">
      <c r="J4285"/>
      <c r="K4285"/>
      <c r="L4285"/>
    </row>
    <row r="4286" spans="10:12" x14ac:dyDescent="0.25">
      <c r="J4286"/>
      <c r="K4286"/>
      <c r="L4286"/>
    </row>
    <row r="4287" spans="10:12" x14ac:dyDescent="0.25">
      <c r="J4287"/>
      <c r="K4287"/>
      <c r="L4287"/>
    </row>
    <row r="4288" spans="10:12" x14ac:dyDescent="0.25">
      <c r="J4288"/>
      <c r="K4288"/>
      <c r="L4288"/>
    </row>
    <row r="4289" spans="10:12" x14ac:dyDescent="0.25">
      <c r="J4289"/>
      <c r="K4289"/>
      <c r="L4289"/>
    </row>
    <row r="4290" spans="10:12" x14ac:dyDescent="0.25">
      <c r="J4290"/>
      <c r="K4290"/>
      <c r="L4290"/>
    </row>
    <row r="4291" spans="10:12" x14ac:dyDescent="0.25">
      <c r="J4291"/>
      <c r="K4291"/>
      <c r="L4291"/>
    </row>
    <row r="4292" spans="10:12" x14ac:dyDescent="0.25">
      <c r="J4292"/>
      <c r="K4292"/>
      <c r="L4292"/>
    </row>
    <row r="4293" spans="10:12" x14ac:dyDescent="0.25">
      <c r="J4293"/>
      <c r="K4293"/>
      <c r="L4293"/>
    </row>
    <row r="4294" spans="10:12" x14ac:dyDescent="0.25">
      <c r="J4294"/>
      <c r="K4294"/>
      <c r="L4294"/>
    </row>
    <row r="4295" spans="10:12" x14ac:dyDescent="0.25">
      <c r="J4295"/>
      <c r="K4295"/>
      <c r="L4295"/>
    </row>
    <row r="4296" spans="10:12" x14ac:dyDescent="0.25">
      <c r="J4296"/>
      <c r="K4296"/>
      <c r="L4296"/>
    </row>
    <row r="4297" spans="10:12" x14ac:dyDescent="0.25">
      <c r="J4297"/>
      <c r="K4297"/>
      <c r="L4297"/>
    </row>
    <row r="4298" spans="10:12" x14ac:dyDescent="0.25">
      <c r="J4298"/>
      <c r="K4298"/>
      <c r="L4298"/>
    </row>
    <row r="4299" spans="10:12" x14ac:dyDescent="0.25">
      <c r="J4299"/>
      <c r="K4299"/>
      <c r="L4299"/>
    </row>
    <row r="4300" spans="10:12" x14ac:dyDescent="0.25">
      <c r="J4300"/>
      <c r="K4300"/>
      <c r="L4300"/>
    </row>
    <row r="4301" spans="10:12" x14ac:dyDescent="0.25">
      <c r="J4301"/>
      <c r="K4301"/>
      <c r="L4301"/>
    </row>
    <row r="4302" spans="10:12" x14ac:dyDescent="0.25">
      <c r="J4302"/>
      <c r="K4302"/>
      <c r="L4302"/>
    </row>
    <row r="4303" spans="10:12" x14ac:dyDescent="0.25">
      <c r="J4303"/>
      <c r="K4303"/>
      <c r="L4303"/>
    </row>
    <row r="4304" spans="10:12" x14ac:dyDescent="0.25">
      <c r="J4304"/>
      <c r="K4304"/>
      <c r="L4304"/>
    </row>
    <row r="4305" spans="10:12" x14ac:dyDescent="0.25">
      <c r="J4305"/>
      <c r="K4305"/>
      <c r="L4305"/>
    </row>
    <row r="4306" spans="10:12" x14ac:dyDescent="0.25">
      <c r="J4306"/>
      <c r="K4306"/>
      <c r="L4306"/>
    </row>
    <row r="4307" spans="10:12" x14ac:dyDescent="0.25">
      <c r="J4307"/>
      <c r="K4307"/>
      <c r="L4307"/>
    </row>
    <row r="4308" spans="10:12" x14ac:dyDescent="0.25">
      <c r="J4308"/>
      <c r="K4308"/>
      <c r="L4308"/>
    </row>
    <row r="4309" spans="10:12" x14ac:dyDescent="0.25">
      <c r="J4309"/>
      <c r="K4309"/>
      <c r="L4309"/>
    </row>
    <row r="4310" spans="10:12" x14ac:dyDescent="0.25">
      <c r="J4310"/>
      <c r="K4310"/>
      <c r="L4310"/>
    </row>
    <row r="4311" spans="10:12" x14ac:dyDescent="0.25">
      <c r="J4311"/>
      <c r="K4311"/>
      <c r="L4311"/>
    </row>
    <row r="4312" spans="10:12" x14ac:dyDescent="0.25">
      <c r="J4312"/>
      <c r="K4312"/>
      <c r="L4312"/>
    </row>
    <row r="4313" spans="10:12" x14ac:dyDescent="0.25">
      <c r="J4313"/>
      <c r="K4313"/>
      <c r="L4313"/>
    </row>
    <row r="4314" spans="10:12" x14ac:dyDescent="0.25">
      <c r="J4314"/>
      <c r="K4314"/>
      <c r="L4314"/>
    </row>
    <row r="4315" spans="10:12" x14ac:dyDescent="0.25">
      <c r="J4315"/>
      <c r="K4315"/>
      <c r="L4315"/>
    </row>
    <row r="4316" spans="10:12" x14ac:dyDescent="0.25">
      <c r="J4316"/>
      <c r="K4316"/>
      <c r="L4316"/>
    </row>
    <row r="4317" spans="10:12" x14ac:dyDescent="0.25">
      <c r="J4317"/>
      <c r="K4317"/>
      <c r="L4317"/>
    </row>
    <row r="4318" spans="10:12" x14ac:dyDescent="0.25">
      <c r="J4318"/>
      <c r="K4318"/>
      <c r="L4318"/>
    </row>
    <row r="4319" spans="10:12" x14ac:dyDescent="0.25">
      <c r="J4319"/>
      <c r="K4319"/>
      <c r="L4319"/>
    </row>
    <row r="4320" spans="10:12" x14ac:dyDescent="0.25">
      <c r="J4320"/>
      <c r="K4320"/>
      <c r="L4320"/>
    </row>
    <row r="4321" spans="10:12" x14ac:dyDescent="0.25">
      <c r="J4321"/>
      <c r="K4321"/>
      <c r="L4321"/>
    </row>
    <row r="4322" spans="10:12" x14ac:dyDescent="0.25">
      <c r="J4322"/>
      <c r="K4322"/>
      <c r="L4322"/>
    </row>
    <row r="4323" spans="10:12" x14ac:dyDescent="0.25">
      <c r="J4323"/>
      <c r="K4323"/>
      <c r="L4323"/>
    </row>
    <row r="4324" spans="10:12" x14ac:dyDescent="0.25">
      <c r="J4324"/>
      <c r="K4324"/>
      <c r="L4324"/>
    </row>
    <row r="4325" spans="10:12" x14ac:dyDescent="0.25">
      <c r="J4325"/>
      <c r="K4325"/>
      <c r="L4325"/>
    </row>
    <row r="4326" spans="10:12" x14ac:dyDescent="0.25">
      <c r="J4326"/>
      <c r="K4326"/>
      <c r="L4326"/>
    </row>
    <row r="4327" spans="10:12" x14ac:dyDescent="0.25">
      <c r="J4327"/>
      <c r="K4327"/>
      <c r="L4327"/>
    </row>
    <row r="4328" spans="10:12" x14ac:dyDescent="0.25">
      <c r="J4328"/>
      <c r="K4328"/>
      <c r="L4328"/>
    </row>
    <row r="4329" spans="10:12" x14ac:dyDescent="0.25">
      <c r="J4329"/>
      <c r="K4329"/>
      <c r="L4329"/>
    </row>
    <row r="4330" spans="10:12" x14ac:dyDescent="0.25">
      <c r="J4330"/>
      <c r="K4330"/>
      <c r="L4330"/>
    </row>
    <row r="4331" spans="10:12" x14ac:dyDescent="0.25">
      <c r="J4331"/>
      <c r="K4331"/>
      <c r="L4331"/>
    </row>
    <row r="4332" spans="10:12" x14ac:dyDescent="0.25">
      <c r="J4332"/>
      <c r="K4332"/>
      <c r="L4332"/>
    </row>
    <row r="4333" spans="10:12" x14ac:dyDescent="0.25">
      <c r="J4333"/>
      <c r="K4333"/>
      <c r="L4333"/>
    </row>
    <row r="4334" spans="10:12" x14ac:dyDescent="0.25">
      <c r="J4334"/>
      <c r="K4334"/>
      <c r="L4334"/>
    </row>
    <row r="4335" spans="10:12" x14ac:dyDescent="0.25">
      <c r="J4335"/>
      <c r="K4335"/>
      <c r="L4335"/>
    </row>
    <row r="4336" spans="10:12" x14ac:dyDescent="0.25">
      <c r="J4336"/>
      <c r="K4336"/>
      <c r="L4336"/>
    </row>
    <row r="4337" spans="10:12" x14ac:dyDescent="0.25">
      <c r="J4337"/>
      <c r="K4337"/>
      <c r="L4337"/>
    </row>
    <row r="4338" spans="10:12" x14ac:dyDescent="0.25">
      <c r="J4338"/>
      <c r="K4338"/>
      <c r="L4338"/>
    </row>
    <row r="4339" spans="10:12" x14ac:dyDescent="0.25">
      <c r="J4339"/>
      <c r="K4339"/>
      <c r="L4339"/>
    </row>
    <row r="4340" spans="10:12" x14ac:dyDescent="0.25">
      <c r="J4340"/>
      <c r="K4340"/>
      <c r="L4340"/>
    </row>
    <row r="4341" spans="10:12" x14ac:dyDescent="0.25">
      <c r="J4341"/>
      <c r="K4341"/>
      <c r="L4341"/>
    </row>
    <row r="4342" spans="10:12" x14ac:dyDescent="0.25">
      <c r="J4342"/>
      <c r="K4342"/>
      <c r="L4342"/>
    </row>
    <row r="4343" spans="10:12" x14ac:dyDescent="0.25">
      <c r="J4343"/>
      <c r="K4343"/>
      <c r="L4343"/>
    </row>
    <row r="4344" spans="10:12" x14ac:dyDescent="0.25">
      <c r="J4344"/>
      <c r="K4344"/>
      <c r="L4344"/>
    </row>
    <row r="4345" spans="10:12" x14ac:dyDescent="0.25">
      <c r="J4345"/>
      <c r="K4345"/>
      <c r="L4345"/>
    </row>
    <row r="4346" spans="10:12" x14ac:dyDescent="0.25">
      <c r="J4346"/>
      <c r="K4346"/>
      <c r="L4346"/>
    </row>
    <row r="4347" spans="10:12" x14ac:dyDescent="0.25">
      <c r="J4347"/>
      <c r="K4347"/>
      <c r="L4347"/>
    </row>
    <row r="4348" spans="10:12" x14ac:dyDescent="0.25">
      <c r="J4348"/>
      <c r="K4348"/>
      <c r="L4348"/>
    </row>
    <row r="4349" spans="10:12" x14ac:dyDescent="0.25">
      <c r="J4349"/>
      <c r="K4349"/>
      <c r="L4349"/>
    </row>
    <row r="4350" spans="10:12" x14ac:dyDescent="0.25">
      <c r="J4350"/>
      <c r="K4350"/>
      <c r="L4350"/>
    </row>
    <row r="4351" spans="10:12" x14ac:dyDescent="0.25">
      <c r="J4351"/>
      <c r="K4351"/>
      <c r="L4351"/>
    </row>
    <row r="4352" spans="10:12" x14ac:dyDescent="0.25">
      <c r="J4352"/>
      <c r="K4352"/>
      <c r="L4352"/>
    </row>
    <row r="4353" spans="10:12" x14ac:dyDescent="0.25">
      <c r="J4353"/>
      <c r="K4353"/>
      <c r="L4353"/>
    </row>
    <row r="4354" spans="10:12" x14ac:dyDescent="0.25">
      <c r="J4354"/>
      <c r="K4354"/>
      <c r="L4354"/>
    </row>
    <row r="4355" spans="10:12" x14ac:dyDescent="0.25">
      <c r="J4355"/>
      <c r="K4355"/>
      <c r="L4355"/>
    </row>
    <row r="4356" spans="10:12" x14ac:dyDescent="0.25">
      <c r="J4356"/>
      <c r="K4356"/>
      <c r="L4356"/>
    </row>
    <row r="4357" spans="10:12" x14ac:dyDescent="0.25">
      <c r="J4357"/>
      <c r="K4357"/>
      <c r="L4357"/>
    </row>
    <row r="4358" spans="10:12" x14ac:dyDescent="0.25">
      <c r="J4358"/>
      <c r="K4358"/>
      <c r="L4358"/>
    </row>
    <row r="4359" spans="10:12" x14ac:dyDescent="0.25">
      <c r="J4359"/>
      <c r="K4359"/>
      <c r="L4359"/>
    </row>
    <row r="4360" spans="10:12" x14ac:dyDescent="0.25">
      <c r="J4360"/>
      <c r="K4360"/>
      <c r="L4360"/>
    </row>
    <row r="4361" spans="10:12" x14ac:dyDescent="0.25">
      <c r="J4361"/>
      <c r="K4361"/>
      <c r="L4361"/>
    </row>
    <row r="4362" spans="10:12" x14ac:dyDescent="0.25">
      <c r="J4362"/>
      <c r="K4362"/>
      <c r="L4362"/>
    </row>
    <row r="4363" spans="10:12" x14ac:dyDescent="0.25">
      <c r="J4363"/>
      <c r="K4363"/>
      <c r="L4363"/>
    </row>
    <row r="4364" spans="10:12" x14ac:dyDescent="0.25">
      <c r="J4364"/>
      <c r="K4364"/>
      <c r="L4364"/>
    </row>
    <row r="4365" spans="10:12" x14ac:dyDescent="0.25">
      <c r="J4365"/>
      <c r="K4365"/>
      <c r="L4365"/>
    </row>
    <row r="4366" spans="10:12" x14ac:dyDescent="0.25">
      <c r="J4366"/>
      <c r="K4366"/>
      <c r="L4366"/>
    </row>
    <row r="4367" spans="10:12" x14ac:dyDescent="0.25">
      <c r="J4367"/>
      <c r="K4367"/>
      <c r="L4367"/>
    </row>
    <row r="4368" spans="10:12" x14ac:dyDescent="0.25">
      <c r="J4368"/>
      <c r="K4368"/>
      <c r="L4368"/>
    </row>
    <row r="4369" spans="10:12" x14ac:dyDescent="0.25">
      <c r="J4369"/>
      <c r="K4369"/>
      <c r="L4369"/>
    </row>
    <row r="4370" spans="10:12" x14ac:dyDescent="0.25">
      <c r="J4370"/>
      <c r="K4370"/>
      <c r="L4370"/>
    </row>
    <row r="4371" spans="10:12" x14ac:dyDescent="0.25">
      <c r="J4371"/>
      <c r="K4371"/>
      <c r="L4371"/>
    </row>
    <row r="4372" spans="10:12" x14ac:dyDescent="0.25">
      <c r="J4372"/>
      <c r="K4372"/>
      <c r="L4372"/>
    </row>
    <row r="4373" spans="10:12" x14ac:dyDescent="0.25">
      <c r="J4373"/>
      <c r="K4373"/>
      <c r="L4373"/>
    </row>
    <row r="4374" spans="10:12" x14ac:dyDescent="0.25">
      <c r="J4374"/>
      <c r="K4374"/>
      <c r="L4374"/>
    </row>
    <row r="4375" spans="10:12" x14ac:dyDescent="0.25">
      <c r="J4375"/>
      <c r="K4375"/>
      <c r="L4375"/>
    </row>
    <row r="4376" spans="10:12" x14ac:dyDescent="0.25">
      <c r="J4376"/>
      <c r="K4376"/>
      <c r="L4376"/>
    </row>
    <row r="4377" spans="10:12" x14ac:dyDescent="0.25">
      <c r="J4377"/>
      <c r="K4377"/>
      <c r="L4377"/>
    </row>
    <row r="4378" spans="10:12" x14ac:dyDescent="0.25">
      <c r="J4378"/>
      <c r="K4378"/>
      <c r="L4378"/>
    </row>
    <row r="4379" spans="10:12" x14ac:dyDescent="0.25">
      <c r="J4379"/>
      <c r="K4379"/>
      <c r="L4379"/>
    </row>
    <row r="4380" spans="10:12" x14ac:dyDescent="0.25">
      <c r="J4380"/>
      <c r="K4380"/>
      <c r="L4380"/>
    </row>
    <row r="4381" spans="10:12" x14ac:dyDescent="0.25">
      <c r="J4381"/>
      <c r="K4381"/>
      <c r="L4381"/>
    </row>
    <row r="4382" spans="10:12" x14ac:dyDescent="0.25">
      <c r="J4382"/>
      <c r="K4382"/>
      <c r="L4382"/>
    </row>
    <row r="4383" spans="10:12" x14ac:dyDescent="0.25">
      <c r="J4383"/>
      <c r="K4383"/>
      <c r="L4383"/>
    </row>
    <row r="4384" spans="10:12" x14ac:dyDescent="0.25">
      <c r="J4384"/>
      <c r="K4384"/>
      <c r="L4384"/>
    </row>
    <row r="4385" spans="10:12" x14ac:dyDescent="0.25">
      <c r="J4385"/>
      <c r="K4385"/>
      <c r="L4385"/>
    </row>
    <row r="4386" spans="10:12" x14ac:dyDescent="0.25">
      <c r="J4386"/>
      <c r="K4386"/>
      <c r="L4386"/>
    </row>
    <row r="4387" spans="10:12" x14ac:dyDescent="0.25">
      <c r="J4387"/>
      <c r="K4387"/>
      <c r="L4387"/>
    </row>
    <row r="4388" spans="10:12" x14ac:dyDescent="0.25">
      <c r="J4388"/>
      <c r="K4388"/>
      <c r="L4388"/>
    </row>
    <row r="4389" spans="10:12" x14ac:dyDescent="0.25">
      <c r="J4389"/>
      <c r="K4389"/>
      <c r="L4389"/>
    </row>
    <row r="4390" spans="10:12" x14ac:dyDescent="0.25">
      <c r="J4390"/>
      <c r="K4390"/>
      <c r="L4390"/>
    </row>
    <row r="4391" spans="10:12" x14ac:dyDescent="0.25">
      <c r="J4391"/>
      <c r="K4391"/>
      <c r="L4391"/>
    </row>
    <row r="4392" spans="10:12" x14ac:dyDescent="0.25">
      <c r="J4392"/>
      <c r="K4392"/>
      <c r="L4392"/>
    </row>
    <row r="4393" spans="10:12" x14ac:dyDescent="0.25">
      <c r="J4393"/>
      <c r="K4393"/>
      <c r="L4393"/>
    </row>
    <row r="4394" spans="10:12" x14ac:dyDescent="0.25">
      <c r="J4394"/>
      <c r="K4394"/>
      <c r="L4394"/>
    </row>
    <row r="4395" spans="10:12" x14ac:dyDescent="0.25">
      <c r="J4395"/>
      <c r="K4395"/>
      <c r="L4395"/>
    </row>
    <row r="4396" spans="10:12" x14ac:dyDescent="0.25">
      <c r="J4396"/>
      <c r="K4396"/>
      <c r="L4396"/>
    </row>
    <row r="4397" spans="10:12" x14ac:dyDescent="0.25">
      <c r="J4397"/>
      <c r="K4397"/>
      <c r="L4397"/>
    </row>
    <row r="4398" spans="10:12" x14ac:dyDescent="0.25">
      <c r="J4398"/>
      <c r="K4398"/>
      <c r="L4398"/>
    </row>
    <row r="4399" spans="10:12" x14ac:dyDescent="0.25">
      <c r="J4399"/>
      <c r="K4399"/>
      <c r="L4399"/>
    </row>
    <row r="4400" spans="10:12" x14ac:dyDescent="0.25">
      <c r="J4400"/>
      <c r="K4400"/>
      <c r="L4400"/>
    </row>
    <row r="4401" spans="10:12" x14ac:dyDescent="0.25">
      <c r="J4401"/>
      <c r="K4401"/>
      <c r="L4401"/>
    </row>
    <row r="4402" spans="10:12" x14ac:dyDescent="0.25">
      <c r="J4402"/>
      <c r="K4402"/>
      <c r="L4402"/>
    </row>
    <row r="4403" spans="10:12" x14ac:dyDescent="0.25">
      <c r="J4403"/>
      <c r="K4403"/>
      <c r="L4403"/>
    </row>
    <row r="4404" spans="10:12" x14ac:dyDescent="0.25">
      <c r="J4404"/>
      <c r="K4404"/>
      <c r="L4404"/>
    </row>
    <row r="4405" spans="10:12" x14ac:dyDescent="0.25">
      <c r="J4405"/>
      <c r="K4405"/>
      <c r="L4405"/>
    </row>
    <row r="4406" spans="10:12" x14ac:dyDescent="0.25">
      <c r="J4406"/>
      <c r="K4406"/>
      <c r="L4406"/>
    </row>
    <row r="4407" spans="10:12" x14ac:dyDescent="0.25">
      <c r="J4407"/>
      <c r="K4407"/>
      <c r="L4407"/>
    </row>
    <row r="4408" spans="10:12" x14ac:dyDescent="0.25">
      <c r="J4408"/>
      <c r="K4408"/>
      <c r="L4408"/>
    </row>
    <row r="4409" spans="10:12" x14ac:dyDescent="0.25">
      <c r="J4409"/>
      <c r="K4409"/>
      <c r="L4409"/>
    </row>
    <row r="4410" spans="10:12" x14ac:dyDescent="0.25">
      <c r="J4410"/>
      <c r="K4410"/>
      <c r="L4410"/>
    </row>
    <row r="4411" spans="10:12" x14ac:dyDescent="0.25">
      <c r="J4411"/>
      <c r="K4411"/>
      <c r="L4411"/>
    </row>
    <row r="4412" spans="10:12" x14ac:dyDescent="0.25">
      <c r="J4412"/>
      <c r="K4412"/>
      <c r="L4412"/>
    </row>
    <row r="4413" spans="10:12" x14ac:dyDescent="0.25">
      <c r="J4413"/>
      <c r="K4413"/>
      <c r="L4413"/>
    </row>
    <row r="4414" spans="10:12" x14ac:dyDescent="0.25">
      <c r="J4414"/>
      <c r="K4414"/>
      <c r="L4414"/>
    </row>
    <row r="4415" spans="10:12" x14ac:dyDescent="0.25">
      <c r="J4415"/>
      <c r="K4415"/>
      <c r="L4415"/>
    </row>
    <row r="4416" spans="10:12" x14ac:dyDescent="0.25">
      <c r="J4416"/>
      <c r="K4416"/>
      <c r="L4416"/>
    </row>
    <row r="4417" spans="10:12" x14ac:dyDescent="0.25">
      <c r="J4417"/>
      <c r="K4417"/>
      <c r="L4417"/>
    </row>
    <row r="4418" spans="10:12" x14ac:dyDescent="0.25">
      <c r="J4418"/>
      <c r="K4418"/>
      <c r="L4418"/>
    </row>
    <row r="4419" spans="10:12" x14ac:dyDescent="0.25">
      <c r="J4419"/>
      <c r="K4419"/>
      <c r="L4419"/>
    </row>
    <row r="4420" spans="10:12" x14ac:dyDescent="0.25">
      <c r="J4420"/>
      <c r="K4420"/>
      <c r="L4420"/>
    </row>
    <row r="4421" spans="10:12" x14ac:dyDescent="0.25">
      <c r="J4421"/>
      <c r="K4421"/>
      <c r="L4421"/>
    </row>
    <row r="4422" spans="10:12" x14ac:dyDescent="0.25">
      <c r="J4422"/>
      <c r="K4422"/>
      <c r="L4422"/>
    </row>
    <row r="4423" spans="10:12" x14ac:dyDescent="0.25">
      <c r="J4423"/>
      <c r="K4423"/>
      <c r="L4423"/>
    </row>
    <row r="4424" spans="10:12" x14ac:dyDescent="0.25">
      <c r="J4424"/>
      <c r="K4424"/>
      <c r="L4424"/>
    </row>
    <row r="4425" spans="10:12" x14ac:dyDescent="0.25">
      <c r="J4425"/>
      <c r="K4425"/>
      <c r="L4425"/>
    </row>
    <row r="4426" spans="10:12" x14ac:dyDescent="0.25">
      <c r="J4426"/>
      <c r="K4426"/>
      <c r="L4426"/>
    </row>
    <row r="4427" spans="10:12" x14ac:dyDescent="0.25">
      <c r="J4427"/>
      <c r="K4427"/>
      <c r="L4427"/>
    </row>
    <row r="4428" spans="10:12" x14ac:dyDescent="0.25">
      <c r="J4428"/>
      <c r="K4428"/>
      <c r="L4428"/>
    </row>
    <row r="4429" spans="10:12" x14ac:dyDescent="0.25">
      <c r="J4429"/>
      <c r="K4429"/>
      <c r="L4429"/>
    </row>
    <row r="4430" spans="10:12" x14ac:dyDescent="0.25">
      <c r="J4430"/>
      <c r="K4430"/>
      <c r="L4430"/>
    </row>
    <row r="4431" spans="10:12" x14ac:dyDescent="0.25">
      <c r="J4431"/>
      <c r="K4431"/>
      <c r="L4431"/>
    </row>
    <row r="4432" spans="10:12" x14ac:dyDescent="0.25">
      <c r="J4432"/>
      <c r="K4432"/>
      <c r="L4432"/>
    </row>
    <row r="4433" spans="10:12" x14ac:dyDescent="0.25">
      <c r="J4433"/>
      <c r="K4433"/>
      <c r="L4433"/>
    </row>
    <row r="4434" spans="10:12" x14ac:dyDescent="0.25">
      <c r="J4434"/>
      <c r="K4434"/>
      <c r="L4434"/>
    </row>
    <row r="4435" spans="10:12" x14ac:dyDescent="0.25">
      <c r="J4435"/>
      <c r="K4435"/>
      <c r="L4435"/>
    </row>
    <row r="4436" spans="10:12" x14ac:dyDescent="0.25">
      <c r="J4436"/>
      <c r="K4436"/>
      <c r="L4436"/>
    </row>
    <row r="4437" spans="10:12" x14ac:dyDescent="0.25">
      <c r="J4437"/>
      <c r="K4437"/>
      <c r="L4437"/>
    </row>
    <row r="4438" spans="10:12" x14ac:dyDescent="0.25">
      <c r="J4438"/>
      <c r="K4438"/>
      <c r="L4438"/>
    </row>
    <row r="4439" spans="10:12" x14ac:dyDescent="0.25">
      <c r="J4439"/>
      <c r="K4439"/>
      <c r="L4439"/>
    </row>
    <row r="4440" spans="10:12" x14ac:dyDescent="0.25">
      <c r="J4440"/>
      <c r="K4440"/>
      <c r="L4440"/>
    </row>
    <row r="4441" spans="10:12" x14ac:dyDescent="0.25">
      <c r="J4441"/>
      <c r="K4441"/>
      <c r="L4441"/>
    </row>
    <row r="4442" spans="10:12" x14ac:dyDescent="0.25">
      <c r="J4442"/>
      <c r="K4442"/>
      <c r="L4442"/>
    </row>
    <row r="4443" spans="10:12" x14ac:dyDescent="0.25">
      <c r="J4443"/>
      <c r="K4443"/>
      <c r="L4443"/>
    </row>
    <row r="4444" spans="10:12" x14ac:dyDescent="0.25">
      <c r="J4444"/>
      <c r="K4444"/>
      <c r="L4444"/>
    </row>
    <row r="4445" spans="10:12" x14ac:dyDescent="0.25">
      <c r="J4445"/>
      <c r="K4445"/>
      <c r="L4445"/>
    </row>
    <row r="4446" spans="10:12" x14ac:dyDescent="0.25">
      <c r="J4446"/>
      <c r="K4446"/>
      <c r="L4446"/>
    </row>
    <row r="4447" spans="10:12" x14ac:dyDescent="0.25">
      <c r="J4447"/>
      <c r="K4447"/>
      <c r="L4447"/>
    </row>
    <row r="4448" spans="10:12" x14ac:dyDescent="0.25">
      <c r="J4448"/>
      <c r="K4448"/>
      <c r="L4448"/>
    </row>
    <row r="4449" spans="10:12" x14ac:dyDescent="0.25">
      <c r="J4449"/>
      <c r="K4449"/>
      <c r="L4449"/>
    </row>
    <row r="4450" spans="10:12" x14ac:dyDescent="0.25">
      <c r="J4450"/>
      <c r="K4450"/>
      <c r="L4450"/>
    </row>
    <row r="4451" spans="10:12" x14ac:dyDescent="0.25">
      <c r="J4451"/>
      <c r="K4451"/>
      <c r="L4451"/>
    </row>
    <row r="4452" spans="10:12" x14ac:dyDescent="0.25">
      <c r="J4452"/>
      <c r="K4452"/>
      <c r="L4452"/>
    </row>
    <row r="4453" spans="10:12" x14ac:dyDescent="0.25">
      <c r="J4453"/>
      <c r="K4453"/>
      <c r="L4453"/>
    </row>
    <row r="4454" spans="10:12" x14ac:dyDescent="0.25">
      <c r="J4454"/>
      <c r="K4454"/>
      <c r="L4454"/>
    </row>
    <row r="4455" spans="10:12" x14ac:dyDescent="0.25">
      <c r="J4455"/>
      <c r="K4455"/>
      <c r="L4455"/>
    </row>
    <row r="4456" spans="10:12" x14ac:dyDescent="0.25">
      <c r="J4456"/>
      <c r="K4456"/>
      <c r="L4456"/>
    </row>
    <row r="4457" spans="10:12" x14ac:dyDescent="0.25">
      <c r="J4457"/>
      <c r="K4457"/>
      <c r="L4457"/>
    </row>
    <row r="4458" spans="10:12" x14ac:dyDescent="0.25">
      <c r="J4458"/>
      <c r="K4458"/>
      <c r="L4458"/>
    </row>
    <row r="4459" spans="10:12" x14ac:dyDescent="0.25">
      <c r="J4459"/>
      <c r="K4459"/>
      <c r="L4459"/>
    </row>
    <row r="4460" spans="10:12" x14ac:dyDescent="0.25">
      <c r="J4460"/>
      <c r="K4460"/>
      <c r="L4460"/>
    </row>
    <row r="4461" spans="10:12" x14ac:dyDescent="0.25">
      <c r="J4461"/>
      <c r="K4461"/>
      <c r="L4461"/>
    </row>
    <row r="4462" spans="10:12" x14ac:dyDescent="0.25">
      <c r="J4462"/>
      <c r="K4462"/>
      <c r="L4462"/>
    </row>
    <row r="4463" spans="10:12" x14ac:dyDescent="0.25">
      <c r="J4463"/>
      <c r="K4463"/>
      <c r="L4463"/>
    </row>
    <row r="4464" spans="10:12" x14ac:dyDescent="0.25">
      <c r="J4464"/>
      <c r="K4464"/>
      <c r="L4464"/>
    </row>
    <row r="4465" spans="10:12" x14ac:dyDescent="0.25">
      <c r="J4465"/>
      <c r="K4465"/>
      <c r="L4465"/>
    </row>
    <row r="4466" spans="10:12" x14ac:dyDescent="0.25">
      <c r="J4466"/>
      <c r="K4466"/>
      <c r="L4466"/>
    </row>
    <row r="4467" spans="10:12" x14ac:dyDescent="0.25">
      <c r="J4467"/>
      <c r="K4467"/>
      <c r="L4467"/>
    </row>
    <row r="4468" spans="10:12" x14ac:dyDescent="0.25">
      <c r="J4468"/>
      <c r="K4468"/>
      <c r="L4468"/>
    </row>
    <row r="4469" spans="10:12" x14ac:dyDescent="0.25">
      <c r="J4469"/>
      <c r="K4469"/>
      <c r="L4469"/>
    </row>
    <row r="4470" spans="10:12" x14ac:dyDescent="0.25">
      <c r="J4470"/>
      <c r="K4470"/>
      <c r="L4470"/>
    </row>
    <row r="4471" spans="10:12" x14ac:dyDescent="0.25">
      <c r="J4471"/>
      <c r="K4471"/>
      <c r="L4471"/>
    </row>
    <row r="4472" spans="10:12" x14ac:dyDescent="0.25">
      <c r="J4472"/>
      <c r="K4472"/>
      <c r="L4472"/>
    </row>
    <row r="4473" spans="10:12" x14ac:dyDescent="0.25">
      <c r="J4473"/>
      <c r="K4473"/>
      <c r="L4473"/>
    </row>
    <row r="4474" spans="10:12" x14ac:dyDescent="0.25">
      <c r="J4474"/>
      <c r="K4474"/>
      <c r="L4474"/>
    </row>
    <row r="4475" spans="10:12" x14ac:dyDescent="0.25">
      <c r="J4475"/>
      <c r="K4475"/>
      <c r="L4475"/>
    </row>
    <row r="4476" spans="10:12" x14ac:dyDescent="0.25">
      <c r="J4476"/>
      <c r="K4476"/>
      <c r="L4476"/>
    </row>
    <row r="4477" spans="10:12" x14ac:dyDescent="0.25">
      <c r="J4477"/>
      <c r="K4477"/>
      <c r="L4477"/>
    </row>
    <row r="4478" spans="10:12" x14ac:dyDescent="0.25">
      <c r="J4478"/>
      <c r="K4478"/>
      <c r="L4478"/>
    </row>
    <row r="4479" spans="10:12" x14ac:dyDescent="0.25">
      <c r="J4479"/>
      <c r="K4479"/>
      <c r="L4479"/>
    </row>
    <row r="4480" spans="10:12" x14ac:dyDescent="0.25">
      <c r="J4480"/>
      <c r="K4480"/>
      <c r="L4480"/>
    </row>
    <row r="4481" spans="10:12" x14ac:dyDescent="0.25">
      <c r="J4481"/>
      <c r="K4481"/>
      <c r="L4481"/>
    </row>
    <row r="4482" spans="10:12" x14ac:dyDescent="0.25">
      <c r="J4482"/>
      <c r="K4482"/>
      <c r="L4482"/>
    </row>
    <row r="4483" spans="10:12" x14ac:dyDescent="0.25">
      <c r="J4483"/>
      <c r="K4483"/>
      <c r="L4483"/>
    </row>
    <row r="4484" spans="10:12" x14ac:dyDescent="0.25">
      <c r="J4484"/>
      <c r="K4484"/>
      <c r="L4484"/>
    </row>
    <row r="4485" spans="10:12" x14ac:dyDescent="0.25">
      <c r="J4485"/>
      <c r="K4485"/>
      <c r="L4485"/>
    </row>
    <row r="4486" spans="10:12" x14ac:dyDescent="0.25">
      <c r="J4486"/>
      <c r="K4486"/>
      <c r="L4486"/>
    </row>
    <row r="4487" spans="10:12" x14ac:dyDescent="0.25">
      <c r="J4487"/>
      <c r="K4487"/>
      <c r="L4487"/>
    </row>
    <row r="4488" spans="10:12" x14ac:dyDescent="0.25">
      <c r="J4488"/>
      <c r="K4488"/>
      <c r="L4488"/>
    </row>
    <row r="4489" spans="10:12" x14ac:dyDescent="0.25">
      <c r="J4489"/>
      <c r="K4489"/>
      <c r="L4489"/>
    </row>
    <row r="4490" spans="10:12" x14ac:dyDescent="0.25">
      <c r="J4490"/>
      <c r="K4490"/>
      <c r="L4490"/>
    </row>
    <row r="4491" spans="10:12" x14ac:dyDescent="0.25">
      <c r="J4491"/>
      <c r="K4491"/>
      <c r="L4491"/>
    </row>
    <row r="4492" spans="10:12" x14ac:dyDescent="0.25">
      <c r="J4492"/>
      <c r="K4492"/>
      <c r="L4492"/>
    </row>
    <row r="4493" spans="10:12" x14ac:dyDescent="0.25">
      <c r="J4493"/>
      <c r="K4493"/>
      <c r="L4493"/>
    </row>
    <row r="4494" spans="10:12" x14ac:dyDescent="0.25">
      <c r="J4494"/>
      <c r="K4494"/>
      <c r="L4494"/>
    </row>
    <row r="4495" spans="10:12" x14ac:dyDescent="0.25">
      <c r="J4495"/>
      <c r="K4495"/>
      <c r="L4495"/>
    </row>
    <row r="4496" spans="10:12" x14ac:dyDescent="0.25">
      <c r="J4496"/>
      <c r="K4496"/>
      <c r="L4496"/>
    </row>
    <row r="4497" spans="10:12" x14ac:dyDescent="0.25">
      <c r="J4497"/>
      <c r="K4497"/>
      <c r="L4497"/>
    </row>
    <row r="4498" spans="10:12" x14ac:dyDescent="0.25">
      <c r="J4498"/>
      <c r="K4498"/>
      <c r="L4498"/>
    </row>
    <row r="4499" spans="10:12" x14ac:dyDescent="0.25">
      <c r="J4499"/>
      <c r="K4499"/>
      <c r="L4499"/>
    </row>
    <row r="4500" spans="10:12" x14ac:dyDescent="0.25">
      <c r="J4500"/>
      <c r="K4500"/>
      <c r="L4500"/>
    </row>
    <row r="4501" spans="10:12" x14ac:dyDescent="0.25">
      <c r="J4501"/>
      <c r="K4501"/>
      <c r="L4501"/>
    </row>
    <row r="4502" spans="10:12" x14ac:dyDescent="0.25">
      <c r="J4502"/>
      <c r="K4502"/>
      <c r="L4502"/>
    </row>
    <row r="4503" spans="10:12" x14ac:dyDescent="0.25">
      <c r="J4503"/>
      <c r="K4503"/>
      <c r="L4503"/>
    </row>
    <row r="4504" spans="10:12" x14ac:dyDescent="0.25">
      <c r="J4504"/>
      <c r="K4504"/>
      <c r="L4504"/>
    </row>
    <row r="4505" spans="10:12" x14ac:dyDescent="0.25">
      <c r="J4505"/>
      <c r="K4505"/>
      <c r="L4505"/>
    </row>
    <row r="4506" spans="10:12" x14ac:dyDescent="0.25">
      <c r="J4506"/>
      <c r="K4506"/>
      <c r="L4506"/>
    </row>
    <row r="4507" spans="10:12" x14ac:dyDescent="0.25">
      <c r="J4507"/>
      <c r="K4507"/>
      <c r="L4507"/>
    </row>
    <row r="4508" spans="10:12" x14ac:dyDescent="0.25">
      <c r="J4508"/>
      <c r="K4508"/>
      <c r="L4508"/>
    </row>
    <row r="4509" spans="10:12" x14ac:dyDescent="0.25">
      <c r="J4509"/>
      <c r="K4509"/>
      <c r="L4509"/>
    </row>
    <row r="4510" spans="10:12" x14ac:dyDescent="0.25">
      <c r="J4510"/>
      <c r="K4510"/>
      <c r="L4510"/>
    </row>
    <row r="4511" spans="10:12" x14ac:dyDescent="0.25">
      <c r="J4511"/>
      <c r="K4511"/>
      <c r="L4511"/>
    </row>
    <row r="4512" spans="10:12" x14ac:dyDescent="0.25">
      <c r="J4512"/>
      <c r="K4512"/>
      <c r="L4512"/>
    </row>
    <row r="4513" spans="10:12" x14ac:dyDescent="0.25">
      <c r="J4513"/>
      <c r="K4513"/>
      <c r="L4513"/>
    </row>
    <row r="4514" spans="10:12" x14ac:dyDescent="0.25">
      <c r="J4514"/>
      <c r="K4514"/>
      <c r="L4514"/>
    </row>
    <row r="4515" spans="10:12" x14ac:dyDescent="0.25">
      <c r="J4515"/>
      <c r="K4515"/>
      <c r="L4515"/>
    </row>
    <row r="4516" spans="10:12" x14ac:dyDescent="0.25">
      <c r="J4516"/>
      <c r="K4516"/>
      <c r="L4516"/>
    </row>
    <row r="4517" spans="10:12" x14ac:dyDescent="0.25">
      <c r="J4517"/>
      <c r="K4517"/>
      <c r="L4517"/>
    </row>
    <row r="4518" spans="10:12" x14ac:dyDescent="0.25">
      <c r="J4518"/>
      <c r="K4518"/>
      <c r="L4518"/>
    </row>
    <row r="4519" spans="10:12" x14ac:dyDescent="0.25">
      <c r="J4519"/>
      <c r="K4519"/>
      <c r="L4519"/>
    </row>
    <row r="4520" spans="10:12" x14ac:dyDescent="0.25">
      <c r="J4520"/>
      <c r="K4520"/>
      <c r="L4520"/>
    </row>
    <row r="4521" spans="10:12" x14ac:dyDescent="0.25">
      <c r="J4521"/>
      <c r="K4521"/>
      <c r="L4521"/>
    </row>
    <row r="4522" spans="10:12" x14ac:dyDescent="0.25">
      <c r="J4522"/>
      <c r="K4522"/>
      <c r="L4522"/>
    </row>
    <row r="4523" spans="10:12" x14ac:dyDescent="0.25">
      <c r="J4523"/>
      <c r="K4523"/>
      <c r="L4523"/>
    </row>
    <row r="4524" spans="10:12" x14ac:dyDescent="0.25">
      <c r="J4524"/>
      <c r="K4524"/>
      <c r="L4524"/>
    </row>
    <row r="4525" spans="10:12" x14ac:dyDescent="0.25">
      <c r="J4525"/>
      <c r="K4525"/>
      <c r="L4525"/>
    </row>
    <row r="4526" spans="10:12" x14ac:dyDescent="0.25">
      <c r="J4526"/>
      <c r="K4526"/>
      <c r="L4526"/>
    </row>
    <row r="4527" spans="10:12" x14ac:dyDescent="0.25">
      <c r="J4527"/>
      <c r="K4527"/>
      <c r="L4527"/>
    </row>
    <row r="4528" spans="10:12" x14ac:dyDescent="0.25">
      <c r="J4528"/>
      <c r="K4528"/>
      <c r="L4528"/>
    </row>
    <row r="4529" spans="10:12" x14ac:dyDescent="0.25">
      <c r="J4529"/>
      <c r="K4529"/>
      <c r="L4529"/>
    </row>
    <row r="4530" spans="10:12" x14ac:dyDescent="0.25">
      <c r="J4530"/>
      <c r="K4530"/>
      <c r="L4530"/>
    </row>
    <row r="4531" spans="10:12" x14ac:dyDescent="0.25">
      <c r="J4531"/>
      <c r="K4531"/>
      <c r="L4531"/>
    </row>
    <row r="4532" spans="10:12" x14ac:dyDescent="0.25">
      <c r="J4532"/>
      <c r="K4532"/>
      <c r="L4532"/>
    </row>
    <row r="4533" spans="10:12" x14ac:dyDescent="0.25">
      <c r="J4533"/>
      <c r="K4533"/>
      <c r="L4533"/>
    </row>
    <row r="4534" spans="10:12" x14ac:dyDescent="0.25">
      <c r="J4534"/>
      <c r="K4534"/>
      <c r="L4534"/>
    </row>
    <row r="4535" spans="10:12" x14ac:dyDescent="0.25">
      <c r="J4535"/>
      <c r="K4535"/>
      <c r="L4535"/>
    </row>
    <row r="4536" spans="10:12" x14ac:dyDescent="0.25">
      <c r="J4536"/>
      <c r="K4536"/>
      <c r="L4536"/>
    </row>
    <row r="4537" spans="10:12" x14ac:dyDescent="0.25">
      <c r="J4537"/>
      <c r="K4537"/>
      <c r="L4537"/>
    </row>
    <row r="4538" spans="10:12" x14ac:dyDescent="0.25">
      <c r="J4538"/>
      <c r="K4538"/>
      <c r="L4538"/>
    </row>
    <row r="4539" spans="10:12" x14ac:dyDescent="0.25">
      <c r="J4539"/>
      <c r="K4539"/>
      <c r="L4539"/>
    </row>
    <row r="4540" spans="10:12" x14ac:dyDescent="0.25">
      <c r="J4540"/>
      <c r="K4540"/>
      <c r="L4540"/>
    </row>
    <row r="4541" spans="10:12" x14ac:dyDescent="0.25">
      <c r="J4541"/>
      <c r="K4541"/>
      <c r="L4541"/>
    </row>
    <row r="4542" spans="10:12" x14ac:dyDescent="0.25">
      <c r="J4542"/>
      <c r="K4542"/>
      <c r="L4542"/>
    </row>
    <row r="4543" spans="10:12" x14ac:dyDescent="0.25">
      <c r="J4543"/>
      <c r="K4543"/>
      <c r="L4543"/>
    </row>
    <row r="4544" spans="10:12" x14ac:dyDescent="0.25">
      <c r="J4544"/>
      <c r="K4544"/>
      <c r="L4544"/>
    </row>
    <row r="4545" spans="10:12" x14ac:dyDescent="0.25">
      <c r="J4545"/>
      <c r="K4545"/>
      <c r="L4545"/>
    </row>
    <row r="4546" spans="10:12" x14ac:dyDescent="0.25">
      <c r="J4546"/>
      <c r="K4546"/>
      <c r="L4546"/>
    </row>
    <row r="4547" spans="10:12" x14ac:dyDescent="0.25">
      <c r="J4547"/>
      <c r="K4547"/>
      <c r="L4547"/>
    </row>
    <row r="4548" spans="10:12" x14ac:dyDescent="0.25">
      <c r="J4548"/>
      <c r="K4548"/>
      <c r="L4548"/>
    </row>
    <row r="4549" spans="10:12" x14ac:dyDescent="0.25">
      <c r="J4549"/>
      <c r="K4549"/>
      <c r="L4549"/>
    </row>
    <row r="4550" spans="10:12" x14ac:dyDescent="0.25">
      <c r="J4550"/>
      <c r="K4550"/>
      <c r="L4550"/>
    </row>
    <row r="4551" spans="10:12" x14ac:dyDescent="0.25">
      <c r="J4551"/>
      <c r="K4551"/>
      <c r="L4551"/>
    </row>
    <row r="4552" spans="10:12" x14ac:dyDescent="0.25">
      <c r="J4552"/>
      <c r="K4552"/>
      <c r="L4552"/>
    </row>
    <row r="4553" spans="10:12" x14ac:dyDescent="0.25">
      <c r="J4553"/>
      <c r="K4553"/>
      <c r="L4553"/>
    </row>
    <row r="4554" spans="10:12" x14ac:dyDescent="0.25">
      <c r="J4554"/>
      <c r="K4554"/>
      <c r="L4554"/>
    </row>
    <row r="4555" spans="10:12" x14ac:dyDescent="0.25">
      <c r="J4555"/>
      <c r="K4555"/>
      <c r="L4555"/>
    </row>
    <row r="4556" spans="10:12" x14ac:dyDescent="0.25">
      <c r="J4556"/>
      <c r="K4556"/>
      <c r="L4556"/>
    </row>
    <row r="4557" spans="10:12" x14ac:dyDescent="0.25">
      <c r="J4557"/>
      <c r="K4557"/>
      <c r="L4557"/>
    </row>
    <row r="4558" spans="10:12" x14ac:dyDescent="0.25">
      <c r="J4558"/>
      <c r="K4558"/>
      <c r="L4558"/>
    </row>
    <row r="4559" spans="10:12" x14ac:dyDescent="0.25">
      <c r="J4559"/>
      <c r="K4559"/>
      <c r="L4559"/>
    </row>
    <row r="4560" spans="10:12" x14ac:dyDescent="0.25">
      <c r="J4560"/>
      <c r="K4560"/>
      <c r="L4560"/>
    </row>
    <row r="4561" spans="10:12" x14ac:dyDescent="0.25">
      <c r="J4561"/>
      <c r="K4561"/>
      <c r="L4561"/>
    </row>
    <row r="4562" spans="10:12" x14ac:dyDescent="0.25">
      <c r="J4562"/>
      <c r="K4562"/>
      <c r="L4562"/>
    </row>
    <row r="4563" spans="10:12" x14ac:dyDescent="0.25">
      <c r="J4563"/>
      <c r="K4563"/>
      <c r="L4563"/>
    </row>
    <row r="4564" spans="10:12" x14ac:dyDescent="0.25">
      <c r="J4564"/>
      <c r="K4564"/>
      <c r="L4564"/>
    </row>
    <row r="4565" spans="10:12" x14ac:dyDescent="0.25">
      <c r="J4565"/>
      <c r="K4565"/>
      <c r="L4565"/>
    </row>
    <row r="4566" spans="10:12" x14ac:dyDescent="0.25">
      <c r="J4566"/>
      <c r="K4566"/>
      <c r="L4566"/>
    </row>
    <row r="4567" spans="10:12" x14ac:dyDescent="0.25">
      <c r="J4567"/>
      <c r="K4567"/>
      <c r="L4567"/>
    </row>
    <row r="4568" spans="10:12" x14ac:dyDescent="0.25">
      <c r="J4568"/>
      <c r="K4568"/>
      <c r="L4568"/>
    </row>
    <row r="4569" spans="10:12" x14ac:dyDescent="0.25">
      <c r="J4569"/>
      <c r="K4569"/>
      <c r="L4569"/>
    </row>
    <row r="4570" spans="10:12" x14ac:dyDescent="0.25">
      <c r="J4570"/>
      <c r="K4570"/>
      <c r="L4570"/>
    </row>
    <row r="4571" spans="10:12" x14ac:dyDescent="0.25">
      <c r="J4571"/>
      <c r="K4571"/>
      <c r="L4571"/>
    </row>
    <row r="4572" spans="10:12" x14ac:dyDescent="0.25">
      <c r="J4572"/>
      <c r="K4572"/>
      <c r="L4572"/>
    </row>
    <row r="4573" spans="10:12" x14ac:dyDescent="0.25">
      <c r="J4573"/>
      <c r="K4573"/>
      <c r="L4573"/>
    </row>
    <row r="4574" spans="10:12" x14ac:dyDescent="0.25">
      <c r="J4574"/>
      <c r="K4574"/>
      <c r="L4574"/>
    </row>
    <row r="4575" spans="10:12" x14ac:dyDescent="0.25">
      <c r="J4575"/>
      <c r="K4575"/>
      <c r="L4575"/>
    </row>
    <row r="4576" spans="10:12" x14ac:dyDescent="0.25">
      <c r="J4576"/>
      <c r="K4576"/>
      <c r="L4576"/>
    </row>
    <row r="4577" spans="10:12" x14ac:dyDescent="0.25">
      <c r="J4577"/>
      <c r="K4577"/>
      <c r="L4577"/>
    </row>
    <row r="4578" spans="10:12" x14ac:dyDescent="0.25">
      <c r="J4578"/>
      <c r="K4578"/>
      <c r="L4578"/>
    </row>
    <row r="4579" spans="10:12" x14ac:dyDescent="0.25">
      <c r="J4579"/>
      <c r="K4579"/>
      <c r="L4579"/>
    </row>
    <row r="4580" spans="10:12" x14ac:dyDescent="0.25">
      <c r="J4580"/>
      <c r="K4580"/>
      <c r="L4580"/>
    </row>
    <row r="4581" spans="10:12" x14ac:dyDescent="0.25">
      <c r="J4581"/>
      <c r="K4581"/>
      <c r="L4581"/>
    </row>
    <row r="4582" spans="10:12" x14ac:dyDescent="0.25">
      <c r="J4582"/>
      <c r="K4582"/>
      <c r="L4582"/>
    </row>
    <row r="4583" spans="10:12" x14ac:dyDescent="0.25">
      <c r="J4583"/>
      <c r="K4583"/>
      <c r="L4583"/>
    </row>
    <row r="4584" spans="10:12" x14ac:dyDescent="0.25">
      <c r="J4584"/>
      <c r="K4584"/>
      <c r="L4584"/>
    </row>
    <row r="4585" spans="10:12" x14ac:dyDescent="0.25">
      <c r="J4585"/>
      <c r="K4585"/>
      <c r="L4585"/>
    </row>
    <row r="4586" spans="10:12" x14ac:dyDescent="0.25">
      <c r="J4586"/>
      <c r="K4586"/>
      <c r="L4586"/>
    </row>
    <row r="4587" spans="10:12" x14ac:dyDescent="0.25">
      <c r="J4587"/>
      <c r="K4587"/>
      <c r="L4587"/>
    </row>
    <row r="4588" spans="10:12" x14ac:dyDescent="0.25">
      <c r="J4588"/>
      <c r="K4588"/>
      <c r="L4588"/>
    </row>
    <row r="4589" spans="10:12" x14ac:dyDescent="0.25">
      <c r="J4589"/>
      <c r="K4589"/>
      <c r="L4589"/>
    </row>
    <row r="4590" spans="10:12" x14ac:dyDescent="0.25">
      <c r="J4590"/>
      <c r="K4590"/>
      <c r="L4590"/>
    </row>
    <row r="4591" spans="10:12" x14ac:dyDescent="0.25">
      <c r="J4591"/>
      <c r="K4591"/>
      <c r="L4591"/>
    </row>
    <row r="4592" spans="10:12" x14ac:dyDescent="0.25">
      <c r="J4592"/>
      <c r="K4592"/>
      <c r="L4592"/>
    </row>
    <row r="4593" spans="10:12" x14ac:dyDescent="0.25">
      <c r="J4593"/>
      <c r="K4593"/>
      <c r="L4593"/>
    </row>
    <row r="4594" spans="10:12" x14ac:dyDescent="0.25">
      <c r="J4594"/>
      <c r="K4594"/>
      <c r="L4594"/>
    </row>
    <row r="4595" spans="10:12" x14ac:dyDescent="0.25">
      <c r="J4595"/>
      <c r="K4595"/>
      <c r="L4595"/>
    </row>
    <row r="4596" spans="10:12" x14ac:dyDescent="0.25">
      <c r="J4596"/>
      <c r="K4596"/>
      <c r="L4596"/>
    </row>
    <row r="4597" spans="10:12" x14ac:dyDescent="0.25">
      <c r="J4597"/>
      <c r="K4597"/>
      <c r="L4597"/>
    </row>
    <row r="4598" spans="10:12" x14ac:dyDescent="0.25">
      <c r="J4598"/>
      <c r="K4598"/>
      <c r="L4598"/>
    </row>
    <row r="4599" spans="10:12" x14ac:dyDescent="0.25">
      <c r="J4599"/>
      <c r="K4599"/>
      <c r="L4599"/>
    </row>
    <row r="4600" spans="10:12" x14ac:dyDescent="0.25">
      <c r="J4600"/>
      <c r="K4600"/>
      <c r="L4600"/>
    </row>
    <row r="4601" spans="10:12" x14ac:dyDescent="0.25">
      <c r="J4601"/>
      <c r="K4601"/>
      <c r="L4601"/>
    </row>
    <row r="4602" spans="10:12" x14ac:dyDescent="0.25">
      <c r="J4602"/>
      <c r="K4602"/>
      <c r="L4602"/>
    </row>
    <row r="4603" spans="10:12" x14ac:dyDescent="0.25">
      <c r="J4603"/>
      <c r="K4603"/>
      <c r="L4603"/>
    </row>
    <row r="4604" spans="10:12" x14ac:dyDescent="0.25">
      <c r="J4604"/>
      <c r="K4604"/>
      <c r="L4604"/>
    </row>
    <row r="4605" spans="10:12" x14ac:dyDescent="0.25">
      <c r="J4605"/>
      <c r="K4605"/>
      <c r="L4605"/>
    </row>
    <row r="4606" spans="10:12" x14ac:dyDescent="0.25">
      <c r="J4606"/>
      <c r="K4606"/>
      <c r="L4606"/>
    </row>
    <row r="4607" spans="10:12" x14ac:dyDescent="0.25">
      <c r="J4607"/>
      <c r="K4607"/>
      <c r="L4607"/>
    </row>
    <row r="4608" spans="10:12" x14ac:dyDescent="0.25">
      <c r="J4608"/>
      <c r="K4608"/>
      <c r="L4608"/>
    </row>
    <row r="4609" spans="10:12" x14ac:dyDescent="0.25">
      <c r="J4609"/>
      <c r="K4609"/>
      <c r="L4609"/>
    </row>
    <row r="4610" spans="10:12" x14ac:dyDescent="0.25">
      <c r="J4610"/>
      <c r="K4610"/>
      <c r="L4610"/>
    </row>
    <row r="4611" spans="10:12" x14ac:dyDescent="0.25">
      <c r="J4611"/>
      <c r="K4611"/>
      <c r="L4611"/>
    </row>
    <row r="4612" spans="10:12" x14ac:dyDescent="0.25">
      <c r="J4612"/>
      <c r="K4612"/>
      <c r="L4612"/>
    </row>
    <row r="4613" spans="10:12" x14ac:dyDescent="0.25">
      <c r="J4613"/>
      <c r="K4613"/>
      <c r="L4613"/>
    </row>
    <row r="4614" spans="10:12" x14ac:dyDescent="0.25">
      <c r="J4614"/>
      <c r="K4614"/>
      <c r="L4614"/>
    </row>
    <row r="4615" spans="10:12" x14ac:dyDescent="0.25">
      <c r="J4615"/>
      <c r="K4615"/>
      <c r="L4615"/>
    </row>
    <row r="4616" spans="10:12" x14ac:dyDescent="0.25">
      <c r="J4616"/>
      <c r="K4616"/>
      <c r="L4616"/>
    </row>
    <row r="4617" spans="10:12" x14ac:dyDescent="0.25">
      <c r="J4617"/>
      <c r="K4617"/>
      <c r="L4617"/>
    </row>
    <row r="4618" spans="10:12" x14ac:dyDescent="0.25">
      <c r="J4618"/>
      <c r="K4618"/>
      <c r="L4618"/>
    </row>
    <row r="4619" spans="10:12" x14ac:dyDescent="0.25">
      <c r="J4619"/>
      <c r="K4619"/>
      <c r="L4619"/>
    </row>
    <row r="4620" spans="10:12" x14ac:dyDescent="0.25">
      <c r="J4620"/>
      <c r="K4620"/>
      <c r="L4620"/>
    </row>
    <row r="4621" spans="10:12" x14ac:dyDescent="0.25">
      <c r="J4621"/>
      <c r="K4621"/>
      <c r="L4621"/>
    </row>
    <row r="4622" spans="10:12" x14ac:dyDescent="0.25">
      <c r="J4622"/>
      <c r="K4622"/>
      <c r="L4622"/>
    </row>
    <row r="4623" spans="10:12" x14ac:dyDescent="0.25">
      <c r="J4623"/>
      <c r="K4623"/>
      <c r="L4623"/>
    </row>
    <row r="4624" spans="10:12" x14ac:dyDescent="0.25">
      <c r="J4624"/>
      <c r="K4624"/>
      <c r="L4624"/>
    </row>
    <row r="4625" spans="10:12" x14ac:dyDescent="0.25">
      <c r="J4625"/>
      <c r="K4625"/>
      <c r="L4625"/>
    </row>
    <row r="4626" spans="10:12" x14ac:dyDescent="0.25">
      <c r="J4626"/>
      <c r="K4626"/>
      <c r="L4626"/>
    </row>
    <row r="4627" spans="10:12" x14ac:dyDescent="0.25">
      <c r="J4627"/>
      <c r="K4627"/>
      <c r="L4627"/>
    </row>
    <row r="4628" spans="10:12" x14ac:dyDescent="0.25">
      <c r="J4628"/>
      <c r="K4628"/>
      <c r="L4628"/>
    </row>
    <row r="4629" spans="10:12" x14ac:dyDescent="0.25">
      <c r="J4629"/>
      <c r="K4629"/>
      <c r="L4629"/>
    </row>
    <row r="4630" spans="10:12" x14ac:dyDescent="0.25">
      <c r="J4630"/>
      <c r="K4630"/>
      <c r="L4630"/>
    </row>
    <row r="4631" spans="10:12" x14ac:dyDescent="0.25">
      <c r="J4631"/>
      <c r="K4631"/>
      <c r="L4631"/>
    </row>
    <row r="4632" spans="10:12" x14ac:dyDescent="0.25">
      <c r="J4632"/>
      <c r="K4632"/>
      <c r="L4632"/>
    </row>
    <row r="4633" spans="10:12" x14ac:dyDescent="0.25">
      <c r="J4633"/>
      <c r="K4633"/>
      <c r="L4633"/>
    </row>
    <row r="4634" spans="10:12" x14ac:dyDescent="0.25">
      <c r="J4634"/>
      <c r="K4634"/>
      <c r="L4634"/>
    </row>
    <row r="4635" spans="10:12" x14ac:dyDescent="0.25">
      <c r="J4635"/>
      <c r="K4635"/>
      <c r="L4635"/>
    </row>
    <row r="4636" spans="10:12" x14ac:dyDescent="0.25">
      <c r="J4636"/>
      <c r="K4636"/>
      <c r="L4636"/>
    </row>
    <row r="4637" spans="10:12" x14ac:dyDescent="0.25">
      <c r="J4637"/>
      <c r="K4637"/>
      <c r="L4637"/>
    </row>
    <row r="4638" spans="10:12" x14ac:dyDescent="0.25">
      <c r="J4638"/>
      <c r="K4638"/>
      <c r="L4638"/>
    </row>
    <row r="4639" spans="10:12" x14ac:dyDescent="0.25">
      <c r="J4639"/>
      <c r="K4639"/>
      <c r="L4639"/>
    </row>
    <row r="4640" spans="10:12" x14ac:dyDescent="0.25">
      <c r="J4640"/>
      <c r="K4640"/>
      <c r="L4640"/>
    </row>
    <row r="4641" spans="10:12" x14ac:dyDescent="0.25">
      <c r="J4641"/>
      <c r="K4641"/>
      <c r="L4641"/>
    </row>
    <row r="4642" spans="10:12" x14ac:dyDescent="0.25">
      <c r="J4642"/>
      <c r="K4642"/>
      <c r="L4642"/>
    </row>
    <row r="4643" spans="10:12" x14ac:dyDescent="0.25">
      <c r="J4643"/>
      <c r="K4643"/>
      <c r="L4643"/>
    </row>
    <row r="4644" spans="10:12" x14ac:dyDescent="0.25">
      <c r="J4644"/>
      <c r="K4644"/>
      <c r="L4644"/>
    </row>
    <row r="4645" spans="10:12" x14ac:dyDescent="0.25">
      <c r="J4645"/>
      <c r="K4645"/>
      <c r="L4645"/>
    </row>
    <row r="4646" spans="10:12" x14ac:dyDescent="0.25">
      <c r="J4646"/>
      <c r="K4646"/>
      <c r="L4646"/>
    </row>
    <row r="4647" spans="10:12" x14ac:dyDescent="0.25">
      <c r="J4647"/>
      <c r="K4647"/>
      <c r="L4647"/>
    </row>
    <row r="4648" spans="10:12" x14ac:dyDescent="0.25">
      <c r="J4648"/>
      <c r="K4648"/>
      <c r="L4648"/>
    </row>
    <row r="4649" spans="10:12" x14ac:dyDescent="0.25">
      <c r="J4649"/>
      <c r="K4649"/>
      <c r="L4649"/>
    </row>
    <row r="4650" spans="10:12" x14ac:dyDescent="0.25">
      <c r="J4650"/>
      <c r="K4650"/>
      <c r="L4650"/>
    </row>
    <row r="4651" spans="10:12" x14ac:dyDescent="0.25">
      <c r="J4651"/>
      <c r="K4651"/>
      <c r="L4651"/>
    </row>
    <row r="4652" spans="10:12" x14ac:dyDescent="0.25">
      <c r="J4652"/>
      <c r="K4652"/>
      <c r="L4652"/>
    </row>
    <row r="4653" spans="10:12" x14ac:dyDescent="0.25">
      <c r="J4653"/>
      <c r="K4653"/>
      <c r="L4653"/>
    </row>
    <row r="4654" spans="10:12" x14ac:dyDescent="0.25">
      <c r="J4654"/>
      <c r="K4654"/>
      <c r="L4654"/>
    </row>
    <row r="4655" spans="10:12" x14ac:dyDescent="0.25">
      <c r="J4655"/>
      <c r="K4655"/>
      <c r="L4655"/>
    </row>
    <row r="4656" spans="10:12" x14ac:dyDescent="0.25">
      <c r="J4656"/>
      <c r="K4656"/>
      <c r="L4656"/>
    </row>
    <row r="4657" spans="10:12" x14ac:dyDescent="0.25">
      <c r="J4657"/>
      <c r="K4657"/>
      <c r="L4657"/>
    </row>
    <row r="4658" spans="10:12" x14ac:dyDescent="0.25">
      <c r="J4658"/>
      <c r="K4658"/>
      <c r="L4658"/>
    </row>
    <row r="4659" spans="10:12" x14ac:dyDescent="0.25">
      <c r="J4659"/>
      <c r="K4659"/>
      <c r="L4659"/>
    </row>
    <row r="4660" spans="10:12" x14ac:dyDescent="0.25">
      <c r="J4660"/>
      <c r="K4660"/>
      <c r="L4660"/>
    </row>
    <row r="4661" spans="10:12" x14ac:dyDescent="0.25">
      <c r="J4661"/>
      <c r="K4661"/>
      <c r="L4661"/>
    </row>
    <row r="4662" spans="10:12" x14ac:dyDescent="0.25">
      <c r="J4662"/>
      <c r="K4662"/>
      <c r="L4662"/>
    </row>
    <row r="4663" spans="10:12" x14ac:dyDescent="0.25">
      <c r="J4663"/>
      <c r="K4663"/>
      <c r="L4663"/>
    </row>
    <row r="4664" spans="10:12" x14ac:dyDescent="0.25">
      <c r="J4664"/>
      <c r="K4664"/>
      <c r="L4664"/>
    </row>
    <row r="4665" spans="10:12" x14ac:dyDescent="0.25">
      <c r="J4665"/>
      <c r="K4665"/>
      <c r="L4665"/>
    </row>
    <row r="4666" spans="10:12" x14ac:dyDescent="0.25">
      <c r="J4666"/>
      <c r="K4666"/>
      <c r="L4666"/>
    </row>
    <row r="4667" spans="10:12" x14ac:dyDescent="0.25">
      <c r="J4667"/>
      <c r="K4667"/>
      <c r="L4667"/>
    </row>
    <row r="4668" spans="10:12" x14ac:dyDescent="0.25">
      <c r="J4668"/>
      <c r="K4668"/>
      <c r="L4668"/>
    </row>
    <row r="4669" spans="10:12" x14ac:dyDescent="0.25">
      <c r="J4669"/>
      <c r="K4669"/>
      <c r="L4669"/>
    </row>
    <row r="4670" spans="10:12" x14ac:dyDescent="0.25">
      <c r="J4670"/>
      <c r="K4670"/>
      <c r="L4670"/>
    </row>
    <row r="4671" spans="10:12" x14ac:dyDescent="0.25">
      <c r="J4671"/>
      <c r="K4671"/>
      <c r="L4671"/>
    </row>
    <row r="4672" spans="10:12" x14ac:dyDescent="0.25">
      <c r="J4672"/>
      <c r="K4672"/>
      <c r="L4672"/>
    </row>
    <row r="4673" spans="10:12" x14ac:dyDescent="0.25">
      <c r="J4673"/>
      <c r="K4673"/>
      <c r="L4673"/>
    </row>
    <row r="4674" spans="10:12" x14ac:dyDescent="0.25">
      <c r="J4674"/>
      <c r="K4674"/>
      <c r="L4674"/>
    </row>
    <row r="4675" spans="10:12" x14ac:dyDescent="0.25">
      <c r="J4675"/>
      <c r="K4675"/>
      <c r="L4675"/>
    </row>
    <row r="4676" spans="10:12" x14ac:dyDescent="0.25">
      <c r="J4676"/>
      <c r="K4676"/>
      <c r="L4676"/>
    </row>
    <row r="4677" spans="10:12" x14ac:dyDescent="0.25">
      <c r="J4677"/>
      <c r="K4677"/>
      <c r="L4677"/>
    </row>
    <row r="4678" spans="10:12" x14ac:dyDescent="0.25">
      <c r="J4678"/>
      <c r="K4678"/>
      <c r="L4678"/>
    </row>
    <row r="4679" spans="10:12" x14ac:dyDescent="0.25">
      <c r="J4679"/>
      <c r="K4679"/>
      <c r="L4679"/>
    </row>
    <row r="4680" spans="10:12" x14ac:dyDescent="0.25">
      <c r="J4680"/>
      <c r="K4680"/>
      <c r="L4680"/>
    </row>
    <row r="4681" spans="10:12" x14ac:dyDescent="0.25">
      <c r="J4681"/>
      <c r="K4681"/>
      <c r="L4681"/>
    </row>
    <row r="4682" spans="10:12" x14ac:dyDescent="0.25">
      <c r="J4682"/>
      <c r="K4682"/>
      <c r="L4682"/>
    </row>
    <row r="4683" spans="10:12" x14ac:dyDescent="0.25">
      <c r="J4683"/>
      <c r="K4683"/>
      <c r="L4683"/>
    </row>
    <row r="4684" spans="10:12" x14ac:dyDescent="0.25">
      <c r="J4684"/>
      <c r="K4684"/>
      <c r="L4684"/>
    </row>
    <row r="4685" spans="10:12" x14ac:dyDescent="0.25">
      <c r="J4685"/>
      <c r="K4685"/>
      <c r="L4685"/>
    </row>
    <row r="4686" spans="10:12" x14ac:dyDescent="0.25">
      <c r="J4686"/>
      <c r="K4686"/>
      <c r="L4686"/>
    </row>
    <row r="4687" spans="10:12" x14ac:dyDescent="0.25">
      <c r="J4687"/>
      <c r="K4687"/>
      <c r="L4687"/>
    </row>
    <row r="4688" spans="10:12" x14ac:dyDescent="0.25">
      <c r="J4688"/>
      <c r="K4688"/>
      <c r="L4688"/>
    </row>
    <row r="4689" spans="10:12" x14ac:dyDescent="0.25">
      <c r="J4689"/>
      <c r="K4689"/>
      <c r="L4689"/>
    </row>
    <row r="4690" spans="10:12" x14ac:dyDescent="0.25">
      <c r="J4690"/>
      <c r="K4690"/>
      <c r="L4690"/>
    </row>
    <row r="4691" spans="10:12" x14ac:dyDescent="0.25">
      <c r="J4691"/>
      <c r="K4691"/>
      <c r="L4691"/>
    </row>
    <row r="4692" spans="10:12" x14ac:dyDescent="0.25">
      <c r="J4692"/>
      <c r="K4692"/>
      <c r="L4692"/>
    </row>
    <row r="4693" spans="10:12" x14ac:dyDescent="0.25">
      <c r="J4693"/>
      <c r="K4693"/>
      <c r="L4693"/>
    </row>
    <row r="4694" spans="10:12" x14ac:dyDescent="0.25">
      <c r="J4694"/>
      <c r="K4694"/>
      <c r="L4694"/>
    </row>
    <row r="4695" spans="10:12" x14ac:dyDescent="0.25">
      <c r="J4695"/>
      <c r="K4695"/>
      <c r="L4695"/>
    </row>
    <row r="4696" spans="10:12" x14ac:dyDescent="0.25">
      <c r="J4696"/>
      <c r="K4696"/>
      <c r="L4696"/>
    </row>
    <row r="4697" spans="10:12" x14ac:dyDescent="0.25">
      <c r="J4697"/>
      <c r="K4697"/>
      <c r="L4697"/>
    </row>
    <row r="4698" spans="10:12" x14ac:dyDescent="0.25">
      <c r="J4698"/>
      <c r="K4698"/>
      <c r="L4698"/>
    </row>
    <row r="4699" spans="10:12" x14ac:dyDescent="0.25">
      <c r="J4699"/>
      <c r="K4699"/>
      <c r="L4699"/>
    </row>
    <row r="4700" spans="10:12" x14ac:dyDescent="0.25">
      <c r="J4700"/>
      <c r="K4700"/>
      <c r="L4700"/>
    </row>
    <row r="4701" spans="10:12" x14ac:dyDescent="0.25">
      <c r="J4701"/>
      <c r="K4701"/>
      <c r="L4701"/>
    </row>
    <row r="4702" spans="10:12" x14ac:dyDescent="0.25">
      <c r="J4702"/>
      <c r="K4702"/>
      <c r="L4702"/>
    </row>
    <row r="4703" spans="10:12" x14ac:dyDescent="0.25">
      <c r="J4703"/>
      <c r="K4703"/>
      <c r="L4703"/>
    </row>
    <row r="4704" spans="10:12" x14ac:dyDescent="0.25">
      <c r="J4704"/>
      <c r="K4704"/>
      <c r="L4704"/>
    </row>
    <row r="4705" spans="10:12" x14ac:dyDescent="0.25">
      <c r="J4705"/>
      <c r="K4705"/>
      <c r="L4705"/>
    </row>
    <row r="4706" spans="10:12" x14ac:dyDescent="0.25">
      <c r="J4706"/>
      <c r="K4706"/>
      <c r="L4706"/>
    </row>
    <row r="4707" spans="10:12" x14ac:dyDescent="0.25">
      <c r="J4707"/>
      <c r="K4707"/>
      <c r="L4707"/>
    </row>
    <row r="4708" spans="10:12" x14ac:dyDescent="0.25">
      <c r="J4708"/>
      <c r="K4708"/>
      <c r="L4708"/>
    </row>
    <row r="4709" spans="10:12" x14ac:dyDescent="0.25">
      <c r="J4709"/>
      <c r="K4709"/>
      <c r="L4709"/>
    </row>
    <row r="4710" spans="10:12" x14ac:dyDescent="0.25">
      <c r="J4710"/>
      <c r="K4710"/>
      <c r="L4710"/>
    </row>
    <row r="4711" spans="10:12" x14ac:dyDescent="0.25">
      <c r="J4711"/>
      <c r="K4711"/>
      <c r="L4711"/>
    </row>
    <row r="4712" spans="10:12" x14ac:dyDescent="0.25">
      <c r="J4712"/>
      <c r="K4712"/>
      <c r="L4712"/>
    </row>
    <row r="4713" spans="10:12" x14ac:dyDescent="0.25">
      <c r="J4713"/>
      <c r="K4713"/>
      <c r="L4713"/>
    </row>
    <row r="4714" spans="10:12" x14ac:dyDescent="0.25">
      <c r="J4714"/>
      <c r="K4714"/>
      <c r="L4714"/>
    </row>
    <row r="4715" spans="10:12" x14ac:dyDescent="0.25">
      <c r="J4715"/>
      <c r="K4715"/>
      <c r="L4715"/>
    </row>
    <row r="4716" spans="10:12" x14ac:dyDescent="0.25">
      <c r="J4716"/>
      <c r="K4716"/>
      <c r="L4716"/>
    </row>
    <row r="4717" spans="10:12" x14ac:dyDescent="0.25">
      <c r="J4717"/>
      <c r="K4717"/>
      <c r="L4717"/>
    </row>
    <row r="4718" spans="10:12" x14ac:dyDescent="0.25">
      <c r="J4718"/>
      <c r="K4718"/>
      <c r="L4718"/>
    </row>
    <row r="4719" spans="10:12" x14ac:dyDescent="0.25">
      <c r="J4719"/>
      <c r="K4719"/>
      <c r="L4719"/>
    </row>
    <row r="4720" spans="10:12" x14ac:dyDescent="0.25">
      <c r="J4720"/>
      <c r="K4720"/>
      <c r="L4720"/>
    </row>
    <row r="4721" spans="10:12" x14ac:dyDescent="0.25">
      <c r="J4721"/>
      <c r="K4721"/>
      <c r="L4721"/>
    </row>
    <row r="4722" spans="10:12" x14ac:dyDescent="0.25">
      <c r="J4722"/>
      <c r="K4722"/>
      <c r="L4722"/>
    </row>
    <row r="4723" spans="10:12" x14ac:dyDescent="0.25">
      <c r="J4723"/>
      <c r="K4723"/>
      <c r="L4723"/>
    </row>
    <row r="4724" spans="10:12" x14ac:dyDescent="0.25">
      <c r="J4724"/>
      <c r="K4724"/>
      <c r="L4724"/>
    </row>
    <row r="4725" spans="10:12" x14ac:dyDescent="0.25">
      <c r="J4725"/>
      <c r="K4725"/>
      <c r="L4725"/>
    </row>
    <row r="4726" spans="10:12" x14ac:dyDescent="0.25">
      <c r="J4726"/>
      <c r="K4726"/>
      <c r="L4726"/>
    </row>
    <row r="4727" spans="10:12" x14ac:dyDescent="0.25">
      <c r="J4727"/>
      <c r="K4727"/>
      <c r="L4727"/>
    </row>
    <row r="4728" spans="10:12" x14ac:dyDescent="0.25">
      <c r="J4728"/>
      <c r="K4728"/>
      <c r="L4728"/>
    </row>
    <row r="4729" spans="10:12" x14ac:dyDescent="0.25">
      <c r="J4729"/>
      <c r="K4729"/>
      <c r="L4729"/>
    </row>
    <row r="4730" spans="10:12" x14ac:dyDescent="0.25">
      <c r="J4730"/>
      <c r="K4730"/>
      <c r="L4730"/>
    </row>
    <row r="4731" spans="10:12" x14ac:dyDescent="0.25">
      <c r="J4731"/>
      <c r="K4731"/>
      <c r="L4731"/>
    </row>
    <row r="4732" spans="10:12" x14ac:dyDescent="0.25">
      <c r="J4732"/>
      <c r="K4732"/>
      <c r="L4732"/>
    </row>
    <row r="4733" spans="10:12" x14ac:dyDescent="0.25">
      <c r="J4733"/>
      <c r="K4733"/>
      <c r="L4733"/>
    </row>
    <row r="4734" spans="10:12" x14ac:dyDescent="0.25">
      <c r="J4734"/>
      <c r="K4734"/>
      <c r="L4734"/>
    </row>
    <row r="4735" spans="10:12" x14ac:dyDescent="0.25">
      <c r="J4735"/>
      <c r="K4735"/>
      <c r="L4735"/>
    </row>
    <row r="4736" spans="10:12" x14ac:dyDescent="0.25">
      <c r="J4736"/>
      <c r="K4736"/>
      <c r="L4736"/>
    </row>
    <row r="4737" spans="10:12" x14ac:dyDescent="0.25">
      <c r="J4737"/>
      <c r="K4737"/>
      <c r="L4737"/>
    </row>
    <row r="4738" spans="10:12" x14ac:dyDescent="0.25">
      <c r="J4738"/>
      <c r="K4738"/>
      <c r="L4738"/>
    </row>
    <row r="4739" spans="10:12" x14ac:dyDescent="0.25">
      <c r="J4739"/>
      <c r="K4739"/>
      <c r="L4739"/>
    </row>
    <row r="4740" spans="10:12" x14ac:dyDescent="0.25">
      <c r="J4740"/>
      <c r="K4740"/>
      <c r="L4740"/>
    </row>
    <row r="4741" spans="10:12" x14ac:dyDescent="0.25">
      <c r="J4741"/>
      <c r="K4741"/>
      <c r="L4741"/>
    </row>
    <row r="4742" spans="10:12" x14ac:dyDescent="0.25">
      <c r="J4742"/>
      <c r="K4742"/>
      <c r="L4742"/>
    </row>
    <row r="4743" spans="10:12" x14ac:dyDescent="0.25">
      <c r="J4743"/>
      <c r="K4743"/>
      <c r="L4743"/>
    </row>
    <row r="4744" spans="10:12" x14ac:dyDescent="0.25">
      <c r="J4744"/>
      <c r="K4744"/>
      <c r="L4744"/>
    </row>
    <row r="4745" spans="10:12" x14ac:dyDescent="0.25">
      <c r="J4745"/>
      <c r="K4745"/>
      <c r="L4745"/>
    </row>
    <row r="4746" spans="10:12" x14ac:dyDescent="0.25">
      <c r="J4746"/>
      <c r="K4746"/>
      <c r="L4746"/>
    </row>
    <row r="4747" spans="10:12" x14ac:dyDescent="0.25">
      <c r="J4747"/>
      <c r="K4747"/>
      <c r="L4747"/>
    </row>
    <row r="4748" spans="10:12" x14ac:dyDescent="0.25">
      <c r="J4748"/>
      <c r="K4748"/>
      <c r="L4748"/>
    </row>
    <row r="4749" spans="10:12" x14ac:dyDescent="0.25">
      <c r="J4749"/>
      <c r="K4749"/>
      <c r="L4749"/>
    </row>
    <row r="4750" spans="10:12" x14ac:dyDescent="0.25">
      <c r="J4750"/>
      <c r="K4750"/>
      <c r="L4750"/>
    </row>
    <row r="4751" spans="10:12" x14ac:dyDescent="0.25">
      <c r="J4751"/>
      <c r="K4751"/>
      <c r="L4751"/>
    </row>
    <row r="4752" spans="10:12" x14ac:dyDescent="0.25">
      <c r="J4752"/>
      <c r="K4752"/>
      <c r="L4752"/>
    </row>
    <row r="4753" spans="10:12" x14ac:dyDescent="0.25">
      <c r="J4753"/>
      <c r="K4753"/>
      <c r="L4753"/>
    </row>
    <row r="4754" spans="10:12" x14ac:dyDescent="0.25">
      <c r="J4754"/>
      <c r="K4754"/>
      <c r="L4754"/>
    </row>
    <row r="4755" spans="10:12" x14ac:dyDescent="0.25">
      <c r="J4755"/>
      <c r="K4755"/>
      <c r="L4755"/>
    </row>
    <row r="4756" spans="10:12" x14ac:dyDescent="0.25">
      <c r="J4756"/>
      <c r="K4756"/>
      <c r="L4756"/>
    </row>
    <row r="4757" spans="10:12" x14ac:dyDescent="0.25">
      <c r="J4757"/>
      <c r="K4757"/>
      <c r="L4757"/>
    </row>
    <row r="4758" spans="10:12" x14ac:dyDescent="0.25">
      <c r="J4758"/>
      <c r="K4758"/>
      <c r="L4758"/>
    </row>
    <row r="4759" spans="10:12" x14ac:dyDescent="0.25">
      <c r="J4759"/>
      <c r="K4759"/>
      <c r="L4759"/>
    </row>
    <row r="4760" spans="10:12" x14ac:dyDescent="0.25">
      <c r="J4760"/>
      <c r="K4760"/>
      <c r="L4760"/>
    </row>
    <row r="4761" spans="10:12" x14ac:dyDescent="0.25">
      <c r="J4761"/>
      <c r="K4761"/>
      <c r="L4761"/>
    </row>
    <row r="4762" spans="10:12" x14ac:dyDescent="0.25">
      <c r="J4762"/>
      <c r="K4762"/>
      <c r="L4762"/>
    </row>
    <row r="4763" spans="10:12" x14ac:dyDescent="0.25">
      <c r="J4763"/>
      <c r="K4763"/>
      <c r="L4763"/>
    </row>
    <row r="4764" spans="10:12" x14ac:dyDescent="0.25">
      <c r="J4764"/>
      <c r="K4764"/>
      <c r="L4764"/>
    </row>
    <row r="4765" spans="10:12" x14ac:dyDescent="0.25">
      <c r="J4765"/>
      <c r="K4765"/>
      <c r="L4765"/>
    </row>
    <row r="4766" spans="10:12" x14ac:dyDescent="0.25">
      <c r="J4766"/>
      <c r="K4766"/>
      <c r="L4766"/>
    </row>
    <row r="4767" spans="10:12" x14ac:dyDescent="0.25">
      <c r="J4767"/>
      <c r="K4767"/>
      <c r="L4767"/>
    </row>
    <row r="4768" spans="10:12" x14ac:dyDescent="0.25">
      <c r="J4768"/>
      <c r="K4768"/>
      <c r="L4768"/>
    </row>
    <row r="4769" spans="10:12" x14ac:dyDescent="0.25">
      <c r="J4769"/>
      <c r="K4769"/>
      <c r="L4769"/>
    </row>
    <row r="4770" spans="10:12" x14ac:dyDescent="0.25">
      <c r="J4770"/>
      <c r="K4770"/>
      <c r="L4770"/>
    </row>
    <row r="4771" spans="10:12" x14ac:dyDescent="0.25">
      <c r="J4771"/>
      <c r="K4771"/>
      <c r="L4771"/>
    </row>
    <row r="4772" spans="10:12" x14ac:dyDescent="0.25">
      <c r="J4772"/>
      <c r="K4772"/>
      <c r="L4772"/>
    </row>
    <row r="4773" spans="10:12" x14ac:dyDescent="0.25">
      <c r="J4773"/>
      <c r="K4773"/>
      <c r="L4773"/>
    </row>
    <row r="4774" spans="10:12" x14ac:dyDescent="0.25">
      <c r="J4774"/>
      <c r="K4774"/>
      <c r="L4774"/>
    </row>
    <row r="4775" spans="10:12" x14ac:dyDescent="0.25">
      <c r="J4775"/>
      <c r="K4775"/>
      <c r="L4775"/>
    </row>
    <row r="4776" spans="10:12" x14ac:dyDescent="0.25">
      <c r="J4776"/>
      <c r="K4776"/>
      <c r="L4776"/>
    </row>
    <row r="4777" spans="10:12" x14ac:dyDescent="0.25">
      <c r="J4777"/>
      <c r="K4777"/>
      <c r="L4777"/>
    </row>
    <row r="4778" spans="10:12" x14ac:dyDescent="0.25">
      <c r="J4778"/>
      <c r="K4778"/>
      <c r="L4778"/>
    </row>
    <row r="4779" spans="10:12" x14ac:dyDescent="0.25">
      <c r="J4779"/>
      <c r="K4779"/>
      <c r="L4779"/>
    </row>
    <row r="4780" spans="10:12" x14ac:dyDescent="0.25">
      <c r="J4780"/>
      <c r="K4780"/>
      <c r="L4780"/>
    </row>
    <row r="4781" spans="10:12" x14ac:dyDescent="0.25">
      <c r="J4781"/>
      <c r="K4781"/>
      <c r="L4781"/>
    </row>
    <row r="4782" spans="10:12" x14ac:dyDescent="0.25">
      <c r="J4782"/>
      <c r="K4782"/>
      <c r="L4782"/>
    </row>
    <row r="4783" spans="10:12" x14ac:dyDescent="0.25">
      <c r="J4783"/>
      <c r="K4783"/>
      <c r="L4783"/>
    </row>
    <row r="4784" spans="10:12" x14ac:dyDescent="0.25">
      <c r="J4784"/>
      <c r="K4784"/>
      <c r="L4784"/>
    </row>
    <row r="4785" spans="10:12" x14ac:dyDescent="0.25">
      <c r="J4785"/>
      <c r="K4785"/>
      <c r="L4785"/>
    </row>
    <row r="4786" spans="10:12" x14ac:dyDescent="0.25">
      <c r="J4786"/>
      <c r="K4786"/>
      <c r="L4786"/>
    </row>
    <row r="4787" spans="10:12" x14ac:dyDescent="0.25">
      <c r="J4787"/>
      <c r="K4787"/>
      <c r="L4787"/>
    </row>
    <row r="4788" spans="10:12" x14ac:dyDescent="0.25">
      <c r="J4788"/>
      <c r="K4788"/>
      <c r="L4788"/>
    </row>
    <row r="4789" spans="10:12" x14ac:dyDescent="0.25">
      <c r="J4789"/>
      <c r="K4789"/>
      <c r="L4789"/>
    </row>
    <row r="4790" spans="10:12" x14ac:dyDescent="0.25">
      <c r="J4790"/>
      <c r="K4790"/>
      <c r="L4790"/>
    </row>
    <row r="4791" spans="10:12" x14ac:dyDescent="0.25">
      <c r="J4791"/>
      <c r="K4791"/>
      <c r="L4791"/>
    </row>
    <row r="4792" spans="10:12" x14ac:dyDescent="0.25">
      <c r="J4792"/>
      <c r="K4792"/>
      <c r="L4792"/>
    </row>
    <row r="4793" spans="10:12" x14ac:dyDescent="0.25">
      <c r="J4793"/>
      <c r="K4793"/>
      <c r="L4793"/>
    </row>
    <row r="4794" spans="10:12" x14ac:dyDescent="0.25">
      <c r="J4794"/>
      <c r="K4794"/>
      <c r="L4794"/>
    </row>
    <row r="4795" spans="10:12" x14ac:dyDescent="0.25">
      <c r="J4795"/>
      <c r="K4795"/>
      <c r="L4795"/>
    </row>
    <row r="4796" spans="10:12" x14ac:dyDescent="0.25">
      <c r="J4796"/>
      <c r="K4796"/>
      <c r="L4796"/>
    </row>
    <row r="4797" spans="10:12" x14ac:dyDescent="0.25">
      <c r="J4797"/>
      <c r="K4797"/>
      <c r="L4797"/>
    </row>
    <row r="4798" spans="10:12" x14ac:dyDescent="0.25">
      <c r="J4798"/>
      <c r="K4798"/>
      <c r="L4798"/>
    </row>
    <row r="4799" spans="10:12" x14ac:dyDescent="0.25">
      <c r="J4799"/>
      <c r="K4799"/>
      <c r="L4799"/>
    </row>
    <row r="4800" spans="10:12" x14ac:dyDescent="0.25">
      <c r="J4800"/>
      <c r="K4800"/>
      <c r="L4800"/>
    </row>
    <row r="4801" spans="10:12" x14ac:dyDescent="0.25">
      <c r="J4801"/>
      <c r="K4801"/>
      <c r="L4801"/>
    </row>
    <row r="4802" spans="10:12" x14ac:dyDescent="0.25">
      <c r="J4802"/>
      <c r="K4802"/>
      <c r="L4802"/>
    </row>
    <row r="4803" spans="10:12" x14ac:dyDescent="0.25">
      <c r="J4803"/>
      <c r="K4803"/>
      <c r="L4803"/>
    </row>
    <row r="4804" spans="10:12" x14ac:dyDescent="0.25">
      <c r="J4804"/>
      <c r="K4804"/>
      <c r="L4804"/>
    </row>
    <row r="4805" spans="10:12" x14ac:dyDescent="0.25">
      <c r="J4805"/>
      <c r="K4805"/>
      <c r="L4805"/>
    </row>
    <row r="4806" spans="10:12" x14ac:dyDescent="0.25">
      <c r="J4806"/>
      <c r="K4806"/>
      <c r="L4806"/>
    </row>
    <row r="4807" spans="10:12" x14ac:dyDescent="0.25">
      <c r="J4807"/>
      <c r="K4807"/>
      <c r="L4807"/>
    </row>
    <row r="4808" spans="10:12" x14ac:dyDescent="0.25">
      <c r="J4808"/>
      <c r="K4808"/>
      <c r="L4808"/>
    </row>
    <row r="4809" spans="10:12" x14ac:dyDescent="0.25">
      <c r="J4809"/>
      <c r="K4809"/>
      <c r="L4809"/>
    </row>
    <row r="4810" spans="10:12" x14ac:dyDescent="0.25">
      <c r="J4810"/>
      <c r="K4810"/>
      <c r="L4810"/>
    </row>
    <row r="4811" spans="10:12" x14ac:dyDescent="0.25">
      <c r="J4811"/>
      <c r="K4811"/>
      <c r="L4811"/>
    </row>
    <row r="4812" spans="10:12" x14ac:dyDescent="0.25">
      <c r="J4812"/>
      <c r="K4812"/>
      <c r="L4812"/>
    </row>
    <row r="4813" spans="10:12" x14ac:dyDescent="0.25">
      <c r="J4813"/>
      <c r="K4813"/>
      <c r="L4813"/>
    </row>
    <row r="4814" spans="10:12" x14ac:dyDescent="0.25">
      <c r="J4814"/>
      <c r="K4814"/>
      <c r="L4814"/>
    </row>
    <row r="4815" spans="10:12" x14ac:dyDescent="0.25">
      <c r="J4815"/>
      <c r="K4815"/>
      <c r="L4815"/>
    </row>
    <row r="4816" spans="10:12" x14ac:dyDescent="0.25">
      <c r="J4816"/>
      <c r="K4816"/>
      <c r="L4816"/>
    </row>
    <row r="4817" spans="10:12" x14ac:dyDescent="0.25">
      <c r="J4817"/>
      <c r="K4817"/>
      <c r="L4817"/>
    </row>
    <row r="4818" spans="10:12" x14ac:dyDescent="0.25">
      <c r="J4818"/>
      <c r="K4818"/>
      <c r="L4818"/>
    </row>
    <row r="4819" spans="10:12" x14ac:dyDescent="0.25">
      <c r="J4819"/>
      <c r="K4819"/>
      <c r="L4819"/>
    </row>
    <row r="4820" spans="10:12" x14ac:dyDescent="0.25">
      <c r="J4820"/>
      <c r="K4820"/>
      <c r="L4820"/>
    </row>
    <row r="4821" spans="10:12" x14ac:dyDescent="0.25">
      <c r="J4821"/>
      <c r="K4821"/>
      <c r="L4821"/>
    </row>
    <row r="4822" spans="10:12" x14ac:dyDescent="0.25">
      <c r="J4822"/>
      <c r="K4822"/>
      <c r="L4822"/>
    </row>
    <row r="4823" spans="10:12" x14ac:dyDescent="0.25">
      <c r="J4823"/>
      <c r="K4823"/>
      <c r="L4823"/>
    </row>
    <row r="4824" spans="10:12" x14ac:dyDescent="0.25">
      <c r="J4824"/>
      <c r="K4824"/>
      <c r="L4824"/>
    </row>
    <row r="4825" spans="10:12" x14ac:dyDescent="0.25">
      <c r="J4825"/>
      <c r="K4825"/>
      <c r="L4825"/>
    </row>
    <row r="4826" spans="10:12" x14ac:dyDescent="0.25">
      <c r="J4826"/>
      <c r="K4826"/>
      <c r="L4826"/>
    </row>
    <row r="4827" spans="10:12" x14ac:dyDescent="0.25">
      <c r="J4827"/>
      <c r="K4827"/>
      <c r="L4827"/>
    </row>
    <row r="4828" spans="10:12" x14ac:dyDescent="0.25">
      <c r="J4828"/>
      <c r="K4828"/>
      <c r="L4828"/>
    </row>
    <row r="4829" spans="10:12" x14ac:dyDescent="0.25">
      <c r="J4829"/>
      <c r="K4829"/>
      <c r="L4829"/>
    </row>
    <row r="4830" spans="10:12" x14ac:dyDescent="0.25">
      <c r="J4830"/>
      <c r="K4830"/>
      <c r="L4830"/>
    </row>
    <row r="4831" spans="10:12" x14ac:dyDescent="0.25">
      <c r="J4831"/>
      <c r="K4831"/>
      <c r="L4831"/>
    </row>
    <row r="4832" spans="10:12" x14ac:dyDescent="0.25">
      <c r="J4832"/>
      <c r="K4832"/>
      <c r="L4832"/>
    </row>
    <row r="4833" spans="10:12" x14ac:dyDescent="0.25">
      <c r="J4833"/>
      <c r="K4833"/>
      <c r="L4833"/>
    </row>
    <row r="4834" spans="10:12" x14ac:dyDescent="0.25">
      <c r="J4834"/>
      <c r="K4834"/>
      <c r="L4834"/>
    </row>
    <row r="4835" spans="10:12" x14ac:dyDescent="0.25">
      <c r="J4835"/>
      <c r="K4835"/>
      <c r="L4835"/>
    </row>
    <row r="4836" spans="10:12" x14ac:dyDescent="0.25">
      <c r="J4836"/>
      <c r="K4836"/>
      <c r="L4836"/>
    </row>
    <row r="4837" spans="10:12" x14ac:dyDescent="0.25">
      <c r="J4837"/>
      <c r="K4837"/>
      <c r="L4837"/>
    </row>
    <row r="4838" spans="10:12" x14ac:dyDescent="0.25">
      <c r="J4838"/>
      <c r="K4838"/>
      <c r="L4838"/>
    </row>
    <row r="4839" spans="10:12" x14ac:dyDescent="0.25">
      <c r="J4839"/>
      <c r="K4839"/>
      <c r="L4839"/>
    </row>
    <row r="4840" spans="10:12" x14ac:dyDescent="0.25">
      <c r="J4840"/>
      <c r="K4840"/>
      <c r="L4840"/>
    </row>
    <row r="4841" spans="10:12" x14ac:dyDescent="0.25">
      <c r="J4841"/>
      <c r="K4841"/>
      <c r="L4841"/>
    </row>
    <row r="4842" spans="10:12" x14ac:dyDescent="0.25">
      <c r="J4842"/>
      <c r="K4842"/>
      <c r="L4842"/>
    </row>
    <row r="4843" spans="10:12" x14ac:dyDescent="0.25">
      <c r="J4843"/>
      <c r="K4843"/>
      <c r="L4843"/>
    </row>
    <row r="4844" spans="10:12" x14ac:dyDescent="0.25">
      <c r="J4844"/>
      <c r="K4844"/>
      <c r="L4844"/>
    </row>
    <row r="4845" spans="10:12" x14ac:dyDescent="0.25">
      <c r="J4845"/>
      <c r="K4845"/>
      <c r="L4845"/>
    </row>
    <row r="4846" spans="10:12" x14ac:dyDescent="0.25">
      <c r="J4846"/>
      <c r="K4846"/>
      <c r="L4846"/>
    </row>
    <row r="4847" spans="10:12" x14ac:dyDescent="0.25">
      <c r="J4847"/>
      <c r="K4847"/>
      <c r="L4847"/>
    </row>
    <row r="4848" spans="10:12" x14ac:dyDescent="0.25">
      <c r="J4848"/>
      <c r="K4848"/>
      <c r="L4848"/>
    </row>
    <row r="4849" spans="10:12" x14ac:dyDescent="0.25">
      <c r="J4849"/>
      <c r="K4849"/>
      <c r="L4849"/>
    </row>
    <row r="4850" spans="10:12" x14ac:dyDescent="0.25">
      <c r="J4850"/>
      <c r="K4850"/>
      <c r="L4850"/>
    </row>
    <row r="4851" spans="10:12" x14ac:dyDescent="0.25">
      <c r="J4851"/>
      <c r="K4851"/>
      <c r="L4851"/>
    </row>
    <row r="4852" spans="10:12" x14ac:dyDescent="0.25">
      <c r="J4852"/>
      <c r="K4852"/>
      <c r="L4852"/>
    </row>
    <row r="4853" spans="10:12" x14ac:dyDescent="0.25">
      <c r="J4853"/>
      <c r="K4853"/>
      <c r="L4853"/>
    </row>
    <row r="4854" spans="10:12" x14ac:dyDescent="0.25">
      <c r="J4854"/>
      <c r="K4854"/>
      <c r="L4854"/>
    </row>
    <row r="4855" spans="10:12" x14ac:dyDescent="0.25">
      <c r="J4855"/>
      <c r="K4855"/>
      <c r="L4855"/>
    </row>
    <row r="4856" spans="10:12" x14ac:dyDescent="0.25">
      <c r="J4856"/>
      <c r="K4856"/>
      <c r="L4856"/>
    </row>
    <row r="4857" spans="10:12" x14ac:dyDescent="0.25">
      <c r="J4857"/>
      <c r="K4857"/>
      <c r="L4857"/>
    </row>
    <row r="4858" spans="10:12" x14ac:dyDescent="0.25">
      <c r="J4858"/>
      <c r="K4858"/>
      <c r="L4858"/>
    </row>
    <row r="4859" spans="10:12" x14ac:dyDescent="0.25">
      <c r="J4859"/>
      <c r="K4859"/>
      <c r="L4859"/>
    </row>
    <row r="4860" spans="10:12" x14ac:dyDescent="0.25">
      <c r="J4860"/>
      <c r="K4860"/>
      <c r="L4860"/>
    </row>
    <row r="4861" spans="10:12" x14ac:dyDescent="0.25">
      <c r="J4861"/>
      <c r="K4861"/>
      <c r="L4861"/>
    </row>
    <row r="4862" spans="10:12" x14ac:dyDescent="0.25">
      <c r="J4862"/>
      <c r="K4862"/>
      <c r="L4862"/>
    </row>
    <row r="4863" spans="10:12" x14ac:dyDescent="0.25">
      <c r="J4863"/>
      <c r="K4863"/>
      <c r="L4863"/>
    </row>
    <row r="4864" spans="10:12" x14ac:dyDescent="0.25">
      <c r="J4864"/>
      <c r="K4864"/>
      <c r="L4864"/>
    </row>
    <row r="4865" spans="10:12" x14ac:dyDescent="0.25">
      <c r="J4865"/>
      <c r="K4865"/>
      <c r="L4865"/>
    </row>
    <row r="4866" spans="10:12" x14ac:dyDescent="0.25">
      <c r="J4866"/>
      <c r="K4866"/>
      <c r="L4866"/>
    </row>
    <row r="4867" spans="10:12" x14ac:dyDescent="0.25">
      <c r="J4867"/>
      <c r="K4867"/>
      <c r="L4867"/>
    </row>
    <row r="4868" spans="10:12" x14ac:dyDescent="0.25">
      <c r="J4868"/>
      <c r="K4868"/>
      <c r="L4868"/>
    </row>
    <row r="4869" spans="10:12" x14ac:dyDescent="0.25">
      <c r="J4869"/>
      <c r="K4869"/>
      <c r="L4869"/>
    </row>
    <row r="4870" spans="10:12" x14ac:dyDescent="0.25">
      <c r="J4870"/>
      <c r="K4870"/>
      <c r="L4870"/>
    </row>
    <row r="4871" spans="10:12" x14ac:dyDescent="0.25">
      <c r="J4871"/>
      <c r="K4871"/>
      <c r="L4871"/>
    </row>
    <row r="4872" spans="10:12" x14ac:dyDescent="0.25">
      <c r="J4872"/>
      <c r="K4872"/>
      <c r="L4872"/>
    </row>
    <row r="4873" spans="10:12" x14ac:dyDescent="0.25">
      <c r="J4873"/>
      <c r="K4873"/>
      <c r="L4873"/>
    </row>
    <row r="4874" spans="10:12" x14ac:dyDescent="0.25">
      <c r="J4874"/>
      <c r="K4874"/>
      <c r="L4874"/>
    </row>
    <row r="4875" spans="10:12" x14ac:dyDescent="0.25">
      <c r="J4875"/>
      <c r="K4875"/>
      <c r="L4875"/>
    </row>
    <row r="4876" spans="10:12" x14ac:dyDescent="0.25">
      <c r="J4876"/>
      <c r="K4876"/>
      <c r="L4876"/>
    </row>
    <row r="4877" spans="10:12" x14ac:dyDescent="0.25">
      <c r="J4877"/>
      <c r="K4877"/>
      <c r="L4877"/>
    </row>
    <row r="4878" spans="10:12" x14ac:dyDescent="0.25">
      <c r="J4878"/>
      <c r="K4878"/>
      <c r="L4878"/>
    </row>
    <row r="4879" spans="10:12" x14ac:dyDescent="0.25">
      <c r="J4879"/>
      <c r="K4879"/>
      <c r="L4879"/>
    </row>
    <row r="4880" spans="10:12" x14ac:dyDescent="0.25">
      <c r="J4880"/>
      <c r="K4880"/>
      <c r="L4880"/>
    </row>
    <row r="4881" spans="10:12" x14ac:dyDescent="0.25">
      <c r="J4881"/>
      <c r="K4881"/>
      <c r="L4881"/>
    </row>
    <row r="4882" spans="10:12" x14ac:dyDescent="0.25">
      <c r="J4882"/>
      <c r="K4882"/>
      <c r="L4882"/>
    </row>
    <row r="4883" spans="10:12" x14ac:dyDescent="0.25">
      <c r="J4883"/>
      <c r="K4883"/>
      <c r="L4883"/>
    </row>
    <row r="4884" spans="10:12" x14ac:dyDescent="0.25">
      <c r="J4884"/>
      <c r="K4884"/>
      <c r="L4884"/>
    </row>
    <row r="4885" spans="10:12" x14ac:dyDescent="0.25">
      <c r="J4885"/>
      <c r="K4885"/>
      <c r="L4885"/>
    </row>
    <row r="4886" spans="10:12" x14ac:dyDescent="0.25">
      <c r="J4886"/>
      <c r="K4886"/>
      <c r="L4886"/>
    </row>
    <row r="4887" spans="10:12" x14ac:dyDescent="0.25">
      <c r="J4887"/>
      <c r="K4887"/>
      <c r="L4887"/>
    </row>
    <row r="4888" spans="10:12" x14ac:dyDescent="0.25">
      <c r="J4888"/>
      <c r="K4888"/>
      <c r="L4888"/>
    </row>
    <row r="4889" spans="10:12" x14ac:dyDescent="0.25">
      <c r="J4889"/>
      <c r="K4889"/>
      <c r="L4889"/>
    </row>
    <row r="4890" spans="10:12" x14ac:dyDescent="0.25">
      <c r="J4890"/>
      <c r="K4890"/>
      <c r="L4890"/>
    </row>
    <row r="4891" spans="10:12" x14ac:dyDescent="0.25">
      <c r="J4891"/>
      <c r="K4891"/>
      <c r="L4891"/>
    </row>
    <row r="4892" spans="10:12" x14ac:dyDescent="0.25">
      <c r="J4892"/>
      <c r="K4892"/>
      <c r="L4892"/>
    </row>
    <row r="4893" spans="10:12" x14ac:dyDescent="0.25">
      <c r="J4893"/>
      <c r="K4893"/>
      <c r="L4893"/>
    </row>
    <row r="4894" spans="10:12" x14ac:dyDescent="0.25">
      <c r="J4894"/>
      <c r="K4894"/>
      <c r="L4894"/>
    </row>
    <row r="4895" spans="10:12" x14ac:dyDescent="0.25">
      <c r="J4895"/>
      <c r="K4895"/>
      <c r="L4895"/>
    </row>
    <row r="4896" spans="10:12" x14ac:dyDescent="0.25">
      <c r="J4896"/>
      <c r="K4896"/>
      <c r="L4896"/>
    </row>
    <row r="4897" spans="10:12" x14ac:dyDescent="0.25">
      <c r="J4897"/>
      <c r="K4897"/>
      <c r="L4897"/>
    </row>
    <row r="4898" spans="10:12" x14ac:dyDescent="0.25">
      <c r="J4898"/>
      <c r="K4898"/>
      <c r="L4898"/>
    </row>
    <row r="4899" spans="10:12" x14ac:dyDescent="0.25">
      <c r="J4899"/>
      <c r="K4899"/>
      <c r="L4899"/>
    </row>
    <row r="4900" spans="10:12" x14ac:dyDescent="0.25">
      <c r="J4900"/>
      <c r="K4900"/>
      <c r="L4900"/>
    </row>
    <row r="4901" spans="10:12" x14ac:dyDescent="0.25">
      <c r="J4901"/>
      <c r="K4901"/>
      <c r="L4901"/>
    </row>
    <row r="4902" spans="10:12" x14ac:dyDescent="0.25">
      <c r="J4902"/>
      <c r="K4902"/>
      <c r="L4902"/>
    </row>
    <row r="4903" spans="10:12" x14ac:dyDescent="0.25">
      <c r="J4903"/>
      <c r="K4903"/>
      <c r="L4903"/>
    </row>
    <row r="4904" spans="10:12" x14ac:dyDescent="0.25">
      <c r="J4904"/>
      <c r="K4904"/>
      <c r="L4904"/>
    </row>
    <row r="4905" spans="10:12" x14ac:dyDescent="0.25">
      <c r="J4905"/>
      <c r="K4905"/>
      <c r="L4905"/>
    </row>
    <row r="4906" spans="10:12" x14ac:dyDescent="0.25">
      <c r="J4906"/>
      <c r="K4906"/>
      <c r="L4906"/>
    </row>
    <row r="4907" spans="10:12" x14ac:dyDescent="0.25">
      <c r="J4907"/>
      <c r="K4907"/>
      <c r="L4907"/>
    </row>
    <row r="4908" spans="10:12" x14ac:dyDescent="0.25">
      <c r="J4908"/>
      <c r="K4908"/>
      <c r="L4908"/>
    </row>
    <row r="4909" spans="10:12" x14ac:dyDescent="0.25">
      <c r="J4909"/>
      <c r="K4909"/>
      <c r="L4909"/>
    </row>
    <row r="4910" spans="10:12" x14ac:dyDescent="0.25">
      <c r="J4910"/>
      <c r="K4910"/>
      <c r="L4910"/>
    </row>
    <row r="4911" spans="10:12" x14ac:dyDescent="0.25">
      <c r="J4911"/>
      <c r="K4911"/>
      <c r="L4911"/>
    </row>
    <row r="4912" spans="10:12" x14ac:dyDescent="0.25">
      <c r="J4912"/>
      <c r="K4912"/>
      <c r="L4912"/>
    </row>
    <row r="4913" spans="10:12" x14ac:dyDescent="0.25">
      <c r="J4913"/>
      <c r="K4913"/>
      <c r="L4913"/>
    </row>
    <row r="4914" spans="10:12" x14ac:dyDescent="0.25">
      <c r="J4914"/>
      <c r="K4914"/>
      <c r="L4914"/>
    </row>
    <row r="4915" spans="10:12" x14ac:dyDescent="0.25">
      <c r="J4915"/>
      <c r="K4915"/>
      <c r="L4915"/>
    </row>
    <row r="4916" spans="10:12" x14ac:dyDescent="0.25">
      <c r="J4916"/>
      <c r="K4916"/>
      <c r="L4916"/>
    </row>
    <row r="4917" spans="10:12" x14ac:dyDescent="0.25">
      <c r="J4917"/>
      <c r="K4917"/>
      <c r="L4917"/>
    </row>
    <row r="4918" spans="10:12" x14ac:dyDescent="0.25">
      <c r="J4918"/>
      <c r="K4918"/>
      <c r="L4918"/>
    </row>
    <row r="4919" spans="10:12" x14ac:dyDescent="0.25">
      <c r="J4919"/>
      <c r="K4919"/>
      <c r="L4919"/>
    </row>
    <row r="4920" spans="10:12" x14ac:dyDescent="0.25">
      <c r="J4920"/>
      <c r="K4920"/>
      <c r="L4920"/>
    </row>
    <row r="4921" spans="10:12" x14ac:dyDescent="0.25">
      <c r="J4921"/>
      <c r="K4921"/>
      <c r="L4921"/>
    </row>
    <row r="4922" spans="10:12" x14ac:dyDescent="0.25">
      <c r="J4922"/>
      <c r="K4922"/>
      <c r="L4922"/>
    </row>
    <row r="4923" spans="10:12" x14ac:dyDescent="0.25">
      <c r="J4923"/>
      <c r="K4923"/>
      <c r="L4923"/>
    </row>
    <row r="4924" spans="10:12" x14ac:dyDescent="0.25">
      <c r="J4924"/>
      <c r="K4924"/>
      <c r="L4924"/>
    </row>
    <row r="4925" spans="10:12" x14ac:dyDescent="0.25">
      <c r="J4925"/>
      <c r="K4925"/>
      <c r="L4925"/>
    </row>
    <row r="4926" spans="10:12" x14ac:dyDescent="0.25">
      <c r="J4926"/>
      <c r="K4926"/>
      <c r="L4926"/>
    </row>
    <row r="4927" spans="10:12" x14ac:dyDescent="0.25">
      <c r="J4927"/>
      <c r="K4927"/>
      <c r="L4927"/>
    </row>
    <row r="4928" spans="10:12" x14ac:dyDescent="0.25">
      <c r="J4928"/>
      <c r="K4928"/>
      <c r="L4928"/>
    </row>
    <row r="4929" spans="10:12" x14ac:dyDescent="0.25">
      <c r="J4929"/>
      <c r="K4929"/>
      <c r="L4929"/>
    </row>
    <row r="4930" spans="10:12" x14ac:dyDescent="0.25">
      <c r="J4930"/>
      <c r="K4930"/>
      <c r="L4930"/>
    </row>
    <row r="4931" spans="10:12" x14ac:dyDescent="0.25">
      <c r="J4931"/>
      <c r="K4931"/>
      <c r="L4931"/>
    </row>
    <row r="4932" spans="10:12" x14ac:dyDescent="0.25">
      <c r="J4932"/>
      <c r="K4932"/>
      <c r="L4932"/>
    </row>
    <row r="4933" spans="10:12" x14ac:dyDescent="0.25">
      <c r="J4933"/>
      <c r="K4933"/>
      <c r="L4933"/>
    </row>
    <row r="4934" spans="10:12" x14ac:dyDescent="0.25">
      <c r="J4934"/>
      <c r="K4934"/>
      <c r="L4934"/>
    </row>
    <row r="4935" spans="10:12" x14ac:dyDescent="0.25">
      <c r="J4935"/>
      <c r="K4935"/>
      <c r="L4935"/>
    </row>
    <row r="4936" spans="10:12" x14ac:dyDescent="0.25">
      <c r="J4936"/>
      <c r="K4936"/>
      <c r="L4936"/>
    </row>
    <row r="4937" spans="10:12" x14ac:dyDescent="0.25">
      <c r="J4937"/>
      <c r="K4937"/>
      <c r="L4937"/>
    </row>
    <row r="4938" spans="10:12" x14ac:dyDescent="0.25">
      <c r="J4938"/>
      <c r="K4938"/>
      <c r="L4938"/>
    </row>
    <row r="4939" spans="10:12" x14ac:dyDescent="0.25">
      <c r="J4939"/>
      <c r="K4939"/>
      <c r="L4939"/>
    </row>
    <row r="4940" spans="10:12" x14ac:dyDescent="0.25">
      <c r="J4940"/>
      <c r="K4940"/>
      <c r="L4940"/>
    </row>
    <row r="4941" spans="10:12" x14ac:dyDescent="0.25">
      <c r="J4941"/>
      <c r="K4941"/>
      <c r="L4941"/>
    </row>
    <row r="4942" spans="10:12" x14ac:dyDescent="0.25">
      <c r="J4942"/>
      <c r="K4942"/>
      <c r="L4942"/>
    </row>
    <row r="4943" spans="10:12" x14ac:dyDescent="0.25">
      <c r="J4943"/>
      <c r="K4943"/>
      <c r="L4943"/>
    </row>
    <row r="4944" spans="10:12" x14ac:dyDescent="0.25">
      <c r="J4944"/>
      <c r="K4944"/>
      <c r="L4944"/>
    </row>
    <row r="4945" spans="10:12" x14ac:dyDescent="0.25">
      <c r="J4945"/>
      <c r="K4945"/>
      <c r="L4945"/>
    </row>
    <row r="4946" spans="10:12" x14ac:dyDescent="0.25">
      <c r="J4946"/>
      <c r="K4946"/>
      <c r="L4946"/>
    </row>
    <row r="4947" spans="10:12" x14ac:dyDescent="0.25">
      <c r="J4947"/>
      <c r="K4947"/>
      <c r="L4947"/>
    </row>
    <row r="4948" spans="10:12" x14ac:dyDescent="0.25">
      <c r="J4948"/>
      <c r="K4948"/>
      <c r="L4948"/>
    </row>
    <row r="4949" spans="10:12" x14ac:dyDescent="0.25">
      <c r="J4949"/>
      <c r="K4949"/>
      <c r="L4949"/>
    </row>
    <row r="4950" spans="10:12" x14ac:dyDescent="0.25">
      <c r="J4950"/>
      <c r="K4950"/>
      <c r="L4950"/>
    </row>
    <row r="4951" spans="10:12" x14ac:dyDescent="0.25">
      <c r="J4951"/>
      <c r="K4951"/>
      <c r="L4951"/>
    </row>
    <row r="4952" spans="10:12" x14ac:dyDescent="0.25">
      <c r="J4952"/>
      <c r="K4952"/>
      <c r="L4952"/>
    </row>
    <row r="4953" spans="10:12" x14ac:dyDescent="0.25">
      <c r="J4953"/>
      <c r="K4953"/>
      <c r="L4953"/>
    </row>
    <row r="4954" spans="10:12" x14ac:dyDescent="0.25">
      <c r="J4954"/>
      <c r="K4954"/>
      <c r="L4954"/>
    </row>
    <row r="4955" spans="10:12" x14ac:dyDescent="0.25">
      <c r="J4955"/>
      <c r="K4955"/>
      <c r="L4955"/>
    </row>
    <row r="4956" spans="10:12" x14ac:dyDescent="0.25">
      <c r="J4956"/>
      <c r="K4956"/>
      <c r="L4956"/>
    </row>
    <row r="4957" spans="10:12" x14ac:dyDescent="0.25">
      <c r="J4957"/>
      <c r="K4957"/>
      <c r="L4957"/>
    </row>
    <row r="4958" spans="10:12" x14ac:dyDescent="0.25">
      <c r="J4958"/>
      <c r="K4958"/>
      <c r="L4958"/>
    </row>
    <row r="4959" spans="10:12" x14ac:dyDescent="0.25">
      <c r="J4959"/>
      <c r="K4959"/>
      <c r="L4959"/>
    </row>
    <row r="4960" spans="10:12" x14ac:dyDescent="0.25">
      <c r="J4960"/>
      <c r="K4960"/>
      <c r="L4960"/>
    </row>
    <row r="4961" spans="10:12" x14ac:dyDescent="0.25">
      <c r="J4961"/>
      <c r="K4961"/>
      <c r="L4961"/>
    </row>
    <row r="4962" spans="10:12" x14ac:dyDescent="0.25">
      <c r="J4962"/>
      <c r="K4962"/>
      <c r="L4962"/>
    </row>
    <row r="4963" spans="10:12" x14ac:dyDescent="0.25">
      <c r="J4963"/>
      <c r="K4963"/>
      <c r="L4963"/>
    </row>
    <row r="4964" spans="10:12" x14ac:dyDescent="0.25">
      <c r="J4964"/>
      <c r="K4964"/>
      <c r="L4964"/>
    </row>
    <row r="4965" spans="10:12" x14ac:dyDescent="0.25">
      <c r="J4965"/>
      <c r="K4965"/>
      <c r="L4965"/>
    </row>
    <row r="4966" spans="10:12" x14ac:dyDescent="0.25">
      <c r="J4966"/>
      <c r="K4966"/>
      <c r="L4966"/>
    </row>
    <row r="4967" spans="10:12" x14ac:dyDescent="0.25">
      <c r="J4967"/>
      <c r="K4967"/>
      <c r="L4967"/>
    </row>
    <row r="4968" spans="10:12" x14ac:dyDescent="0.25">
      <c r="J4968"/>
      <c r="K4968"/>
      <c r="L4968"/>
    </row>
    <row r="4969" spans="10:12" x14ac:dyDescent="0.25">
      <c r="J4969"/>
      <c r="K4969"/>
      <c r="L4969"/>
    </row>
    <row r="4970" spans="10:12" x14ac:dyDescent="0.25">
      <c r="J4970"/>
      <c r="K4970"/>
      <c r="L4970"/>
    </row>
    <row r="4971" spans="10:12" x14ac:dyDescent="0.25">
      <c r="J4971"/>
      <c r="K4971"/>
      <c r="L4971"/>
    </row>
    <row r="4972" spans="10:12" x14ac:dyDescent="0.25">
      <c r="J4972"/>
      <c r="K4972"/>
      <c r="L4972"/>
    </row>
    <row r="4973" spans="10:12" x14ac:dyDescent="0.25">
      <c r="J4973"/>
      <c r="K4973"/>
      <c r="L4973"/>
    </row>
    <row r="4974" spans="10:12" x14ac:dyDescent="0.25">
      <c r="J4974"/>
      <c r="K4974"/>
      <c r="L4974"/>
    </row>
    <row r="4975" spans="10:12" x14ac:dyDescent="0.25">
      <c r="J4975"/>
      <c r="K4975"/>
      <c r="L4975"/>
    </row>
    <row r="4976" spans="10:12" x14ac:dyDescent="0.25">
      <c r="J4976"/>
      <c r="K4976"/>
      <c r="L4976"/>
    </row>
    <row r="4977" spans="10:12" x14ac:dyDescent="0.25">
      <c r="J4977"/>
      <c r="K4977"/>
      <c r="L4977"/>
    </row>
    <row r="4978" spans="10:12" x14ac:dyDescent="0.25">
      <c r="J4978"/>
      <c r="K4978"/>
      <c r="L4978"/>
    </row>
    <row r="4979" spans="10:12" x14ac:dyDescent="0.25">
      <c r="J4979"/>
      <c r="K4979"/>
      <c r="L4979"/>
    </row>
    <row r="4980" spans="10:12" x14ac:dyDescent="0.25">
      <c r="J4980"/>
      <c r="K4980"/>
      <c r="L4980"/>
    </row>
    <row r="4981" spans="10:12" x14ac:dyDescent="0.25">
      <c r="J4981"/>
      <c r="K4981"/>
      <c r="L4981"/>
    </row>
    <row r="4982" spans="10:12" x14ac:dyDescent="0.25">
      <c r="J4982"/>
      <c r="K4982"/>
      <c r="L4982"/>
    </row>
    <row r="4983" spans="10:12" x14ac:dyDescent="0.25">
      <c r="J4983"/>
      <c r="K4983"/>
      <c r="L4983"/>
    </row>
    <row r="4984" spans="10:12" x14ac:dyDescent="0.25">
      <c r="J4984"/>
      <c r="K4984"/>
      <c r="L4984"/>
    </row>
    <row r="4985" spans="10:12" x14ac:dyDescent="0.25">
      <c r="J4985"/>
      <c r="K4985"/>
      <c r="L4985"/>
    </row>
    <row r="4986" spans="10:12" x14ac:dyDescent="0.25">
      <c r="J4986"/>
      <c r="K4986"/>
      <c r="L4986"/>
    </row>
    <row r="4987" spans="10:12" x14ac:dyDescent="0.25">
      <c r="J4987"/>
      <c r="K4987"/>
      <c r="L4987"/>
    </row>
    <row r="4988" spans="10:12" x14ac:dyDescent="0.25">
      <c r="J4988"/>
      <c r="K4988"/>
      <c r="L4988"/>
    </row>
    <row r="4989" spans="10:12" x14ac:dyDescent="0.25">
      <c r="J4989"/>
      <c r="K4989"/>
      <c r="L4989"/>
    </row>
    <row r="4990" spans="10:12" x14ac:dyDescent="0.25">
      <c r="J4990"/>
      <c r="K4990"/>
      <c r="L4990"/>
    </row>
    <row r="4991" spans="10:12" x14ac:dyDescent="0.25">
      <c r="J4991"/>
      <c r="K4991"/>
      <c r="L4991"/>
    </row>
    <row r="4992" spans="10:12" x14ac:dyDescent="0.25">
      <c r="J4992"/>
      <c r="K4992"/>
      <c r="L4992"/>
    </row>
    <row r="4993" spans="10:12" x14ac:dyDescent="0.25">
      <c r="J4993"/>
      <c r="K4993"/>
      <c r="L4993"/>
    </row>
    <row r="4994" spans="10:12" x14ac:dyDescent="0.25">
      <c r="J4994"/>
      <c r="K4994"/>
      <c r="L4994"/>
    </row>
    <row r="4995" spans="10:12" x14ac:dyDescent="0.25">
      <c r="J4995"/>
      <c r="K4995"/>
      <c r="L4995"/>
    </row>
    <row r="4996" spans="10:12" x14ac:dyDescent="0.25">
      <c r="J4996"/>
      <c r="K4996"/>
      <c r="L4996"/>
    </row>
    <row r="4997" spans="10:12" x14ac:dyDescent="0.25">
      <c r="J4997"/>
      <c r="K4997"/>
      <c r="L4997"/>
    </row>
    <row r="4998" spans="10:12" x14ac:dyDescent="0.25">
      <c r="J4998"/>
      <c r="K4998"/>
      <c r="L4998"/>
    </row>
    <row r="4999" spans="10:12" x14ac:dyDescent="0.25">
      <c r="J4999"/>
      <c r="K4999"/>
      <c r="L4999"/>
    </row>
    <row r="5000" spans="10:12" x14ac:dyDescent="0.25">
      <c r="J5000"/>
      <c r="K5000"/>
      <c r="L5000"/>
    </row>
    <row r="5001" spans="10:12" x14ac:dyDescent="0.25">
      <c r="J5001"/>
      <c r="K5001"/>
      <c r="L5001"/>
    </row>
    <row r="5002" spans="10:12" x14ac:dyDescent="0.25">
      <c r="J5002"/>
      <c r="K5002"/>
      <c r="L5002"/>
    </row>
    <row r="5003" spans="10:12" x14ac:dyDescent="0.25">
      <c r="J5003"/>
      <c r="K5003"/>
      <c r="L5003"/>
    </row>
    <row r="5004" spans="10:12" x14ac:dyDescent="0.25">
      <c r="J5004"/>
      <c r="K5004"/>
      <c r="L5004"/>
    </row>
    <row r="5005" spans="10:12" x14ac:dyDescent="0.25">
      <c r="J5005"/>
      <c r="K5005"/>
      <c r="L5005"/>
    </row>
    <row r="5006" spans="10:12" x14ac:dyDescent="0.25">
      <c r="J5006"/>
      <c r="K5006"/>
      <c r="L5006"/>
    </row>
    <row r="5007" spans="10:12" x14ac:dyDescent="0.25">
      <c r="J5007"/>
      <c r="K5007"/>
      <c r="L5007"/>
    </row>
    <row r="5008" spans="10:12" x14ac:dyDescent="0.25">
      <c r="J5008"/>
      <c r="K5008"/>
      <c r="L5008"/>
    </row>
    <row r="5009" spans="10:12" x14ac:dyDescent="0.25">
      <c r="J5009"/>
      <c r="K5009"/>
      <c r="L5009"/>
    </row>
    <row r="5010" spans="10:12" x14ac:dyDescent="0.25">
      <c r="J5010"/>
      <c r="K5010"/>
      <c r="L5010"/>
    </row>
    <row r="5011" spans="10:12" x14ac:dyDescent="0.25">
      <c r="J5011"/>
      <c r="K5011"/>
      <c r="L5011"/>
    </row>
    <row r="5012" spans="10:12" x14ac:dyDescent="0.25">
      <c r="J5012"/>
      <c r="K5012"/>
      <c r="L5012"/>
    </row>
    <row r="5013" spans="10:12" x14ac:dyDescent="0.25">
      <c r="J5013"/>
      <c r="K5013"/>
      <c r="L5013"/>
    </row>
    <row r="5014" spans="10:12" x14ac:dyDescent="0.25">
      <c r="J5014"/>
      <c r="K5014"/>
      <c r="L5014"/>
    </row>
    <row r="5015" spans="10:12" x14ac:dyDescent="0.25">
      <c r="J5015"/>
      <c r="K5015"/>
      <c r="L5015"/>
    </row>
    <row r="5016" spans="10:12" x14ac:dyDescent="0.25">
      <c r="J5016"/>
      <c r="K5016"/>
      <c r="L5016"/>
    </row>
    <row r="5017" spans="10:12" x14ac:dyDescent="0.25">
      <c r="J5017"/>
      <c r="K5017"/>
      <c r="L5017"/>
    </row>
    <row r="5018" spans="10:12" x14ac:dyDescent="0.25">
      <c r="J5018"/>
      <c r="K5018"/>
      <c r="L5018"/>
    </row>
    <row r="5019" spans="10:12" x14ac:dyDescent="0.25">
      <c r="J5019"/>
      <c r="K5019"/>
      <c r="L5019"/>
    </row>
    <row r="5020" spans="10:12" x14ac:dyDescent="0.25">
      <c r="J5020"/>
      <c r="K5020"/>
      <c r="L5020"/>
    </row>
    <row r="5021" spans="10:12" x14ac:dyDescent="0.25">
      <c r="J5021"/>
      <c r="K5021"/>
      <c r="L5021"/>
    </row>
    <row r="5022" spans="10:12" x14ac:dyDescent="0.25">
      <c r="J5022"/>
      <c r="K5022"/>
      <c r="L5022"/>
    </row>
    <row r="5023" spans="10:12" x14ac:dyDescent="0.25">
      <c r="J5023"/>
      <c r="K5023"/>
      <c r="L5023"/>
    </row>
    <row r="5024" spans="10:12" x14ac:dyDescent="0.25">
      <c r="J5024"/>
      <c r="K5024"/>
      <c r="L5024"/>
    </row>
    <row r="5025" spans="10:12" x14ac:dyDescent="0.25">
      <c r="J5025"/>
      <c r="K5025"/>
      <c r="L5025"/>
    </row>
    <row r="5026" spans="10:12" x14ac:dyDescent="0.25">
      <c r="J5026"/>
      <c r="K5026"/>
      <c r="L5026"/>
    </row>
    <row r="5027" spans="10:12" x14ac:dyDescent="0.25">
      <c r="J5027"/>
      <c r="K5027"/>
      <c r="L5027"/>
    </row>
    <row r="5028" spans="10:12" x14ac:dyDescent="0.25">
      <c r="J5028"/>
      <c r="K5028"/>
      <c r="L5028"/>
    </row>
    <row r="5029" spans="10:12" x14ac:dyDescent="0.25">
      <c r="J5029"/>
      <c r="K5029"/>
      <c r="L5029"/>
    </row>
    <row r="5030" spans="10:12" x14ac:dyDescent="0.25">
      <c r="J5030"/>
      <c r="K5030"/>
      <c r="L5030"/>
    </row>
    <row r="5031" spans="10:12" x14ac:dyDescent="0.25">
      <c r="J5031"/>
      <c r="K5031"/>
      <c r="L5031"/>
    </row>
    <row r="5032" spans="10:12" x14ac:dyDescent="0.25">
      <c r="J5032"/>
      <c r="K5032"/>
      <c r="L5032"/>
    </row>
    <row r="5033" spans="10:12" x14ac:dyDescent="0.25">
      <c r="J5033"/>
      <c r="K5033"/>
      <c r="L5033"/>
    </row>
    <row r="5034" spans="10:12" x14ac:dyDescent="0.25">
      <c r="J5034"/>
      <c r="K5034"/>
      <c r="L5034"/>
    </row>
    <row r="5035" spans="10:12" x14ac:dyDescent="0.25">
      <c r="J5035"/>
      <c r="K5035"/>
      <c r="L5035"/>
    </row>
    <row r="5036" spans="10:12" x14ac:dyDescent="0.25">
      <c r="J5036"/>
      <c r="K5036"/>
      <c r="L5036"/>
    </row>
    <row r="5037" spans="10:12" x14ac:dyDescent="0.25">
      <c r="J5037"/>
      <c r="K5037"/>
      <c r="L5037"/>
    </row>
    <row r="5038" spans="10:12" x14ac:dyDescent="0.25">
      <c r="J5038"/>
      <c r="K5038"/>
      <c r="L5038"/>
    </row>
    <row r="5039" spans="10:12" x14ac:dyDescent="0.25">
      <c r="J5039"/>
      <c r="K5039"/>
      <c r="L5039"/>
    </row>
    <row r="5040" spans="10:12" x14ac:dyDescent="0.25">
      <c r="J5040"/>
      <c r="K5040"/>
      <c r="L5040"/>
    </row>
    <row r="5041" spans="10:12" x14ac:dyDescent="0.25">
      <c r="J5041"/>
      <c r="K5041"/>
      <c r="L5041"/>
    </row>
    <row r="5042" spans="10:12" x14ac:dyDescent="0.25">
      <c r="J5042"/>
      <c r="K5042"/>
      <c r="L5042"/>
    </row>
    <row r="5043" spans="10:12" x14ac:dyDescent="0.25">
      <c r="J5043"/>
      <c r="K5043"/>
      <c r="L5043"/>
    </row>
    <row r="5044" spans="10:12" x14ac:dyDescent="0.25">
      <c r="J5044"/>
      <c r="K5044"/>
      <c r="L5044"/>
    </row>
    <row r="5045" spans="10:12" x14ac:dyDescent="0.25">
      <c r="J5045"/>
      <c r="K5045"/>
      <c r="L5045"/>
    </row>
    <row r="5046" spans="10:12" x14ac:dyDescent="0.25">
      <c r="J5046"/>
      <c r="K5046"/>
      <c r="L5046"/>
    </row>
    <row r="5047" spans="10:12" x14ac:dyDescent="0.25">
      <c r="J5047"/>
      <c r="K5047"/>
      <c r="L5047"/>
    </row>
    <row r="5048" spans="10:12" x14ac:dyDescent="0.25">
      <c r="J5048"/>
      <c r="K5048"/>
      <c r="L5048"/>
    </row>
    <row r="5049" spans="10:12" x14ac:dyDescent="0.25">
      <c r="J5049"/>
      <c r="K5049"/>
      <c r="L5049"/>
    </row>
    <row r="5050" spans="10:12" x14ac:dyDescent="0.25">
      <c r="J5050"/>
      <c r="K5050"/>
      <c r="L5050"/>
    </row>
    <row r="5051" spans="10:12" x14ac:dyDescent="0.25">
      <c r="J5051"/>
      <c r="K5051"/>
      <c r="L5051"/>
    </row>
    <row r="5052" spans="10:12" x14ac:dyDescent="0.25">
      <c r="J5052"/>
      <c r="K5052"/>
      <c r="L5052"/>
    </row>
    <row r="5053" spans="10:12" x14ac:dyDescent="0.25">
      <c r="J5053"/>
      <c r="K5053"/>
      <c r="L5053"/>
    </row>
    <row r="5054" spans="10:12" x14ac:dyDescent="0.25">
      <c r="J5054"/>
      <c r="K5054"/>
      <c r="L5054"/>
    </row>
    <row r="5055" spans="10:12" x14ac:dyDescent="0.25">
      <c r="J5055"/>
      <c r="K5055"/>
      <c r="L5055"/>
    </row>
    <row r="5056" spans="10:12" x14ac:dyDescent="0.25">
      <c r="J5056"/>
      <c r="K5056"/>
      <c r="L5056"/>
    </row>
    <row r="5057" spans="10:12" x14ac:dyDescent="0.25">
      <c r="J5057"/>
      <c r="K5057"/>
      <c r="L5057"/>
    </row>
    <row r="5058" spans="10:12" x14ac:dyDescent="0.25">
      <c r="J5058"/>
      <c r="K5058"/>
      <c r="L5058"/>
    </row>
    <row r="5059" spans="10:12" x14ac:dyDescent="0.25">
      <c r="J5059"/>
      <c r="K5059"/>
      <c r="L5059"/>
    </row>
    <row r="5060" spans="10:12" x14ac:dyDescent="0.25">
      <c r="J5060"/>
      <c r="K5060"/>
      <c r="L5060"/>
    </row>
    <row r="5061" spans="10:12" x14ac:dyDescent="0.25">
      <c r="J5061"/>
      <c r="K5061"/>
      <c r="L5061"/>
    </row>
    <row r="5062" spans="10:12" x14ac:dyDescent="0.25">
      <c r="J5062"/>
      <c r="K5062"/>
      <c r="L5062"/>
    </row>
    <row r="5063" spans="10:12" x14ac:dyDescent="0.25">
      <c r="J5063"/>
      <c r="K5063"/>
      <c r="L5063"/>
    </row>
    <row r="5064" spans="10:12" x14ac:dyDescent="0.25">
      <c r="J5064"/>
      <c r="K5064"/>
      <c r="L5064"/>
    </row>
    <row r="5065" spans="10:12" x14ac:dyDescent="0.25">
      <c r="J5065"/>
      <c r="K5065"/>
      <c r="L5065"/>
    </row>
    <row r="5066" spans="10:12" x14ac:dyDescent="0.25">
      <c r="J5066"/>
      <c r="K5066"/>
      <c r="L5066"/>
    </row>
    <row r="5067" spans="10:12" x14ac:dyDescent="0.25">
      <c r="J5067"/>
      <c r="K5067"/>
      <c r="L5067"/>
    </row>
    <row r="5068" spans="10:12" x14ac:dyDescent="0.25">
      <c r="J5068"/>
      <c r="K5068"/>
      <c r="L5068"/>
    </row>
    <row r="5069" spans="10:12" x14ac:dyDescent="0.25">
      <c r="J5069"/>
      <c r="K5069"/>
      <c r="L5069"/>
    </row>
    <row r="5070" spans="10:12" x14ac:dyDescent="0.25">
      <c r="J5070"/>
      <c r="K5070"/>
      <c r="L5070"/>
    </row>
    <row r="5071" spans="10:12" x14ac:dyDescent="0.25">
      <c r="J5071"/>
      <c r="K5071"/>
      <c r="L5071"/>
    </row>
    <row r="5072" spans="10:12" x14ac:dyDescent="0.25">
      <c r="J5072"/>
      <c r="K5072"/>
      <c r="L5072"/>
    </row>
    <row r="5073" spans="10:12" x14ac:dyDescent="0.25">
      <c r="J5073"/>
      <c r="K5073"/>
      <c r="L5073"/>
    </row>
    <row r="5074" spans="10:12" x14ac:dyDescent="0.25">
      <c r="J5074"/>
      <c r="K5074"/>
      <c r="L5074"/>
    </row>
    <row r="5075" spans="10:12" x14ac:dyDescent="0.25">
      <c r="J5075"/>
      <c r="K5075"/>
      <c r="L5075"/>
    </row>
    <row r="5076" spans="10:12" x14ac:dyDescent="0.25">
      <c r="J5076"/>
      <c r="K5076"/>
      <c r="L5076"/>
    </row>
    <row r="5077" spans="10:12" x14ac:dyDescent="0.25">
      <c r="J5077"/>
      <c r="K5077"/>
      <c r="L5077"/>
    </row>
    <row r="5078" spans="10:12" x14ac:dyDescent="0.25">
      <c r="J5078"/>
      <c r="K5078"/>
      <c r="L5078"/>
    </row>
    <row r="5079" spans="10:12" x14ac:dyDescent="0.25">
      <c r="J5079"/>
      <c r="K5079"/>
      <c r="L5079"/>
    </row>
    <row r="5080" spans="10:12" x14ac:dyDescent="0.25">
      <c r="J5080"/>
      <c r="K5080"/>
      <c r="L5080"/>
    </row>
    <row r="5081" spans="10:12" x14ac:dyDescent="0.25">
      <c r="J5081"/>
      <c r="K5081"/>
      <c r="L5081"/>
    </row>
    <row r="5082" spans="10:12" x14ac:dyDescent="0.25">
      <c r="J5082"/>
      <c r="K5082"/>
      <c r="L5082"/>
    </row>
    <row r="5083" spans="10:12" x14ac:dyDescent="0.25">
      <c r="J5083"/>
      <c r="K5083"/>
      <c r="L5083"/>
    </row>
    <row r="5084" spans="10:12" x14ac:dyDescent="0.25">
      <c r="J5084"/>
      <c r="K5084"/>
      <c r="L5084"/>
    </row>
    <row r="5085" spans="10:12" x14ac:dyDescent="0.25">
      <c r="J5085"/>
      <c r="K5085"/>
      <c r="L5085"/>
    </row>
    <row r="5086" spans="10:12" x14ac:dyDescent="0.25">
      <c r="J5086"/>
      <c r="K5086"/>
      <c r="L5086"/>
    </row>
    <row r="5087" spans="10:12" x14ac:dyDescent="0.25">
      <c r="J5087"/>
      <c r="K5087"/>
      <c r="L5087"/>
    </row>
    <row r="5088" spans="10:12" x14ac:dyDescent="0.25">
      <c r="J5088"/>
      <c r="K5088"/>
      <c r="L5088"/>
    </row>
    <row r="5089" spans="10:12" x14ac:dyDescent="0.25">
      <c r="J5089"/>
      <c r="K5089"/>
      <c r="L5089"/>
    </row>
    <row r="5090" spans="10:12" x14ac:dyDescent="0.25">
      <c r="J5090"/>
      <c r="K5090"/>
      <c r="L5090"/>
    </row>
    <row r="5091" spans="10:12" x14ac:dyDescent="0.25">
      <c r="J5091"/>
      <c r="K5091"/>
      <c r="L5091"/>
    </row>
    <row r="5092" spans="10:12" x14ac:dyDescent="0.25">
      <c r="J5092"/>
      <c r="K5092"/>
      <c r="L5092"/>
    </row>
    <row r="5093" spans="10:12" x14ac:dyDescent="0.25">
      <c r="J5093"/>
      <c r="K5093"/>
      <c r="L5093"/>
    </row>
    <row r="5094" spans="10:12" x14ac:dyDescent="0.25">
      <c r="J5094"/>
      <c r="K5094"/>
      <c r="L5094"/>
    </row>
    <row r="5095" spans="10:12" x14ac:dyDescent="0.25">
      <c r="J5095"/>
      <c r="K5095"/>
      <c r="L5095"/>
    </row>
    <row r="5096" spans="10:12" x14ac:dyDescent="0.25">
      <c r="J5096"/>
      <c r="K5096"/>
      <c r="L5096"/>
    </row>
    <row r="5097" spans="10:12" x14ac:dyDescent="0.25">
      <c r="J5097"/>
      <c r="K5097"/>
      <c r="L5097"/>
    </row>
    <row r="5098" spans="10:12" x14ac:dyDescent="0.25">
      <c r="J5098"/>
      <c r="K5098"/>
      <c r="L5098"/>
    </row>
    <row r="5099" spans="10:12" x14ac:dyDescent="0.25">
      <c r="J5099"/>
      <c r="K5099"/>
      <c r="L5099"/>
    </row>
    <row r="5100" spans="10:12" x14ac:dyDescent="0.25">
      <c r="J5100"/>
      <c r="K5100"/>
      <c r="L5100"/>
    </row>
    <row r="5101" spans="10:12" x14ac:dyDescent="0.25">
      <c r="J5101"/>
      <c r="K5101"/>
      <c r="L5101"/>
    </row>
    <row r="5102" spans="10:12" x14ac:dyDescent="0.25">
      <c r="J5102"/>
      <c r="K5102"/>
      <c r="L5102"/>
    </row>
    <row r="5103" spans="10:12" x14ac:dyDescent="0.25">
      <c r="J5103"/>
      <c r="K5103"/>
      <c r="L5103"/>
    </row>
    <row r="5104" spans="10:12" x14ac:dyDescent="0.25">
      <c r="J5104"/>
      <c r="K5104"/>
      <c r="L5104"/>
    </row>
    <row r="5105" spans="10:12" x14ac:dyDescent="0.25">
      <c r="J5105"/>
      <c r="K5105"/>
      <c r="L5105"/>
    </row>
    <row r="5106" spans="10:12" x14ac:dyDescent="0.25">
      <c r="J5106"/>
      <c r="K5106"/>
      <c r="L5106"/>
    </row>
    <row r="5107" spans="10:12" x14ac:dyDescent="0.25">
      <c r="J5107"/>
      <c r="K5107"/>
      <c r="L5107"/>
    </row>
    <row r="5108" spans="10:12" x14ac:dyDescent="0.25">
      <c r="J5108"/>
      <c r="K5108"/>
      <c r="L5108"/>
    </row>
    <row r="5109" spans="10:12" x14ac:dyDescent="0.25">
      <c r="J5109"/>
      <c r="K5109"/>
      <c r="L5109"/>
    </row>
    <row r="5110" spans="10:12" x14ac:dyDescent="0.25">
      <c r="J5110"/>
      <c r="K5110"/>
      <c r="L5110"/>
    </row>
    <row r="5111" spans="10:12" x14ac:dyDescent="0.25">
      <c r="J5111"/>
      <c r="K5111"/>
      <c r="L5111"/>
    </row>
    <row r="5112" spans="10:12" x14ac:dyDescent="0.25">
      <c r="J5112"/>
      <c r="K5112"/>
      <c r="L5112"/>
    </row>
    <row r="5113" spans="10:12" x14ac:dyDescent="0.25">
      <c r="J5113"/>
      <c r="K5113"/>
      <c r="L5113"/>
    </row>
    <row r="5114" spans="10:12" x14ac:dyDescent="0.25">
      <c r="J5114"/>
      <c r="K5114"/>
      <c r="L5114"/>
    </row>
    <row r="5115" spans="10:12" x14ac:dyDescent="0.25">
      <c r="J5115"/>
      <c r="K5115"/>
      <c r="L5115"/>
    </row>
    <row r="5116" spans="10:12" x14ac:dyDescent="0.25">
      <c r="J5116"/>
      <c r="K5116"/>
      <c r="L5116"/>
    </row>
    <row r="5117" spans="10:12" x14ac:dyDescent="0.25">
      <c r="J5117"/>
      <c r="K5117"/>
      <c r="L5117"/>
    </row>
    <row r="5118" spans="10:12" x14ac:dyDescent="0.25">
      <c r="J5118"/>
      <c r="K5118"/>
      <c r="L5118"/>
    </row>
    <row r="5119" spans="10:12" x14ac:dyDescent="0.25">
      <c r="J5119"/>
      <c r="K5119"/>
      <c r="L5119"/>
    </row>
    <row r="5120" spans="10:12" x14ac:dyDescent="0.25">
      <c r="J5120"/>
      <c r="K5120"/>
      <c r="L5120"/>
    </row>
    <row r="5121" spans="10:12" x14ac:dyDescent="0.25">
      <c r="J5121"/>
      <c r="K5121"/>
      <c r="L5121"/>
    </row>
    <row r="5122" spans="10:12" x14ac:dyDescent="0.25">
      <c r="J5122"/>
      <c r="K5122"/>
      <c r="L5122"/>
    </row>
    <row r="5123" spans="10:12" x14ac:dyDescent="0.25">
      <c r="J5123"/>
      <c r="K5123"/>
      <c r="L5123"/>
    </row>
    <row r="5124" spans="10:12" x14ac:dyDescent="0.25">
      <c r="J5124"/>
      <c r="K5124"/>
      <c r="L5124"/>
    </row>
    <row r="5125" spans="10:12" x14ac:dyDescent="0.25">
      <c r="J5125"/>
      <c r="K5125"/>
      <c r="L5125"/>
    </row>
    <row r="5126" spans="10:12" x14ac:dyDescent="0.25">
      <c r="J5126"/>
      <c r="K5126"/>
      <c r="L5126"/>
    </row>
    <row r="5127" spans="10:12" x14ac:dyDescent="0.25">
      <c r="J5127"/>
      <c r="K5127"/>
      <c r="L5127"/>
    </row>
    <row r="5128" spans="10:12" x14ac:dyDescent="0.25">
      <c r="J5128"/>
      <c r="K5128"/>
      <c r="L5128"/>
    </row>
    <row r="5129" spans="10:12" x14ac:dyDescent="0.25">
      <c r="J5129"/>
      <c r="K5129"/>
      <c r="L5129"/>
    </row>
    <row r="5130" spans="10:12" x14ac:dyDescent="0.25">
      <c r="J5130"/>
      <c r="K5130"/>
      <c r="L5130"/>
    </row>
    <row r="5131" spans="10:12" x14ac:dyDescent="0.25">
      <c r="J5131"/>
      <c r="K5131"/>
      <c r="L5131"/>
    </row>
    <row r="5132" spans="10:12" x14ac:dyDescent="0.25">
      <c r="J5132"/>
      <c r="K5132"/>
      <c r="L5132"/>
    </row>
    <row r="5133" spans="10:12" x14ac:dyDescent="0.25">
      <c r="J5133"/>
      <c r="K5133"/>
      <c r="L5133"/>
    </row>
    <row r="5134" spans="10:12" x14ac:dyDescent="0.25">
      <c r="J5134"/>
      <c r="K5134"/>
      <c r="L5134"/>
    </row>
    <row r="5135" spans="10:12" x14ac:dyDescent="0.25">
      <c r="J5135"/>
      <c r="K5135"/>
      <c r="L5135"/>
    </row>
    <row r="5136" spans="10:12" x14ac:dyDescent="0.25">
      <c r="J5136"/>
      <c r="K5136"/>
      <c r="L5136"/>
    </row>
    <row r="5137" spans="10:12" x14ac:dyDescent="0.25">
      <c r="J5137"/>
      <c r="K5137"/>
      <c r="L5137"/>
    </row>
    <row r="5138" spans="10:12" x14ac:dyDescent="0.25">
      <c r="J5138"/>
      <c r="K5138"/>
      <c r="L5138"/>
    </row>
    <row r="5139" spans="10:12" x14ac:dyDescent="0.25">
      <c r="J5139"/>
      <c r="K5139"/>
      <c r="L5139"/>
    </row>
    <row r="5140" spans="10:12" x14ac:dyDescent="0.25">
      <c r="J5140"/>
      <c r="K5140"/>
      <c r="L5140"/>
    </row>
    <row r="5141" spans="10:12" x14ac:dyDescent="0.25">
      <c r="J5141"/>
      <c r="K5141"/>
      <c r="L5141"/>
    </row>
    <row r="5142" spans="10:12" x14ac:dyDescent="0.25">
      <c r="J5142"/>
      <c r="K5142"/>
      <c r="L5142"/>
    </row>
    <row r="5143" spans="10:12" x14ac:dyDescent="0.25">
      <c r="J5143"/>
      <c r="K5143"/>
      <c r="L5143"/>
    </row>
    <row r="5144" spans="10:12" x14ac:dyDescent="0.25">
      <c r="J5144"/>
      <c r="K5144"/>
      <c r="L5144"/>
    </row>
    <row r="5145" spans="10:12" x14ac:dyDescent="0.25">
      <c r="J5145"/>
      <c r="K5145"/>
      <c r="L5145"/>
    </row>
    <row r="5146" spans="10:12" x14ac:dyDescent="0.25">
      <c r="J5146"/>
      <c r="K5146"/>
      <c r="L5146"/>
    </row>
    <row r="5147" spans="10:12" x14ac:dyDescent="0.25">
      <c r="J5147"/>
      <c r="K5147"/>
      <c r="L5147"/>
    </row>
    <row r="5148" spans="10:12" x14ac:dyDescent="0.25">
      <c r="J5148"/>
      <c r="K5148"/>
      <c r="L5148"/>
    </row>
    <row r="5149" spans="10:12" x14ac:dyDescent="0.25">
      <c r="J5149"/>
      <c r="K5149"/>
      <c r="L5149"/>
    </row>
    <row r="5150" spans="10:12" x14ac:dyDescent="0.25">
      <c r="J5150"/>
      <c r="K5150"/>
      <c r="L5150"/>
    </row>
    <row r="5151" spans="10:12" x14ac:dyDescent="0.25">
      <c r="J5151"/>
      <c r="K5151"/>
      <c r="L5151"/>
    </row>
    <row r="5152" spans="10:12" x14ac:dyDescent="0.25">
      <c r="J5152"/>
      <c r="K5152"/>
      <c r="L5152"/>
    </row>
    <row r="5153" spans="10:12" x14ac:dyDescent="0.25">
      <c r="J5153"/>
      <c r="K5153"/>
      <c r="L5153"/>
    </row>
    <row r="5154" spans="10:12" x14ac:dyDescent="0.25">
      <c r="J5154"/>
      <c r="K5154"/>
      <c r="L5154"/>
    </row>
    <row r="5155" spans="10:12" x14ac:dyDescent="0.25">
      <c r="J5155"/>
      <c r="K5155"/>
      <c r="L5155"/>
    </row>
    <row r="5156" spans="10:12" x14ac:dyDescent="0.25">
      <c r="J5156"/>
      <c r="K5156"/>
      <c r="L5156"/>
    </row>
    <row r="5157" spans="10:12" x14ac:dyDescent="0.25">
      <c r="J5157"/>
      <c r="K5157"/>
      <c r="L5157"/>
    </row>
    <row r="5158" spans="10:12" x14ac:dyDescent="0.25">
      <c r="J5158"/>
      <c r="K5158"/>
      <c r="L5158"/>
    </row>
    <row r="5159" spans="10:12" x14ac:dyDescent="0.25">
      <c r="J5159"/>
      <c r="K5159"/>
      <c r="L5159"/>
    </row>
    <row r="5160" spans="10:12" x14ac:dyDescent="0.25">
      <c r="J5160"/>
      <c r="K5160"/>
      <c r="L5160"/>
    </row>
    <row r="5161" spans="10:12" x14ac:dyDescent="0.25">
      <c r="J5161"/>
      <c r="K5161"/>
      <c r="L5161"/>
    </row>
    <row r="5162" spans="10:12" x14ac:dyDescent="0.25">
      <c r="J5162"/>
      <c r="K5162"/>
      <c r="L5162"/>
    </row>
    <row r="5163" spans="10:12" x14ac:dyDescent="0.25">
      <c r="J5163"/>
      <c r="K5163"/>
      <c r="L5163"/>
    </row>
    <row r="5164" spans="10:12" x14ac:dyDescent="0.25">
      <c r="J5164"/>
      <c r="K5164"/>
      <c r="L5164"/>
    </row>
    <row r="5165" spans="10:12" x14ac:dyDescent="0.25">
      <c r="J5165"/>
      <c r="K5165"/>
      <c r="L5165"/>
    </row>
    <row r="5166" spans="10:12" x14ac:dyDescent="0.25">
      <c r="J5166"/>
      <c r="K5166"/>
      <c r="L5166"/>
    </row>
    <row r="5167" spans="10:12" x14ac:dyDescent="0.25">
      <c r="J5167"/>
      <c r="K5167"/>
      <c r="L5167"/>
    </row>
    <row r="5168" spans="10:12" x14ac:dyDescent="0.25">
      <c r="J5168"/>
      <c r="K5168"/>
      <c r="L5168"/>
    </row>
    <row r="5169" spans="10:12" x14ac:dyDescent="0.25">
      <c r="J5169"/>
      <c r="K5169"/>
      <c r="L5169"/>
    </row>
    <row r="5170" spans="10:12" x14ac:dyDescent="0.25">
      <c r="J5170"/>
      <c r="K5170"/>
      <c r="L5170"/>
    </row>
    <row r="5171" spans="10:12" x14ac:dyDescent="0.25">
      <c r="J5171"/>
      <c r="K5171"/>
      <c r="L5171"/>
    </row>
    <row r="5172" spans="10:12" x14ac:dyDescent="0.25">
      <c r="J5172"/>
      <c r="K5172"/>
      <c r="L5172"/>
    </row>
    <row r="5173" spans="10:12" x14ac:dyDescent="0.25">
      <c r="J5173"/>
      <c r="K5173"/>
      <c r="L5173"/>
    </row>
    <row r="5174" spans="10:12" x14ac:dyDescent="0.25">
      <c r="J5174"/>
      <c r="K5174"/>
      <c r="L5174"/>
    </row>
    <row r="5175" spans="10:12" x14ac:dyDescent="0.25">
      <c r="J5175"/>
      <c r="K5175"/>
      <c r="L5175"/>
    </row>
    <row r="5176" spans="10:12" x14ac:dyDescent="0.25">
      <c r="J5176"/>
      <c r="K5176"/>
      <c r="L5176"/>
    </row>
    <row r="5177" spans="10:12" x14ac:dyDescent="0.25">
      <c r="J5177"/>
      <c r="K5177"/>
      <c r="L5177"/>
    </row>
    <row r="5178" spans="10:12" x14ac:dyDescent="0.25">
      <c r="J5178"/>
      <c r="K5178"/>
      <c r="L5178"/>
    </row>
    <row r="5179" spans="10:12" x14ac:dyDescent="0.25">
      <c r="J5179"/>
      <c r="K5179"/>
      <c r="L5179"/>
    </row>
    <row r="5180" spans="10:12" x14ac:dyDescent="0.25">
      <c r="J5180"/>
      <c r="K5180"/>
      <c r="L5180"/>
    </row>
    <row r="5181" spans="10:12" x14ac:dyDescent="0.25">
      <c r="J5181"/>
      <c r="K5181"/>
      <c r="L5181"/>
    </row>
    <row r="5182" spans="10:12" x14ac:dyDescent="0.25">
      <c r="J5182"/>
      <c r="K5182"/>
      <c r="L5182"/>
    </row>
    <row r="5183" spans="10:12" x14ac:dyDescent="0.25">
      <c r="J5183"/>
      <c r="K5183"/>
      <c r="L5183"/>
    </row>
    <row r="5184" spans="10:12" x14ac:dyDescent="0.25">
      <c r="J5184"/>
      <c r="K5184"/>
      <c r="L5184"/>
    </row>
    <row r="5185" spans="10:12" x14ac:dyDescent="0.25">
      <c r="J5185"/>
      <c r="K5185"/>
      <c r="L5185"/>
    </row>
    <row r="5186" spans="10:12" x14ac:dyDescent="0.25">
      <c r="J5186"/>
      <c r="K5186"/>
      <c r="L5186"/>
    </row>
    <row r="5187" spans="10:12" x14ac:dyDescent="0.25">
      <c r="J5187"/>
      <c r="K5187"/>
      <c r="L5187"/>
    </row>
    <row r="5188" spans="10:12" x14ac:dyDescent="0.25">
      <c r="J5188"/>
      <c r="K5188"/>
      <c r="L5188"/>
    </row>
    <row r="5189" spans="10:12" x14ac:dyDescent="0.25">
      <c r="J5189"/>
      <c r="K5189"/>
      <c r="L5189"/>
    </row>
    <row r="5190" spans="10:12" x14ac:dyDescent="0.25">
      <c r="J5190"/>
      <c r="K5190"/>
      <c r="L5190"/>
    </row>
    <row r="5191" spans="10:12" x14ac:dyDescent="0.25">
      <c r="J5191"/>
      <c r="K5191"/>
      <c r="L5191"/>
    </row>
    <row r="5192" spans="10:12" x14ac:dyDescent="0.25">
      <c r="J5192"/>
      <c r="K5192"/>
      <c r="L5192"/>
    </row>
    <row r="5193" spans="10:12" x14ac:dyDescent="0.25">
      <c r="J5193"/>
      <c r="K5193"/>
      <c r="L5193"/>
    </row>
    <row r="5194" spans="10:12" x14ac:dyDescent="0.25">
      <c r="J5194"/>
      <c r="K5194"/>
      <c r="L5194"/>
    </row>
    <row r="5195" spans="10:12" x14ac:dyDescent="0.25">
      <c r="J5195"/>
      <c r="K5195"/>
      <c r="L5195"/>
    </row>
    <row r="5196" spans="10:12" x14ac:dyDescent="0.25">
      <c r="J5196"/>
      <c r="K5196"/>
      <c r="L5196"/>
    </row>
    <row r="5197" spans="10:12" x14ac:dyDescent="0.25">
      <c r="J5197"/>
      <c r="K5197"/>
      <c r="L5197"/>
    </row>
    <row r="5198" spans="10:12" x14ac:dyDescent="0.25">
      <c r="J5198"/>
      <c r="K5198"/>
      <c r="L5198"/>
    </row>
    <row r="5199" spans="10:12" x14ac:dyDescent="0.25">
      <c r="J5199"/>
      <c r="K5199"/>
      <c r="L5199"/>
    </row>
    <row r="5200" spans="10:12" x14ac:dyDescent="0.25">
      <c r="J5200"/>
      <c r="K5200"/>
      <c r="L5200"/>
    </row>
    <row r="5201" spans="10:12" x14ac:dyDescent="0.25">
      <c r="J5201"/>
      <c r="K5201"/>
      <c r="L5201"/>
    </row>
    <row r="5202" spans="10:12" x14ac:dyDescent="0.25">
      <c r="J5202"/>
      <c r="K5202"/>
      <c r="L5202"/>
    </row>
    <row r="5203" spans="10:12" x14ac:dyDescent="0.25">
      <c r="J5203"/>
      <c r="K5203"/>
      <c r="L5203"/>
    </row>
    <row r="5204" spans="10:12" x14ac:dyDescent="0.25">
      <c r="J5204"/>
      <c r="K5204"/>
      <c r="L5204"/>
    </row>
    <row r="5205" spans="10:12" x14ac:dyDescent="0.25">
      <c r="J5205"/>
      <c r="K5205"/>
      <c r="L5205"/>
    </row>
    <row r="5206" spans="10:12" x14ac:dyDescent="0.25">
      <c r="J5206"/>
      <c r="K5206"/>
      <c r="L5206"/>
    </row>
    <row r="5207" spans="10:12" x14ac:dyDescent="0.25">
      <c r="J5207"/>
      <c r="K5207"/>
      <c r="L5207"/>
    </row>
    <row r="5208" spans="10:12" x14ac:dyDescent="0.25">
      <c r="J5208"/>
      <c r="K5208"/>
      <c r="L5208"/>
    </row>
    <row r="5209" spans="10:12" x14ac:dyDescent="0.25">
      <c r="J5209"/>
      <c r="K5209"/>
      <c r="L5209"/>
    </row>
    <row r="5210" spans="10:12" x14ac:dyDescent="0.25">
      <c r="J5210"/>
      <c r="K5210"/>
      <c r="L5210"/>
    </row>
    <row r="5211" spans="10:12" x14ac:dyDescent="0.25">
      <c r="J5211"/>
      <c r="K5211"/>
      <c r="L5211"/>
    </row>
    <row r="5212" spans="10:12" x14ac:dyDescent="0.25">
      <c r="J5212"/>
      <c r="K5212"/>
      <c r="L5212"/>
    </row>
    <row r="5213" spans="10:12" x14ac:dyDescent="0.25">
      <c r="J5213"/>
      <c r="K5213"/>
      <c r="L5213"/>
    </row>
    <row r="5214" spans="10:12" x14ac:dyDescent="0.25">
      <c r="J5214"/>
      <c r="K5214"/>
      <c r="L5214"/>
    </row>
    <row r="5215" spans="10:12" x14ac:dyDescent="0.25">
      <c r="J5215"/>
      <c r="K5215"/>
      <c r="L5215"/>
    </row>
    <row r="5216" spans="10:12" x14ac:dyDescent="0.25">
      <c r="J5216"/>
      <c r="K5216"/>
      <c r="L5216"/>
    </row>
    <row r="5217" spans="10:12" x14ac:dyDescent="0.25">
      <c r="J5217"/>
      <c r="K5217"/>
      <c r="L5217"/>
    </row>
    <row r="5218" spans="10:12" x14ac:dyDescent="0.25">
      <c r="J5218"/>
      <c r="K5218"/>
      <c r="L5218"/>
    </row>
    <row r="5219" spans="10:12" x14ac:dyDescent="0.25">
      <c r="J5219"/>
      <c r="K5219"/>
      <c r="L5219"/>
    </row>
    <row r="5220" spans="10:12" x14ac:dyDescent="0.25">
      <c r="J5220"/>
      <c r="K5220"/>
      <c r="L5220"/>
    </row>
    <row r="5221" spans="10:12" x14ac:dyDescent="0.25">
      <c r="J5221"/>
      <c r="K5221"/>
      <c r="L5221"/>
    </row>
    <row r="5222" spans="10:12" x14ac:dyDescent="0.25">
      <c r="J5222"/>
      <c r="K5222"/>
      <c r="L5222"/>
    </row>
    <row r="5223" spans="10:12" x14ac:dyDescent="0.25">
      <c r="J5223"/>
      <c r="K5223"/>
      <c r="L5223"/>
    </row>
    <row r="5224" spans="10:12" x14ac:dyDescent="0.25">
      <c r="J5224"/>
      <c r="K5224"/>
      <c r="L5224"/>
    </row>
    <row r="5225" spans="10:12" x14ac:dyDescent="0.25">
      <c r="J5225"/>
      <c r="K5225"/>
      <c r="L5225"/>
    </row>
    <row r="5226" spans="10:12" x14ac:dyDescent="0.25">
      <c r="J5226"/>
      <c r="K5226"/>
      <c r="L5226"/>
    </row>
    <row r="5227" spans="10:12" x14ac:dyDescent="0.25">
      <c r="J5227"/>
      <c r="K5227"/>
      <c r="L5227"/>
    </row>
    <row r="5228" spans="10:12" x14ac:dyDescent="0.25">
      <c r="J5228"/>
      <c r="K5228"/>
      <c r="L5228"/>
    </row>
    <row r="5229" spans="10:12" x14ac:dyDescent="0.25">
      <c r="J5229"/>
      <c r="K5229"/>
      <c r="L5229"/>
    </row>
    <row r="5230" spans="10:12" x14ac:dyDescent="0.25">
      <c r="J5230"/>
      <c r="K5230"/>
      <c r="L5230"/>
    </row>
    <row r="5231" spans="10:12" x14ac:dyDescent="0.25">
      <c r="J5231"/>
      <c r="K5231"/>
      <c r="L5231"/>
    </row>
    <row r="5232" spans="10:12" x14ac:dyDescent="0.25">
      <c r="J5232"/>
      <c r="K5232"/>
      <c r="L5232"/>
    </row>
    <row r="5233" spans="10:12" x14ac:dyDescent="0.25">
      <c r="J5233"/>
      <c r="K5233"/>
      <c r="L5233"/>
    </row>
    <row r="5234" spans="10:12" x14ac:dyDescent="0.25">
      <c r="J5234"/>
      <c r="K5234"/>
      <c r="L5234"/>
    </row>
    <row r="5235" spans="10:12" x14ac:dyDescent="0.25">
      <c r="J5235"/>
      <c r="K5235"/>
      <c r="L5235"/>
    </row>
    <row r="5236" spans="10:12" x14ac:dyDescent="0.25">
      <c r="J5236"/>
      <c r="K5236"/>
      <c r="L5236"/>
    </row>
    <row r="5237" spans="10:12" x14ac:dyDescent="0.25">
      <c r="J5237"/>
      <c r="K5237"/>
      <c r="L5237"/>
    </row>
    <row r="5238" spans="10:12" x14ac:dyDescent="0.25">
      <c r="J5238"/>
      <c r="K5238"/>
      <c r="L5238"/>
    </row>
    <row r="5239" spans="10:12" x14ac:dyDescent="0.25">
      <c r="J5239"/>
      <c r="K5239"/>
      <c r="L5239"/>
    </row>
    <row r="5240" spans="10:12" x14ac:dyDescent="0.25">
      <c r="J5240"/>
      <c r="K5240"/>
      <c r="L5240"/>
    </row>
    <row r="5241" spans="10:12" x14ac:dyDescent="0.25">
      <c r="J5241"/>
      <c r="K5241"/>
      <c r="L5241"/>
    </row>
    <row r="5242" spans="10:12" x14ac:dyDescent="0.25">
      <c r="J5242"/>
      <c r="K5242"/>
      <c r="L5242"/>
    </row>
    <row r="5243" spans="10:12" x14ac:dyDescent="0.25">
      <c r="J5243"/>
      <c r="K5243"/>
      <c r="L5243"/>
    </row>
    <row r="5244" spans="10:12" x14ac:dyDescent="0.25">
      <c r="J5244"/>
      <c r="K5244"/>
      <c r="L5244"/>
    </row>
    <row r="5245" spans="10:12" x14ac:dyDescent="0.25">
      <c r="J5245"/>
      <c r="K5245"/>
      <c r="L5245"/>
    </row>
    <row r="5246" spans="10:12" x14ac:dyDescent="0.25">
      <c r="J5246"/>
      <c r="K5246"/>
      <c r="L5246"/>
    </row>
    <row r="5247" spans="10:12" x14ac:dyDescent="0.25">
      <c r="J5247"/>
      <c r="K5247"/>
      <c r="L5247"/>
    </row>
    <row r="5248" spans="10:12" x14ac:dyDescent="0.25">
      <c r="J5248"/>
      <c r="K5248"/>
      <c r="L5248"/>
    </row>
    <row r="5249" spans="10:12" x14ac:dyDescent="0.25">
      <c r="J5249"/>
      <c r="K5249"/>
      <c r="L5249"/>
    </row>
    <row r="5250" spans="10:12" x14ac:dyDescent="0.25">
      <c r="J5250"/>
      <c r="K5250"/>
      <c r="L5250"/>
    </row>
    <row r="5251" spans="10:12" x14ac:dyDescent="0.25">
      <c r="J5251"/>
      <c r="K5251"/>
      <c r="L5251"/>
    </row>
    <row r="5252" spans="10:12" x14ac:dyDescent="0.25">
      <c r="J5252"/>
      <c r="K5252"/>
      <c r="L5252"/>
    </row>
    <row r="5253" spans="10:12" x14ac:dyDescent="0.25">
      <c r="J5253"/>
      <c r="K5253"/>
      <c r="L5253"/>
    </row>
    <row r="5254" spans="10:12" x14ac:dyDescent="0.25">
      <c r="J5254"/>
      <c r="K5254"/>
      <c r="L5254"/>
    </row>
    <row r="5255" spans="10:12" x14ac:dyDescent="0.25">
      <c r="J5255"/>
      <c r="K5255"/>
      <c r="L5255"/>
    </row>
    <row r="5256" spans="10:12" x14ac:dyDescent="0.25">
      <c r="J5256"/>
      <c r="K5256"/>
      <c r="L5256"/>
    </row>
    <row r="5257" spans="10:12" x14ac:dyDescent="0.25">
      <c r="J5257"/>
      <c r="K5257"/>
      <c r="L5257"/>
    </row>
    <row r="5258" spans="10:12" x14ac:dyDescent="0.25">
      <c r="J5258"/>
      <c r="K5258"/>
      <c r="L5258"/>
    </row>
    <row r="5259" spans="10:12" x14ac:dyDescent="0.25">
      <c r="J5259"/>
      <c r="K5259"/>
      <c r="L5259"/>
    </row>
    <row r="5260" spans="10:12" x14ac:dyDescent="0.25">
      <c r="J5260"/>
      <c r="K5260"/>
      <c r="L5260"/>
    </row>
    <row r="5261" spans="10:12" x14ac:dyDescent="0.25">
      <c r="J5261"/>
      <c r="K5261"/>
      <c r="L5261"/>
    </row>
    <row r="5262" spans="10:12" x14ac:dyDescent="0.25">
      <c r="J5262"/>
      <c r="K5262"/>
      <c r="L5262"/>
    </row>
    <row r="5263" spans="10:12" x14ac:dyDescent="0.25">
      <c r="J5263"/>
      <c r="K5263"/>
      <c r="L5263"/>
    </row>
    <row r="5264" spans="10:12" x14ac:dyDescent="0.25">
      <c r="J5264"/>
      <c r="K5264"/>
      <c r="L5264"/>
    </row>
    <row r="5265" spans="10:12" x14ac:dyDescent="0.25">
      <c r="J5265"/>
      <c r="K5265"/>
      <c r="L5265"/>
    </row>
    <row r="5266" spans="10:12" x14ac:dyDescent="0.25">
      <c r="J5266"/>
      <c r="K5266"/>
      <c r="L5266"/>
    </row>
    <row r="5267" spans="10:12" x14ac:dyDescent="0.25">
      <c r="J5267"/>
      <c r="K5267"/>
      <c r="L5267"/>
    </row>
    <row r="5268" spans="10:12" x14ac:dyDescent="0.25">
      <c r="J5268"/>
      <c r="K5268"/>
      <c r="L5268"/>
    </row>
    <row r="5269" spans="10:12" x14ac:dyDescent="0.25">
      <c r="J5269"/>
      <c r="K5269"/>
      <c r="L5269"/>
    </row>
    <row r="5270" spans="10:12" x14ac:dyDescent="0.25">
      <c r="J5270"/>
      <c r="K5270"/>
      <c r="L5270"/>
    </row>
    <row r="5271" spans="10:12" x14ac:dyDescent="0.25">
      <c r="J5271"/>
      <c r="K5271"/>
      <c r="L5271"/>
    </row>
    <row r="5272" spans="10:12" x14ac:dyDescent="0.25">
      <c r="J5272"/>
      <c r="K5272"/>
      <c r="L5272"/>
    </row>
    <row r="5273" spans="10:12" x14ac:dyDescent="0.25">
      <c r="J5273"/>
      <c r="K5273"/>
      <c r="L5273"/>
    </row>
    <row r="5274" spans="10:12" x14ac:dyDescent="0.25">
      <c r="J5274"/>
      <c r="K5274"/>
      <c r="L5274"/>
    </row>
    <row r="5275" spans="10:12" x14ac:dyDescent="0.25">
      <c r="J5275"/>
      <c r="K5275"/>
      <c r="L5275"/>
    </row>
    <row r="5276" spans="10:12" x14ac:dyDescent="0.25">
      <c r="J5276"/>
      <c r="K5276"/>
      <c r="L5276"/>
    </row>
    <row r="5277" spans="10:12" x14ac:dyDescent="0.25">
      <c r="J5277"/>
      <c r="K5277"/>
      <c r="L5277"/>
    </row>
    <row r="5278" spans="10:12" x14ac:dyDescent="0.25">
      <c r="J5278"/>
      <c r="K5278"/>
      <c r="L5278"/>
    </row>
    <row r="5279" spans="10:12" x14ac:dyDescent="0.25">
      <c r="J5279"/>
      <c r="K5279"/>
      <c r="L5279"/>
    </row>
    <row r="5280" spans="10:12" x14ac:dyDescent="0.25">
      <c r="J5280"/>
      <c r="K5280"/>
      <c r="L5280"/>
    </row>
    <row r="5281" spans="10:12" x14ac:dyDescent="0.25">
      <c r="J5281"/>
      <c r="K5281"/>
      <c r="L5281"/>
    </row>
    <row r="5282" spans="10:12" x14ac:dyDescent="0.25">
      <c r="J5282"/>
      <c r="K5282"/>
      <c r="L5282"/>
    </row>
    <row r="5283" spans="10:12" x14ac:dyDescent="0.25">
      <c r="J5283"/>
      <c r="K5283"/>
      <c r="L5283"/>
    </row>
    <row r="5284" spans="10:12" x14ac:dyDescent="0.25">
      <c r="J5284"/>
      <c r="K5284"/>
      <c r="L5284"/>
    </row>
    <row r="5285" spans="10:12" x14ac:dyDescent="0.25">
      <c r="J5285"/>
      <c r="K5285"/>
      <c r="L5285"/>
    </row>
    <row r="5286" spans="10:12" x14ac:dyDescent="0.25">
      <c r="J5286"/>
      <c r="K5286"/>
      <c r="L5286"/>
    </row>
    <row r="5287" spans="10:12" x14ac:dyDescent="0.25">
      <c r="J5287"/>
      <c r="K5287"/>
      <c r="L5287"/>
    </row>
    <row r="5288" spans="10:12" x14ac:dyDescent="0.25">
      <c r="J5288"/>
      <c r="K5288"/>
      <c r="L5288"/>
    </row>
    <row r="5289" spans="10:12" x14ac:dyDescent="0.25">
      <c r="J5289"/>
      <c r="K5289"/>
      <c r="L5289"/>
    </row>
    <row r="5290" spans="10:12" x14ac:dyDescent="0.25">
      <c r="J5290"/>
      <c r="K5290"/>
      <c r="L5290"/>
    </row>
    <row r="5291" spans="10:12" x14ac:dyDescent="0.25">
      <c r="J5291"/>
      <c r="K5291"/>
      <c r="L5291"/>
    </row>
    <row r="5292" spans="10:12" x14ac:dyDescent="0.25">
      <c r="J5292"/>
      <c r="K5292"/>
      <c r="L5292"/>
    </row>
    <row r="5293" spans="10:12" x14ac:dyDescent="0.25">
      <c r="J5293"/>
      <c r="K5293"/>
      <c r="L5293"/>
    </row>
    <row r="5294" spans="10:12" x14ac:dyDescent="0.25">
      <c r="J5294"/>
      <c r="K5294"/>
      <c r="L5294"/>
    </row>
    <row r="5295" spans="10:12" x14ac:dyDescent="0.25">
      <c r="J5295"/>
      <c r="K5295"/>
      <c r="L5295"/>
    </row>
    <row r="5296" spans="10:12" x14ac:dyDescent="0.25">
      <c r="J5296"/>
      <c r="K5296"/>
      <c r="L5296"/>
    </row>
    <row r="5297" spans="10:12" x14ac:dyDescent="0.25">
      <c r="J5297"/>
      <c r="K5297"/>
      <c r="L5297"/>
    </row>
    <row r="5298" spans="10:12" x14ac:dyDescent="0.25">
      <c r="J5298"/>
      <c r="K5298"/>
      <c r="L5298"/>
    </row>
    <row r="5299" spans="10:12" x14ac:dyDescent="0.25">
      <c r="J5299"/>
      <c r="K5299"/>
      <c r="L5299"/>
    </row>
    <row r="5300" spans="10:12" x14ac:dyDescent="0.25">
      <c r="J5300"/>
      <c r="K5300"/>
      <c r="L5300"/>
    </row>
    <row r="5301" spans="10:12" x14ac:dyDescent="0.25">
      <c r="J5301"/>
      <c r="K5301"/>
      <c r="L5301"/>
    </row>
    <row r="5302" spans="10:12" x14ac:dyDescent="0.25">
      <c r="J5302"/>
      <c r="K5302"/>
      <c r="L5302"/>
    </row>
    <row r="5303" spans="10:12" x14ac:dyDescent="0.25">
      <c r="J5303"/>
      <c r="K5303"/>
      <c r="L5303"/>
    </row>
    <row r="5304" spans="10:12" x14ac:dyDescent="0.25">
      <c r="J5304"/>
      <c r="K5304"/>
      <c r="L5304"/>
    </row>
    <row r="5305" spans="10:12" x14ac:dyDescent="0.25">
      <c r="J5305"/>
      <c r="K5305"/>
      <c r="L5305"/>
    </row>
    <row r="5306" spans="10:12" x14ac:dyDescent="0.25">
      <c r="J5306"/>
      <c r="K5306"/>
      <c r="L5306"/>
    </row>
    <row r="5307" spans="10:12" x14ac:dyDescent="0.25">
      <c r="J5307"/>
      <c r="K5307"/>
      <c r="L5307"/>
    </row>
    <row r="5308" spans="10:12" x14ac:dyDescent="0.25">
      <c r="J5308"/>
      <c r="K5308"/>
      <c r="L5308"/>
    </row>
    <row r="5309" spans="10:12" x14ac:dyDescent="0.25">
      <c r="J5309"/>
      <c r="K5309"/>
      <c r="L5309"/>
    </row>
    <row r="5310" spans="10:12" x14ac:dyDescent="0.25">
      <c r="J5310"/>
      <c r="K5310"/>
      <c r="L5310"/>
    </row>
    <row r="5311" spans="10:12" x14ac:dyDescent="0.25">
      <c r="J5311"/>
      <c r="K5311"/>
      <c r="L5311"/>
    </row>
    <row r="5312" spans="10:12" x14ac:dyDescent="0.25">
      <c r="J5312"/>
      <c r="K5312"/>
      <c r="L5312"/>
    </row>
    <row r="5313" spans="10:12" x14ac:dyDescent="0.25">
      <c r="J5313"/>
      <c r="K5313"/>
      <c r="L5313"/>
    </row>
    <row r="5314" spans="10:12" x14ac:dyDescent="0.25">
      <c r="J5314"/>
      <c r="K5314"/>
      <c r="L5314"/>
    </row>
    <row r="5315" spans="10:12" x14ac:dyDescent="0.25">
      <c r="J5315"/>
      <c r="K5315"/>
      <c r="L5315"/>
    </row>
    <row r="5316" spans="10:12" x14ac:dyDescent="0.25">
      <c r="J5316"/>
      <c r="K5316"/>
      <c r="L5316"/>
    </row>
    <row r="5317" spans="10:12" x14ac:dyDescent="0.25">
      <c r="J5317"/>
      <c r="K5317"/>
      <c r="L5317"/>
    </row>
    <row r="5318" spans="10:12" x14ac:dyDescent="0.25">
      <c r="J5318"/>
      <c r="K5318"/>
      <c r="L5318"/>
    </row>
    <row r="5319" spans="10:12" x14ac:dyDescent="0.25">
      <c r="J5319"/>
      <c r="K5319"/>
      <c r="L5319"/>
    </row>
    <row r="5320" spans="10:12" x14ac:dyDescent="0.25">
      <c r="J5320"/>
      <c r="K5320"/>
      <c r="L5320"/>
    </row>
    <row r="5321" spans="10:12" x14ac:dyDescent="0.25">
      <c r="J5321"/>
      <c r="K5321"/>
      <c r="L5321"/>
    </row>
    <row r="5322" spans="10:12" x14ac:dyDescent="0.25">
      <c r="J5322"/>
      <c r="K5322"/>
      <c r="L5322"/>
    </row>
    <row r="5323" spans="10:12" x14ac:dyDescent="0.25">
      <c r="J5323"/>
      <c r="K5323"/>
      <c r="L5323"/>
    </row>
    <row r="5324" spans="10:12" x14ac:dyDescent="0.25">
      <c r="J5324"/>
      <c r="K5324"/>
      <c r="L5324"/>
    </row>
    <row r="5325" spans="10:12" x14ac:dyDescent="0.25">
      <c r="J5325"/>
      <c r="K5325"/>
      <c r="L5325"/>
    </row>
    <row r="5326" spans="10:12" x14ac:dyDescent="0.25">
      <c r="J5326"/>
      <c r="K5326"/>
      <c r="L5326"/>
    </row>
    <row r="5327" spans="10:12" x14ac:dyDescent="0.25">
      <c r="J5327"/>
      <c r="K5327"/>
      <c r="L5327"/>
    </row>
    <row r="5328" spans="10:12" x14ac:dyDescent="0.25">
      <c r="J5328"/>
      <c r="K5328"/>
      <c r="L5328"/>
    </row>
    <row r="5329" spans="10:12" x14ac:dyDescent="0.25">
      <c r="J5329"/>
      <c r="K5329"/>
      <c r="L5329"/>
    </row>
    <row r="5330" spans="10:12" x14ac:dyDescent="0.25">
      <c r="J5330"/>
      <c r="K5330"/>
      <c r="L5330"/>
    </row>
    <row r="5331" spans="10:12" x14ac:dyDescent="0.25">
      <c r="J5331"/>
      <c r="K5331"/>
      <c r="L5331"/>
    </row>
    <row r="5332" spans="10:12" x14ac:dyDescent="0.25">
      <c r="J5332"/>
      <c r="K5332"/>
      <c r="L5332"/>
    </row>
    <row r="5333" spans="10:12" x14ac:dyDescent="0.25">
      <c r="J5333"/>
      <c r="K5333"/>
      <c r="L5333"/>
    </row>
    <row r="5334" spans="10:12" x14ac:dyDescent="0.25">
      <c r="J5334"/>
      <c r="K5334"/>
      <c r="L5334"/>
    </row>
    <row r="5335" spans="10:12" x14ac:dyDescent="0.25">
      <c r="J5335"/>
      <c r="K5335"/>
      <c r="L5335"/>
    </row>
    <row r="5336" spans="10:12" x14ac:dyDescent="0.25">
      <c r="J5336"/>
      <c r="K5336"/>
      <c r="L5336"/>
    </row>
    <row r="5337" spans="10:12" x14ac:dyDescent="0.25">
      <c r="J5337"/>
      <c r="K5337"/>
      <c r="L5337"/>
    </row>
    <row r="5338" spans="10:12" x14ac:dyDescent="0.25">
      <c r="J5338"/>
      <c r="K5338"/>
      <c r="L5338"/>
    </row>
    <row r="5339" spans="10:12" x14ac:dyDescent="0.25">
      <c r="J5339"/>
      <c r="K5339"/>
      <c r="L5339"/>
    </row>
    <row r="5340" spans="10:12" x14ac:dyDescent="0.25">
      <c r="J5340"/>
      <c r="K5340"/>
      <c r="L5340"/>
    </row>
    <row r="5341" spans="10:12" x14ac:dyDescent="0.25">
      <c r="J5341"/>
      <c r="K5341"/>
      <c r="L5341"/>
    </row>
    <row r="5342" spans="10:12" x14ac:dyDescent="0.25">
      <c r="J5342"/>
      <c r="K5342"/>
      <c r="L5342"/>
    </row>
    <row r="5343" spans="10:12" x14ac:dyDescent="0.25">
      <c r="J5343"/>
      <c r="K5343"/>
      <c r="L5343"/>
    </row>
    <row r="5344" spans="10:12" x14ac:dyDescent="0.25">
      <c r="J5344"/>
      <c r="K5344"/>
      <c r="L5344"/>
    </row>
    <row r="5345" spans="10:12" x14ac:dyDescent="0.25">
      <c r="J5345"/>
      <c r="K5345"/>
      <c r="L5345"/>
    </row>
    <row r="5346" spans="10:12" x14ac:dyDescent="0.25">
      <c r="J5346"/>
      <c r="K5346"/>
      <c r="L5346"/>
    </row>
    <row r="5347" spans="10:12" x14ac:dyDescent="0.25">
      <c r="J5347"/>
      <c r="K5347"/>
      <c r="L5347"/>
    </row>
    <row r="5348" spans="10:12" x14ac:dyDescent="0.25">
      <c r="J5348"/>
      <c r="K5348"/>
      <c r="L5348"/>
    </row>
    <row r="5349" spans="10:12" x14ac:dyDescent="0.25">
      <c r="J5349"/>
      <c r="K5349"/>
      <c r="L5349"/>
    </row>
    <row r="5350" spans="10:12" x14ac:dyDescent="0.25">
      <c r="J5350"/>
      <c r="K5350"/>
      <c r="L5350"/>
    </row>
    <row r="5351" spans="10:12" x14ac:dyDescent="0.25">
      <c r="J5351"/>
      <c r="K5351"/>
      <c r="L5351"/>
    </row>
    <row r="5352" spans="10:12" x14ac:dyDescent="0.25">
      <c r="J5352"/>
      <c r="K5352"/>
      <c r="L5352"/>
    </row>
    <row r="5353" spans="10:12" x14ac:dyDescent="0.25">
      <c r="J5353"/>
      <c r="K5353"/>
      <c r="L5353"/>
    </row>
    <row r="5354" spans="10:12" x14ac:dyDescent="0.25">
      <c r="J5354"/>
      <c r="K5354"/>
      <c r="L5354"/>
    </row>
    <row r="5355" spans="10:12" x14ac:dyDescent="0.25">
      <c r="J5355"/>
      <c r="K5355"/>
      <c r="L5355"/>
    </row>
    <row r="5356" spans="10:12" x14ac:dyDescent="0.25">
      <c r="J5356"/>
      <c r="K5356"/>
      <c r="L5356"/>
    </row>
    <row r="5357" spans="10:12" x14ac:dyDescent="0.25">
      <c r="J5357"/>
      <c r="K5357"/>
      <c r="L5357"/>
    </row>
    <row r="5358" spans="10:12" x14ac:dyDescent="0.25">
      <c r="J5358"/>
      <c r="K5358"/>
      <c r="L5358"/>
    </row>
    <row r="5359" spans="10:12" x14ac:dyDescent="0.25">
      <c r="J5359"/>
      <c r="K5359"/>
      <c r="L5359"/>
    </row>
    <row r="5360" spans="10:12" x14ac:dyDescent="0.25">
      <c r="J5360"/>
      <c r="K5360"/>
      <c r="L5360"/>
    </row>
    <row r="5361" spans="10:12" x14ac:dyDescent="0.25">
      <c r="J5361"/>
      <c r="K5361"/>
      <c r="L5361"/>
    </row>
    <row r="5362" spans="10:12" x14ac:dyDescent="0.25">
      <c r="J5362"/>
      <c r="K5362"/>
      <c r="L5362"/>
    </row>
    <row r="5363" spans="10:12" x14ac:dyDescent="0.25">
      <c r="J5363"/>
      <c r="K5363"/>
      <c r="L5363"/>
    </row>
    <row r="5364" spans="10:12" x14ac:dyDescent="0.25">
      <c r="J5364"/>
      <c r="K5364"/>
      <c r="L5364"/>
    </row>
    <row r="5365" spans="10:12" x14ac:dyDescent="0.25">
      <c r="J5365"/>
      <c r="K5365"/>
      <c r="L5365"/>
    </row>
    <row r="5366" spans="10:12" x14ac:dyDescent="0.25">
      <c r="J5366"/>
      <c r="K5366"/>
      <c r="L5366"/>
    </row>
    <row r="5367" spans="10:12" x14ac:dyDescent="0.25">
      <c r="J5367"/>
      <c r="K5367"/>
      <c r="L5367"/>
    </row>
    <row r="5368" spans="10:12" x14ac:dyDescent="0.25">
      <c r="J5368"/>
      <c r="K5368"/>
      <c r="L5368"/>
    </row>
    <row r="5369" spans="10:12" x14ac:dyDescent="0.25">
      <c r="J5369"/>
      <c r="K5369"/>
      <c r="L5369"/>
    </row>
    <row r="5370" spans="10:12" x14ac:dyDescent="0.25">
      <c r="J5370"/>
      <c r="K5370"/>
      <c r="L5370"/>
    </row>
    <row r="5371" spans="10:12" x14ac:dyDescent="0.25">
      <c r="J5371"/>
      <c r="K5371"/>
      <c r="L5371"/>
    </row>
    <row r="5372" spans="10:12" x14ac:dyDescent="0.25">
      <c r="J5372"/>
      <c r="K5372"/>
      <c r="L5372"/>
    </row>
    <row r="5373" spans="10:12" x14ac:dyDescent="0.25">
      <c r="J5373"/>
      <c r="K5373"/>
      <c r="L5373"/>
    </row>
    <row r="5374" spans="10:12" x14ac:dyDescent="0.25">
      <c r="J5374"/>
      <c r="K5374"/>
      <c r="L5374"/>
    </row>
    <row r="5375" spans="10:12" x14ac:dyDescent="0.25">
      <c r="J5375"/>
      <c r="K5375"/>
      <c r="L5375"/>
    </row>
    <row r="5376" spans="10:12" x14ac:dyDescent="0.25">
      <c r="J5376"/>
      <c r="K5376"/>
      <c r="L5376"/>
    </row>
    <row r="5377" spans="10:12" x14ac:dyDescent="0.25">
      <c r="J5377"/>
      <c r="K5377"/>
      <c r="L5377"/>
    </row>
    <row r="5378" spans="10:12" x14ac:dyDescent="0.25">
      <c r="J5378"/>
      <c r="K5378"/>
      <c r="L5378"/>
    </row>
    <row r="5379" spans="10:12" x14ac:dyDescent="0.25">
      <c r="J5379"/>
      <c r="K5379"/>
      <c r="L5379"/>
    </row>
    <row r="5380" spans="10:12" x14ac:dyDescent="0.25">
      <c r="J5380"/>
      <c r="K5380"/>
      <c r="L5380"/>
    </row>
    <row r="5381" spans="10:12" x14ac:dyDescent="0.25">
      <c r="J5381"/>
      <c r="K5381"/>
      <c r="L5381"/>
    </row>
    <row r="5382" spans="10:12" x14ac:dyDescent="0.25">
      <c r="J5382"/>
      <c r="K5382"/>
      <c r="L5382"/>
    </row>
    <row r="5383" spans="10:12" x14ac:dyDescent="0.25">
      <c r="J5383"/>
      <c r="K5383"/>
      <c r="L5383"/>
    </row>
    <row r="5384" spans="10:12" x14ac:dyDescent="0.25">
      <c r="J5384"/>
      <c r="K5384"/>
      <c r="L5384"/>
    </row>
    <row r="5385" spans="10:12" x14ac:dyDescent="0.25">
      <c r="J5385"/>
      <c r="K5385"/>
      <c r="L5385"/>
    </row>
    <row r="5386" spans="10:12" x14ac:dyDescent="0.25">
      <c r="J5386"/>
      <c r="K5386"/>
      <c r="L5386"/>
    </row>
    <row r="5387" spans="10:12" x14ac:dyDescent="0.25">
      <c r="J5387"/>
      <c r="K5387"/>
      <c r="L5387"/>
    </row>
    <row r="5388" spans="10:12" x14ac:dyDescent="0.25">
      <c r="J5388"/>
      <c r="K5388"/>
      <c r="L5388"/>
    </row>
    <row r="5389" spans="10:12" x14ac:dyDescent="0.25">
      <c r="J5389"/>
      <c r="K5389"/>
      <c r="L5389"/>
    </row>
    <row r="5390" spans="10:12" x14ac:dyDescent="0.25">
      <c r="J5390"/>
      <c r="K5390"/>
      <c r="L5390"/>
    </row>
    <row r="5391" spans="10:12" x14ac:dyDescent="0.25">
      <c r="J5391"/>
      <c r="K5391"/>
      <c r="L5391"/>
    </row>
    <row r="5392" spans="10:12" x14ac:dyDescent="0.25">
      <c r="J5392"/>
      <c r="K5392"/>
      <c r="L5392"/>
    </row>
    <row r="5393" spans="10:12" x14ac:dyDescent="0.25">
      <c r="J5393"/>
      <c r="K5393"/>
      <c r="L5393"/>
    </row>
    <row r="5394" spans="10:12" x14ac:dyDescent="0.25">
      <c r="J5394"/>
      <c r="K5394"/>
      <c r="L5394"/>
    </row>
    <row r="5395" spans="10:12" x14ac:dyDescent="0.25">
      <c r="J5395"/>
      <c r="K5395"/>
      <c r="L5395"/>
    </row>
    <row r="5396" spans="10:12" x14ac:dyDescent="0.25">
      <c r="J5396"/>
      <c r="K5396"/>
      <c r="L5396"/>
    </row>
    <row r="5397" spans="10:12" x14ac:dyDescent="0.25">
      <c r="J5397"/>
      <c r="K5397"/>
      <c r="L5397"/>
    </row>
    <row r="5398" spans="10:12" x14ac:dyDescent="0.25">
      <c r="J5398"/>
      <c r="K5398"/>
      <c r="L5398"/>
    </row>
    <row r="5399" spans="10:12" x14ac:dyDescent="0.25">
      <c r="J5399"/>
      <c r="K5399"/>
      <c r="L5399"/>
    </row>
    <row r="5400" spans="10:12" x14ac:dyDescent="0.25">
      <c r="J5400"/>
      <c r="K5400"/>
      <c r="L5400"/>
    </row>
    <row r="5401" spans="10:12" x14ac:dyDescent="0.25">
      <c r="J5401"/>
      <c r="K5401"/>
      <c r="L5401"/>
    </row>
    <row r="5402" spans="10:12" x14ac:dyDescent="0.25">
      <c r="J5402"/>
      <c r="K5402"/>
      <c r="L5402"/>
    </row>
    <row r="5403" spans="10:12" x14ac:dyDescent="0.25">
      <c r="J5403"/>
      <c r="K5403"/>
      <c r="L5403"/>
    </row>
    <row r="5404" spans="10:12" x14ac:dyDescent="0.25">
      <c r="J5404"/>
      <c r="K5404"/>
      <c r="L5404"/>
    </row>
    <row r="5405" spans="10:12" x14ac:dyDescent="0.25">
      <c r="J5405"/>
      <c r="K5405"/>
      <c r="L5405"/>
    </row>
    <row r="5406" spans="10:12" x14ac:dyDescent="0.25">
      <c r="J5406"/>
      <c r="K5406"/>
      <c r="L5406"/>
    </row>
    <row r="5407" spans="10:12" x14ac:dyDescent="0.25">
      <c r="J5407"/>
      <c r="K5407"/>
      <c r="L5407"/>
    </row>
    <row r="5408" spans="10:12" x14ac:dyDescent="0.25">
      <c r="J5408"/>
      <c r="K5408"/>
      <c r="L5408"/>
    </row>
    <row r="5409" spans="10:12" x14ac:dyDescent="0.25">
      <c r="J5409"/>
      <c r="K5409"/>
      <c r="L5409"/>
    </row>
    <row r="5410" spans="10:12" x14ac:dyDescent="0.25">
      <c r="J5410"/>
      <c r="K5410"/>
      <c r="L5410"/>
    </row>
    <row r="5411" spans="10:12" x14ac:dyDescent="0.25">
      <c r="J5411"/>
      <c r="K5411"/>
      <c r="L5411"/>
    </row>
    <row r="5412" spans="10:12" x14ac:dyDescent="0.25">
      <c r="J5412"/>
      <c r="K5412"/>
      <c r="L5412"/>
    </row>
    <row r="5413" spans="10:12" x14ac:dyDescent="0.25">
      <c r="J5413"/>
      <c r="K5413"/>
      <c r="L5413"/>
    </row>
    <row r="5414" spans="10:12" x14ac:dyDescent="0.25">
      <c r="J5414"/>
      <c r="K5414"/>
      <c r="L5414"/>
    </row>
    <row r="5415" spans="10:12" x14ac:dyDescent="0.25">
      <c r="J5415"/>
      <c r="K5415"/>
      <c r="L5415"/>
    </row>
    <row r="5416" spans="10:12" x14ac:dyDescent="0.25">
      <c r="J5416"/>
      <c r="K5416"/>
      <c r="L5416"/>
    </row>
    <row r="5417" spans="10:12" x14ac:dyDescent="0.25">
      <c r="J5417"/>
      <c r="K5417"/>
      <c r="L5417"/>
    </row>
    <row r="5418" spans="10:12" x14ac:dyDescent="0.25">
      <c r="J5418"/>
      <c r="K5418"/>
      <c r="L5418"/>
    </row>
    <row r="5419" spans="10:12" x14ac:dyDescent="0.25">
      <c r="J5419"/>
      <c r="K5419"/>
      <c r="L5419"/>
    </row>
    <row r="5420" spans="10:12" x14ac:dyDescent="0.25">
      <c r="J5420"/>
      <c r="K5420"/>
      <c r="L5420"/>
    </row>
    <row r="5421" spans="10:12" x14ac:dyDescent="0.25">
      <c r="J5421"/>
      <c r="K5421"/>
      <c r="L5421"/>
    </row>
    <row r="5422" spans="10:12" x14ac:dyDescent="0.25">
      <c r="J5422"/>
      <c r="K5422"/>
      <c r="L5422"/>
    </row>
    <row r="5423" spans="10:12" x14ac:dyDescent="0.25">
      <c r="J5423"/>
      <c r="K5423"/>
      <c r="L5423"/>
    </row>
    <row r="5424" spans="10:12" x14ac:dyDescent="0.25">
      <c r="J5424"/>
      <c r="K5424"/>
      <c r="L5424"/>
    </row>
    <row r="5425" spans="10:12" x14ac:dyDescent="0.25">
      <c r="J5425"/>
      <c r="K5425"/>
      <c r="L5425"/>
    </row>
    <row r="5426" spans="10:12" x14ac:dyDescent="0.25">
      <c r="J5426"/>
      <c r="K5426"/>
      <c r="L5426"/>
    </row>
    <row r="5427" spans="10:12" x14ac:dyDescent="0.25">
      <c r="J5427"/>
      <c r="K5427"/>
      <c r="L5427"/>
    </row>
    <row r="5428" spans="10:12" x14ac:dyDescent="0.25">
      <c r="J5428"/>
      <c r="K5428"/>
      <c r="L5428"/>
    </row>
    <row r="5429" spans="10:12" x14ac:dyDescent="0.25">
      <c r="J5429"/>
      <c r="K5429"/>
      <c r="L5429"/>
    </row>
    <row r="5430" spans="10:12" x14ac:dyDescent="0.25">
      <c r="J5430"/>
      <c r="K5430"/>
      <c r="L5430"/>
    </row>
    <row r="5431" spans="10:12" x14ac:dyDescent="0.25">
      <c r="J5431"/>
      <c r="K5431"/>
      <c r="L5431"/>
    </row>
    <row r="5432" spans="10:12" x14ac:dyDescent="0.25">
      <c r="J5432"/>
      <c r="K5432"/>
      <c r="L5432"/>
    </row>
    <row r="5433" spans="10:12" x14ac:dyDescent="0.25">
      <c r="J5433"/>
      <c r="K5433"/>
      <c r="L5433"/>
    </row>
    <row r="5434" spans="10:12" x14ac:dyDescent="0.25">
      <c r="J5434"/>
      <c r="K5434"/>
      <c r="L5434"/>
    </row>
    <row r="5435" spans="10:12" x14ac:dyDescent="0.25">
      <c r="J5435"/>
      <c r="K5435"/>
      <c r="L5435"/>
    </row>
    <row r="5436" spans="10:12" x14ac:dyDescent="0.25">
      <c r="J5436"/>
      <c r="K5436"/>
      <c r="L5436"/>
    </row>
    <row r="5437" spans="10:12" x14ac:dyDescent="0.25">
      <c r="J5437"/>
      <c r="K5437"/>
      <c r="L5437"/>
    </row>
    <row r="5438" spans="10:12" x14ac:dyDescent="0.25">
      <c r="J5438"/>
      <c r="K5438"/>
      <c r="L5438"/>
    </row>
    <row r="5439" spans="10:12" x14ac:dyDescent="0.25">
      <c r="J5439"/>
      <c r="K5439"/>
      <c r="L5439"/>
    </row>
    <row r="5440" spans="10:12" x14ac:dyDescent="0.25">
      <c r="J5440"/>
      <c r="K5440"/>
      <c r="L5440"/>
    </row>
    <row r="5441" spans="10:12" x14ac:dyDescent="0.25">
      <c r="J5441"/>
      <c r="K5441"/>
      <c r="L5441"/>
    </row>
    <row r="5442" spans="10:12" x14ac:dyDescent="0.25">
      <c r="J5442"/>
      <c r="K5442"/>
      <c r="L5442"/>
    </row>
    <row r="5443" spans="10:12" x14ac:dyDescent="0.25">
      <c r="J5443"/>
      <c r="K5443"/>
      <c r="L5443"/>
    </row>
    <row r="5444" spans="10:12" x14ac:dyDescent="0.25">
      <c r="J5444"/>
      <c r="K5444"/>
      <c r="L5444"/>
    </row>
    <row r="5445" spans="10:12" x14ac:dyDescent="0.25">
      <c r="J5445"/>
      <c r="K5445"/>
      <c r="L5445"/>
    </row>
    <row r="5446" spans="10:12" x14ac:dyDescent="0.25">
      <c r="J5446"/>
      <c r="K5446"/>
      <c r="L5446"/>
    </row>
    <row r="5447" spans="10:12" x14ac:dyDescent="0.25">
      <c r="J5447"/>
      <c r="K5447"/>
      <c r="L5447"/>
    </row>
    <row r="5448" spans="10:12" x14ac:dyDescent="0.25">
      <c r="J5448"/>
      <c r="K5448"/>
      <c r="L5448"/>
    </row>
    <row r="5449" spans="10:12" x14ac:dyDescent="0.25">
      <c r="J5449"/>
      <c r="K5449"/>
      <c r="L5449"/>
    </row>
    <row r="5450" spans="10:12" x14ac:dyDescent="0.25">
      <c r="J5450"/>
      <c r="K5450"/>
      <c r="L5450"/>
    </row>
    <row r="5451" spans="10:12" x14ac:dyDescent="0.25">
      <c r="J5451"/>
      <c r="K5451"/>
      <c r="L5451"/>
    </row>
    <row r="5452" spans="10:12" x14ac:dyDescent="0.25">
      <c r="J5452"/>
      <c r="K5452"/>
      <c r="L5452"/>
    </row>
    <row r="5453" spans="10:12" x14ac:dyDescent="0.25">
      <c r="J5453"/>
      <c r="K5453"/>
      <c r="L5453"/>
    </row>
    <row r="5454" spans="10:12" x14ac:dyDescent="0.25">
      <c r="J5454"/>
      <c r="K5454"/>
      <c r="L5454"/>
    </row>
    <row r="5455" spans="10:12" x14ac:dyDescent="0.25">
      <c r="J5455"/>
      <c r="K5455"/>
      <c r="L5455"/>
    </row>
    <row r="5456" spans="10:12" x14ac:dyDescent="0.25">
      <c r="J5456"/>
      <c r="K5456"/>
      <c r="L5456"/>
    </row>
    <row r="5457" spans="10:12" x14ac:dyDescent="0.25">
      <c r="J5457"/>
      <c r="K5457"/>
      <c r="L5457"/>
    </row>
    <row r="5458" spans="10:12" x14ac:dyDescent="0.25">
      <c r="J5458"/>
      <c r="K5458"/>
      <c r="L5458"/>
    </row>
    <row r="5459" spans="10:12" x14ac:dyDescent="0.25">
      <c r="J5459"/>
      <c r="K5459"/>
      <c r="L5459"/>
    </row>
    <row r="5460" spans="10:12" x14ac:dyDescent="0.25">
      <c r="J5460"/>
      <c r="K5460"/>
      <c r="L5460"/>
    </row>
    <row r="5461" spans="10:12" x14ac:dyDescent="0.25">
      <c r="J5461"/>
      <c r="K5461"/>
      <c r="L5461"/>
    </row>
    <row r="5462" spans="10:12" x14ac:dyDescent="0.25">
      <c r="J5462"/>
      <c r="K5462"/>
      <c r="L5462"/>
    </row>
    <row r="5463" spans="10:12" x14ac:dyDescent="0.25">
      <c r="J5463"/>
      <c r="K5463"/>
      <c r="L5463"/>
    </row>
    <row r="5464" spans="10:12" x14ac:dyDescent="0.25">
      <c r="J5464"/>
      <c r="K5464"/>
      <c r="L5464"/>
    </row>
    <row r="5465" spans="10:12" x14ac:dyDescent="0.25">
      <c r="J5465"/>
      <c r="K5465"/>
      <c r="L5465"/>
    </row>
    <row r="5466" spans="10:12" x14ac:dyDescent="0.25">
      <c r="J5466"/>
      <c r="K5466"/>
      <c r="L5466"/>
    </row>
    <row r="5467" spans="10:12" x14ac:dyDescent="0.25">
      <c r="J5467"/>
      <c r="K5467"/>
      <c r="L5467"/>
    </row>
    <row r="5468" spans="10:12" x14ac:dyDescent="0.25">
      <c r="J5468"/>
      <c r="K5468"/>
      <c r="L5468"/>
    </row>
    <row r="5469" spans="10:12" x14ac:dyDescent="0.25">
      <c r="J5469"/>
      <c r="K5469"/>
      <c r="L5469"/>
    </row>
    <row r="5470" spans="10:12" x14ac:dyDescent="0.25">
      <c r="J5470"/>
      <c r="K5470"/>
      <c r="L5470"/>
    </row>
    <row r="5471" spans="10:12" x14ac:dyDescent="0.25">
      <c r="J5471"/>
      <c r="K5471"/>
      <c r="L5471"/>
    </row>
    <row r="5472" spans="10:12" x14ac:dyDescent="0.25">
      <c r="J5472"/>
      <c r="K5472"/>
      <c r="L5472"/>
    </row>
    <row r="5473" spans="10:12" x14ac:dyDescent="0.25">
      <c r="J5473"/>
      <c r="K5473"/>
      <c r="L5473"/>
    </row>
    <row r="5474" spans="10:12" x14ac:dyDescent="0.25">
      <c r="J5474"/>
      <c r="K5474"/>
      <c r="L5474"/>
    </row>
    <row r="5475" spans="10:12" x14ac:dyDescent="0.25">
      <c r="J5475"/>
      <c r="K5475"/>
      <c r="L5475"/>
    </row>
    <row r="5476" spans="10:12" x14ac:dyDescent="0.25">
      <c r="J5476"/>
      <c r="K5476"/>
      <c r="L5476"/>
    </row>
    <row r="5477" spans="10:12" x14ac:dyDescent="0.25">
      <c r="J5477"/>
      <c r="K5477"/>
      <c r="L5477"/>
    </row>
    <row r="5478" spans="10:12" x14ac:dyDescent="0.25">
      <c r="J5478"/>
      <c r="K5478"/>
      <c r="L5478"/>
    </row>
    <row r="5479" spans="10:12" x14ac:dyDescent="0.25">
      <c r="J5479"/>
      <c r="K5479"/>
      <c r="L5479"/>
    </row>
    <row r="5480" spans="10:12" x14ac:dyDescent="0.25">
      <c r="J5480"/>
      <c r="K5480"/>
      <c r="L5480"/>
    </row>
    <row r="5481" spans="10:12" x14ac:dyDescent="0.25">
      <c r="J5481"/>
      <c r="K5481"/>
      <c r="L5481"/>
    </row>
    <row r="5482" spans="10:12" x14ac:dyDescent="0.25">
      <c r="J5482"/>
      <c r="K5482"/>
      <c r="L5482"/>
    </row>
    <row r="5483" spans="10:12" x14ac:dyDescent="0.25">
      <c r="J5483"/>
      <c r="K5483"/>
      <c r="L5483"/>
    </row>
    <row r="5484" spans="10:12" x14ac:dyDescent="0.25">
      <c r="J5484"/>
      <c r="K5484"/>
      <c r="L5484"/>
    </row>
    <row r="5485" spans="10:12" x14ac:dyDescent="0.25">
      <c r="J5485"/>
      <c r="K5485"/>
      <c r="L5485"/>
    </row>
    <row r="5486" spans="10:12" x14ac:dyDescent="0.25">
      <c r="J5486"/>
      <c r="K5486"/>
      <c r="L5486"/>
    </row>
    <row r="5487" spans="10:12" x14ac:dyDescent="0.25">
      <c r="J5487"/>
      <c r="K5487"/>
      <c r="L5487"/>
    </row>
    <row r="5488" spans="10:12" x14ac:dyDescent="0.25">
      <c r="J5488"/>
      <c r="K5488"/>
      <c r="L5488"/>
    </row>
    <row r="5489" spans="10:12" x14ac:dyDescent="0.25">
      <c r="J5489"/>
      <c r="K5489"/>
      <c r="L5489"/>
    </row>
    <row r="5490" spans="10:12" x14ac:dyDescent="0.25">
      <c r="J5490"/>
      <c r="K5490"/>
      <c r="L5490"/>
    </row>
    <row r="5491" spans="10:12" x14ac:dyDescent="0.25">
      <c r="J5491"/>
      <c r="K5491"/>
      <c r="L5491"/>
    </row>
    <row r="5492" spans="10:12" x14ac:dyDescent="0.25">
      <c r="J5492"/>
      <c r="K5492"/>
      <c r="L5492"/>
    </row>
    <row r="5493" spans="10:12" x14ac:dyDescent="0.25">
      <c r="J5493"/>
      <c r="K5493"/>
      <c r="L5493"/>
    </row>
    <row r="5494" spans="10:12" x14ac:dyDescent="0.25">
      <c r="J5494"/>
      <c r="K5494"/>
      <c r="L5494"/>
    </row>
    <row r="5495" spans="10:12" x14ac:dyDescent="0.25">
      <c r="J5495"/>
      <c r="K5495"/>
      <c r="L5495"/>
    </row>
    <row r="5496" spans="10:12" x14ac:dyDescent="0.25">
      <c r="J5496"/>
      <c r="K5496"/>
      <c r="L5496"/>
    </row>
    <row r="5497" spans="10:12" x14ac:dyDescent="0.25">
      <c r="J5497"/>
      <c r="K5497"/>
      <c r="L5497"/>
    </row>
    <row r="5498" spans="10:12" x14ac:dyDescent="0.25">
      <c r="J5498"/>
      <c r="K5498"/>
      <c r="L5498"/>
    </row>
    <row r="5499" spans="10:12" x14ac:dyDescent="0.25">
      <c r="J5499"/>
      <c r="K5499"/>
      <c r="L5499"/>
    </row>
    <row r="5500" spans="10:12" x14ac:dyDescent="0.25">
      <c r="J5500"/>
      <c r="K5500"/>
      <c r="L5500"/>
    </row>
    <row r="5501" spans="10:12" x14ac:dyDescent="0.25">
      <c r="J5501"/>
      <c r="K5501"/>
      <c r="L5501"/>
    </row>
    <row r="5502" spans="10:12" x14ac:dyDescent="0.25">
      <c r="J5502"/>
      <c r="K5502"/>
      <c r="L5502"/>
    </row>
    <row r="5503" spans="10:12" x14ac:dyDescent="0.25">
      <c r="J5503"/>
      <c r="K5503"/>
      <c r="L5503"/>
    </row>
    <row r="5504" spans="10:12" x14ac:dyDescent="0.25">
      <c r="J5504"/>
      <c r="K5504"/>
      <c r="L5504"/>
    </row>
    <row r="5505" spans="10:12" x14ac:dyDescent="0.25">
      <c r="J5505"/>
      <c r="K5505"/>
      <c r="L5505"/>
    </row>
    <row r="5506" spans="10:12" x14ac:dyDescent="0.25">
      <c r="J5506"/>
      <c r="K5506"/>
      <c r="L5506"/>
    </row>
    <row r="5507" spans="10:12" x14ac:dyDescent="0.25">
      <c r="J5507"/>
      <c r="K5507"/>
      <c r="L5507"/>
    </row>
    <row r="5508" spans="10:12" x14ac:dyDescent="0.25">
      <c r="J5508"/>
      <c r="K5508"/>
      <c r="L5508"/>
    </row>
    <row r="5509" spans="10:12" x14ac:dyDescent="0.25">
      <c r="J5509"/>
      <c r="K5509"/>
      <c r="L5509"/>
    </row>
    <row r="5510" spans="10:12" x14ac:dyDescent="0.25">
      <c r="J5510"/>
      <c r="K5510"/>
      <c r="L5510"/>
    </row>
    <row r="5511" spans="10:12" x14ac:dyDescent="0.25">
      <c r="J5511"/>
      <c r="K5511"/>
      <c r="L5511"/>
    </row>
    <row r="5512" spans="10:12" x14ac:dyDescent="0.25">
      <c r="J5512"/>
      <c r="K5512"/>
      <c r="L5512"/>
    </row>
    <row r="5513" spans="10:12" x14ac:dyDescent="0.25">
      <c r="J5513"/>
      <c r="K5513"/>
      <c r="L5513"/>
    </row>
    <row r="5514" spans="10:12" x14ac:dyDescent="0.25">
      <c r="J5514"/>
      <c r="K5514"/>
      <c r="L5514"/>
    </row>
    <row r="5515" spans="10:12" x14ac:dyDescent="0.25">
      <c r="J5515"/>
      <c r="K5515"/>
      <c r="L5515"/>
    </row>
    <row r="5516" spans="10:12" x14ac:dyDescent="0.25">
      <c r="J5516"/>
      <c r="K5516"/>
      <c r="L5516"/>
    </row>
    <row r="5517" spans="10:12" x14ac:dyDescent="0.25">
      <c r="J5517"/>
      <c r="K5517"/>
      <c r="L5517"/>
    </row>
    <row r="5518" spans="10:12" x14ac:dyDescent="0.25">
      <c r="J5518"/>
      <c r="K5518"/>
      <c r="L5518"/>
    </row>
    <row r="5519" spans="10:12" x14ac:dyDescent="0.25">
      <c r="J5519"/>
      <c r="K5519"/>
      <c r="L5519"/>
    </row>
    <row r="5520" spans="10:12" x14ac:dyDescent="0.25">
      <c r="J5520"/>
      <c r="K5520"/>
      <c r="L5520"/>
    </row>
    <row r="5521" spans="10:12" x14ac:dyDescent="0.25">
      <c r="J5521"/>
      <c r="K5521"/>
      <c r="L5521"/>
    </row>
    <row r="5522" spans="10:12" x14ac:dyDescent="0.25">
      <c r="J5522"/>
      <c r="K5522"/>
      <c r="L5522"/>
    </row>
    <row r="5523" spans="10:12" x14ac:dyDescent="0.25">
      <c r="J5523"/>
      <c r="K5523"/>
      <c r="L5523"/>
    </row>
    <row r="5524" spans="10:12" x14ac:dyDescent="0.25">
      <c r="J5524"/>
      <c r="K5524"/>
      <c r="L5524"/>
    </row>
    <row r="5525" spans="10:12" x14ac:dyDescent="0.25">
      <c r="J5525"/>
      <c r="K5525"/>
      <c r="L5525"/>
    </row>
    <row r="5526" spans="10:12" x14ac:dyDescent="0.25">
      <c r="J5526"/>
      <c r="K5526"/>
      <c r="L5526"/>
    </row>
    <row r="5527" spans="10:12" x14ac:dyDescent="0.25">
      <c r="J5527"/>
      <c r="K5527"/>
      <c r="L5527"/>
    </row>
    <row r="5528" spans="10:12" x14ac:dyDescent="0.25">
      <c r="J5528"/>
      <c r="K5528"/>
      <c r="L5528"/>
    </row>
    <row r="5529" spans="10:12" x14ac:dyDescent="0.25">
      <c r="J5529"/>
      <c r="K5529"/>
      <c r="L5529"/>
    </row>
    <row r="5530" spans="10:12" x14ac:dyDescent="0.25">
      <c r="J5530"/>
      <c r="K5530"/>
      <c r="L5530"/>
    </row>
    <row r="5531" spans="10:12" x14ac:dyDescent="0.25">
      <c r="J5531"/>
      <c r="K5531"/>
      <c r="L5531"/>
    </row>
    <row r="5532" spans="10:12" x14ac:dyDescent="0.25">
      <c r="J5532"/>
      <c r="K5532"/>
      <c r="L5532"/>
    </row>
    <row r="5533" spans="10:12" x14ac:dyDescent="0.25">
      <c r="J5533"/>
      <c r="K5533"/>
      <c r="L5533"/>
    </row>
    <row r="5534" spans="10:12" x14ac:dyDescent="0.25">
      <c r="J5534"/>
      <c r="K5534"/>
      <c r="L5534"/>
    </row>
    <row r="5535" spans="10:12" x14ac:dyDescent="0.25">
      <c r="J5535"/>
      <c r="K5535"/>
      <c r="L5535"/>
    </row>
    <row r="5536" spans="10:12" x14ac:dyDescent="0.25">
      <c r="J5536"/>
      <c r="K5536"/>
      <c r="L5536"/>
    </row>
    <row r="5537" spans="10:12" x14ac:dyDescent="0.25">
      <c r="J5537"/>
      <c r="K5537"/>
      <c r="L5537"/>
    </row>
    <row r="5538" spans="10:12" x14ac:dyDescent="0.25">
      <c r="J5538"/>
      <c r="K5538"/>
      <c r="L5538"/>
    </row>
    <row r="5539" spans="10:12" x14ac:dyDescent="0.25">
      <c r="J5539"/>
      <c r="K5539"/>
      <c r="L5539"/>
    </row>
    <row r="5540" spans="10:12" x14ac:dyDescent="0.25">
      <c r="J5540"/>
      <c r="K5540"/>
      <c r="L5540"/>
    </row>
    <row r="5541" spans="10:12" x14ac:dyDescent="0.25">
      <c r="J5541"/>
      <c r="K5541"/>
      <c r="L5541"/>
    </row>
    <row r="5542" spans="10:12" x14ac:dyDescent="0.25">
      <c r="J5542"/>
      <c r="K5542"/>
      <c r="L5542"/>
    </row>
    <row r="5543" spans="10:12" x14ac:dyDescent="0.25">
      <c r="J5543"/>
      <c r="K5543"/>
      <c r="L5543"/>
    </row>
    <row r="5544" spans="10:12" x14ac:dyDescent="0.25">
      <c r="J5544"/>
      <c r="K5544"/>
      <c r="L5544"/>
    </row>
    <row r="5545" spans="10:12" x14ac:dyDescent="0.25">
      <c r="J5545"/>
      <c r="K5545"/>
      <c r="L5545"/>
    </row>
    <row r="5546" spans="10:12" x14ac:dyDescent="0.25">
      <c r="J5546"/>
      <c r="K5546"/>
      <c r="L5546"/>
    </row>
    <row r="5547" spans="10:12" x14ac:dyDescent="0.25">
      <c r="J5547"/>
      <c r="K5547"/>
      <c r="L5547"/>
    </row>
    <row r="5548" spans="10:12" x14ac:dyDescent="0.25">
      <c r="J5548"/>
      <c r="K5548"/>
      <c r="L5548"/>
    </row>
    <row r="5549" spans="10:12" x14ac:dyDescent="0.25">
      <c r="J5549"/>
      <c r="K5549"/>
      <c r="L5549"/>
    </row>
    <row r="5550" spans="10:12" x14ac:dyDescent="0.25">
      <c r="J5550"/>
      <c r="K5550"/>
      <c r="L5550"/>
    </row>
    <row r="5551" spans="10:12" x14ac:dyDescent="0.25">
      <c r="J5551"/>
      <c r="K5551"/>
      <c r="L5551"/>
    </row>
    <row r="5552" spans="10:12" x14ac:dyDescent="0.25">
      <c r="J5552"/>
      <c r="K5552"/>
      <c r="L5552"/>
    </row>
    <row r="5553" spans="10:12" x14ac:dyDescent="0.25">
      <c r="J5553"/>
      <c r="K5553"/>
      <c r="L5553"/>
    </row>
    <row r="5554" spans="10:12" x14ac:dyDescent="0.25">
      <c r="J5554"/>
      <c r="K5554"/>
      <c r="L5554"/>
    </row>
    <row r="5555" spans="10:12" x14ac:dyDescent="0.25">
      <c r="J5555"/>
      <c r="K5555"/>
      <c r="L5555"/>
    </row>
    <row r="5556" spans="10:12" x14ac:dyDescent="0.25">
      <c r="J5556"/>
      <c r="K5556"/>
      <c r="L5556"/>
    </row>
    <row r="5557" spans="10:12" x14ac:dyDescent="0.25">
      <c r="J5557"/>
      <c r="K5557"/>
      <c r="L5557"/>
    </row>
    <row r="5558" spans="10:12" x14ac:dyDescent="0.25">
      <c r="J5558"/>
      <c r="K5558"/>
      <c r="L5558"/>
    </row>
    <row r="5559" spans="10:12" x14ac:dyDescent="0.25">
      <c r="J5559"/>
      <c r="K5559"/>
      <c r="L5559"/>
    </row>
    <row r="5560" spans="10:12" x14ac:dyDescent="0.25">
      <c r="J5560"/>
      <c r="K5560"/>
      <c r="L5560"/>
    </row>
    <row r="5561" spans="10:12" x14ac:dyDescent="0.25">
      <c r="J5561"/>
      <c r="K5561"/>
      <c r="L5561"/>
    </row>
    <row r="5562" spans="10:12" x14ac:dyDescent="0.25">
      <c r="J5562"/>
      <c r="K5562"/>
      <c r="L5562"/>
    </row>
    <row r="5563" spans="10:12" x14ac:dyDescent="0.25">
      <c r="J5563"/>
      <c r="K5563"/>
      <c r="L5563"/>
    </row>
    <row r="5564" spans="10:12" x14ac:dyDescent="0.25">
      <c r="J5564"/>
      <c r="K5564"/>
      <c r="L5564"/>
    </row>
    <row r="5565" spans="10:12" x14ac:dyDescent="0.25">
      <c r="J5565"/>
      <c r="K5565"/>
      <c r="L5565"/>
    </row>
    <row r="5566" spans="10:12" x14ac:dyDescent="0.25">
      <c r="J5566"/>
      <c r="K5566"/>
      <c r="L5566"/>
    </row>
    <row r="5567" spans="10:12" x14ac:dyDescent="0.25">
      <c r="J5567"/>
      <c r="K5567"/>
      <c r="L5567"/>
    </row>
    <row r="5568" spans="10:12" x14ac:dyDescent="0.25">
      <c r="J5568"/>
      <c r="K5568"/>
      <c r="L5568"/>
    </row>
    <row r="5569" spans="10:12" x14ac:dyDescent="0.25">
      <c r="J5569"/>
      <c r="K5569"/>
      <c r="L5569"/>
    </row>
    <row r="5570" spans="10:12" x14ac:dyDescent="0.25">
      <c r="J5570"/>
      <c r="K5570"/>
      <c r="L5570"/>
    </row>
    <row r="5571" spans="10:12" x14ac:dyDescent="0.25">
      <c r="J5571"/>
      <c r="K5571"/>
      <c r="L5571"/>
    </row>
    <row r="5572" spans="10:12" x14ac:dyDescent="0.25">
      <c r="J5572"/>
      <c r="K5572"/>
      <c r="L5572"/>
    </row>
    <row r="5573" spans="10:12" x14ac:dyDescent="0.25">
      <c r="J5573"/>
      <c r="K5573"/>
      <c r="L5573"/>
    </row>
    <row r="5574" spans="10:12" x14ac:dyDescent="0.25">
      <c r="J5574"/>
      <c r="K5574"/>
      <c r="L5574"/>
    </row>
    <row r="5575" spans="10:12" x14ac:dyDescent="0.25">
      <c r="J5575"/>
      <c r="K5575"/>
      <c r="L5575"/>
    </row>
    <row r="5576" spans="10:12" x14ac:dyDescent="0.25">
      <c r="J5576"/>
      <c r="K5576"/>
      <c r="L5576"/>
    </row>
    <row r="5577" spans="10:12" x14ac:dyDescent="0.25">
      <c r="J5577"/>
      <c r="K5577"/>
      <c r="L5577"/>
    </row>
    <row r="5578" spans="10:12" x14ac:dyDescent="0.25">
      <c r="J5578"/>
      <c r="K5578"/>
      <c r="L5578"/>
    </row>
    <row r="5579" spans="10:12" x14ac:dyDescent="0.25">
      <c r="J5579"/>
      <c r="K5579"/>
      <c r="L5579"/>
    </row>
    <row r="5580" spans="10:12" x14ac:dyDescent="0.25">
      <c r="J5580"/>
      <c r="K5580"/>
      <c r="L5580"/>
    </row>
    <row r="5581" spans="10:12" x14ac:dyDescent="0.25">
      <c r="J5581"/>
      <c r="K5581"/>
      <c r="L5581"/>
    </row>
    <row r="5582" spans="10:12" x14ac:dyDescent="0.25">
      <c r="J5582"/>
      <c r="K5582"/>
      <c r="L5582"/>
    </row>
    <row r="5583" spans="10:12" x14ac:dyDescent="0.25">
      <c r="J5583"/>
      <c r="K5583"/>
      <c r="L5583"/>
    </row>
    <row r="5584" spans="10:12" x14ac:dyDescent="0.25">
      <c r="J5584"/>
      <c r="K5584"/>
      <c r="L5584"/>
    </row>
    <row r="5585" spans="10:12" x14ac:dyDescent="0.25">
      <c r="J5585"/>
      <c r="K5585"/>
      <c r="L5585"/>
    </row>
    <row r="5586" spans="10:12" x14ac:dyDescent="0.25">
      <c r="J5586"/>
      <c r="K5586"/>
      <c r="L5586"/>
    </row>
    <row r="5587" spans="10:12" x14ac:dyDescent="0.25">
      <c r="J5587"/>
      <c r="K5587"/>
      <c r="L5587"/>
    </row>
    <row r="5588" spans="10:12" x14ac:dyDescent="0.25">
      <c r="J5588"/>
      <c r="K5588"/>
      <c r="L5588"/>
    </row>
    <row r="5589" spans="10:12" x14ac:dyDescent="0.25">
      <c r="J5589"/>
      <c r="K5589"/>
      <c r="L5589"/>
    </row>
    <row r="5590" spans="10:12" x14ac:dyDescent="0.25">
      <c r="J5590"/>
      <c r="K5590"/>
      <c r="L5590"/>
    </row>
    <row r="5591" spans="10:12" x14ac:dyDescent="0.25">
      <c r="J5591"/>
      <c r="K5591"/>
      <c r="L5591"/>
    </row>
    <row r="5592" spans="10:12" x14ac:dyDescent="0.25">
      <c r="J5592"/>
      <c r="K5592"/>
      <c r="L5592"/>
    </row>
    <row r="5593" spans="10:12" x14ac:dyDescent="0.25">
      <c r="J5593"/>
      <c r="K5593"/>
      <c r="L5593"/>
    </row>
    <row r="5594" spans="10:12" x14ac:dyDescent="0.25">
      <c r="J5594"/>
      <c r="K5594"/>
      <c r="L5594"/>
    </row>
    <row r="5595" spans="10:12" x14ac:dyDescent="0.25">
      <c r="J5595"/>
      <c r="K5595"/>
      <c r="L5595"/>
    </row>
    <row r="5596" spans="10:12" x14ac:dyDescent="0.25">
      <c r="J5596"/>
      <c r="K5596"/>
      <c r="L5596"/>
    </row>
    <row r="5597" spans="10:12" x14ac:dyDescent="0.25">
      <c r="J5597"/>
      <c r="K5597"/>
      <c r="L5597"/>
    </row>
    <row r="5598" spans="10:12" x14ac:dyDescent="0.25">
      <c r="J5598"/>
      <c r="K5598"/>
      <c r="L5598"/>
    </row>
    <row r="5599" spans="10:12" x14ac:dyDescent="0.25">
      <c r="J5599"/>
      <c r="K5599"/>
      <c r="L5599"/>
    </row>
    <row r="5600" spans="10:12" x14ac:dyDescent="0.25">
      <c r="J5600"/>
      <c r="K5600"/>
      <c r="L5600"/>
    </row>
    <row r="5601" spans="10:12" x14ac:dyDescent="0.25">
      <c r="J5601"/>
      <c r="K5601"/>
      <c r="L5601"/>
    </row>
    <row r="5602" spans="10:12" x14ac:dyDescent="0.25">
      <c r="J5602"/>
      <c r="K5602"/>
      <c r="L5602"/>
    </row>
    <row r="5603" spans="10:12" x14ac:dyDescent="0.25">
      <c r="J5603"/>
      <c r="K5603"/>
      <c r="L5603"/>
    </row>
    <row r="5604" spans="10:12" x14ac:dyDescent="0.25">
      <c r="J5604"/>
      <c r="K5604"/>
      <c r="L5604"/>
    </row>
    <row r="5605" spans="10:12" x14ac:dyDescent="0.25">
      <c r="J5605"/>
      <c r="K5605"/>
      <c r="L5605"/>
    </row>
    <row r="5606" spans="10:12" x14ac:dyDescent="0.25">
      <c r="J5606"/>
      <c r="K5606"/>
      <c r="L5606"/>
    </row>
    <row r="5607" spans="10:12" x14ac:dyDescent="0.25">
      <c r="J5607"/>
      <c r="K5607"/>
      <c r="L5607"/>
    </row>
    <row r="5608" spans="10:12" x14ac:dyDescent="0.25">
      <c r="J5608"/>
      <c r="K5608"/>
      <c r="L5608"/>
    </row>
    <row r="5609" spans="10:12" x14ac:dyDescent="0.25">
      <c r="J5609"/>
      <c r="K5609"/>
      <c r="L5609"/>
    </row>
    <row r="5610" spans="10:12" x14ac:dyDescent="0.25">
      <c r="J5610"/>
      <c r="K5610"/>
      <c r="L5610"/>
    </row>
    <row r="5611" spans="10:12" x14ac:dyDescent="0.25">
      <c r="J5611"/>
      <c r="K5611"/>
      <c r="L5611"/>
    </row>
    <row r="5612" spans="10:12" x14ac:dyDescent="0.25">
      <c r="J5612"/>
      <c r="K5612"/>
      <c r="L5612"/>
    </row>
    <row r="5613" spans="10:12" x14ac:dyDescent="0.25">
      <c r="J5613"/>
      <c r="K5613"/>
      <c r="L5613"/>
    </row>
    <row r="5614" spans="10:12" x14ac:dyDescent="0.25">
      <c r="J5614"/>
      <c r="K5614"/>
      <c r="L5614"/>
    </row>
    <row r="5615" spans="10:12" x14ac:dyDescent="0.25">
      <c r="J5615"/>
      <c r="K5615"/>
      <c r="L5615"/>
    </row>
    <row r="5616" spans="10:12" x14ac:dyDescent="0.25">
      <c r="J5616"/>
      <c r="K5616"/>
      <c r="L5616"/>
    </row>
    <row r="5617" spans="10:12" x14ac:dyDescent="0.25">
      <c r="J5617"/>
      <c r="K5617"/>
      <c r="L5617"/>
    </row>
    <row r="5618" spans="10:12" x14ac:dyDescent="0.25">
      <c r="J5618"/>
      <c r="K5618"/>
      <c r="L5618"/>
    </row>
    <row r="5619" spans="10:12" x14ac:dyDescent="0.25">
      <c r="J5619"/>
      <c r="K5619"/>
      <c r="L5619"/>
    </row>
    <row r="5620" spans="10:12" x14ac:dyDescent="0.25">
      <c r="J5620"/>
      <c r="K5620"/>
      <c r="L5620"/>
    </row>
    <row r="5621" spans="10:12" x14ac:dyDescent="0.25">
      <c r="J5621"/>
      <c r="K5621"/>
      <c r="L5621"/>
    </row>
    <row r="5622" spans="10:12" x14ac:dyDescent="0.25">
      <c r="J5622"/>
      <c r="K5622"/>
      <c r="L5622"/>
    </row>
    <row r="5623" spans="10:12" x14ac:dyDescent="0.25">
      <c r="J5623"/>
      <c r="K5623"/>
      <c r="L5623"/>
    </row>
    <row r="5624" spans="10:12" x14ac:dyDescent="0.25">
      <c r="J5624"/>
      <c r="K5624"/>
      <c r="L5624"/>
    </row>
    <row r="5625" spans="10:12" x14ac:dyDescent="0.25">
      <c r="J5625"/>
      <c r="K5625"/>
      <c r="L5625"/>
    </row>
    <row r="5626" spans="10:12" x14ac:dyDescent="0.25">
      <c r="J5626"/>
      <c r="K5626"/>
      <c r="L5626"/>
    </row>
    <row r="5627" spans="10:12" x14ac:dyDescent="0.25">
      <c r="J5627"/>
      <c r="K5627"/>
      <c r="L5627"/>
    </row>
    <row r="5628" spans="10:12" x14ac:dyDescent="0.25">
      <c r="J5628"/>
      <c r="K5628"/>
      <c r="L5628"/>
    </row>
    <row r="5629" spans="10:12" x14ac:dyDescent="0.25">
      <c r="J5629"/>
      <c r="K5629"/>
      <c r="L5629"/>
    </row>
    <row r="5630" spans="10:12" x14ac:dyDescent="0.25">
      <c r="J5630"/>
      <c r="K5630"/>
      <c r="L5630"/>
    </row>
    <row r="5631" spans="10:12" x14ac:dyDescent="0.25">
      <c r="J5631"/>
      <c r="K5631"/>
      <c r="L5631"/>
    </row>
    <row r="5632" spans="10:12" x14ac:dyDescent="0.25">
      <c r="J5632"/>
      <c r="K5632"/>
      <c r="L5632"/>
    </row>
    <row r="5633" spans="10:12" x14ac:dyDescent="0.25">
      <c r="J5633"/>
      <c r="K5633"/>
      <c r="L5633"/>
    </row>
    <row r="5634" spans="10:12" x14ac:dyDescent="0.25">
      <c r="J5634"/>
      <c r="K5634"/>
      <c r="L5634"/>
    </row>
    <row r="5635" spans="10:12" x14ac:dyDescent="0.25">
      <c r="J5635"/>
      <c r="K5635"/>
      <c r="L5635"/>
    </row>
    <row r="5636" spans="10:12" x14ac:dyDescent="0.25">
      <c r="J5636"/>
      <c r="K5636"/>
      <c r="L5636"/>
    </row>
    <row r="5637" spans="10:12" x14ac:dyDescent="0.25">
      <c r="J5637"/>
      <c r="K5637"/>
      <c r="L5637"/>
    </row>
    <row r="5638" spans="10:12" x14ac:dyDescent="0.25">
      <c r="J5638"/>
      <c r="K5638"/>
      <c r="L5638"/>
    </row>
    <row r="5639" spans="10:12" x14ac:dyDescent="0.25">
      <c r="J5639"/>
      <c r="K5639"/>
      <c r="L5639"/>
    </row>
    <row r="5640" spans="10:12" x14ac:dyDescent="0.25">
      <c r="J5640"/>
      <c r="K5640"/>
      <c r="L5640"/>
    </row>
    <row r="5641" spans="10:12" x14ac:dyDescent="0.25">
      <c r="J5641"/>
      <c r="K5641"/>
      <c r="L5641"/>
    </row>
    <row r="5642" spans="10:12" x14ac:dyDescent="0.25">
      <c r="J5642"/>
      <c r="K5642"/>
      <c r="L5642"/>
    </row>
    <row r="5643" spans="10:12" x14ac:dyDescent="0.25">
      <c r="J5643"/>
      <c r="K5643"/>
      <c r="L5643"/>
    </row>
    <row r="5644" spans="10:12" x14ac:dyDescent="0.25">
      <c r="J5644"/>
      <c r="K5644"/>
      <c r="L5644"/>
    </row>
    <row r="5645" spans="10:12" x14ac:dyDescent="0.25">
      <c r="J5645"/>
      <c r="K5645"/>
      <c r="L5645"/>
    </row>
    <row r="5646" spans="10:12" x14ac:dyDescent="0.25">
      <c r="J5646"/>
      <c r="K5646"/>
      <c r="L5646"/>
    </row>
    <row r="5647" spans="10:12" x14ac:dyDescent="0.25">
      <c r="J5647"/>
      <c r="K5647"/>
      <c r="L5647"/>
    </row>
    <row r="5648" spans="10:12" x14ac:dyDescent="0.25">
      <c r="J5648"/>
      <c r="K5648"/>
      <c r="L5648"/>
    </row>
    <row r="5649" spans="10:12" x14ac:dyDescent="0.25">
      <c r="J5649"/>
      <c r="K5649"/>
      <c r="L5649"/>
    </row>
    <row r="5650" spans="10:12" x14ac:dyDescent="0.25">
      <c r="J5650"/>
      <c r="K5650"/>
      <c r="L5650"/>
    </row>
    <row r="5651" spans="10:12" x14ac:dyDescent="0.25">
      <c r="J5651"/>
      <c r="K5651"/>
      <c r="L5651"/>
    </row>
    <row r="5652" spans="10:12" x14ac:dyDescent="0.25">
      <c r="J5652"/>
      <c r="K5652"/>
      <c r="L5652"/>
    </row>
    <row r="5653" spans="10:12" x14ac:dyDescent="0.25">
      <c r="J5653"/>
      <c r="K5653"/>
      <c r="L5653"/>
    </row>
    <row r="5654" spans="10:12" x14ac:dyDescent="0.25">
      <c r="J5654"/>
      <c r="K5654"/>
      <c r="L5654"/>
    </row>
    <row r="5655" spans="10:12" x14ac:dyDescent="0.25">
      <c r="J5655"/>
      <c r="K5655"/>
      <c r="L5655"/>
    </row>
    <row r="5656" spans="10:12" x14ac:dyDescent="0.25">
      <c r="J5656"/>
      <c r="K5656"/>
      <c r="L5656"/>
    </row>
    <row r="5657" spans="10:12" x14ac:dyDescent="0.25">
      <c r="J5657"/>
      <c r="K5657"/>
      <c r="L5657"/>
    </row>
    <row r="5658" spans="10:12" x14ac:dyDescent="0.25">
      <c r="J5658"/>
      <c r="K5658"/>
      <c r="L5658"/>
    </row>
    <row r="5659" spans="10:12" x14ac:dyDescent="0.25">
      <c r="J5659"/>
      <c r="K5659"/>
      <c r="L5659"/>
    </row>
    <row r="5660" spans="10:12" x14ac:dyDescent="0.25">
      <c r="J5660"/>
      <c r="K5660"/>
      <c r="L5660"/>
    </row>
    <row r="5661" spans="10:12" x14ac:dyDescent="0.25">
      <c r="J5661"/>
      <c r="K5661"/>
      <c r="L5661"/>
    </row>
    <row r="5662" spans="10:12" x14ac:dyDescent="0.25">
      <c r="J5662"/>
      <c r="K5662"/>
      <c r="L5662"/>
    </row>
    <row r="5663" spans="10:12" x14ac:dyDescent="0.25">
      <c r="J5663"/>
      <c r="K5663"/>
      <c r="L5663"/>
    </row>
    <row r="5664" spans="10:12" x14ac:dyDescent="0.25">
      <c r="J5664"/>
      <c r="K5664"/>
      <c r="L5664"/>
    </row>
    <row r="5665" spans="10:12" x14ac:dyDescent="0.25">
      <c r="J5665"/>
      <c r="K5665"/>
      <c r="L5665"/>
    </row>
    <row r="5666" spans="10:12" x14ac:dyDescent="0.25">
      <c r="J5666"/>
      <c r="K5666"/>
      <c r="L5666"/>
    </row>
    <row r="5667" spans="10:12" x14ac:dyDescent="0.25">
      <c r="J5667"/>
      <c r="K5667"/>
      <c r="L5667"/>
    </row>
    <row r="5668" spans="10:12" x14ac:dyDescent="0.25">
      <c r="J5668"/>
      <c r="K5668"/>
      <c r="L5668"/>
    </row>
    <row r="5669" spans="10:12" x14ac:dyDescent="0.25">
      <c r="J5669"/>
      <c r="K5669"/>
      <c r="L5669"/>
    </row>
    <row r="5670" spans="10:12" x14ac:dyDescent="0.25">
      <c r="J5670"/>
      <c r="K5670"/>
      <c r="L5670"/>
    </row>
    <row r="5671" spans="10:12" x14ac:dyDescent="0.25">
      <c r="J5671"/>
      <c r="K5671"/>
      <c r="L5671"/>
    </row>
    <row r="5672" spans="10:12" x14ac:dyDescent="0.25">
      <c r="J5672"/>
      <c r="K5672"/>
      <c r="L5672"/>
    </row>
    <row r="5673" spans="10:12" x14ac:dyDescent="0.25">
      <c r="J5673"/>
      <c r="K5673"/>
      <c r="L5673"/>
    </row>
    <row r="5674" spans="10:12" x14ac:dyDescent="0.25">
      <c r="J5674"/>
      <c r="K5674"/>
      <c r="L5674"/>
    </row>
    <row r="5675" spans="10:12" x14ac:dyDescent="0.25">
      <c r="J5675"/>
      <c r="K5675"/>
      <c r="L5675"/>
    </row>
    <row r="5676" spans="10:12" x14ac:dyDescent="0.25">
      <c r="J5676"/>
      <c r="K5676"/>
      <c r="L5676"/>
    </row>
    <row r="5677" spans="10:12" x14ac:dyDescent="0.25">
      <c r="J5677"/>
      <c r="K5677"/>
      <c r="L5677"/>
    </row>
    <row r="5678" spans="10:12" x14ac:dyDescent="0.25">
      <c r="J5678"/>
      <c r="K5678"/>
      <c r="L5678"/>
    </row>
    <row r="5679" spans="10:12" x14ac:dyDescent="0.25">
      <c r="J5679"/>
      <c r="K5679"/>
      <c r="L5679"/>
    </row>
    <row r="5680" spans="10:12" x14ac:dyDescent="0.25">
      <c r="J5680"/>
      <c r="K5680"/>
      <c r="L5680"/>
    </row>
    <row r="5681" spans="10:12" x14ac:dyDescent="0.25">
      <c r="J5681"/>
      <c r="K5681"/>
      <c r="L5681"/>
    </row>
    <row r="5682" spans="10:12" x14ac:dyDescent="0.25">
      <c r="J5682"/>
      <c r="K5682"/>
      <c r="L5682"/>
    </row>
    <row r="5683" spans="10:12" x14ac:dyDescent="0.25">
      <c r="J5683"/>
      <c r="K5683"/>
      <c r="L5683"/>
    </row>
    <row r="5684" spans="10:12" x14ac:dyDescent="0.25">
      <c r="J5684"/>
      <c r="K5684"/>
      <c r="L5684"/>
    </row>
    <row r="5685" spans="10:12" x14ac:dyDescent="0.25">
      <c r="J5685"/>
      <c r="K5685"/>
      <c r="L5685"/>
    </row>
    <row r="5686" spans="10:12" x14ac:dyDescent="0.25">
      <c r="J5686"/>
      <c r="K5686"/>
      <c r="L5686"/>
    </row>
    <row r="5687" spans="10:12" x14ac:dyDescent="0.25">
      <c r="J5687"/>
      <c r="K5687"/>
      <c r="L5687"/>
    </row>
    <row r="5688" spans="10:12" x14ac:dyDescent="0.25">
      <c r="J5688"/>
      <c r="K5688"/>
      <c r="L5688"/>
    </row>
    <row r="5689" spans="10:12" x14ac:dyDescent="0.25">
      <c r="J5689"/>
      <c r="K5689"/>
      <c r="L5689"/>
    </row>
    <row r="5690" spans="10:12" x14ac:dyDescent="0.25">
      <c r="J5690"/>
      <c r="K5690"/>
      <c r="L5690"/>
    </row>
    <row r="5691" spans="10:12" x14ac:dyDescent="0.25">
      <c r="J5691"/>
      <c r="K5691"/>
      <c r="L5691"/>
    </row>
    <row r="5692" spans="10:12" x14ac:dyDescent="0.25">
      <c r="J5692"/>
      <c r="K5692"/>
      <c r="L5692"/>
    </row>
    <row r="5693" spans="10:12" x14ac:dyDescent="0.25">
      <c r="J5693"/>
      <c r="K5693"/>
      <c r="L5693"/>
    </row>
    <row r="5694" spans="10:12" x14ac:dyDescent="0.25">
      <c r="J5694"/>
      <c r="K5694"/>
      <c r="L5694"/>
    </row>
    <row r="5695" spans="10:12" x14ac:dyDescent="0.25">
      <c r="J5695"/>
      <c r="K5695"/>
      <c r="L5695"/>
    </row>
    <row r="5696" spans="10:12" x14ac:dyDescent="0.25">
      <c r="J5696"/>
      <c r="K5696"/>
      <c r="L5696"/>
    </row>
    <row r="5697" spans="10:12" x14ac:dyDescent="0.25">
      <c r="J5697"/>
      <c r="K5697"/>
      <c r="L5697"/>
    </row>
    <row r="5698" spans="10:12" x14ac:dyDescent="0.25">
      <c r="J5698"/>
      <c r="K5698"/>
      <c r="L5698"/>
    </row>
    <row r="5699" spans="10:12" x14ac:dyDescent="0.25">
      <c r="J5699"/>
      <c r="K5699"/>
      <c r="L5699"/>
    </row>
    <row r="5700" spans="10:12" x14ac:dyDescent="0.25">
      <c r="J5700"/>
      <c r="K5700"/>
      <c r="L5700"/>
    </row>
    <row r="5701" spans="10:12" x14ac:dyDescent="0.25">
      <c r="J5701"/>
      <c r="K5701"/>
      <c r="L5701"/>
    </row>
    <row r="5702" spans="10:12" x14ac:dyDescent="0.25">
      <c r="J5702"/>
      <c r="K5702"/>
      <c r="L5702"/>
    </row>
    <row r="5703" spans="10:12" x14ac:dyDescent="0.25">
      <c r="J5703"/>
      <c r="K5703"/>
      <c r="L5703"/>
    </row>
    <row r="5704" spans="10:12" x14ac:dyDescent="0.25">
      <c r="J5704"/>
      <c r="K5704"/>
      <c r="L5704"/>
    </row>
    <row r="5705" spans="10:12" x14ac:dyDescent="0.25">
      <c r="J5705"/>
      <c r="K5705"/>
      <c r="L5705"/>
    </row>
    <row r="5706" spans="10:12" x14ac:dyDescent="0.25">
      <c r="J5706"/>
      <c r="K5706"/>
      <c r="L5706"/>
    </row>
    <row r="5707" spans="10:12" x14ac:dyDescent="0.25">
      <c r="J5707"/>
      <c r="K5707"/>
      <c r="L5707"/>
    </row>
    <row r="5708" spans="10:12" x14ac:dyDescent="0.25">
      <c r="J5708"/>
      <c r="K5708"/>
      <c r="L5708"/>
    </row>
    <row r="5709" spans="10:12" x14ac:dyDescent="0.25">
      <c r="J5709"/>
      <c r="K5709"/>
      <c r="L5709"/>
    </row>
    <row r="5710" spans="10:12" x14ac:dyDescent="0.25">
      <c r="J5710"/>
      <c r="K5710"/>
      <c r="L5710"/>
    </row>
    <row r="5711" spans="10:12" x14ac:dyDescent="0.25">
      <c r="J5711"/>
      <c r="K5711"/>
      <c r="L5711"/>
    </row>
    <row r="5712" spans="10:12" x14ac:dyDescent="0.25">
      <c r="J5712"/>
      <c r="K5712"/>
      <c r="L5712"/>
    </row>
    <row r="5713" spans="10:12" x14ac:dyDescent="0.25">
      <c r="J5713"/>
      <c r="K5713"/>
      <c r="L5713"/>
    </row>
    <row r="5714" spans="10:12" x14ac:dyDescent="0.25">
      <c r="J5714"/>
      <c r="K5714"/>
      <c r="L5714"/>
    </row>
    <row r="5715" spans="10:12" x14ac:dyDescent="0.25">
      <c r="J5715"/>
      <c r="K5715"/>
      <c r="L5715"/>
    </row>
    <row r="5716" spans="10:12" x14ac:dyDescent="0.25">
      <c r="J5716"/>
      <c r="K5716"/>
      <c r="L5716"/>
    </row>
    <row r="5717" spans="10:12" x14ac:dyDescent="0.25">
      <c r="J5717"/>
      <c r="K5717"/>
      <c r="L5717"/>
    </row>
    <row r="5718" spans="10:12" x14ac:dyDescent="0.25">
      <c r="J5718"/>
      <c r="K5718"/>
      <c r="L5718"/>
    </row>
    <row r="5719" spans="10:12" x14ac:dyDescent="0.25">
      <c r="J5719"/>
      <c r="K5719"/>
      <c r="L5719"/>
    </row>
    <row r="5720" spans="10:12" x14ac:dyDescent="0.25">
      <c r="J5720"/>
      <c r="K5720"/>
      <c r="L5720"/>
    </row>
    <row r="5721" spans="10:12" x14ac:dyDescent="0.25">
      <c r="J5721"/>
      <c r="K5721"/>
      <c r="L5721"/>
    </row>
    <row r="5722" spans="10:12" x14ac:dyDescent="0.25">
      <c r="J5722"/>
      <c r="K5722"/>
      <c r="L5722"/>
    </row>
    <row r="5723" spans="10:12" x14ac:dyDescent="0.25">
      <c r="J5723"/>
      <c r="K5723"/>
      <c r="L5723"/>
    </row>
    <row r="5724" spans="10:12" x14ac:dyDescent="0.25">
      <c r="J5724"/>
      <c r="K5724"/>
      <c r="L5724"/>
    </row>
    <row r="5725" spans="10:12" x14ac:dyDescent="0.25">
      <c r="J5725"/>
      <c r="K5725"/>
      <c r="L5725"/>
    </row>
    <row r="5726" spans="10:12" x14ac:dyDescent="0.25">
      <c r="J5726"/>
      <c r="K5726"/>
      <c r="L5726"/>
    </row>
    <row r="5727" spans="10:12" x14ac:dyDescent="0.25">
      <c r="J5727"/>
      <c r="K5727"/>
      <c r="L5727"/>
    </row>
    <row r="5728" spans="10:12" x14ac:dyDescent="0.25">
      <c r="J5728"/>
      <c r="K5728"/>
      <c r="L5728"/>
    </row>
    <row r="5729" spans="10:12" x14ac:dyDescent="0.25">
      <c r="J5729"/>
      <c r="K5729"/>
      <c r="L5729"/>
    </row>
    <row r="5730" spans="10:12" x14ac:dyDescent="0.25">
      <c r="J5730"/>
      <c r="K5730"/>
      <c r="L5730"/>
    </row>
    <row r="5731" spans="10:12" x14ac:dyDescent="0.25">
      <c r="J5731"/>
      <c r="K5731"/>
      <c r="L5731"/>
    </row>
    <row r="5732" spans="10:12" x14ac:dyDescent="0.25">
      <c r="J5732"/>
      <c r="K5732"/>
      <c r="L5732"/>
    </row>
    <row r="5733" spans="10:12" x14ac:dyDescent="0.25">
      <c r="J5733"/>
      <c r="K5733"/>
      <c r="L5733"/>
    </row>
    <row r="5734" spans="10:12" x14ac:dyDescent="0.25">
      <c r="J5734"/>
      <c r="K5734"/>
      <c r="L5734"/>
    </row>
    <row r="5735" spans="10:12" x14ac:dyDescent="0.25">
      <c r="J5735"/>
      <c r="K5735"/>
      <c r="L5735"/>
    </row>
    <row r="5736" spans="10:12" x14ac:dyDescent="0.25">
      <c r="J5736"/>
      <c r="K5736"/>
      <c r="L5736"/>
    </row>
    <row r="5737" spans="10:12" x14ac:dyDescent="0.25">
      <c r="J5737"/>
      <c r="K5737"/>
      <c r="L5737"/>
    </row>
    <row r="5738" spans="10:12" x14ac:dyDescent="0.25">
      <c r="J5738"/>
      <c r="K5738"/>
      <c r="L5738"/>
    </row>
    <row r="5739" spans="10:12" x14ac:dyDescent="0.25">
      <c r="J5739"/>
      <c r="K5739"/>
      <c r="L5739"/>
    </row>
    <row r="5740" spans="10:12" x14ac:dyDescent="0.25">
      <c r="J5740"/>
      <c r="K5740"/>
      <c r="L5740"/>
    </row>
    <row r="5741" spans="10:12" x14ac:dyDescent="0.25">
      <c r="J5741"/>
      <c r="K5741"/>
      <c r="L5741"/>
    </row>
    <row r="5742" spans="10:12" x14ac:dyDescent="0.25">
      <c r="J5742"/>
      <c r="K5742"/>
      <c r="L5742"/>
    </row>
    <row r="5743" spans="10:12" x14ac:dyDescent="0.25">
      <c r="J5743"/>
      <c r="K5743"/>
      <c r="L5743"/>
    </row>
    <row r="5744" spans="10:12" x14ac:dyDescent="0.25">
      <c r="J5744"/>
      <c r="K5744"/>
      <c r="L5744"/>
    </row>
    <row r="5745" spans="10:12" x14ac:dyDescent="0.25">
      <c r="J5745"/>
      <c r="K5745"/>
      <c r="L5745"/>
    </row>
    <row r="5746" spans="10:12" x14ac:dyDescent="0.25">
      <c r="J5746"/>
      <c r="K5746"/>
      <c r="L5746"/>
    </row>
    <row r="5747" spans="10:12" x14ac:dyDescent="0.25">
      <c r="J5747"/>
      <c r="K5747"/>
      <c r="L5747"/>
    </row>
    <row r="5748" spans="10:12" x14ac:dyDescent="0.25">
      <c r="J5748"/>
      <c r="K5748"/>
      <c r="L5748"/>
    </row>
    <row r="5749" spans="10:12" x14ac:dyDescent="0.25">
      <c r="J5749"/>
      <c r="K5749"/>
      <c r="L5749"/>
    </row>
    <row r="5750" spans="10:12" x14ac:dyDescent="0.25">
      <c r="J5750"/>
      <c r="K5750"/>
      <c r="L5750"/>
    </row>
    <row r="5751" spans="10:12" x14ac:dyDescent="0.25">
      <c r="J5751"/>
      <c r="K5751"/>
      <c r="L5751"/>
    </row>
    <row r="5752" spans="10:12" x14ac:dyDescent="0.25">
      <c r="J5752"/>
      <c r="K5752"/>
      <c r="L5752"/>
    </row>
    <row r="5753" spans="10:12" x14ac:dyDescent="0.25">
      <c r="J5753"/>
      <c r="K5753"/>
      <c r="L5753"/>
    </row>
    <row r="5754" spans="10:12" x14ac:dyDescent="0.25">
      <c r="J5754"/>
      <c r="K5754"/>
      <c r="L5754"/>
    </row>
    <row r="5755" spans="10:12" x14ac:dyDescent="0.25">
      <c r="J5755"/>
      <c r="K5755"/>
      <c r="L5755"/>
    </row>
    <row r="5756" spans="10:12" x14ac:dyDescent="0.25">
      <c r="J5756"/>
      <c r="K5756"/>
      <c r="L5756"/>
    </row>
    <row r="5757" spans="10:12" x14ac:dyDescent="0.25">
      <c r="J5757"/>
      <c r="K5757"/>
      <c r="L5757"/>
    </row>
    <row r="5758" spans="10:12" x14ac:dyDescent="0.25">
      <c r="J5758"/>
      <c r="K5758"/>
      <c r="L5758"/>
    </row>
    <row r="5759" spans="10:12" x14ac:dyDescent="0.25">
      <c r="J5759"/>
      <c r="K5759"/>
      <c r="L5759"/>
    </row>
    <row r="5760" spans="10:12" x14ac:dyDescent="0.25">
      <c r="J5760"/>
      <c r="K5760"/>
      <c r="L5760"/>
    </row>
    <row r="5761" spans="10:12" x14ac:dyDescent="0.25">
      <c r="J5761"/>
      <c r="K5761"/>
      <c r="L5761"/>
    </row>
    <row r="5762" spans="10:12" x14ac:dyDescent="0.25">
      <c r="J5762"/>
      <c r="K5762"/>
      <c r="L5762"/>
    </row>
    <row r="5763" spans="10:12" x14ac:dyDescent="0.25">
      <c r="J5763"/>
      <c r="K5763"/>
      <c r="L5763"/>
    </row>
    <row r="5764" spans="10:12" x14ac:dyDescent="0.25">
      <c r="J5764"/>
      <c r="K5764"/>
      <c r="L5764"/>
    </row>
    <row r="5765" spans="10:12" x14ac:dyDescent="0.25">
      <c r="J5765"/>
      <c r="K5765"/>
      <c r="L5765"/>
    </row>
    <row r="5766" spans="10:12" x14ac:dyDescent="0.25">
      <c r="J5766"/>
      <c r="K5766"/>
      <c r="L5766"/>
    </row>
    <row r="5767" spans="10:12" x14ac:dyDescent="0.25">
      <c r="J5767"/>
      <c r="K5767"/>
      <c r="L5767"/>
    </row>
    <row r="5768" spans="10:12" x14ac:dyDescent="0.25">
      <c r="J5768"/>
      <c r="K5768"/>
      <c r="L5768"/>
    </row>
    <row r="5769" spans="10:12" x14ac:dyDescent="0.25">
      <c r="J5769"/>
      <c r="K5769"/>
      <c r="L5769"/>
    </row>
    <row r="5770" spans="10:12" x14ac:dyDescent="0.25">
      <c r="J5770"/>
      <c r="K5770"/>
      <c r="L5770"/>
    </row>
    <row r="5771" spans="10:12" x14ac:dyDescent="0.25">
      <c r="J5771"/>
      <c r="K5771"/>
      <c r="L5771"/>
    </row>
    <row r="5772" spans="10:12" x14ac:dyDescent="0.25">
      <c r="J5772"/>
      <c r="K5772"/>
      <c r="L5772"/>
    </row>
    <row r="5773" spans="10:12" x14ac:dyDescent="0.25">
      <c r="J5773"/>
      <c r="K5773"/>
      <c r="L5773"/>
    </row>
    <row r="5774" spans="10:12" x14ac:dyDescent="0.25">
      <c r="J5774"/>
      <c r="K5774"/>
      <c r="L5774"/>
    </row>
    <row r="5775" spans="10:12" x14ac:dyDescent="0.25">
      <c r="J5775"/>
      <c r="K5775"/>
      <c r="L5775"/>
    </row>
    <row r="5776" spans="10:12" x14ac:dyDescent="0.25">
      <c r="J5776"/>
      <c r="K5776"/>
      <c r="L5776"/>
    </row>
    <row r="5777" spans="10:12" x14ac:dyDescent="0.25">
      <c r="J5777"/>
      <c r="K5777"/>
      <c r="L5777"/>
    </row>
    <row r="5778" spans="10:12" x14ac:dyDescent="0.25">
      <c r="J5778"/>
      <c r="K5778"/>
      <c r="L5778"/>
    </row>
    <row r="5779" spans="10:12" x14ac:dyDescent="0.25">
      <c r="J5779"/>
      <c r="K5779"/>
      <c r="L5779"/>
    </row>
    <row r="5780" spans="10:12" x14ac:dyDescent="0.25">
      <c r="J5780"/>
      <c r="K5780"/>
      <c r="L5780"/>
    </row>
    <row r="5781" spans="10:12" x14ac:dyDescent="0.25">
      <c r="J5781"/>
      <c r="K5781"/>
      <c r="L5781"/>
    </row>
    <row r="5782" spans="10:12" x14ac:dyDescent="0.25">
      <c r="J5782"/>
      <c r="K5782"/>
      <c r="L5782"/>
    </row>
    <row r="5783" spans="10:12" x14ac:dyDescent="0.25">
      <c r="J5783"/>
      <c r="K5783"/>
      <c r="L5783"/>
    </row>
    <row r="5784" spans="10:12" x14ac:dyDescent="0.25">
      <c r="J5784"/>
      <c r="K5784"/>
      <c r="L5784"/>
    </row>
    <row r="5785" spans="10:12" x14ac:dyDescent="0.25">
      <c r="J5785"/>
      <c r="K5785"/>
      <c r="L5785"/>
    </row>
    <row r="5786" spans="10:12" x14ac:dyDescent="0.25">
      <c r="J5786"/>
      <c r="K5786"/>
      <c r="L5786"/>
    </row>
    <row r="5787" spans="10:12" x14ac:dyDescent="0.25">
      <c r="J5787"/>
      <c r="K5787"/>
      <c r="L5787"/>
    </row>
    <row r="5788" spans="10:12" x14ac:dyDescent="0.25">
      <c r="J5788"/>
      <c r="K5788"/>
      <c r="L5788"/>
    </row>
    <row r="5789" spans="10:12" x14ac:dyDescent="0.25">
      <c r="J5789"/>
      <c r="K5789"/>
      <c r="L5789"/>
    </row>
    <row r="5790" spans="10:12" x14ac:dyDescent="0.25">
      <c r="J5790"/>
      <c r="K5790"/>
      <c r="L5790"/>
    </row>
    <row r="5791" spans="10:12" x14ac:dyDescent="0.25">
      <c r="J5791"/>
      <c r="K5791"/>
      <c r="L5791"/>
    </row>
    <row r="5792" spans="10:12" x14ac:dyDescent="0.25">
      <c r="J5792"/>
      <c r="K5792"/>
      <c r="L5792"/>
    </row>
    <row r="5793" spans="10:12" x14ac:dyDescent="0.25">
      <c r="J5793"/>
      <c r="K5793"/>
      <c r="L5793"/>
    </row>
    <row r="5794" spans="10:12" x14ac:dyDescent="0.25">
      <c r="J5794"/>
      <c r="K5794"/>
      <c r="L5794"/>
    </row>
    <row r="5795" spans="10:12" x14ac:dyDescent="0.25">
      <c r="J5795"/>
      <c r="K5795"/>
      <c r="L5795"/>
    </row>
    <row r="5796" spans="10:12" x14ac:dyDescent="0.25">
      <c r="J5796"/>
      <c r="K5796"/>
      <c r="L5796"/>
    </row>
    <row r="5797" spans="10:12" x14ac:dyDescent="0.25">
      <c r="J5797"/>
      <c r="K5797"/>
      <c r="L5797"/>
    </row>
    <row r="5798" spans="10:12" x14ac:dyDescent="0.25">
      <c r="J5798"/>
      <c r="K5798"/>
      <c r="L5798"/>
    </row>
    <row r="5799" spans="10:12" x14ac:dyDescent="0.25">
      <c r="J5799"/>
      <c r="K5799"/>
      <c r="L5799"/>
    </row>
    <row r="5800" spans="10:12" x14ac:dyDescent="0.25">
      <c r="J5800"/>
      <c r="K5800"/>
      <c r="L5800"/>
    </row>
    <row r="5801" spans="10:12" x14ac:dyDescent="0.25">
      <c r="J5801"/>
      <c r="K5801"/>
      <c r="L5801"/>
    </row>
    <row r="5802" spans="10:12" x14ac:dyDescent="0.25">
      <c r="J5802"/>
      <c r="K5802"/>
      <c r="L5802"/>
    </row>
    <row r="5803" spans="10:12" x14ac:dyDescent="0.25">
      <c r="J5803"/>
      <c r="K5803"/>
      <c r="L5803"/>
    </row>
    <row r="5804" spans="10:12" x14ac:dyDescent="0.25">
      <c r="J5804"/>
      <c r="K5804"/>
      <c r="L5804"/>
    </row>
    <row r="5805" spans="10:12" x14ac:dyDescent="0.25">
      <c r="J5805"/>
      <c r="K5805"/>
      <c r="L5805"/>
    </row>
    <row r="5806" spans="10:12" x14ac:dyDescent="0.25">
      <c r="J5806"/>
      <c r="K5806"/>
      <c r="L5806"/>
    </row>
    <row r="5807" spans="10:12" x14ac:dyDescent="0.25">
      <c r="J5807"/>
      <c r="K5807"/>
      <c r="L5807"/>
    </row>
    <row r="5808" spans="10:12" x14ac:dyDescent="0.25">
      <c r="J5808"/>
      <c r="K5808"/>
      <c r="L5808"/>
    </row>
    <row r="5809" spans="10:12" x14ac:dyDescent="0.25">
      <c r="J5809"/>
      <c r="K5809"/>
      <c r="L5809"/>
    </row>
    <row r="5810" spans="10:12" x14ac:dyDescent="0.25">
      <c r="J5810"/>
      <c r="K5810"/>
      <c r="L5810"/>
    </row>
    <row r="5811" spans="10:12" x14ac:dyDescent="0.25">
      <c r="J5811"/>
      <c r="K5811"/>
      <c r="L5811"/>
    </row>
    <row r="5812" spans="10:12" x14ac:dyDescent="0.25">
      <c r="J5812"/>
      <c r="K5812"/>
      <c r="L5812"/>
    </row>
    <row r="5813" spans="10:12" x14ac:dyDescent="0.25">
      <c r="J5813"/>
      <c r="K5813"/>
      <c r="L5813"/>
    </row>
    <row r="5814" spans="10:12" x14ac:dyDescent="0.25">
      <c r="J5814"/>
      <c r="K5814"/>
      <c r="L5814"/>
    </row>
    <row r="5815" spans="10:12" x14ac:dyDescent="0.25">
      <c r="J5815"/>
      <c r="K5815"/>
      <c r="L5815"/>
    </row>
    <row r="5816" spans="10:12" x14ac:dyDescent="0.25">
      <c r="J5816"/>
      <c r="K5816"/>
      <c r="L5816"/>
    </row>
    <row r="5817" spans="10:12" x14ac:dyDescent="0.25">
      <c r="J5817"/>
      <c r="K5817"/>
      <c r="L5817"/>
    </row>
    <row r="5818" spans="10:12" x14ac:dyDescent="0.25">
      <c r="J5818"/>
      <c r="K5818"/>
      <c r="L5818"/>
    </row>
    <row r="5819" spans="10:12" x14ac:dyDescent="0.25">
      <c r="J5819"/>
      <c r="K5819"/>
      <c r="L5819"/>
    </row>
    <row r="5820" spans="10:12" x14ac:dyDescent="0.25">
      <c r="J5820"/>
      <c r="K5820"/>
      <c r="L5820"/>
    </row>
    <row r="5821" spans="10:12" x14ac:dyDescent="0.25">
      <c r="J5821"/>
      <c r="K5821"/>
      <c r="L5821"/>
    </row>
    <row r="5822" spans="10:12" x14ac:dyDescent="0.25">
      <c r="J5822"/>
      <c r="K5822"/>
      <c r="L5822"/>
    </row>
    <row r="5823" spans="10:12" x14ac:dyDescent="0.25">
      <c r="J5823"/>
      <c r="K5823"/>
      <c r="L5823"/>
    </row>
    <row r="5824" spans="10:12" x14ac:dyDescent="0.25">
      <c r="J5824"/>
      <c r="K5824"/>
      <c r="L5824"/>
    </row>
    <row r="5825" spans="10:12" x14ac:dyDescent="0.25">
      <c r="J5825"/>
      <c r="K5825"/>
      <c r="L5825"/>
    </row>
    <row r="5826" spans="10:12" x14ac:dyDescent="0.25">
      <c r="J5826"/>
      <c r="K5826"/>
      <c r="L5826"/>
    </row>
    <row r="5827" spans="10:12" x14ac:dyDescent="0.25">
      <c r="J5827"/>
      <c r="K5827"/>
      <c r="L5827"/>
    </row>
    <row r="5828" spans="10:12" x14ac:dyDescent="0.25">
      <c r="J5828"/>
      <c r="K5828"/>
      <c r="L5828"/>
    </row>
    <row r="5829" spans="10:12" x14ac:dyDescent="0.25">
      <c r="J5829"/>
      <c r="K5829"/>
      <c r="L5829"/>
    </row>
    <row r="5830" spans="10:12" x14ac:dyDescent="0.25">
      <c r="J5830"/>
      <c r="K5830"/>
      <c r="L5830"/>
    </row>
    <row r="5831" spans="10:12" x14ac:dyDescent="0.25">
      <c r="J5831"/>
      <c r="K5831"/>
      <c r="L5831"/>
    </row>
    <row r="5832" spans="10:12" x14ac:dyDescent="0.25">
      <c r="J5832"/>
      <c r="K5832"/>
      <c r="L5832"/>
    </row>
    <row r="5833" spans="10:12" x14ac:dyDescent="0.25">
      <c r="J5833"/>
      <c r="K5833"/>
      <c r="L5833"/>
    </row>
    <row r="5834" spans="10:12" x14ac:dyDescent="0.25">
      <c r="J5834"/>
      <c r="K5834"/>
      <c r="L5834"/>
    </row>
    <row r="5835" spans="10:12" x14ac:dyDescent="0.25">
      <c r="J5835"/>
      <c r="K5835"/>
      <c r="L5835"/>
    </row>
    <row r="5836" spans="10:12" x14ac:dyDescent="0.25">
      <c r="J5836"/>
      <c r="K5836"/>
      <c r="L5836"/>
    </row>
    <row r="5837" spans="10:12" x14ac:dyDescent="0.25">
      <c r="J5837"/>
      <c r="K5837"/>
      <c r="L5837"/>
    </row>
    <row r="5838" spans="10:12" x14ac:dyDescent="0.25">
      <c r="J5838"/>
      <c r="K5838"/>
      <c r="L5838"/>
    </row>
    <row r="5839" spans="10:12" x14ac:dyDescent="0.25">
      <c r="J5839"/>
      <c r="K5839"/>
      <c r="L5839"/>
    </row>
    <row r="5840" spans="10:12" x14ac:dyDescent="0.25">
      <c r="J5840"/>
      <c r="K5840"/>
      <c r="L5840"/>
    </row>
    <row r="5841" spans="10:12" x14ac:dyDescent="0.25">
      <c r="J5841"/>
      <c r="K5841"/>
      <c r="L5841"/>
    </row>
    <row r="5842" spans="10:12" x14ac:dyDescent="0.25">
      <c r="J5842"/>
      <c r="K5842"/>
      <c r="L5842"/>
    </row>
    <row r="5843" spans="10:12" x14ac:dyDescent="0.25">
      <c r="J5843"/>
      <c r="K5843"/>
      <c r="L5843"/>
    </row>
    <row r="5844" spans="10:12" x14ac:dyDescent="0.25">
      <c r="J5844"/>
      <c r="K5844"/>
      <c r="L5844"/>
    </row>
    <row r="5845" spans="10:12" x14ac:dyDescent="0.25">
      <c r="J5845"/>
      <c r="K5845"/>
      <c r="L5845"/>
    </row>
    <row r="5846" spans="10:12" x14ac:dyDescent="0.25">
      <c r="J5846"/>
      <c r="K5846"/>
      <c r="L5846"/>
    </row>
    <row r="5847" spans="10:12" x14ac:dyDescent="0.25">
      <c r="J5847"/>
      <c r="K5847"/>
      <c r="L5847"/>
    </row>
    <row r="5848" spans="10:12" x14ac:dyDescent="0.25">
      <c r="J5848"/>
      <c r="K5848"/>
      <c r="L5848"/>
    </row>
    <row r="5849" spans="10:12" x14ac:dyDescent="0.25">
      <c r="J5849"/>
      <c r="K5849"/>
      <c r="L5849"/>
    </row>
    <row r="5850" spans="10:12" x14ac:dyDescent="0.25">
      <c r="J5850"/>
      <c r="K5850"/>
      <c r="L5850"/>
    </row>
    <row r="5851" spans="10:12" x14ac:dyDescent="0.25">
      <c r="J5851"/>
      <c r="K5851"/>
      <c r="L5851"/>
    </row>
    <row r="5852" spans="10:12" x14ac:dyDescent="0.25">
      <c r="J5852"/>
      <c r="K5852"/>
      <c r="L5852"/>
    </row>
    <row r="5853" spans="10:12" x14ac:dyDescent="0.25">
      <c r="J5853"/>
      <c r="K5853"/>
      <c r="L5853"/>
    </row>
    <row r="5854" spans="10:12" x14ac:dyDescent="0.25">
      <c r="J5854"/>
      <c r="K5854"/>
      <c r="L5854"/>
    </row>
    <row r="5855" spans="10:12" x14ac:dyDescent="0.25">
      <c r="J5855"/>
      <c r="K5855"/>
      <c r="L5855"/>
    </row>
    <row r="5856" spans="10:12" x14ac:dyDescent="0.25">
      <c r="J5856"/>
      <c r="K5856"/>
      <c r="L5856"/>
    </row>
    <row r="5857" spans="10:12" x14ac:dyDescent="0.25">
      <c r="J5857"/>
      <c r="K5857"/>
      <c r="L5857"/>
    </row>
    <row r="5858" spans="10:12" x14ac:dyDescent="0.25">
      <c r="J5858"/>
      <c r="K5858"/>
      <c r="L5858"/>
    </row>
    <row r="5859" spans="10:12" x14ac:dyDescent="0.25">
      <c r="J5859"/>
      <c r="K5859"/>
      <c r="L5859"/>
    </row>
    <row r="5860" spans="10:12" x14ac:dyDescent="0.25">
      <c r="J5860"/>
      <c r="K5860"/>
      <c r="L5860"/>
    </row>
    <row r="5861" spans="10:12" x14ac:dyDescent="0.25">
      <c r="J5861"/>
      <c r="K5861"/>
      <c r="L5861"/>
    </row>
    <row r="5862" spans="10:12" x14ac:dyDescent="0.25">
      <c r="J5862"/>
      <c r="K5862"/>
      <c r="L5862"/>
    </row>
    <row r="5863" spans="10:12" x14ac:dyDescent="0.25">
      <c r="J5863"/>
      <c r="K5863"/>
      <c r="L5863"/>
    </row>
    <row r="5864" spans="10:12" x14ac:dyDescent="0.25">
      <c r="J5864"/>
      <c r="K5864"/>
      <c r="L5864"/>
    </row>
    <row r="5865" spans="10:12" x14ac:dyDescent="0.25">
      <c r="J5865"/>
      <c r="K5865"/>
      <c r="L5865"/>
    </row>
    <row r="5866" spans="10:12" x14ac:dyDescent="0.25">
      <c r="J5866"/>
      <c r="K5866"/>
      <c r="L5866"/>
    </row>
    <row r="5867" spans="10:12" x14ac:dyDescent="0.25">
      <c r="J5867"/>
      <c r="K5867"/>
      <c r="L5867"/>
    </row>
    <row r="5868" spans="10:12" x14ac:dyDescent="0.25">
      <c r="J5868"/>
      <c r="K5868"/>
      <c r="L5868"/>
    </row>
    <row r="5869" spans="10:12" x14ac:dyDescent="0.25">
      <c r="J5869"/>
      <c r="K5869"/>
      <c r="L5869"/>
    </row>
    <row r="5870" spans="10:12" x14ac:dyDescent="0.25">
      <c r="J5870"/>
      <c r="K5870"/>
      <c r="L5870"/>
    </row>
    <row r="5871" spans="10:12" x14ac:dyDescent="0.25">
      <c r="J5871"/>
      <c r="K5871"/>
      <c r="L5871"/>
    </row>
    <row r="5872" spans="10:12" x14ac:dyDescent="0.25">
      <c r="J5872"/>
      <c r="K5872"/>
      <c r="L5872"/>
    </row>
    <row r="5873" spans="10:12" x14ac:dyDescent="0.25">
      <c r="J5873"/>
      <c r="K5873"/>
      <c r="L5873"/>
    </row>
    <row r="5874" spans="10:12" x14ac:dyDescent="0.25">
      <c r="J5874"/>
      <c r="K5874"/>
      <c r="L5874"/>
    </row>
    <row r="5875" spans="10:12" x14ac:dyDescent="0.25">
      <c r="J5875"/>
      <c r="K5875"/>
      <c r="L5875"/>
    </row>
    <row r="5876" spans="10:12" x14ac:dyDescent="0.25">
      <c r="J5876"/>
      <c r="K5876"/>
      <c r="L5876"/>
    </row>
    <row r="5877" spans="10:12" x14ac:dyDescent="0.25">
      <c r="J5877"/>
      <c r="K5877"/>
      <c r="L5877"/>
    </row>
    <row r="5878" spans="10:12" x14ac:dyDescent="0.25">
      <c r="J5878"/>
      <c r="K5878"/>
      <c r="L5878"/>
    </row>
    <row r="5879" spans="10:12" x14ac:dyDescent="0.25">
      <c r="J5879"/>
      <c r="K5879"/>
      <c r="L5879"/>
    </row>
    <row r="5880" spans="10:12" x14ac:dyDescent="0.25">
      <c r="J5880"/>
      <c r="K5880"/>
      <c r="L5880"/>
    </row>
    <row r="5881" spans="10:12" x14ac:dyDescent="0.25">
      <c r="J5881"/>
      <c r="K5881"/>
      <c r="L5881"/>
    </row>
    <row r="5882" spans="10:12" x14ac:dyDescent="0.25">
      <c r="J5882"/>
      <c r="K5882"/>
      <c r="L5882"/>
    </row>
    <row r="5883" spans="10:12" x14ac:dyDescent="0.25">
      <c r="J5883"/>
      <c r="K5883"/>
      <c r="L5883"/>
    </row>
    <row r="5884" spans="10:12" x14ac:dyDescent="0.25">
      <c r="J5884"/>
      <c r="K5884"/>
      <c r="L5884"/>
    </row>
    <row r="5885" spans="10:12" x14ac:dyDescent="0.25">
      <c r="J5885"/>
      <c r="K5885"/>
      <c r="L5885"/>
    </row>
    <row r="5886" spans="10:12" x14ac:dyDescent="0.25">
      <c r="J5886"/>
      <c r="K5886"/>
      <c r="L5886"/>
    </row>
    <row r="5887" spans="10:12" x14ac:dyDescent="0.25">
      <c r="J5887"/>
      <c r="K5887"/>
      <c r="L5887"/>
    </row>
    <row r="5888" spans="10:12" x14ac:dyDescent="0.25">
      <c r="J5888"/>
      <c r="K5888"/>
      <c r="L5888"/>
    </row>
    <row r="5889" spans="10:12" x14ac:dyDescent="0.25">
      <c r="J5889"/>
      <c r="K5889"/>
      <c r="L5889"/>
    </row>
    <row r="5890" spans="10:12" x14ac:dyDescent="0.25">
      <c r="J5890"/>
      <c r="K5890"/>
      <c r="L5890"/>
    </row>
    <row r="5891" spans="10:12" x14ac:dyDescent="0.25">
      <c r="J5891"/>
      <c r="K5891"/>
      <c r="L5891"/>
    </row>
    <row r="5892" spans="10:12" x14ac:dyDescent="0.25">
      <c r="J5892"/>
      <c r="K5892"/>
      <c r="L5892"/>
    </row>
    <row r="5893" spans="10:12" x14ac:dyDescent="0.25">
      <c r="J5893"/>
      <c r="K5893"/>
      <c r="L5893"/>
    </row>
    <row r="5894" spans="10:12" x14ac:dyDescent="0.25">
      <c r="J5894"/>
      <c r="K5894"/>
      <c r="L5894"/>
    </row>
    <row r="5895" spans="10:12" x14ac:dyDescent="0.25">
      <c r="J5895"/>
      <c r="K5895"/>
      <c r="L5895"/>
    </row>
    <row r="5896" spans="10:12" x14ac:dyDescent="0.25">
      <c r="J5896"/>
      <c r="K5896"/>
      <c r="L5896"/>
    </row>
    <row r="5897" spans="10:12" x14ac:dyDescent="0.25">
      <c r="J5897"/>
      <c r="K5897"/>
      <c r="L5897"/>
    </row>
    <row r="5898" spans="10:12" x14ac:dyDescent="0.25">
      <c r="J5898"/>
      <c r="K5898"/>
      <c r="L5898"/>
    </row>
    <row r="5899" spans="10:12" x14ac:dyDescent="0.25">
      <c r="J5899"/>
      <c r="K5899"/>
      <c r="L5899"/>
    </row>
    <row r="5900" spans="10:12" x14ac:dyDescent="0.25">
      <c r="J5900"/>
      <c r="K5900"/>
      <c r="L5900"/>
    </row>
    <row r="5901" spans="10:12" x14ac:dyDescent="0.25">
      <c r="J5901"/>
      <c r="K5901"/>
      <c r="L5901"/>
    </row>
    <row r="5902" spans="10:12" x14ac:dyDescent="0.25">
      <c r="J5902"/>
      <c r="K5902"/>
      <c r="L5902"/>
    </row>
    <row r="5903" spans="10:12" x14ac:dyDescent="0.25">
      <c r="J5903"/>
      <c r="K5903"/>
      <c r="L5903"/>
    </row>
    <row r="5904" spans="10:12" x14ac:dyDescent="0.25">
      <c r="J5904"/>
      <c r="K5904"/>
      <c r="L5904"/>
    </row>
    <row r="5905" spans="10:12" x14ac:dyDescent="0.25">
      <c r="J5905"/>
      <c r="K5905"/>
      <c r="L5905"/>
    </row>
    <row r="5906" spans="10:12" x14ac:dyDescent="0.25">
      <c r="J5906"/>
      <c r="K5906"/>
      <c r="L5906"/>
    </row>
    <row r="5907" spans="10:12" x14ac:dyDescent="0.25">
      <c r="J5907"/>
      <c r="K5907"/>
      <c r="L5907"/>
    </row>
    <row r="5908" spans="10:12" x14ac:dyDescent="0.25">
      <c r="J5908"/>
      <c r="K5908"/>
      <c r="L5908"/>
    </row>
    <row r="5909" spans="10:12" x14ac:dyDescent="0.25">
      <c r="J5909"/>
      <c r="K5909"/>
      <c r="L5909"/>
    </row>
    <row r="5910" spans="10:12" x14ac:dyDescent="0.25">
      <c r="J5910"/>
      <c r="K5910"/>
      <c r="L5910"/>
    </row>
    <row r="5911" spans="10:12" x14ac:dyDescent="0.25">
      <c r="J5911"/>
      <c r="K5911"/>
      <c r="L5911"/>
    </row>
    <row r="5912" spans="10:12" x14ac:dyDescent="0.25">
      <c r="J5912"/>
      <c r="K5912"/>
      <c r="L5912"/>
    </row>
    <row r="5913" spans="10:12" x14ac:dyDescent="0.25">
      <c r="J5913"/>
      <c r="K5913"/>
      <c r="L5913"/>
    </row>
    <row r="5914" spans="10:12" x14ac:dyDescent="0.25">
      <c r="J5914"/>
      <c r="K5914"/>
      <c r="L5914"/>
    </row>
    <row r="5915" spans="10:12" x14ac:dyDescent="0.25">
      <c r="J5915"/>
      <c r="K5915"/>
      <c r="L5915"/>
    </row>
    <row r="5916" spans="10:12" x14ac:dyDescent="0.25">
      <c r="J5916"/>
      <c r="K5916"/>
      <c r="L5916"/>
    </row>
    <row r="5917" spans="10:12" x14ac:dyDescent="0.25">
      <c r="J5917"/>
      <c r="K5917"/>
      <c r="L5917"/>
    </row>
    <row r="5918" spans="10:12" x14ac:dyDescent="0.25">
      <c r="J5918"/>
      <c r="K5918"/>
      <c r="L5918"/>
    </row>
    <row r="5919" spans="10:12" x14ac:dyDescent="0.25">
      <c r="J5919"/>
      <c r="K5919"/>
      <c r="L5919"/>
    </row>
    <row r="5920" spans="10:12" x14ac:dyDescent="0.25">
      <c r="J5920"/>
      <c r="K5920"/>
      <c r="L5920"/>
    </row>
    <row r="5921" spans="10:12" x14ac:dyDescent="0.25">
      <c r="J5921"/>
      <c r="K5921"/>
      <c r="L5921"/>
    </row>
    <row r="5922" spans="10:12" x14ac:dyDescent="0.25">
      <c r="J5922"/>
      <c r="K5922"/>
      <c r="L5922"/>
    </row>
    <row r="5923" spans="10:12" x14ac:dyDescent="0.25">
      <c r="J5923"/>
      <c r="K5923"/>
      <c r="L5923"/>
    </row>
    <row r="5924" spans="10:12" x14ac:dyDescent="0.25">
      <c r="J5924"/>
      <c r="K5924"/>
      <c r="L5924"/>
    </row>
    <row r="5925" spans="10:12" x14ac:dyDescent="0.25">
      <c r="J5925"/>
      <c r="K5925"/>
      <c r="L5925"/>
    </row>
    <row r="5926" spans="10:12" x14ac:dyDescent="0.25">
      <c r="J5926"/>
      <c r="K5926"/>
      <c r="L5926"/>
    </row>
    <row r="5927" spans="10:12" x14ac:dyDescent="0.25">
      <c r="J5927"/>
      <c r="K5927"/>
      <c r="L5927"/>
    </row>
    <row r="5928" spans="10:12" x14ac:dyDescent="0.25">
      <c r="J5928"/>
      <c r="K5928"/>
      <c r="L5928"/>
    </row>
    <row r="5929" spans="10:12" x14ac:dyDescent="0.25">
      <c r="J5929"/>
      <c r="K5929"/>
      <c r="L5929"/>
    </row>
    <row r="5930" spans="10:12" x14ac:dyDescent="0.25">
      <c r="J5930"/>
      <c r="K5930"/>
      <c r="L5930"/>
    </row>
    <row r="5931" spans="10:12" x14ac:dyDescent="0.25">
      <c r="J5931"/>
      <c r="K5931"/>
      <c r="L5931"/>
    </row>
    <row r="5932" spans="10:12" x14ac:dyDescent="0.25">
      <c r="J5932"/>
      <c r="K5932"/>
      <c r="L5932"/>
    </row>
    <row r="5933" spans="10:12" x14ac:dyDescent="0.25">
      <c r="J5933"/>
      <c r="K5933"/>
      <c r="L5933"/>
    </row>
    <row r="5934" spans="10:12" x14ac:dyDescent="0.25">
      <c r="J5934"/>
      <c r="K5934"/>
      <c r="L5934"/>
    </row>
    <row r="5935" spans="10:12" x14ac:dyDescent="0.25">
      <c r="J5935"/>
      <c r="K5935"/>
      <c r="L5935"/>
    </row>
    <row r="5936" spans="10:12" x14ac:dyDescent="0.25">
      <c r="J5936"/>
      <c r="K5936"/>
      <c r="L5936"/>
    </row>
    <row r="5937" spans="10:12" x14ac:dyDescent="0.25">
      <c r="J5937"/>
      <c r="K5937"/>
      <c r="L5937"/>
    </row>
    <row r="5938" spans="10:12" x14ac:dyDescent="0.25">
      <c r="J5938"/>
      <c r="K5938"/>
      <c r="L5938"/>
    </row>
    <row r="5939" spans="10:12" x14ac:dyDescent="0.25">
      <c r="J5939"/>
      <c r="K5939"/>
      <c r="L5939"/>
    </row>
    <row r="5940" spans="10:12" x14ac:dyDescent="0.25">
      <c r="J5940"/>
      <c r="K5940"/>
      <c r="L5940"/>
    </row>
    <row r="5941" spans="10:12" x14ac:dyDescent="0.25">
      <c r="J5941"/>
      <c r="K5941"/>
      <c r="L5941"/>
    </row>
    <row r="5942" spans="10:12" x14ac:dyDescent="0.25">
      <c r="J5942"/>
      <c r="K5942"/>
      <c r="L5942"/>
    </row>
    <row r="5943" spans="10:12" x14ac:dyDescent="0.25">
      <c r="J5943"/>
      <c r="K5943"/>
      <c r="L5943"/>
    </row>
    <row r="5944" spans="10:12" x14ac:dyDescent="0.25">
      <c r="J5944"/>
      <c r="K5944"/>
      <c r="L5944"/>
    </row>
    <row r="5945" spans="10:12" x14ac:dyDescent="0.25">
      <c r="J5945"/>
      <c r="K5945"/>
      <c r="L5945"/>
    </row>
    <row r="5946" spans="10:12" x14ac:dyDescent="0.25">
      <c r="J5946"/>
      <c r="K5946"/>
      <c r="L5946"/>
    </row>
    <row r="5947" spans="10:12" x14ac:dyDescent="0.25">
      <c r="J5947"/>
      <c r="K5947"/>
      <c r="L5947"/>
    </row>
    <row r="5948" spans="10:12" x14ac:dyDescent="0.25">
      <c r="J5948"/>
      <c r="K5948"/>
      <c r="L5948"/>
    </row>
    <row r="5949" spans="10:12" x14ac:dyDescent="0.25">
      <c r="J5949"/>
      <c r="K5949"/>
      <c r="L5949"/>
    </row>
    <row r="5950" spans="10:12" x14ac:dyDescent="0.25">
      <c r="J5950"/>
      <c r="K5950"/>
      <c r="L5950"/>
    </row>
    <row r="5951" spans="10:12" x14ac:dyDescent="0.25">
      <c r="J5951"/>
      <c r="K5951"/>
      <c r="L5951"/>
    </row>
    <row r="5952" spans="10:12" x14ac:dyDescent="0.25">
      <c r="J5952"/>
      <c r="K5952"/>
      <c r="L5952"/>
    </row>
    <row r="5953" spans="10:12" x14ac:dyDescent="0.25">
      <c r="J5953"/>
      <c r="K5953"/>
      <c r="L5953"/>
    </row>
    <row r="5954" spans="10:12" x14ac:dyDescent="0.25">
      <c r="J5954"/>
      <c r="K5954"/>
      <c r="L5954"/>
    </row>
    <row r="5955" spans="10:12" x14ac:dyDescent="0.25">
      <c r="J5955"/>
      <c r="K5955"/>
      <c r="L5955"/>
    </row>
    <row r="5956" spans="10:12" x14ac:dyDescent="0.25">
      <c r="J5956"/>
      <c r="K5956"/>
      <c r="L5956"/>
    </row>
    <row r="5957" spans="10:12" x14ac:dyDescent="0.25">
      <c r="J5957"/>
      <c r="K5957"/>
      <c r="L5957"/>
    </row>
    <row r="5958" spans="10:12" x14ac:dyDescent="0.25">
      <c r="J5958"/>
      <c r="K5958"/>
      <c r="L5958"/>
    </row>
    <row r="5959" spans="10:12" x14ac:dyDescent="0.25">
      <c r="J5959"/>
      <c r="K5959"/>
      <c r="L5959"/>
    </row>
    <row r="5960" spans="10:12" x14ac:dyDescent="0.25">
      <c r="J5960"/>
      <c r="K5960"/>
      <c r="L5960"/>
    </row>
    <row r="5961" spans="10:12" x14ac:dyDescent="0.25">
      <c r="J5961"/>
      <c r="K5961"/>
      <c r="L5961"/>
    </row>
    <row r="5962" spans="10:12" x14ac:dyDescent="0.25">
      <c r="J5962"/>
      <c r="K5962"/>
      <c r="L5962"/>
    </row>
    <row r="5963" spans="10:12" x14ac:dyDescent="0.25">
      <c r="J5963"/>
      <c r="K5963"/>
      <c r="L5963"/>
    </row>
    <row r="5964" spans="10:12" x14ac:dyDescent="0.25">
      <c r="J5964"/>
      <c r="K5964"/>
      <c r="L5964"/>
    </row>
    <row r="5965" spans="10:12" x14ac:dyDescent="0.25">
      <c r="J5965"/>
      <c r="K5965"/>
      <c r="L5965"/>
    </row>
    <row r="5966" spans="10:12" x14ac:dyDescent="0.25">
      <c r="J5966"/>
      <c r="K5966"/>
      <c r="L5966"/>
    </row>
    <row r="5967" spans="10:12" x14ac:dyDescent="0.25">
      <c r="J5967"/>
      <c r="K5967"/>
      <c r="L5967"/>
    </row>
    <row r="5968" spans="10:12" x14ac:dyDescent="0.25">
      <c r="J5968"/>
      <c r="K5968"/>
      <c r="L5968"/>
    </row>
    <row r="5969" spans="10:12" x14ac:dyDescent="0.25">
      <c r="J5969"/>
      <c r="K5969"/>
      <c r="L5969"/>
    </row>
    <row r="5970" spans="10:12" x14ac:dyDescent="0.25">
      <c r="J5970"/>
      <c r="K5970"/>
      <c r="L5970"/>
    </row>
    <row r="5971" spans="10:12" x14ac:dyDescent="0.25">
      <c r="J5971"/>
      <c r="K5971"/>
      <c r="L5971"/>
    </row>
    <row r="5972" spans="10:12" x14ac:dyDescent="0.25">
      <c r="J5972"/>
      <c r="K5972"/>
      <c r="L5972"/>
    </row>
    <row r="5973" spans="10:12" x14ac:dyDescent="0.25">
      <c r="J5973"/>
      <c r="K5973"/>
      <c r="L5973"/>
    </row>
    <row r="5974" spans="10:12" x14ac:dyDescent="0.25">
      <c r="J5974"/>
      <c r="K5974"/>
      <c r="L5974"/>
    </row>
    <row r="5975" spans="10:12" x14ac:dyDescent="0.25">
      <c r="J5975"/>
      <c r="K5975"/>
      <c r="L5975"/>
    </row>
    <row r="5976" spans="10:12" x14ac:dyDescent="0.25">
      <c r="J5976"/>
      <c r="K5976"/>
      <c r="L5976"/>
    </row>
    <row r="5977" spans="10:12" x14ac:dyDescent="0.25">
      <c r="J5977"/>
      <c r="K5977"/>
      <c r="L5977"/>
    </row>
    <row r="5978" spans="10:12" x14ac:dyDescent="0.25">
      <c r="J5978"/>
      <c r="K5978"/>
      <c r="L5978"/>
    </row>
    <row r="5979" spans="10:12" x14ac:dyDescent="0.25">
      <c r="J5979"/>
      <c r="K5979"/>
      <c r="L5979"/>
    </row>
    <row r="5980" spans="10:12" x14ac:dyDescent="0.25">
      <c r="J5980"/>
      <c r="K5980"/>
      <c r="L5980"/>
    </row>
    <row r="5981" spans="10:12" x14ac:dyDescent="0.25">
      <c r="J5981"/>
      <c r="K5981"/>
      <c r="L5981"/>
    </row>
    <row r="5982" spans="10:12" x14ac:dyDescent="0.25">
      <c r="J5982"/>
      <c r="K5982"/>
      <c r="L5982"/>
    </row>
    <row r="5983" spans="10:12" x14ac:dyDescent="0.25">
      <c r="J5983"/>
      <c r="K5983"/>
      <c r="L5983"/>
    </row>
    <row r="5984" spans="10:12" x14ac:dyDescent="0.25">
      <c r="J5984"/>
      <c r="K5984"/>
      <c r="L5984"/>
    </row>
    <row r="5985" spans="10:12" x14ac:dyDescent="0.25">
      <c r="J5985"/>
      <c r="K5985"/>
      <c r="L5985"/>
    </row>
    <row r="5986" spans="10:12" x14ac:dyDescent="0.25">
      <c r="J5986"/>
      <c r="K5986"/>
      <c r="L5986"/>
    </row>
    <row r="5987" spans="10:12" x14ac:dyDescent="0.25">
      <c r="J5987"/>
      <c r="K5987"/>
      <c r="L5987"/>
    </row>
    <row r="5988" spans="10:12" x14ac:dyDescent="0.25">
      <c r="J5988"/>
      <c r="K5988"/>
      <c r="L5988"/>
    </row>
    <row r="5989" spans="10:12" x14ac:dyDescent="0.25">
      <c r="J5989"/>
      <c r="K5989"/>
      <c r="L5989"/>
    </row>
    <row r="5990" spans="10:12" x14ac:dyDescent="0.25">
      <c r="J5990"/>
      <c r="K5990"/>
      <c r="L5990"/>
    </row>
    <row r="5991" spans="10:12" x14ac:dyDescent="0.25">
      <c r="J5991"/>
      <c r="K5991"/>
      <c r="L5991"/>
    </row>
    <row r="5992" spans="10:12" x14ac:dyDescent="0.25">
      <c r="J5992"/>
      <c r="K5992"/>
      <c r="L5992"/>
    </row>
    <row r="5993" spans="10:12" x14ac:dyDescent="0.25">
      <c r="J5993"/>
      <c r="K5993"/>
      <c r="L5993"/>
    </row>
    <row r="5994" spans="10:12" x14ac:dyDescent="0.25">
      <c r="J5994"/>
      <c r="K5994"/>
      <c r="L5994"/>
    </row>
    <row r="5995" spans="10:12" x14ac:dyDescent="0.25">
      <c r="J5995"/>
      <c r="K5995"/>
      <c r="L5995"/>
    </row>
    <row r="5996" spans="10:12" x14ac:dyDescent="0.25">
      <c r="J5996"/>
      <c r="K5996"/>
      <c r="L5996"/>
    </row>
    <row r="5997" spans="10:12" x14ac:dyDescent="0.25">
      <c r="J5997"/>
      <c r="K5997"/>
      <c r="L5997"/>
    </row>
    <row r="5998" spans="10:12" x14ac:dyDescent="0.25">
      <c r="J5998"/>
      <c r="K5998"/>
      <c r="L5998"/>
    </row>
    <row r="5999" spans="10:12" x14ac:dyDescent="0.25">
      <c r="J5999"/>
      <c r="K5999"/>
      <c r="L5999"/>
    </row>
    <row r="6000" spans="10:12" x14ac:dyDescent="0.25">
      <c r="J6000"/>
      <c r="K6000"/>
      <c r="L6000"/>
    </row>
    <row r="6001" spans="10:12" x14ac:dyDescent="0.25">
      <c r="J6001"/>
      <c r="K6001"/>
      <c r="L6001"/>
    </row>
    <row r="6002" spans="10:12" x14ac:dyDescent="0.25">
      <c r="J6002"/>
      <c r="K6002"/>
      <c r="L6002"/>
    </row>
    <row r="6003" spans="10:12" x14ac:dyDescent="0.25">
      <c r="J6003"/>
      <c r="K6003"/>
      <c r="L6003"/>
    </row>
    <row r="6004" spans="10:12" x14ac:dyDescent="0.25">
      <c r="J6004"/>
      <c r="K6004"/>
      <c r="L6004"/>
    </row>
    <row r="6005" spans="10:12" x14ac:dyDescent="0.25">
      <c r="J6005"/>
      <c r="K6005"/>
      <c r="L6005"/>
    </row>
    <row r="6006" spans="10:12" x14ac:dyDescent="0.25">
      <c r="J6006"/>
      <c r="K6006"/>
      <c r="L6006"/>
    </row>
    <row r="6007" spans="10:12" x14ac:dyDescent="0.25">
      <c r="J6007"/>
      <c r="K6007"/>
      <c r="L6007"/>
    </row>
    <row r="6008" spans="10:12" x14ac:dyDescent="0.25">
      <c r="J6008"/>
      <c r="K6008"/>
      <c r="L6008"/>
    </row>
    <row r="6009" spans="10:12" x14ac:dyDescent="0.25">
      <c r="J6009"/>
      <c r="K6009"/>
      <c r="L6009"/>
    </row>
    <row r="6010" spans="10:12" x14ac:dyDescent="0.25">
      <c r="J6010"/>
      <c r="K6010"/>
      <c r="L6010"/>
    </row>
    <row r="6011" spans="10:12" x14ac:dyDescent="0.25">
      <c r="J6011"/>
      <c r="K6011"/>
      <c r="L6011"/>
    </row>
    <row r="6012" spans="10:12" x14ac:dyDescent="0.25">
      <c r="J6012"/>
      <c r="K6012"/>
      <c r="L6012"/>
    </row>
    <row r="6013" spans="10:12" x14ac:dyDescent="0.25">
      <c r="J6013"/>
      <c r="K6013"/>
      <c r="L6013"/>
    </row>
    <row r="6014" spans="10:12" x14ac:dyDescent="0.25">
      <c r="J6014"/>
      <c r="K6014"/>
      <c r="L6014"/>
    </row>
    <row r="6015" spans="10:12" x14ac:dyDescent="0.25">
      <c r="J6015"/>
      <c r="K6015"/>
      <c r="L6015"/>
    </row>
    <row r="6016" spans="10:12" x14ac:dyDescent="0.25">
      <c r="J6016"/>
      <c r="K6016"/>
      <c r="L6016"/>
    </row>
    <row r="6017" spans="10:12" x14ac:dyDescent="0.25">
      <c r="J6017"/>
      <c r="K6017"/>
      <c r="L6017"/>
    </row>
    <row r="6018" spans="10:12" x14ac:dyDescent="0.25">
      <c r="J6018"/>
      <c r="K6018"/>
      <c r="L6018"/>
    </row>
    <row r="6019" spans="10:12" x14ac:dyDescent="0.25">
      <c r="J6019"/>
      <c r="K6019"/>
      <c r="L6019"/>
    </row>
    <row r="6020" spans="10:12" x14ac:dyDescent="0.25">
      <c r="J6020"/>
      <c r="K6020"/>
      <c r="L6020"/>
    </row>
    <row r="6021" spans="10:12" x14ac:dyDescent="0.25">
      <c r="J6021"/>
      <c r="K6021"/>
      <c r="L6021"/>
    </row>
    <row r="6022" spans="10:12" x14ac:dyDescent="0.25">
      <c r="J6022"/>
      <c r="K6022"/>
      <c r="L6022"/>
    </row>
    <row r="6023" spans="10:12" x14ac:dyDescent="0.25">
      <c r="J6023"/>
      <c r="K6023"/>
      <c r="L6023"/>
    </row>
    <row r="6024" spans="10:12" x14ac:dyDescent="0.25">
      <c r="J6024"/>
      <c r="K6024"/>
      <c r="L6024"/>
    </row>
    <row r="6025" spans="10:12" x14ac:dyDescent="0.25">
      <c r="J6025"/>
      <c r="K6025"/>
      <c r="L6025"/>
    </row>
    <row r="6026" spans="10:12" x14ac:dyDescent="0.25">
      <c r="J6026"/>
      <c r="K6026"/>
      <c r="L6026"/>
    </row>
    <row r="6027" spans="10:12" x14ac:dyDescent="0.25">
      <c r="J6027"/>
      <c r="K6027"/>
      <c r="L6027"/>
    </row>
    <row r="6028" spans="10:12" x14ac:dyDescent="0.25">
      <c r="J6028"/>
      <c r="K6028"/>
      <c r="L6028"/>
    </row>
    <row r="6029" spans="10:12" x14ac:dyDescent="0.25">
      <c r="J6029"/>
      <c r="K6029"/>
      <c r="L6029"/>
    </row>
    <row r="6030" spans="10:12" x14ac:dyDescent="0.25">
      <c r="J6030"/>
      <c r="K6030"/>
      <c r="L6030"/>
    </row>
    <row r="6031" spans="10:12" x14ac:dyDescent="0.25">
      <c r="J6031"/>
      <c r="K6031"/>
      <c r="L6031"/>
    </row>
    <row r="6032" spans="10:12" x14ac:dyDescent="0.25">
      <c r="J6032"/>
      <c r="K6032"/>
      <c r="L6032"/>
    </row>
    <row r="6033" spans="10:12" x14ac:dyDescent="0.25">
      <c r="J6033"/>
      <c r="K6033"/>
      <c r="L6033"/>
    </row>
    <row r="6034" spans="10:12" x14ac:dyDescent="0.25">
      <c r="J6034"/>
      <c r="K6034"/>
      <c r="L6034"/>
    </row>
    <row r="6035" spans="10:12" x14ac:dyDescent="0.25">
      <c r="J6035"/>
      <c r="K6035"/>
      <c r="L6035"/>
    </row>
    <row r="6036" spans="10:12" x14ac:dyDescent="0.25">
      <c r="J6036"/>
      <c r="K6036"/>
      <c r="L6036"/>
    </row>
    <row r="6037" spans="10:12" x14ac:dyDescent="0.25">
      <c r="J6037"/>
      <c r="K6037"/>
      <c r="L6037"/>
    </row>
    <row r="6038" spans="10:12" x14ac:dyDescent="0.25">
      <c r="J6038"/>
      <c r="K6038"/>
      <c r="L6038"/>
    </row>
    <row r="6039" spans="10:12" x14ac:dyDescent="0.25">
      <c r="J6039"/>
      <c r="K6039"/>
      <c r="L6039"/>
    </row>
    <row r="6040" spans="10:12" x14ac:dyDescent="0.25">
      <c r="J6040"/>
      <c r="K6040"/>
      <c r="L6040"/>
    </row>
    <row r="6041" spans="10:12" x14ac:dyDescent="0.25">
      <c r="J6041"/>
      <c r="K6041"/>
      <c r="L6041"/>
    </row>
    <row r="6042" spans="10:12" x14ac:dyDescent="0.25">
      <c r="J6042"/>
      <c r="K6042"/>
      <c r="L6042"/>
    </row>
    <row r="6043" spans="10:12" x14ac:dyDescent="0.25">
      <c r="J6043"/>
      <c r="K6043"/>
      <c r="L6043"/>
    </row>
    <row r="6044" spans="10:12" x14ac:dyDescent="0.25">
      <c r="J6044"/>
      <c r="K6044"/>
      <c r="L6044"/>
    </row>
    <row r="6045" spans="10:12" x14ac:dyDescent="0.25">
      <c r="J6045"/>
      <c r="K6045"/>
      <c r="L6045"/>
    </row>
    <row r="6046" spans="10:12" x14ac:dyDescent="0.25">
      <c r="J6046"/>
      <c r="K6046"/>
      <c r="L6046"/>
    </row>
    <row r="6047" spans="10:12" x14ac:dyDescent="0.25">
      <c r="J6047"/>
      <c r="K6047"/>
      <c r="L6047"/>
    </row>
    <row r="6048" spans="10:12" x14ac:dyDescent="0.25">
      <c r="J6048"/>
      <c r="K6048"/>
      <c r="L6048"/>
    </row>
    <row r="6049" spans="10:12" x14ac:dyDescent="0.25">
      <c r="J6049"/>
      <c r="K6049"/>
      <c r="L6049"/>
    </row>
    <row r="6050" spans="10:12" x14ac:dyDescent="0.25">
      <c r="J6050"/>
      <c r="K6050"/>
      <c r="L6050"/>
    </row>
    <row r="6051" spans="10:12" x14ac:dyDescent="0.25">
      <c r="J6051"/>
      <c r="K6051"/>
      <c r="L6051"/>
    </row>
    <row r="6052" spans="10:12" x14ac:dyDescent="0.25">
      <c r="J6052"/>
      <c r="K6052"/>
      <c r="L6052"/>
    </row>
    <row r="6053" spans="10:12" x14ac:dyDescent="0.25">
      <c r="J6053"/>
      <c r="K6053"/>
      <c r="L6053"/>
    </row>
    <row r="6054" spans="10:12" x14ac:dyDescent="0.25">
      <c r="J6054"/>
      <c r="K6054"/>
      <c r="L6054"/>
    </row>
    <row r="6055" spans="10:12" x14ac:dyDescent="0.25">
      <c r="J6055"/>
      <c r="K6055"/>
      <c r="L6055"/>
    </row>
    <row r="6056" spans="10:12" x14ac:dyDescent="0.25">
      <c r="J6056"/>
      <c r="K6056"/>
      <c r="L6056"/>
    </row>
    <row r="6057" spans="10:12" x14ac:dyDescent="0.25">
      <c r="J6057"/>
      <c r="K6057"/>
      <c r="L6057"/>
    </row>
    <row r="6058" spans="10:12" x14ac:dyDescent="0.25">
      <c r="J6058"/>
      <c r="K6058"/>
      <c r="L6058"/>
    </row>
    <row r="6059" spans="10:12" x14ac:dyDescent="0.25">
      <c r="J6059"/>
      <c r="K6059"/>
      <c r="L6059"/>
    </row>
    <row r="6060" spans="10:12" x14ac:dyDescent="0.25">
      <c r="J6060"/>
      <c r="K6060"/>
      <c r="L6060"/>
    </row>
    <row r="6061" spans="10:12" x14ac:dyDescent="0.25">
      <c r="J6061"/>
      <c r="K6061"/>
      <c r="L6061"/>
    </row>
    <row r="6062" spans="10:12" x14ac:dyDescent="0.25">
      <c r="J6062"/>
      <c r="K6062"/>
      <c r="L6062"/>
    </row>
    <row r="6063" spans="10:12" x14ac:dyDescent="0.25">
      <c r="J6063"/>
      <c r="K6063"/>
      <c r="L6063"/>
    </row>
    <row r="6064" spans="10:12" x14ac:dyDescent="0.25">
      <c r="J6064"/>
      <c r="K6064"/>
      <c r="L6064"/>
    </row>
    <row r="6065" spans="10:12" x14ac:dyDescent="0.25">
      <c r="J6065"/>
      <c r="K6065"/>
      <c r="L6065"/>
    </row>
    <row r="6066" spans="10:12" x14ac:dyDescent="0.25">
      <c r="J6066"/>
      <c r="K6066"/>
      <c r="L6066"/>
    </row>
    <row r="6067" spans="10:12" x14ac:dyDescent="0.25">
      <c r="J6067"/>
      <c r="K6067"/>
      <c r="L6067"/>
    </row>
    <row r="6068" spans="10:12" x14ac:dyDescent="0.25">
      <c r="J6068"/>
      <c r="K6068"/>
      <c r="L6068"/>
    </row>
    <row r="6069" spans="10:12" x14ac:dyDescent="0.25">
      <c r="J6069"/>
      <c r="K6069"/>
      <c r="L6069"/>
    </row>
    <row r="6070" spans="10:12" x14ac:dyDescent="0.25">
      <c r="J6070"/>
      <c r="K6070"/>
      <c r="L6070"/>
    </row>
    <row r="6071" spans="10:12" x14ac:dyDescent="0.25">
      <c r="J6071"/>
      <c r="K6071"/>
      <c r="L6071"/>
    </row>
    <row r="6072" spans="10:12" x14ac:dyDescent="0.25">
      <c r="J6072"/>
      <c r="K6072"/>
      <c r="L6072"/>
    </row>
    <row r="6073" spans="10:12" x14ac:dyDescent="0.25">
      <c r="J6073"/>
      <c r="K6073"/>
      <c r="L6073"/>
    </row>
    <row r="6074" spans="10:12" x14ac:dyDescent="0.25">
      <c r="J6074"/>
      <c r="K6074"/>
      <c r="L6074"/>
    </row>
    <row r="6075" spans="10:12" x14ac:dyDescent="0.25">
      <c r="J6075"/>
      <c r="K6075"/>
      <c r="L6075"/>
    </row>
    <row r="6076" spans="10:12" x14ac:dyDescent="0.25">
      <c r="J6076"/>
      <c r="K6076"/>
      <c r="L6076"/>
    </row>
    <row r="6077" spans="10:12" x14ac:dyDescent="0.25">
      <c r="J6077"/>
      <c r="K6077"/>
      <c r="L6077"/>
    </row>
    <row r="6078" spans="10:12" x14ac:dyDescent="0.25">
      <c r="J6078"/>
      <c r="K6078"/>
      <c r="L6078"/>
    </row>
    <row r="6079" spans="10:12" x14ac:dyDescent="0.25">
      <c r="J6079"/>
      <c r="K6079"/>
      <c r="L6079"/>
    </row>
    <row r="6080" spans="10:12" x14ac:dyDescent="0.25">
      <c r="J6080"/>
      <c r="K6080"/>
      <c r="L6080"/>
    </row>
    <row r="6081" spans="10:12" x14ac:dyDescent="0.25">
      <c r="J6081"/>
      <c r="K6081"/>
      <c r="L6081"/>
    </row>
    <row r="6082" spans="10:12" x14ac:dyDescent="0.25">
      <c r="J6082"/>
      <c r="K6082"/>
      <c r="L6082"/>
    </row>
    <row r="6083" spans="10:12" x14ac:dyDescent="0.25">
      <c r="J6083"/>
      <c r="K6083"/>
      <c r="L6083"/>
    </row>
    <row r="6084" spans="10:12" x14ac:dyDescent="0.25">
      <c r="J6084"/>
      <c r="K6084"/>
      <c r="L6084"/>
    </row>
    <row r="6085" spans="10:12" x14ac:dyDescent="0.25">
      <c r="J6085"/>
      <c r="K6085"/>
      <c r="L6085"/>
    </row>
    <row r="6086" spans="10:12" x14ac:dyDescent="0.25">
      <c r="J6086"/>
      <c r="K6086"/>
      <c r="L6086"/>
    </row>
    <row r="6087" spans="10:12" x14ac:dyDescent="0.25">
      <c r="J6087"/>
      <c r="K6087"/>
      <c r="L6087"/>
    </row>
    <row r="6088" spans="10:12" x14ac:dyDescent="0.25">
      <c r="J6088"/>
      <c r="K6088"/>
      <c r="L6088"/>
    </row>
    <row r="6089" spans="10:12" x14ac:dyDescent="0.25">
      <c r="J6089"/>
      <c r="K6089"/>
      <c r="L6089"/>
    </row>
    <row r="6090" spans="10:12" x14ac:dyDescent="0.25">
      <c r="J6090"/>
      <c r="K6090"/>
      <c r="L6090"/>
    </row>
    <row r="6091" spans="10:12" x14ac:dyDescent="0.25">
      <c r="J6091"/>
      <c r="K6091"/>
      <c r="L6091"/>
    </row>
    <row r="6092" spans="10:12" x14ac:dyDescent="0.25">
      <c r="J6092"/>
      <c r="K6092"/>
      <c r="L6092"/>
    </row>
    <row r="6093" spans="10:12" x14ac:dyDescent="0.25">
      <c r="J6093"/>
      <c r="K6093"/>
      <c r="L6093"/>
    </row>
    <row r="6094" spans="10:12" x14ac:dyDescent="0.25">
      <c r="J6094"/>
      <c r="K6094"/>
      <c r="L6094"/>
    </row>
    <row r="6095" spans="10:12" x14ac:dyDescent="0.25">
      <c r="J6095"/>
      <c r="K6095"/>
      <c r="L6095"/>
    </row>
    <row r="6096" spans="10:12" x14ac:dyDescent="0.25">
      <c r="J6096"/>
      <c r="K6096"/>
      <c r="L6096"/>
    </row>
    <row r="6097" spans="10:12" x14ac:dyDescent="0.25">
      <c r="J6097"/>
      <c r="K6097"/>
      <c r="L6097"/>
    </row>
    <row r="6098" spans="10:12" x14ac:dyDescent="0.25">
      <c r="J6098"/>
      <c r="K6098"/>
      <c r="L6098"/>
    </row>
    <row r="6099" spans="10:12" x14ac:dyDescent="0.25">
      <c r="J6099"/>
      <c r="K6099"/>
      <c r="L6099"/>
    </row>
    <row r="6100" spans="10:12" x14ac:dyDescent="0.25">
      <c r="J6100"/>
      <c r="K6100"/>
      <c r="L6100"/>
    </row>
    <row r="6101" spans="10:12" x14ac:dyDescent="0.25">
      <c r="J6101"/>
      <c r="K6101"/>
      <c r="L6101"/>
    </row>
    <row r="6102" spans="10:12" x14ac:dyDescent="0.25">
      <c r="J6102"/>
      <c r="K6102"/>
      <c r="L6102"/>
    </row>
    <row r="6103" spans="10:12" x14ac:dyDescent="0.25">
      <c r="J6103"/>
      <c r="K6103"/>
      <c r="L6103"/>
    </row>
    <row r="6104" spans="10:12" x14ac:dyDescent="0.25">
      <c r="J6104"/>
      <c r="K6104"/>
      <c r="L6104"/>
    </row>
    <row r="6105" spans="10:12" x14ac:dyDescent="0.25">
      <c r="J6105"/>
      <c r="K6105"/>
      <c r="L6105"/>
    </row>
    <row r="6106" spans="10:12" x14ac:dyDescent="0.25">
      <c r="J6106"/>
      <c r="K6106"/>
      <c r="L6106"/>
    </row>
    <row r="6107" spans="10:12" x14ac:dyDescent="0.25">
      <c r="J6107"/>
      <c r="K6107"/>
      <c r="L6107"/>
    </row>
    <row r="6108" spans="10:12" x14ac:dyDescent="0.25">
      <c r="J6108"/>
      <c r="K6108"/>
      <c r="L6108"/>
    </row>
    <row r="6109" spans="10:12" x14ac:dyDescent="0.25">
      <c r="J6109"/>
      <c r="K6109"/>
      <c r="L6109"/>
    </row>
    <row r="6110" spans="10:12" x14ac:dyDescent="0.25">
      <c r="J6110"/>
      <c r="K6110"/>
      <c r="L6110"/>
    </row>
    <row r="6111" spans="10:12" x14ac:dyDescent="0.25">
      <c r="J6111"/>
      <c r="K6111"/>
      <c r="L6111"/>
    </row>
    <row r="6112" spans="10:12" x14ac:dyDescent="0.25">
      <c r="J6112"/>
      <c r="K6112"/>
      <c r="L6112"/>
    </row>
    <row r="6113" spans="10:12" x14ac:dyDescent="0.25">
      <c r="J6113"/>
      <c r="K6113"/>
      <c r="L6113"/>
    </row>
    <row r="6114" spans="10:12" x14ac:dyDescent="0.25">
      <c r="J6114"/>
      <c r="K6114"/>
      <c r="L6114"/>
    </row>
    <row r="6115" spans="10:12" x14ac:dyDescent="0.25">
      <c r="J6115"/>
      <c r="K6115"/>
      <c r="L6115"/>
    </row>
    <row r="6116" spans="10:12" x14ac:dyDescent="0.25">
      <c r="J6116"/>
      <c r="K6116"/>
      <c r="L6116"/>
    </row>
    <row r="6117" spans="10:12" x14ac:dyDescent="0.25">
      <c r="J6117"/>
      <c r="K6117"/>
      <c r="L6117"/>
    </row>
    <row r="6118" spans="10:12" x14ac:dyDescent="0.25">
      <c r="J6118"/>
      <c r="K6118"/>
      <c r="L6118"/>
    </row>
    <row r="6119" spans="10:12" x14ac:dyDescent="0.25">
      <c r="J6119"/>
      <c r="K6119"/>
      <c r="L6119"/>
    </row>
    <row r="6120" spans="10:12" x14ac:dyDescent="0.25">
      <c r="J6120"/>
      <c r="K6120"/>
      <c r="L6120"/>
    </row>
    <row r="6121" spans="10:12" x14ac:dyDescent="0.25">
      <c r="J6121"/>
      <c r="K6121"/>
      <c r="L6121"/>
    </row>
    <row r="6122" spans="10:12" x14ac:dyDescent="0.25">
      <c r="J6122"/>
      <c r="K6122"/>
      <c r="L6122"/>
    </row>
    <row r="6123" spans="10:12" x14ac:dyDescent="0.25">
      <c r="J6123"/>
      <c r="K6123"/>
      <c r="L6123"/>
    </row>
    <row r="6124" spans="10:12" x14ac:dyDescent="0.25">
      <c r="J6124"/>
      <c r="K6124"/>
      <c r="L6124"/>
    </row>
    <row r="6125" spans="10:12" x14ac:dyDescent="0.25">
      <c r="J6125"/>
      <c r="K6125"/>
      <c r="L6125"/>
    </row>
    <row r="6126" spans="10:12" x14ac:dyDescent="0.25">
      <c r="J6126"/>
      <c r="K6126"/>
      <c r="L6126"/>
    </row>
    <row r="6127" spans="10:12" x14ac:dyDescent="0.25">
      <c r="J6127"/>
      <c r="K6127"/>
      <c r="L6127"/>
    </row>
    <row r="6128" spans="10:12" x14ac:dyDescent="0.25">
      <c r="J6128"/>
      <c r="K6128"/>
      <c r="L6128"/>
    </row>
    <row r="6129" spans="10:12" x14ac:dyDescent="0.25">
      <c r="J6129"/>
      <c r="K6129"/>
      <c r="L6129"/>
    </row>
    <row r="6130" spans="10:12" x14ac:dyDescent="0.25">
      <c r="J6130"/>
      <c r="K6130"/>
      <c r="L6130"/>
    </row>
    <row r="6131" spans="10:12" x14ac:dyDescent="0.25">
      <c r="J6131"/>
      <c r="K6131"/>
      <c r="L6131"/>
    </row>
    <row r="6132" spans="10:12" x14ac:dyDescent="0.25">
      <c r="J6132"/>
      <c r="K6132"/>
      <c r="L6132"/>
    </row>
    <row r="6133" spans="10:12" x14ac:dyDescent="0.25">
      <c r="J6133"/>
      <c r="K6133"/>
      <c r="L6133"/>
    </row>
    <row r="6134" spans="10:12" x14ac:dyDescent="0.25">
      <c r="J6134"/>
      <c r="K6134"/>
      <c r="L6134"/>
    </row>
    <row r="6135" spans="10:12" x14ac:dyDescent="0.25">
      <c r="J6135"/>
      <c r="K6135"/>
      <c r="L6135"/>
    </row>
    <row r="6136" spans="10:12" x14ac:dyDescent="0.25">
      <c r="J6136"/>
      <c r="K6136"/>
      <c r="L6136"/>
    </row>
    <row r="6137" spans="10:12" x14ac:dyDescent="0.25">
      <c r="J6137"/>
      <c r="K6137"/>
      <c r="L6137"/>
    </row>
    <row r="6138" spans="10:12" x14ac:dyDescent="0.25">
      <c r="J6138"/>
      <c r="K6138"/>
      <c r="L6138"/>
    </row>
    <row r="6139" spans="10:12" x14ac:dyDescent="0.25">
      <c r="J6139"/>
      <c r="K6139"/>
      <c r="L6139"/>
    </row>
    <row r="6140" spans="10:12" x14ac:dyDescent="0.25">
      <c r="J6140"/>
      <c r="K6140"/>
      <c r="L6140"/>
    </row>
    <row r="6141" spans="10:12" x14ac:dyDescent="0.25">
      <c r="J6141"/>
      <c r="K6141"/>
      <c r="L6141"/>
    </row>
    <row r="6142" spans="10:12" x14ac:dyDescent="0.25">
      <c r="J6142"/>
      <c r="K6142"/>
      <c r="L6142"/>
    </row>
    <row r="6143" spans="10:12" x14ac:dyDescent="0.25">
      <c r="J6143"/>
      <c r="K6143"/>
      <c r="L6143"/>
    </row>
    <row r="6144" spans="10:12" x14ac:dyDescent="0.25">
      <c r="J6144"/>
      <c r="K6144"/>
      <c r="L6144"/>
    </row>
    <row r="6145" spans="10:12" x14ac:dyDescent="0.25">
      <c r="J6145"/>
      <c r="K6145"/>
      <c r="L6145"/>
    </row>
    <row r="6146" spans="10:12" x14ac:dyDescent="0.25">
      <c r="J6146"/>
      <c r="K6146"/>
      <c r="L6146"/>
    </row>
    <row r="6147" spans="10:12" x14ac:dyDescent="0.25">
      <c r="J6147"/>
      <c r="K6147"/>
      <c r="L6147"/>
    </row>
    <row r="6148" spans="10:12" x14ac:dyDescent="0.25">
      <c r="J6148"/>
      <c r="K6148"/>
      <c r="L6148"/>
    </row>
    <row r="6149" spans="10:12" x14ac:dyDescent="0.25">
      <c r="J6149"/>
      <c r="K6149"/>
      <c r="L6149"/>
    </row>
    <row r="6150" spans="10:12" x14ac:dyDescent="0.25">
      <c r="J6150"/>
      <c r="K6150"/>
      <c r="L6150"/>
    </row>
    <row r="6151" spans="10:12" x14ac:dyDescent="0.25">
      <c r="J6151"/>
      <c r="K6151"/>
      <c r="L6151"/>
    </row>
    <row r="6152" spans="10:12" x14ac:dyDescent="0.25">
      <c r="J6152"/>
      <c r="K6152"/>
      <c r="L6152"/>
    </row>
    <row r="6153" spans="10:12" x14ac:dyDescent="0.25">
      <c r="J6153"/>
      <c r="K6153"/>
      <c r="L6153"/>
    </row>
    <row r="6154" spans="10:12" x14ac:dyDescent="0.25">
      <c r="J6154"/>
      <c r="K6154"/>
      <c r="L6154"/>
    </row>
    <row r="6155" spans="10:12" x14ac:dyDescent="0.25">
      <c r="J6155"/>
      <c r="K6155"/>
      <c r="L6155"/>
    </row>
    <row r="6156" spans="10:12" x14ac:dyDescent="0.25">
      <c r="J6156"/>
      <c r="K6156"/>
      <c r="L6156"/>
    </row>
    <row r="6157" spans="10:12" x14ac:dyDescent="0.25">
      <c r="J6157"/>
      <c r="K6157"/>
      <c r="L6157"/>
    </row>
    <row r="6158" spans="10:12" x14ac:dyDescent="0.25">
      <c r="J6158"/>
      <c r="K6158"/>
      <c r="L6158"/>
    </row>
    <row r="6159" spans="10:12" x14ac:dyDescent="0.25">
      <c r="J6159"/>
      <c r="K6159"/>
      <c r="L6159"/>
    </row>
    <row r="6160" spans="10:12" x14ac:dyDescent="0.25">
      <c r="J6160"/>
      <c r="K6160"/>
      <c r="L6160"/>
    </row>
    <row r="6161" spans="10:12" x14ac:dyDescent="0.25">
      <c r="J6161"/>
      <c r="K6161"/>
      <c r="L6161"/>
    </row>
    <row r="6162" spans="10:12" x14ac:dyDescent="0.25">
      <c r="J6162"/>
      <c r="K6162"/>
      <c r="L6162"/>
    </row>
    <row r="6163" spans="10:12" x14ac:dyDescent="0.25">
      <c r="J6163"/>
      <c r="K6163"/>
      <c r="L6163"/>
    </row>
    <row r="6164" spans="10:12" x14ac:dyDescent="0.25">
      <c r="J6164"/>
      <c r="K6164"/>
      <c r="L6164"/>
    </row>
    <row r="6165" spans="10:12" x14ac:dyDescent="0.25">
      <c r="J6165"/>
      <c r="K6165"/>
      <c r="L6165"/>
    </row>
    <row r="6166" spans="10:12" x14ac:dyDescent="0.25">
      <c r="J6166"/>
      <c r="K6166"/>
      <c r="L6166"/>
    </row>
    <row r="6167" spans="10:12" x14ac:dyDescent="0.25">
      <c r="J6167"/>
      <c r="K6167"/>
      <c r="L6167"/>
    </row>
    <row r="6168" spans="10:12" x14ac:dyDescent="0.25">
      <c r="J6168"/>
      <c r="K6168"/>
      <c r="L6168"/>
    </row>
    <row r="6169" spans="10:12" x14ac:dyDescent="0.25">
      <c r="J6169"/>
      <c r="K6169"/>
      <c r="L6169"/>
    </row>
    <row r="6170" spans="10:12" x14ac:dyDescent="0.25">
      <c r="J6170"/>
      <c r="K6170"/>
      <c r="L6170"/>
    </row>
    <row r="6171" spans="10:12" x14ac:dyDescent="0.25">
      <c r="J6171"/>
      <c r="K6171"/>
      <c r="L6171"/>
    </row>
    <row r="6172" spans="10:12" x14ac:dyDescent="0.25">
      <c r="J6172"/>
      <c r="K6172"/>
      <c r="L6172"/>
    </row>
    <row r="6173" spans="10:12" x14ac:dyDescent="0.25">
      <c r="J6173"/>
      <c r="K6173"/>
      <c r="L6173"/>
    </row>
    <row r="6174" spans="10:12" x14ac:dyDescent="0.25">
      <c r="J6174"/>
      <c r="K6174"/>
      <c r="L6174"/>
    </row>
    <row r="6175" spans="10:12" x14ac:dyDescent="0.25">
      <c r="J6175"/>
      <c r="K6175"/>
      <c r="L6175"/>
    </row>
    <row r="6176" spans="10:12" x14ac:dyDescent="0.25">
      <c r="J6176"/>
      <c r="K6176"/>
      <c r="L6176"/>
    </row>
    <row r="6177" spans="10:12" x14ac:dyDescent="0.25">
      <c r="J6177"/>
      <c r="K6177"/>
      <c r="L6177"/>
    </row>
    <row r="6178" spans="10:12" x14ac:dyDescent="0.25">
      <c r="J6178"/>
      <c r="K6178"/>
      <c r="L6178"/>
    </row>
    <row r="6179" spans="10:12" x14ac:dyDescent="0.25">
      <c r="J6179"/>
      <c r="K6179"/>
      <c r="L6179"/>
    </row>
    <row r="6180" spans="10:12" x14ac:dyDescent="0.25">
      <c r="J6180"/>
      <c r="K6180"/>
      <c r="L6180"/>
    </row>
    <row r="6181" spans="10:12" x14ac:dyDescent="0.25">
      <c r="J6181"/>
      <c r="K6181"/>
      <c r="L6181"/>
    </row>
    <row r="6182" spans="10:12" x14ac:dyDescent="0.25">
      <c r="J6182"/>
      <c r="K6182"/>
      <c r="L6182"/>
    </row>
    <row r="6183" spans="10:12" x14ac:dyDescent="0.25">
      <c r="J6183"/>
      <c r="K6183"/>
      <c r="L6183"/>
    </row>
    <row r="6184" spans="10:12" x14ac:dyDescent="0.25">
      <c r="J6184"/>
      <c r="K6184"/>
      <c r="L6184"/>
    </row>
    <row r="6185" spans="10:12" x14ac:dyDescent="0.25">
      <c r="J6185"/>
      <c r="K6185"/>
      <c r="L6185"/>
    </row>
    <row r="6186" spans="10:12" x14ac:dyDescent="0.25">
      <c r="J6186"/>
      <c r="K6186"/>
      <c r="L6186"/>
    </row>
    <row r="6187" spans="10:12" x14ac:dyDescent="0.25">
      <c r="J6187"/>
      <c r="K6187"/>
      <c r="L6187"/>
    </row>
    <row r="6188" spans="10:12" x14ac:dyDescent="0.25">
      <c r="J6188"/>
      <c r="K6188"/>
      <c r="L6188"/>
    </row>
    <row r="6189" spans="10:12" x14ac:dyDescent="0.25">
      <c r="J6189"/>
      <c r="K6189"/>
      <c r="L6189"/>
    </row>
    <row r="6190" spans="10:12" x14ac:dyDescent="0.25">
      <c r="J6190"/>
      <c r="K6190"/>
      <c r="L6190"/>
    </row>
    <row r="6191" spans="10:12" x14ac:dyDescent="0.25">
      <c r="J6191"/>
      <c r="K6191"/>
      <c r="L6191"/>
    </row>
    <row r="6192" spans="10:12" x14ac:dyDescent="0.25">
      <c r="J6192"/>
      <c r="K6192"/>
      <c r="L6192"/>
    </row>
    <row r="6193" spans="10:12" x14ac:dyDescent="0.25">
      <c r="J6193"/>
      <c r="K6193"/>
      <c r="L6193"/>
    </row>
    <row r="6194" spans="10:12" x14ac:dyDescent="0.25">
      <c r="J6194"/>
      <c r="K6194"/>
      <c r="L6194"/>
    </row>
    <row r="6195" spans="10:12" x14ac:dyDescent="0.25">
      <c r="J6195"/>
      <c r="K6195"/>
      <c r="L6195"/>
    </row>
    <row r="6196" spans="10:12" x14ac:dyDescent="0.25">
      <c r="J6196"/>
      <c r="K6196"/>
      <c r="L6196"/>
    </row>
    <row r="6197" spans="10:12" x14ac:dyDescent="0.25">
      <c r="J6197"/>
      <c r="K6197"/>
      <c r="L6197"/>
    </row>
    <row r="6198" spans="10:12" x14ac:dyDescent="0.25">
      <c r="J6198"/>
      <c r="K6198"/>
      <c r="L6198"/>
    </row>
    <row r="6199" spans="10:12" x14ac:dyDescent="0.25">
      <c r="J6199"/>
      <c r="K6199"/>
      <c r="L6199"/>
    </row>
    <row r="6200" spans="10:12" x14ac:dyDescent="0.25">
      <c r="J6200"/>
      <c r="K6200"/>
      <c r="L6200"/>
    </row>
    <row r="6201" spans="10:12" x14ac:dyDescent="0.25">
      <c r="J6201"/>
      <c r="K6201"/>
      <c r="L6201"/>
    </row>
    <row r="6202" spans="10:12" x14ac:dyDescent="0.25">
      <c r="J6202"/>
      <c r="K6202"/>
      <c r="L6202"/>
    </row>
    <row r="6203" spans="10:12" x14ac:dyDescent="0.25">
      <c r="J6203"/>
      <c r="K6203"/>
      <c r="L6203"/>
    </row>
    <row r="6204" spans="10:12" x14ac:dyDescent="0.25">
      <c r="J6204"/>
      <c r="K6204"/>
      <c r="L6204"/>
    </row>
    <row r="6205" spans="10:12" x14ac:dyDescent="0.25">
      <c r="J6205"/>
      <c r="K6205"/>
      <c r="L6205"/>
    </row>
    <row r="6206" spans="10:12" x14ac:dyDescent="0.25">
      <c r="J6206"/>
      <c r="K6206"/>
      <c r="L6206"/>
    </row>
    <row r="6207" spans="10:12" x14ac:dyDescent="0.25">
      <c r="J6207"/>
      <c r="K6207"/>
      <c r="L6207"/>
    </row>
    <row r="6208" spans="10:12" x14ac:dyDescent="0.25">
      <c r="J6208"/>
      <c r="K6208"/>
      <c r="L6208"/>
    </row>
    <row r="6209" spans="10:12" x14ac:dyDescent="0.25">
      <c r="J6209"/>
      <c r="K6209"/>
      <c r="L6209"/>
    </row>
    <row r="6210" spans="10:12" x14ac:dyDescent="0.25">
      <c r="J6210"/>
      <c r="K6210"/>
      <c r="L6210"/>
    </row>
    <row r="6211" spans="10:12" x14ac:dyDescent="0.25">
      <c r="J6211"/>
      <c r="K6211"/>
      <c r="L6211"/>
    </row>
    <row r="6212" spans="10:12" x14ac:dyDescent="0.25">
      <c r="J6212"/>
      <c r="K6212"/>
      <c r="L6212"/>
    </row>
    <row r="6213" spans="10:12" x14ac:dyDescent="0.25">
      <c r="J6213"/>
      <c r="K6213"/>
      <c r="L6213"/>
    </row>
    <row r="6214" spans="10:12" x14ac:dyDescent="0.25">
      <c r="J6214"/>
      <c r="K6214"/>
      <c r="L6214"/>
    </row>
    <row r="6215" spans="10:12" x14ac:dyDescent="0.25">
      <c r="J6215"/>
      <c r="K6215"/>
      <c r="L6215"/>
    </row>
    <row r="6216" spans="10:12" x14ac:dyDescent="0.25">
      <c r="J6216"/>
      <c r="K6216"/>
      <c r="L6216"/>
    </row>
    <row r="6217" spans="10:12" x14ac:dyDescent="0.25">
      <c r="J6217"/>
      <c r="K6217"/>
      <c r="L6217"/>
    </row>
    <row r="6218" spans="10:12" x14ac:dyDescent="0.25">
      <c r="J6218"/>
      <c r="K6218"/>
      <c r="L6218"/>
    </row>
    <row r="6219" spans="10:12" x14ac:dyDescent="0.25">
      <c r="J6219"/>
      <c r="K6219"/>
      <c r="L6219"/>
    </row>
    <row r="6220" spans="10:12" x14ac:dyDescent="0.25">
      <c r="J6220"/>
      <c r="K6220"/>
      <c r="L6220"/>
    </row>
    <row r="6221" spans="10:12" x14ac:dyDescent="0.25">
      <c r="J6221"/>
      <c r="K6221"/>
      <c r="L6221"/>
    </row>
    <row r="6222" spans="10:12" x14ac:dyDescent="0.25">
      <c r="J6222"/>
      <c r="K6222"/>
      <c r="L6222"/>
    </row>
    <row r="6223" spans="10:12" x14ac:dyDescent="0.25">
      <c r="J6223"/>
      <c r="K6223"/>
      <c r="L6223"/>
    </row>
    <row r="6224" spans="10:12" x14ac:dyDescent="0.25">
      <c r="J6224"/>
      <c r="K6224"/>
      <c r="L6224"/>
    </row>
    <row r="6225" spans="10:12" x14ac:dyDescent="0.25">
      <c r="J6225"/>
      <c r="K6225"/>
      <c r="L6225"/>
    </row>
    <row r="6226" spans="10:12" x14ac:dyDescent="0.25">
      <c r="J6226"/>
      <c r="K6226"/>
      <c r="L6226"/>
    </row>
    <row r="6227" spans="10:12" x14ac:dyDescent="0.25">
      <c r="J6227"/>
      <c r="K6227"/>
      <c r="L6227"/>
    </row>
    <row r="6228" spans="10:12" x14ac:dyDescent="0.25">
      <c r="J6228"/>
      <c r="K6228"/>
      <c r="L6228"/>
    </row>
    <row r="6229" spans="10:12" x14ac:dyDescent="0.25">
      <c r="J6229"/>
      <c r="K6229"/>
      <c r="L6229"/>
    </row>
    <row r="6230" spans="10:12" x14ac:dyDescent="0.25">
      <c r="J6230"/>
      <c r="K6230"/>
      <c r="L6230"/>
    </row>
    <row r="6231" spans="10:12" x14ac:dyDescent="0.25">
      <c r="J6231"/>
      <c r="K6231"/>
      <c r="L6231"/>
    </row>
    <row r="6232" spans="10:12" x14ac:dyDescent="0.25">
      <c r="J6232"/>
      <c r="K6232"/>
      <c r="L6232"/>
    </row>
    <row r="6233" spans="10:12" x14ac:dyDescent="0.25">
      <c r="J6233"/>
      <c r="K6233"/>
      <c r="L6233"/>
    </row>
    <row r="6234" spans="10:12" x14ac:dyDescent="0.25">
      <c r="J6234"/>
      <c r="K6234"/>
      <c r="L6234"/>
    </row>
    <row r="6235" spans="10:12" x14ac:dyDescent="0.25">
      <c r="J6235"/>
      <c r="K6235"/>
      <c r="L6235"/>
    </row>
    <row r="6236" spans="10:12" x14ac:dyDescent="0.25">
      <c r="J6236"/>
      <c r="K6236"/>
      <c r="L6236"/>
    </row>
    <row r="6237" spans="10:12" x14ac:dyDescent="0.25">
      <c r="J6237"/>
      <c r="K6237"/>
      <c r="L6237"/>
    </row>
    <row r="6238" spans="10:12" x14ac:dyDescent="0.25">
      <c r="J6238"/>
      <c r="K6238"/>
      <c r="L6238"/>
    </row>
    <row r="6239" spans="10:12" x14ac:dyDescent="0.25">
      <c r="J6239"/>
      <c r="K6239"/>
      <c r="L6239"/>
    </row>
    <row r="6240" spans="10:12" x14ac:dyDescent="0.25">
      <c r="J6240"/>
      <c r="K6240"/>
      <c r="L6240"/>
    </row>
    <row r="6241" spans="10:12" x14ac:dyDescent="0.25">
      <c r="J6241"/>
      <c r="K6241"/>
      <c r="L6241"/>
    </row>
    <row r="6242" spans="10:12" x14ac:dyDescent="0.25">
      <c r="J6242"/>
      <c r="K6242"/>
      <c r="L6242"/>
    </row>
    <row r="6243" spans="10:12" x14ac:dyDescent="0.25">
      <c r="J6243"/>
      <c r="K6243"/>
      <c r="L6243"/>
    </row>
    <row r="6244" spans="10:12" x14ac:dyDescent="0.25">
      <c r="J6244"/>
      <c r="K6244"/>
      <c r="L6244"/>
    </row>
    <row r="6245" spans="10:12" x14ac:dyDescent="0.25">
      <c r="J6245"/>
      <c r="K6245"/>
      <c r="L6245"/>
    </row>
    <row r="6246" spans="10:12" x14ac:dyDescent="0.25">
      <c r="J6246"/>
      <c r="K6246"/>
      <c r="L6246"/>
    </row>
    <row r="6247" spans="10:12" x14ac:dyDescent="0.25">
      <c r="J6247"/>
      <c r="K6247"/>
      <c r="L6247"/>
    </row>
    <row r="6248" spans="10:12" x14ac:dyDescent="0.25">
      <c r="J6248"/>
      <c r="K6248"/>
      <c r="L6248"/>
    </row>
    <row r="6249" spans="10:12" x14ac:dyDescent="0.25">
      <c r="J6249"/>
      <c r="K6249"/>
      <c r="L6249"/>
    </row>
    <row r="6250" spans="10:12" x14ac:dyDescent="0.25">
      <c r="J6250"/>
      <c r="K6250"/>
      <c r="L6250"/>
    </row>
    <row r="6251" spans="10:12" x14ac:dyDescent="0.25">
      <c r="J6251"/>
      <c r="K6251"/>
      <c r="L6251"/>
    </row>
    <row r="6252" spans="10:12" x14ac:dyDescent="0.25">
      <c r="J6252"/>
      <c r="K6252"/>
      <c r="L6252"/>
    </row>
    <row r="6253" spans="10:12" x14ac:dyDescent="0.25">
      <c r="J6253"/>
      <c r="K6253"/>
      <c r="L6253"/>
    </row>
    <row r="6254" spans="10:12" x14ac:dyDescent="0.25">
      <c r="J6254"/>
      <c r="K6254"/>
      <c r="L6254"/>
    </row>
    <row r="6255" spans="10:12" x14ac:dyDescent="0.25">
      <c r="J6255"/>
      <c r="K6255"/>
      <c r="L6255"/>
    </row>
    <row r="6256" spans="10:12" x14ac:dyDescent="0.25">
      <c r="J6256"/>
      <c r="K6256"/>
      <c r="L6256"/>
    </row>
    <row r="6257" spans="10:12" x14ac:dyDescent="0.25">
      <c r="J6257"/>
      <c r="K6257"/>
      <c r="L6257"/>
    </row>
    <row r="6258" spans="10:12" x14ac:dyDescent="0.25">
      <c r="J6258"/>
      <c r="K6258"/>
      <c r="L6258"/>
    </row>
    <row r="6259" spans="10:12" x14ac:dyDescent="0.25">
      <c r="J6259"/>
      <c r="K6259"/>
      <c r="L6259"/>
    </row>
    <row r="6260" spans="10:12" x14ac:dyDescent="0.25">
      <c r="J6260"/>
      <c r="K6260"/>
      <c r="L6260"/>
    </row>
    <row r="6261" spans="10:12" x14ac:dyDescent="0.25">
      <c r="J6261"/>
      <c r="K6261"/>
      <c r="L6261"/>
    </row>
    <row r="6262" spans="10:12" x14ac:dyDescent="0.25">
      <c r="J6262"/>
      <c r="K6262"/>
      <c r="L6262"/>
    </row>
    <row r="6263" spans="10:12" x14ac:dyDescent="0.25">
      <c r="J6263"/>
      <c r="K6263"/>
      <c r="L6263"/>
    </row>
    <row r="6264" spans="10:12" x14ac:dyDescent="0.25">
      <c r="J6264"/>
      <c r="K6264"/>
      <c r="L6264"/>
    </row>
    <row r="6265" spans="10:12" x14ac:dyDescent="0.25">
      <c r="J6265"/>
      <c r="K6265"/>
      <c r="L6265"/>
    </row>
    <row r="6266" spans="10:12" x14ac:dyDescent="0.25">
      <c r="J6266"/>
      <c r="K6266"/>
      <c r="L6266"/>
    </row>
    <row r="6267" spans="10:12" x14ac:dyDescent="0.25">
      <c r="J6267"/>
      <c r="K6267"/>
      <c r="L6267"/>
    </row>
    <row r="6268" spans="10:12" x14ac:dyDescent="0.25">
      <c r="J6268"/>
      <c r="K6268"/>
      <c r="L6268"/>
    </row>
    <row r="6269" spans="10:12" x14ac:dyDescent="0.25">
      <c r="J6269"/>
      <c r="K6269"/>
      <c r="L6269"/>
    </row>
    <row r="6270" spans="10:12" x14ac:dyDescent="0.25">
      <c r="J6270"/>
      <c r="K6270"/>
      <c r="L6270"/>
    </row>
    <row r="6271" spans="10:12" x14ac:dyDescent="0.25">
      <c r="J6271"/>
      <c r="K6271"/>
      <c r="L6271"/>
    </row>
    <row r="6272" spans="10:12" x14ac:dyDescent="0.25">
      <c r="J6272"/>
      <c r="K6272"/>
      <c r="L6272"/>
    </row>
    <row r="6273" spans="10:12" x14ac:dyDescent="0.25">
      <c r="J6273"/>
      <c r="K6273"/>
      <c r="L6273"/>
    </row>
    <row r="6274" spans="10:12" x14ac:dyDescent="0.25">
      <c r="J6274"/>
      <c r="K6274"/>
      <c r="L6274"/>
    </row>
    <row r="6275" spans="10:12" x14ac:dyDescent="0.25">
      <c r="J6275"/>
      <c r="K6275"/>
      <c r="L6275"/>
    </row>
    <row r="6276" spans="10:12" x14ac:dyDescent="0.25">
      <c r="J6276"/>
      <c r="K6276"/>
      <c r="L6276"/>
    </row>
    <row r="6277" spans="10:12" x14ac:dyDescent="0.25">
      <c r="J6277"/>
      <c r="K6277"/>
      <c r="L6277"/>
    </row>
    <row r="6278" spans="10:12" x14ac:dyDescent="0.25">
      <c r="J6278"/>
      <c r="K6278"/>
      <c r="L6278"/>
    </row>
    <row r="6279" spans="10:12" x14ac:dyDescent="0.25">
      <c r="J6279"/>
      <c r="K6279"/>
      <c r="L6279"/>
    </row>
    <row r="6280" spans="10:12" x14ac:dyDescent="0.25">
      <c r="J6280"/>
      <c r="K6280"/>
      <c r="L6280"/>
    </row>
    <row r="6281" spans="10:12" x14ac:dyDescent="0.25">
      <c r="J6281"/>
      <c r="K6281"/>
      <c r="L6281"/>
    </row>
    <row r="6282" spans="10:12" x14ac:dyDescent="0.25">
      <c r="J6282"/>
      <c r="K6282"/>
      <c r="L6282"/>
    </row>
    <row r="6283" spans="10:12" x14ac:dyDescent="0.25">
      <c r="J6283"/>
      <c r="K6283"/>
      <c r="L6283"/>
    </row>
    <row r="6284" spans="10:12" x14ac:dyDescent="0.25">
      <c r="J6284"/>
      <c r="K6284"/>
      <c r="L6284"/>
    </row>
    <row r="6285" spans="10:12" x14ac:dyDescent="0.25">
      <c r="J6285"/>
      <c r="K6285"/>
      <c r="L6285"/>
    </row>
    <row r="6286" spans="10:12" x14ac:dyDescent="0.25">
      <c r="J6286"/>
      <c r="K6286"/>
      <c r="L6286"/>
    </row>
    <row r="6287" spans="10:12" x14ac:dyDescent="0.25">
      <c r="J6287"/>
      <c r="K6287"/>
      <c r="L6287"/>
    </row>
    <row r="6288" spans="10:12" x14ac:dyDescent="0.25">
      <c r="J6288"/>
      <c r="K6288"/>
      <c r="L6288"/>
    </row>
    <row r="6289" spans="10:12" x14ac:dyDescent="0.25">
      <c r="J6289"/>
      <c r="K6289"/>
      <c r="L6289"/>
    </row>
    <row r="6290" spans="10:12" x14ac:dyDescent="0.25">
      <c r="J6290"/>
      <c r="K6290"/>
      <c r="L6290"/>
    </row>
    <row r="6291" spans="10:12" x14ac:dyDescent="0.25">
      <c r="J6291"/>
      <c r="K6291"/>
      <c r="L6291"/>
    </row>
    <row r="6292" spans="10:12" x14ac:dyDescent="0.25">
      <c r="J6292"/>
      <c r="K6292"/>
      <c r="L6292"/>
    </row>
    <row r="6293" spans="10:12" x14ac:dyDescent="0.25">
      <c r="J6293"/>
      <c r="K6293"/>
      <c r="L6293"/>
    </row>
    <row r="6294" spans="10:12" x14ac:dyDescent="0.25">
      <c r="J6294"/>
      <c r="K6294"/>
      <c r="L6294"/>
    </row>
    <row r="6295" spans="10:12" x14ac:dyDescent="0.25">
      <c r="J6295"/>
      <c r="K6295"/>
      <c r="L6295"/>
    </row>
    <row r="6296" spans="10:12" x14ac:dyDescent="0.25">
      <c r="J6296"/>
      <c r="K6296"/>
      <c r="L6296"/>
    </row>
    <row r="6297" spans="10:12" x14ac:dyDescent="0.25">
      <c r="J6297"/>
      <c r="K6297"/>
      <c r="L6297"/>
    </row>
    <row r="6298" spans="10:12" x14ac:dyDescent="0.25">
      <c r="J6298"/>
      <c r="K6298"/>
      <c r="L6298"/>
    </row>
    <row r="6299" spans="10:12" x14ac:dyDescent="0.25">
      <c r="J6299"/>
      <c r="K6299"/>
      <c r="L6299"/>
    </row>
    <row r="6300" spans="10:12" x14ac:dyDescent="0.25">
      <c r="J6300"/>
      <c r="K6300"/>
      <c r="L6300"/>
    </row>
    <row r="6301" spans="10:12" x14ac:dyDescent="0.25">
      <c r="J6301"/>
      <c r="K6301"/>
      <c r="L6301"/>
    </row>
    <row r="6302" spans="10:12" x14ac:dyDescent="0.25">
      <c r="J6302"/>
      <c r="K6302"/>
      <c r="L6302"/>
    </row>
    <row r="6303" spans="10:12" x14ac:dyDescent="0.25">
      <c r="J6303"/>
      <c r="K6303"/>
      <c r="L6303"/>
    </row>
    <row r="6304" spans="10:12" x14ac:dyDescent="0.25">
      <c r="J6304"/>
      <c r="K6304"/>
      <c r="L6304"/>
    </row>
    <row r="6305" spans="10:12" x14ac:dyDescent="0.25">
      <c r="J6305"/>
      <c r="K6305"/>
      <c r="L6305"/>
    </row>
    <row r="6306" spans="10:12" x14ac:dyDescent="0.25">
      <c r="J6306"/>
      <c r="K6306"/>
      <c r="L6306"/>
    </row>
    <row r="6307" spans="10:12" x14ac:dyDescent="0.25">
      <c r="J6307"/>
      <c r="K6307"/>
      <c r="L6307"/>
    </row>
    <row r="6308" spans="10:12" x14ac:dyDescent="0.25">
      <c r="J6308"/>
      <c r="K6308"/>
      <c r="L6308"/>
    </row>
    <row r="6309" spans="10:12" x14ac:dyDescent="0.25">
      <c r="J6309"/>
      <c r="K6309"/>
      <c r="L6309"/>
    </row>
    <row r="6310" spans="10:12" x14ac:dyDescent="0.25">
      <c r="J6310"/>
      <c r="K6310"/>
      <c r="L6310"/>
    </row>
    <row r="6311" spans="10:12" x14ac:dyDescent="0.25">
      <c r="J6311"/>
      <c r="K6311"/>
      <c r="L6311"/>
    </row>
    <row r="6312" spans="10:12" x14ac:dyDescent="0.25">
      <c r="J6312"/>
      <c r="K6312"/>
      <c r="L6312"/>
    </row>
    <row r="6313" spans="10:12" x14ac:dyDescent="0.25">
      <c r="J6313"/>
      <c r="K6313"/>
      <c r="L6313"/>
    </row>
    <row r="6314" spans="10:12" x14ac:dyDescent="0.25">
      <c r="J6314"/>
      <c r="K6314"/>
      <c r="L6314"/>
    </row>
    <row r="6315" spans="10:12" x14ac:dyDescent="0.25">
      <c r="J6315"/>
      <c r="K6315"/>
      <c r="L6315"/>
    </row>
    <row r="6316" spans="10:12" x14ac:dyDescent="0.25">
      <c r="J6316"/>
      <c r="K6316"/>
      <c r="L6316"/>
    </row>
    <row r="6317" spans="10:12" x14ac:dyDescent="0.25">
      <c r="J6317"/>
      <c r="K6317"/>
      <c r="L6317"/>
    </row>
    <row r="6318" spans="10:12" x14ac:dyDescent="0.25">
      <c r="J6318"/>
      <c r="K6318"/>
      <c r="L6318"/>
    </row>
    <row r="6319" spans="10:12" x14ac:dyDescent="0.25">
      <c r="J6319"/>
      <c r="K6319"/>
      <c r="L6319"/>
    </row>
    <row r="6320" spans="10:12" x14ac:dyDescent="0.25">
      <c r="J6320"/>
      <c r="K6320"/>
      <c r="L6320"/>
    </row>
    <row r="6321" spans="10:12" x14ac:dyDescent="0.25">
      <c r="J6321"/>
      <c r="K6321"/>
      <c r="L6321"/>
    </row>
    <row r="6322" spans="10:12" x14ac:dyDescent="0.25">
      <c r="J6322"/>
      <c r="K6322"/>
      <c r="L6322"/>
    </row>
    <row r="6323" spans="10:12" x14ac:dyDescent="0.25">
      <c r="J6323"/>
      <c r="K6323"/>
      <c r="L6323"/>
    </row>
    <row r="6324" spans="10:12" x14ac:dyDescent="0.25">
      <c r="J6324"/>
      <c r="K6324"/>
      <c r="L6324"/>
    </row>
    <row r="6325" spans="10:12" x14ac:dyDescent="0.25">
      <c r="J6325"/>
      <c r="K6325"/>
      <c r="L6325"/>
    </row>
    <row r="6326" spans="10:12" x14ac:dyDescent="0.25">
      <c r="J6326"/>
      <c r="K6326"/>
      <c r="L6326"/>
    </row>
    <row r="6327" spans="10:12" x14ac:dyDescent="0.25">
      <c r="J6327"/>
      <c r="K6327"/>
      <c r="L6327"/>
    </row>
    <row r="6328" spans="10:12" x14ac:dyDescent="0.25">
      <c r="J6328"/>
      <c r="K6328"/>
      <c r="L6328"/>
    </row>
    <row r="6329" spans="10:12" x14ac:dyDescent="0.25">
      <c r="J6329"/>
      <c r="K6329"/>
      <c r="L6329"/>
    </row>
    <row r="6330" spans="10:12" x14ac:dyDescent="0.25">
      <c r="J6330"/>
      <c r="K6330"/>
      <c r="L6330"/>
    </row>
    <row r="6331" spans="10:12" x14ac:dyDescent="0.25">
      <c r="J6331"/>
      <c r="K6331"/>
      <c r="L6331"/>
    </row>
    <row r="6332" spans="10:12" x14ac:dyDescent="0.25">
      <c r="J6332"/>
      <c r="K6332"/>
      <c r="L6332"/>
    </row>
    <row r="6333" spans="10:12" x14ac:dyDescent="0.25">
      <c r="J6333"/>
      <c r="K6333"/>
      <c r="L6333"/>
    </row>
    <row r="6334" spans="10:12" x14ac:dyDescent="0.25">
      <c r="J6334"/>
      <c r="K6334"/>
      <c r="L6334"/>
    </row>
    <row r="6335" spans="10:12" x14ac:dyDescent="0.25">
      <c r="J6335"/>
      <c r="K6335"/>
      <c r="L6335"/>
    </row>
    <row r="6336" spans="10:12" x14ac:dyDescent="0.25">
      <c r="J6336"/>
      <c r="K6336"/>
      <c r="L6336"/>
    </row>
    <row r="6337" spans="10:12" x14ac:dyDescent="0.25">
      <c r="J6337"/>
      <c r="K6337"/>
      <c r="L6337"/>
    </row>
    <row r="6338" spans="10:12" x14ac:dyDescent="0.25">
      <c r="J6338"/>
      <c r="K6338"/>
      <c r="L6338"/>
    </row>
    <row r="6339" spans="10:12" x14ac:dyDescent="0.25">
      <c r="J6339"/>
      <c r="K6339"/>
      <c r="L6339"/>
    </row>
    <row r="6340" spans="10:12" x14ac:dyDescent="0.25">
      <c r="J6340"/>
      <c r="K6340"/>
      <c r="L6340"/>
    </row>
    <row r="6341" spans="10:12" x14ac:dyDescent="0.25">
      <c r="J6341"/>
      <c r="K6341"/>
      <c r="L6341"/>
    </row>
    <row r="6342" spans="10:12" x14ac:dyDescent="0.25">
      <c r="J6342"/>
      <c r="K6342"/>
      <c r="L6342"/>
    </row>
    <row r="6343" spans="10:12" x14ac:dyDescent="0.25">
      <c r="J6343"/>
      <c r="K6343"/>
      <c r="L6343"/>
    </row>
    <row r="6344" spans="10:12" x14ac:dyDescent="0.25">
      <c r="J6344"/>
      <c r="K6344"/>
      <c r="L6344"/>
    </row>
    <row r="6345" spans="10:12" x14ac:dyDescent="0.25">
      <c r="J6345"/>
      <c r="K6345"/>
      <c r="L6345"/>
    </row>
    <row r="6346" spans="10:12" x14ac:dyDescent="0.25">
      <c r="J6346"/>
      <c r="K6346"/>
      <c r="L6346"/>
    </row>
    <row r="6347" spans="10:12" x14ac:dyDescent="0.25">
      <c r="J6347"/>
      <c r="K6347"/>
      <c r="L6347"/>
    </row>
    <row r="6348" spans="10:12" x14ac:dyDescent="0.25">
      <c r="J6348"/>
      <c r="K6348"/>
      <c r="L6348"/>
    </row>
    <row r="6349" spans="10:12" x14ac:dyDescent="0.25">
      <c r="J6349"/>
      <c r="K6349"/>
      <c r="L6349"/>
    </row>
    <row r="6350" spans="10:12" x14ac:dyDescent="0.25">
      <c r="J6350"/>
      <c r="K6350"/>
      <c r="L6350"/>
    </row>
    <row r="6351" spans="10:12" x14ac:dyDescent="0.25">
      <c r="J6351"/>
      <c r="K6351"/>
      <c r="L6351"/>
    </row>
    <row r="6352" spans="10:12" x14ac:dyDescent="0.25">
      <c r="J6352"/>
      <c r="K6352"/>
      <c r="L6352"/>
    </row>
    <row r="6353" spans="10:12" x14ac:dyDescent="0.25">
      <c r="J6353"/>
      <c r="K6353"/>
      <c r="L6353"/>
    </row>
    <row r="6354" spans="10:12" x14ac:dyDescent="0.25">
      <c r="J6354"/>
      <c r="K6354"/>
      <c r="L6354"/>
    </row>
    <row r="6355" spans="10:12" x14ac:dyDescent="0.25">
      <c r="J6355"/>
      <c r="K6355"/>
      <c r="L6355"/>
    </row>
    <row r="6356" spans="10:12" x14ac:dyDescent="0.25">
      <c r="J6356"/>
      <c r="K6356"/>
      <c r="L6356"/>
    </row>
    <row r="6357" spans="10:12" x14ac:dyDescent="0.25">
      <c r="J6357"/>
      <c r="K6357"/>
      <c r="L6357"/>
    </row>
    <row r="6358" spans="10:12" x14ac:dyDescent="0.25">
      <c r="J6358"/>
      <c r="K6358"/>
      <c r="L6358"/>
    </row>
    <row r="6359" spans="10:12" x14ac:dyDescent="0.25">
      <c r="J6359"/>
      <c r="K6359"/>
      <c r="L6359"/>
    </row>
    <row r="6360" spans="10:12" x14ac:dyDescent="0.25">
      <c r="J6360"/>
      <c r="K6360"/>
      <c r="L6360"/>
    </row>
    <row r="6361" spans="10:12" x14ac:dyDescent="0.25">
      <c r="J6361"/>
      <c r="K6361"/>
      <c r="L6361"/>
    </row>
    <row r="6362" spans="10:12" x14ac:dyDescent="0.25">
      <c r="J6362"/>
      <c r="K6362"/>
      <c r="L6362"/>
    </row>
    <row r="6363" spans="10:12" x14ac:dyDescent="0.25">
      <c r="J6363"/>
      <c r="K6363"/>
      <c r="L6363"/>
    </row>
    <row r="6364" spans="10:12" x14ac:dyDescent="0.25">
      <c r="J6364"/>
      <c r="K6364"/>
      <c r="L6364"/>
    </row>
    <row r="6365" spans="10:12" x14ac:dyDescent="0.25">
      <c r="J6365"/>
      <c r="K6365"/>
      <c r="L6365"/>
    </row>
    <row r="6366" spans="10:12" x14ac:dyDescent="0.25">
      <c r="J6366"/>
      <c r="K6366"/>
      <c r="L6366"/>
    </row>
    <row r="6367" spans="10:12" x14ac:dyDescent="0.25">
      <c r="J6367"/>
      <c r="K6367"/>
      <c r="L6367"/>
    </row>
    <row r="6368" spans="10:12" x14ac:dyDescent="0.25">
      <c r="J6368"/>
      <c r="K6368"/>
      <c r="L6368"/>
    </row>
    <row r="6369" spans="10:12" x14ac:dyDescent="0.25">
      <c r="J6369"/>
      <c r="K6369"/>
      <c r="L6369"/>
    </row>
    <row r="6370" spans="10:12" x14ac:dyDescent="0.25">
      <c r="J6370"/>
      <c r="K6370"/>
      <c r="L6370"/>
    </row>
    <row r="6371" spans="10:12" x14ac:dyDescent="0.25">
      <c r="J6371"/>
      <c r="K6371"/>
      <c r="L6371"/>
    </row>
    <row r="6372" spans="10:12" x14ac:dyDescent="0.25">
      <c r="J6372"/>
      <c r="K6372"/>
      <c r="L6372"/>
    </row>
    <row r="6373" spans="10:12" x14ac:dyDescent="0.25">
      <c r="J6373"/>
      <c r="K6373"/>
      <c r="L6373"/>
    </row>
    <row r="6374" spans="10:12" x14ac:dyDescent="0.25">
      <c r="J6374"/>
      <c r="K6374"/>
      <c r="L6374"/>
    </row>
    <row r="6375" spans="10:12" x14ac:dyDescent="0.25">
      <c r="J6375"/>
      <c r="K6375"/>
      <c r="L6375"/>
    </row>
    <row r="6376" spans="10:12" x14ac:dyDescent="0.25">
      <c r="J6376"/>
      <c r="K6376"/>
      <c r="L6376"/>
    </row>
    <row r="6377" spans="10:12" x14ac:dyDescent="0.25">
      <c r="J6377"/>
      <c r="K6377"/>
      <c r="L6377"/>
    </row>
    <row r="6378" spans="10:12" x14ac:dyDescent="0.25">
      <c r="J6378"/>
      <c r="K6378"/>
      <c r="L6378"/>
    </row>
    <row r="6379" spans="10:12" x14ac:dyDescent="0.25">
      <c r="J6379"/>
      <c r="K6379"/>
      <c r="L6379"/>
    </row>
    <row r="6380" spans="10:12" x14ac:dyDescent="0.25">
      <c r="J6380"/>
      <c r="K6380"/>
      <c r="L6380"/>
    </row>
    <row r="6381" spans="10:12" x14ac:dyDescent="0.25">
      <c r="J6381"/>
      <c r="K6381"/>
      <c r="L6381"/>
    </row>
    <row r="6382" spans="10:12" x14ac:dyDescent="0.25">
      <c r="J6382"/>
      <c r="K6382"/>
      <c r="L6382"/>
    </row>
    <row r="6383" spans="10:12" x14ac:dyDescent="0.25">
      <c r="J6383"/>
      <c r="K6383"/>
      <c r="L6383"/>
    </row>
    <row r="6384" spans="10:12" x14ac:dyDescent="0.25">
      <c r="J6384"/>
      <c r="K6384"/>
      <c r="L6384"/>
    </row>
    <row r="6385" spans="10:12" x14ac:dyDescent="0.25">
      <c r="J6385"/>
      <c r="K6385"/>
      <c r="L6385"/>
    </row>
    <row r="6386" spans="10:12" x14ac:dyDescent="0.25">
      <c r="J6386"/>
      <c r="K6386"/>
      <c r="L6386"/>
    </row>
    <row r="6387" spans="10:12" x14ac:dyDescent="0.25">
      <c r="J6387"/>
      <c r="K6387"/>
      <c r="L6387"/>
    </row>
    <row r="6388" spans="10:12" x14ac:dyDescent="0.25">
      <c r="J6388"/>
      <c r="K6388"/>
      <c r="L6388"/>
    </row>
    <row r="6389" spans="10:12" x14ac:dyDescent="0.25">
      <c r="J6389"/>
      <c r="K6389"/>
      <c r="L6389"/>
    </row>
    <row r="6390" spans="10:12" x14ac:dyDescent="0.25">
      <c r="J6390"/>
      <c r="K6390"/>
      <c r="L6390"/>
    </row>
    <row r="6391" spans="10:12" x14ac:dyDescent="0.25">
      <c r="J6391"/>
      <c r="K6391"/>
      <c r="L6391"/>
    </row>
    <row r="6392" spans="10:12" x14ac:dyDescent="0.25">
      <c r="J6392"/>
      <c r="K6392"/>
      <c r="L6392"/>
    </row>
    <row r="6393" spans="10:12" x14ac:dyDescent="0.25">
      <c r="J6393"/>
      <c r="K6393"/>
      <c r="L6393"/>
    </row>
    <row r="6394" spans="10:12" x14ac:dyDescent="0.25">
      <c r="J6394"/>
      <c r="K6394"/>
      <c r="L6394"/>
    </row>
    <row r="6395" spans="10:12" x14ac:dyDescent="0.25">
      <c r="J6395"/>
      <c r="K6395"/>
      <c r="L6395"/>
    </row>
    <row r="6396" spans="10:12" x14ac:dyDescent="0.25">
      <c r="J6396"/>
      <c r="K6396"/>
      <c r="L6396"/>
    </row>
    <row r="6397" spans="10:12" x14ac:dyDescent="0.25">
      <c r="J6397"/>
      <c r="K6397"/>
      <c r="L6397"/>
    </row>
    <row r="6398" spans="10:12" x14ac:dyDescent="0.25">
      <c r="J6398"/>
      <c r="K6398"/>
      <c r="L6398"/>
    </row>
    <row r="6399" spans="10:12" x14ac:dyDescent="0.25">
      <c r="J6399"/>
      <c r="K6399"/>
      <c r="L6399"/>
    </row>
    <row r="6400" spans="10:12" x14ac:dyDescent="0.25">
      <c r="J6400"/>
      <c r="K6400"/>
      <c r="L6400"/>
    </row>
    <row r="6401" spans="10:12" x14ac:dyDescent="0.25">
      <c r="J6401"/>
      <c r="K6401"/>
      <c r="L6401"/>
    </row>
    <row r="6402" spans="10:12" x14ac:dyDescent="0.25">
      <c r="J6402"/>
      <c r="K6402"/>
      <c r="L6402"/>
    </row>
    <row r="6403" spans="10:12" x14ac:dyDescent="0.25">
      <c r="J6403"/>
      <c r="K6403"/>
      <c r="L6403"/>
    </row>
    <row r="6404" spans="10:12" x14ac:dyDescent="0.25">
      <c r="J6404"/>
      <c r="K6404"/>
      <c r="L6404"/>
    </row>
    <row r="6405" spans="10:12" x14ac:dyDescent="0.25">
      <c r="J6405"/>
      <c r="K6405"/>
      <c r="L6405"/>
    </row>
    <row r="6406" spans="10:12" x14ac:dyDescent="0.25">
      <c r="J6406"/>
      <c r="K6406"/>
      <c r="L6406"/>
    </row>
    <row r="6407" spans="10:12" x14ac:dyDescent="0.25">
      <c r="J6407"/>
      <c r="K6407"/>
      <c r="L6407"/>
    </row>
    <row r="6408" spans="10:12" x14ac:dyDescent="0.25">
      <c r="J6408"/>
      <c r="K6408"/>
      <c r="L6408"/>
    </row>
    <row r="6409" spans="10:12" x14ac:dyDescent="0.25">
      <c r="J6409"/>
      <c r="K6409"/>
      <c r="L6409"/>
    </row>
    <row r="6410" spans="10:12" x14ac:dyDescent="0.25">
      <c r="J6410"/>
      <c r="K6410"/>
      <c r="L6410"/>
    </row>
    <row r="6411" spans="10:12" x14ac:dyDescent="0.25">
      <c r="J6411"/>
      <c r="K6411"/>
      <c r="L6411"/>
    </row>
    <row r="6412" spans="10:12" x14ac:dyDescent="0.25">
      <c r="J6412"/>
      <c r="K6412"/>
      <c r="L6412"/>
    </row>
    <row r="6413" spans="10:12" x14ac:dyDescent="0.25">
      <c r="J6413"/>
      <c r="K6413"/>
      <c r="L6413"/>
    </row>
    <row r="6414" spans="10:12" x14ac:dyDescent="0.25">
      <c r="J6414"/>
      <c r="K6414"/>
      <c r="L6414"/>
    </row>
    <row r="6415" spans="10:12" x14ac:dyDescent="0.25">
      <c r="J6415"/>
      <c r="K6415"/>
      <c r="L6415"/>
    </row>
    <row r="6416" spans="10:12" x14ac:dyDescent="0.25">
      <c r="J6416"/>
      <c r="K6416"/>
      <c r="L6416"/>
    </row>
    <row r="6417" spans="10:12" x14ac:dyDescent="0.25">
      <c r="J6417"/>
      <c r="K6417"/>
      <c r="L6417"/>
    </row>
    <row r="6418" spans="10:12" x14ac:dyDescent="0.25">
      <c r="J6418"/>
      <c r="K6418"/>
      <c r="L6418"/>
    </row>
    <row r="6419" spans="10:12" x14ac:dyDescent="0.25">
      <c r="J6419"/>
      <c r="K6419"/>
      <c r="L6419"/>
    </row>
    <row r="6420" spans="10:12" x14ac:dyDescent="0.25">
      <c r="J6420"/>
      <c r="K6420"/>
      <c r="L6420"/>
    </row>
    <row r="6421" spans="10:12" x14ac:dyDescent="0.25">
      <c r="J6421"/>
      <c r="K6421"/>
      <c r="L6421"/>
    </row>
    <row r="6422" spans="10:12" x14ac:dyDescent="0.25">
      <c r="J6422"/>
      <c r="K6422"/>
      <c r="L6422"/>
    </row>
    <row r="6423" spans="10:12" x14ac:dyDescent="0.25">
      <c r="J6423"/>
      <c r="K6423"/>
      <c r="L6423"/>
    </row>
    <row r="6424" spans="10:12" x14ac:dyDescent="0.25">
      <c r="J6424"/>
      <c r="K6424"/>
      <c r="L6424"/>
    </row>
    <row r="6425" spans="10:12" x14ac:dyDescent="0.25">
      <c r="J6425"/>
      <c r="K6425"/>
      <c r="L6425"/>
    </row>
    <row r="6426" spans="10:12" x14ac:dyDescent="0.25">
      <c r="J6426"/>
      <c r="K6426"/>
      <c r="L6426"/>
    </row>
    <row r="6427" spans="10:12" x14ac:dyDescent="0.25">
      <c r="J6427"/>
      <c r="K6427"/>
      <c r="L6427"/>
    </row>
    <row r="6428" spans="10:12" x14ac:dyDescent="0.25">
      <c r="J6428"/>
      <c r="K6428"/>
      <c r="L6428"/>
    </row>
    <row r="6429" spans="10:12" x14ac:dyDescent="0.25">
      <c r="J6429"/>
      <c r="K6429"/>
      <c r="L6429"/>
    </row>
    <row r="6430" spans="10:12" x14ac:dyDescent="0.25">
      <c r="J6430"/>
      <c r="K6430"/>
      <c r="L6430"/>
    </row>
    <row r="6431" spans="10:12" x14ac:dyDescent="0.25">
      <c r="J6431"/>
      <c r="K6431"/>
      <c r="L6431"/>
    </row>
    <row r="6432" spans="10:12" x14ac:dyDescent="0.25">
      <c r="J6432"/>
      <c r="K6432"/>
      <c r="L6432"/>
    </row>
    <row r="6433" spans="10:12" x14ac:dyDescent="0.25">
      <c r="J6433"/>
      <c r="K6433"/>
      <c r="L6433"/>
    </row>
    <row r="6434" spans="10:12" x14ac:dyDescent="0.25">
      <c r="J6434"/>
      <c r="K6434"/>
      <c r="L6434"/>
    </row>
    <row r="6435" spans="10:12" x14ac:dyDescent="0.25">
      <c r="J6435"/>
      <c r="K6435"/>
      <c r="L6435"/>
    </row>
    <row r="6436" spans="10:12" x14ac:dyDescent="0.25">
      <c r="J6436"/>
      <c r="K6436"/>
      <c r="L6436"/>
    </row>
    <row r="6437" spans="10:12" x14ac:dyDescent="0.25">
      <c r="J6437"/>
      <c r="K6437"/>
      <c r="L6437"/>
    </row>
    <row r="6438" spans="10:12" x14ac:dyDescent="0.25">
      <c r="J6438"/>
      <c r="K6438"/>
      <c r="L6438"/>
    </row>
    <row r="6439" spans="10:12" x14ac:dyDescent="0.25">
      <c r="J6439"/>
      <c r="K6439"/>
      <c r="L6439"/>
    </row>
    <row r="6440" spans="10:12" x14ac:dyDescent="0.25">
      <c r="J6440"/>
      <c r="K6440"/>
      <c r="L6440"/>
    </row>
    <row r="6441" spans="10:12" x14ac:dyDescent="0.25">
      <c r="J6441"/>
      <c r="K6441"/>
      <c r="L6441"/>
    </row>
    <row r="6442" spans="10:12" x14ac:dyDescent="0.25">
      <c r="J6442"/>
      <c r="K6442"/>
      <c r="L6442"/>
    </row>
    <row r="6443" spans="10:12" x14ac:dyDescent="0.25">
      <c r="J6443"/>
      <c r="K6443"/>
      <c r="L6443"/>
    </row>
    <row r="6444" spans="10:12" x14ac:dyDescent="0.25">
      <c r="J6444"/>
      <c r="K6444"/>
      <c r="L6444"/>
    </row>
    <row r="6445" spans="10:12" x14ac:dyDescent="0.25">
      <c r="J6445"/>
      <c r="K6445"/>
      <c r="L6445"/>
    </row>
    <row r="6446" spans="10:12" x14ac:dyDescent="0.25">
      <c r="J6446"/>
      <c r="K6446"/>
      <c r="L6446"/>
    </row>
    <row r="6447" spans="10:12" x14ac:dyDescent="0.25">
      <c r="J6447"/>
      <c r="K6447"/>
      <c r="L6447"/>
    </row>
    <row r="6448" spans="10:12" x14ac:dyDescent="0.25">
      <c r="J6448"/>
      <c r="K6448"/>
      <c r="L6448"/>
    </row>
    <row r="6449" spans="10:12" x14ac:dyDescent="0.25">
      <c r="J6449"/>
      <c r="K6449"/>
      <c r="L6449"/>
    </row>
    <row r="6450" spans="10:12" x14ac:dyDescent="0.25">
      <c r="J6450"/>
      <c r="K6450"/>
      <c r="L6450"/>
    </row>
    <row r="6451" spans="10:12" x14ac:dyDescent="0.25">
      <c r="J6451"/>
      <c r="K6451"/>
      <c r="L6451"/>
    </row>
    <row r="6452" spans="10:12" x14ac:dyDescent="0.25">
      <c r="J6452"/>
      <c r="K6452"/>
      <c r="L6452"/>
    </row>
    <row r="6453" spans="10:12" x14ac:dyDescent="0.25">
      <c r="J6453"/>
      <c r="K6453"/>
      <c r="L6453"/>
    </row>
    <row r="6454" spans="10:12" x14ac:dyDescent="0.25">
      <c r="J6454"/>
      <c r="K6454"/>
      <c r="L6454"/>
    </row>
    <row r="6455" spans="10:12" x14ac:dyDescent="0.25">
      <c r="J6455"/>
      <c r="K6455"/>
      <c r="L6455"/>
    </row>
    <row r="6456" spans="10:12" x14ac:dyDescent="0.25">
      <c r="J6456"/>
      <c r="K6456"/>
      <c r="L6456"/>
    </row>
    <row r="6457" spans="10:12" x14ac:dyDescent="0.25">
      <c r="J6457"/>
      <c r="K6457"/>
      <c r="L6457"/>
    </row>
    <row r="6458" spans="10:12" x14ac:dyDescent="0.25">
      <c r="J6458"/>
      <c r="K6458"/>
      <c r="L6458"/>
    </row>
    <row r="6459" spans="10:12" x14ac:dyDescent="0.25">
      <c r="J6459"/>
      <c r="K6459"/>
      <c r="L6459"/>
    </row>
    <row r="6460" spans="10:12" x14ac:dyDescent="0.25">
      <c r="J6460"/>
      <c r="K6460"/>
      <c r="L6460"/>
    </row>
    <row r="6461" spans="10:12" x14ac:dyDescent="0.25">
      <c r="J6461"/>
      <c r="K6461"/>
      <c r="L6461"/>
    </row>
    <row r="6462" spans="10:12" x14ac:dyDescent="0.25">
      <c r="J6462"/>
      <c r="K6462"/>
      <c r="L6462"/>
    </row>
    <row r="6463" spans="10:12" x14ac:dyDescent="0.25">
      <c r="J6463"/>
      <c r="K6463"/>
      <c r="L6463"/>
    </row>
    <row r="6464" spans="10:12" x14ac:dyDescent="0.25">
      <c r="J6464"/>
      <c r="K6464"/>
      <c r="L6464"/>
    </row>
    <row r="6465" spans="10:12" x14ac:dyDescent="0.25">
      <c r="J6465"/>
      <c r="K6465"/>
      <c r="L6465"/>
    </row>
    <row r="6466" spans="10:12" x14ac:dyDescent="0.25">
      <c r="J6466"/>
      <c r="K6466"/>
      <c r="L6466"/>
    </row>
    <row r="6467" spans="10:12" x14ac:dyDescent="0.25">
      <c r="J6467"/>
      <c r="K6467"/>
      <c r="L6467"/>
    </row>
    <row r="6468" spans="10:12" x14ac:dyDescent="0.25">
      <c r="J6468"/>
      <c r="K6468"/>
      <c r="L6468"/>
    </row>
    <row r="6469" spans="10:12" x14ac:dyDescent="0.25">
      <c r="J6469"/>
      <c r="K6469"/>
      <c r="L6469"/>
    </row>
    <row r="6470" spans="10:12" x14ac:dyDescent="0.25">
      <c r="J6470"/>
      <c r="K6470"/>
      <c r="L6470"/>
    </row>
    <row r="6471" spans="10:12" x14ac:dyDescent="0.25">
      <c r="J6471"/>
      <c r="K6471"/>
      <c r="L6471"/>
    </row>
    <row r="6472" spans="10:12" x14ac:dyDescent="0.25">
      <c r="J6472"/>
      <c r="K6472"/>
      <c r="L6472"/>
    </row>
    <row r="6473" spans="10:12" x14ac:dyDescent="0.25">
      <c r="J6473"/>
      <c r="K6473"/>
      <c r="L6473"/>
    </row>
    <row r="6474" spans="10:12" x14ac:dyDescent="0.25">
      <c r="J6474"/>
      <c r="K6474"/>
      <c r="L6474"/>
    </row>
    <row r="6475" spans="10:12" x14ac:dyDescent="0.25">
      <c r="J6475"/>
      <c r="K6475"/>
      <c r="L6475"/>
    </row>
    <row r="6476" spans="10:12" x14ac:dyDescent="0.25">
      <c r="J6476"/>
      <c r="K6476"/>
      <c r="L6476"/>
    </row>
    <row r="6477" spans="10:12" x14ac:dyDescent="0.25">
      <c r="J6477"/>
      <c r="K6477"/>
      <c r="L6477"/>
    </row>
    <row r="6478" spans="10:12" x14ac:dyDescent="0.25">
      <c r="J6478"/>
      <c r="K6478"/>
      <c r="L6478"/>
    </row>
    <row r="6479" spans="10:12" x14ac:dyDescent="0.25">
      <c r="J6479"/>
      <c r="K6479"/>
      <c r="L6479"/>
    </row>
    <row r="6480" spans="10:12" x14ac:dyDescent="0.25">
      <c r="J6480"/>
      <c r="K6480"/>
      <c r="L6480"/>
    </row>
    <row r="6481" spans="10:12" x14ac:dyDescent="0.25">
      <c r="J6481"/>
      <c r="K6481"/>
      <c r="L6481"/>
    </row>
    <row r="6482" spans="10:12" x14ac:dyDescent="0.25">
      <c r="J6482"/>
      <c r="K6482"/>
      <c r="L6482"/>
    </row>
    <row r="6483" spans="10:12" x14ac:dyDescent="0.25">
      <c r="J6483"/>
      <c r="K6483"/>
      <c r="L6483"/>
    </row>
    <row r="6484" spans="10:12" x14ac:dyDescent="0.25">
      <c r="J6484"/>
      <c r="K6484"/>
      <c r="L6484"/>
    </row>
    <row r="6485" spans="10:12" x14ac:dyDescent="0.25">
      <c r="J6485"/>
      <c r="K6485"/>
      <c r="L6485"/>
    </row>
    <row r="6486" spans="10:12" x14ac:dyDescent="0.25">
      <c r="J6486"/>
      <c r="K6486"/>
      <c r="L6486"/>
    </row>
    <row r="6487" spans="10:12" x14ac:dyDescent="0.25">
      <c r="J6487"/>
      <c r="K6487"/>
      <c r="L6487"/>
    </row>
    <row r="6488" spans="10:12" x14ac:dyDescent="0.25">
      <c r="J6488"/>
      <c r="K6488"/>
      <c r="L6488"/>
    </row>
    <row r="6489" spans="10:12" x14ac:dyDescent="0.25">
      <c r="J6489"/>
      <c r="K6489"/>
      <c r="L6489"/>
    </row>
    <row r="6490" spans="10:12" x14ac:dyDescent="0.25">
      <c r="J6490"/>
      <c r="K6490"/>
      <c r="L6490"/>
    </row>
    <row r="6491" spans="10:12" x14ac:dyDescent="0.25">
      <c r="J6491"/>
      <c r="K6491"/>
      <c r="L6491"/>
    </row>
    <row r="6492" spans="10:12" x14ac:dyDescent="0.25">
      <c r="J6492"/>
      <c r="K6492"/>
      <c r="L6492"/>
    </row>
    <row r="6493" spans="10:12" x14ac:dyDescent="0.25">
      <c r="J6493"/>
      <c r="K6493"/>
      <c r="L6493"/>
    </row>
    <row r="6494" spans="10:12" x14ac:dyDescent="0.25">
      <c r="J6494"/>
      <c r="K6494"/>
      <c r="L6494"/>
    </row>
    <row r="6495" spans="10:12" x14ac:dyDescent="0.25">
      <c r="J6495"/>
      <c r="K6495"/>
      <c r="L6495"/>
    </row>
    <row r="6496" spans="10:12" x14ac:dyDescent="0.25">
      <c r="J6496"/>
      <c r="K6496"/>
      <c r="L6496"/>
    </row>
    <row r="6497" spans="10:12" x14ac:dyDescent="0.25">
      <c r="J6497"/>
      <c r="K6497"/>
      <c r="L6497"/>
    </row>
    <row r="6498" spans="10:12" x14ac:dyDescent="0.25">
      <c r="J6498"/>
      <c r="K6498"/>
      <c r="L6498"/>
    </row>
    <row r="6499" spans="10:12" x14ac:dyDescent="0.25">
      <c r="J6499"/>
      <c r="K6499"/>
      <c r="L6499"/>
    </row>
    <row r="6500" spans="10:12" x14ac:dyDescent="0.25">
      <c r="J6500"/>
      <c r="K6500"/>
      <c r="L6500"/>
    </row>
    <row r="6501" spans="10:12" x14ac:dyDescent="0.25">
      <c r="J6501"/>
      <c r="K6501"/>
      <c r="L6501"/>
    </row>
    <row r="6502" spans="10:12" x14ac:dyDescent="0.25">
      <c r="J6502"/>
      <c r="K6502"/>
      <c r="L6502"/>
    </row>
    <row r="6503" spans="10:12" x14ac:dyDescent="0.25">
      <c r="J6503"/>
      <c r="K6503"/>
      <c r="L6503"/>
    </row>
    <row r="6504" spans="10:12" x14ac:dyDescent="0.25">
      <c r="J6504"/>
      <c r="K6504"/>
      <c r="L6504"/>
    </row>
    <row r="6505" spans="10:12" x14ac:dyDescent="0.25">
      <c r="J6505"/>
      <c r="K6505"/>
      <c r="L6505"/>
    </row>
    <row r="6506" spans="10:12" x14ac:dyDescent="0.25">
      <c r="J6506"/>
      <c r="K6506"/>
      <c r="L6506"/>
    </row>
    <row r="6507" spans="10:12" x14ac:dyDescent="0.25">
      <c r="J6507"/>
      <c r="K6507"/>
      <c r="L6507"/>
    </row>
    <row r="6508" spans="10:12" x14ac:dyDescent="0.25">
      <c r="J6508"/>
      <c r="K6508"/>
      <c r="L6508"/>
    </row>
    <row r="6509" spans="10:12" x14ac:dyDescent="0.25">
      <c r="J6509"/>
      <c r="K6509"/>
      <c r="L6509"/>
    </row>
    <row r="6510" spans="10:12" x14ac:dyDescent="0.25">
      <c r="J6510"/>
      <c r="K6510"/>
      <c r="L6510"/>
    </row>
    <row r="6511" spans="10:12" x14ac:dyDescent="0.25">
      <c r="J6511"/>
      <c r="K6511"/>
      <c r="L6511"/>
    </row>
    <row r="6512" spans="10:12" x14ac:dyDescent="0.25">
      <c r="J6512"/>
      <c r="K6512"/>
      <c r="L6512"/>
    </row>
    <row r="6513" spans="10:12" x14ac:dyDescent="0.25">
      <c r="J6513"/>
      <c r="K6513"/>
      <c r="L6513"/>
    </row>
    <row r="6514" spans="10:12" x14ac:dyDescent="0.25">
      <c r="J6514"/>
      <c r="K6514"/>
      <c r="L6514"/>
    </row>
    <row r="6515" spans="10:12" x14ac:dyDescent="0.25">
      <c r="J6515"/>
      <c r="K6515"/>
      <c r="L6515"/>
    </row>
    <row r="6516" spans="10:12" x14ac:dyDescent="0.25">
      <c r="J6516"/>
      <c r="K6516"/>
      <c r="L6516"/>
    </row>
    <row r="6517" spans="10:12" x14ac:dyDescent="0.25">
      <c r="J6517"/>
      <c r="K6517"/>
      <c r="L6517"/>
    </row>
    <row r="6518" spans="10:12" x14ac:dyDescent="0.25">
      <c r="J6518"/>
      <c r="K6518"/>
      <c r="L6518"/>
    </row>
    <row r="6519" spans="10:12" x14ac:dyDescent="0.25">
      <c r="J6519"/>
      <c r="K6519"/>
      <c r="L6519"/>
    </row>
    <row r="6520" spans="10:12" x14ac:dyDescent="0.25">
      <c r="J6520"/>
      <c r="K6520"/>
      <c r="L6520"/>
    </row>
    <row r="6521" spans="10:12" x14ac:dyDescent="0.25">
      <c r="J6521"/>
      <c r="K6521"/>
      <c r="L6521"/>
    </row>
    <row r="6522" spans="10:12" x14ac:dyDescent="0.25">
      <c r="J6522"/>
      <c r="K6522"/>
      <c r="L6522"/>
    </row>
    <row r="6523" spans="10:12" x14ac:dyDescent="0.25">
      <c r="J6523"/>
      <c r="K6523"/>
      <c r="L6523"/>
    </row>
    <row r="6524" spans="10:12" x14ac:dyDescent="0.25">
      <c r="J6524"/>
      <c r="K6524"/>
      <c r="L6524"/>
    </row>
    <row r="6525" spans="10:12" x14ac:dyDescent="0.25">
      <c r="J6525"/>
      <c r="K6525"/>
      <c r="L6525"/>
    </row>
    <row r="6526" spans="10:12" x14ac:dyDescent="0.25">
      <c r="J6526"/>
      <c r="K6526"/>
      <c r="L6526"/>
    </row>
    <row r="6527" spans="10:12" x14ac:dyDescent="0.25">
      <c r="J6527"/>
      <c r="K6527"/>
      <c r="L6527"/>
    </row>
    <row r="6528" spans="10:12" x14ac:dyDescent="0.25">
      <c r="J6528"/>
      <c r="K6528"/>
      <c r="L6528"/>
    </row>
    <row r="6529" spans="10:12" x14ac:dyDescent="0.25">
      <c r="J6529"/>
      <c r="K6529"/>
      <c r="L6529"/>
    </row>
    <row r="6530" spans="10:12" x14ac:dyDescent="0.25">
      <c r="J6530"/>
      <c r="K6530"/>
      <c r="L6530"/>
    </row>
    <row r="6531" spans="10:12" x14ac:dyDescent="0.25">
      <c r="J6531"/>
      <c r="K6531"/>
      <c r="L6531"/>
    </row>
    <row r="6532" spans="10:12" x14ac:dyDescent="0.25">
      <c r="J6532"/>
      <c r="K6532"/>
      <c r="L6532"/>
    </row>
    <row r="6533" spans="10:12" x14ac:dyDescent="0.25">
      <c r="J6533"/>
      <c r="K6533"/>
      <c r="L6533"/>
    </row>
    <row r="6534" spans="10:12" x14ac:dyDescent="0.25">
      <c r="J6534"/>
      <c r="K6534"/>
      <c r="L6534"/>
    </row>
    <row r="6535" spans="10:12" x14ac:dyDescent="0.25">
      <c r="J6535"/>
      <c r="K6535"/>
      <c r="L6535"/>
    </row>
    <row r="6536" spans="10:12" x14ac:dyDescent="0.25">
      <c r="J6536"/>
      <c r="K6536"/>
      <c r="L6536"/>
    </row>
    <row r="6537" spans="10:12" x14ac:dyDescent="0.25">
      <c r="J6537"/>
      <c r="K6537"/>
      <c r="L6537"/>
    </row>
    <row r="6538" spans="10:12" x14ac:dyDescent="0.25">
      <c r="J6538"/>
      <c r="K6538"/>
      <c r="L6538"/>
    </row>
    <row r="6539" spans="10:12" x14ac:dyDescent="0.25">
      <c r="J6539"/>
      <c r="K6539"/>
      <c r="L6539"/>
    </row>
    <row r="6540" spans="10:12" x14ac:dyDescent="0.25">
      <c r="J6540"/>
      <c r="K6540"/>
      <c r="L6540"/>
    </row>
    <row r="6541" spans="10:12" x14ac:dyDescent="0.25">
      <c r="J6541"/>
      <c r="K6541"/>
      <c r="L6541"/>
    </row>
    <row r="6542" spans="10:12" x14ac:dyDescent="0.25">
      <c r="J6542"/>
      <c r="K6542"/>
      <c r="L6542"/>
    </row>
    <row r="6543" spans="10:12" x14ac:dyDescent="0.25">
      <c r="J6543"/>
      <c r="K6543"/>
      <c r="L6543"/>
    </row>
    <row r="6544" spans="10:12" x14ac:dyDescent="0.25">
      <c r="J6544"/>
      <c r="K6544"/>
      <c r="L6544"/>
    </row>
    <row r="6545" spans="10:12" x14ac:dyDescent="0.25">
      <c r="J6545"/>
      <c r="K6545"/>
      <c r="L6545"/>
    </row>
    <row r="6546" spans="10:12" x14ac:dyDescent="0.25">
      <c r="J6546"/>
      <c r="K6546"/>
      <c r="L6546"/>
    </row>
    <row r="6547" spans="10:12" x14ac:dyDescent="0.25">
      <c r="J6547"/>
      <c r="K6547"/>
      <c r="L6547"/>
    </row>
    <row r="6548" spans="10:12" x14ac:dyDescent="0.25">
      <c r="J6548"/>
      <c r="K6548"/>
      <c r="L6548"/>
    </row>
    <row r="6549" spans="10:12" x14ac:dyDescent="0.25">
      <c r="J6549"/>
      <c r="K6549"/>
      <c r="L6549"/>
    </row>
    <row r="6550" spans="10:12" x14ac:dyDescent="0.25">
      <c r="J6550"/>
      <c r="K6550"/>
      <c r="L6550"/>
    </row>
    <row r="6551" spans="10:12" x14ac:dyDescent="0.25">
      <c r="J6551"/>
      <c r="K6551"/>
      <c r="L6551"/>
    </row>
    <row r="6552" spans="10:12" x14ac:dyDescent="0.25">
      <c r="J6552"/>
      <c r="K6552"/>
      <c r="L6552"/>
    </row>
    <row r="6553" spans="10:12" x14ac:dyDescent="0.25">
      <c r="J6553"/>
      <c r="K6553"/>
      <c r="L6553"/>
    </row>
    <row r="6554" spans="10:12" x14ac:dyDescent="0.25">
      <c r="J6554"/>
      <c r="K6554"/>
      <c r="L6554"/>
    </row>
    <row r="6555" spans="10:12" x14ac:dyDescent="0.25">
      <c r="J6555"/>
      <c r="K6555"/>
      <c r="L6555"/>
    </row>
    <row r="6556" spans="10:12" x14ac:dyDescent="0.25">
      <c r="J6556"/>
      <c r="K6556"/>
      <c r="L6556"/>
    </row>
    <row r="6557" spans="10:12" x14ac:dyDescent="0.25">
      <c r="J6557"/>
      <c r="K6557"/>
      <c r="L6557"/>
    </row>
    <row r="6558" spans="10:12" x14ac:dyDescent="0.25">
      <c r="J6558"/>
      <c r="K6558"/>
      <c r="L6558"/>
    </row>
    <row r="6559" spans="10:12" x14ac:dyDescent="0.25">
      <c r="J6559"/>
      <c r="K6559"/>
      <c r="L6559"/>
    </row>
    <row r="6560" spans="10:12" x14ac:dyDescent="0.25">
      <c r="J6560"/>
      <c r="K6560"/>
      <c r="L6560"/>
    </row>
    <row r="6561" spans="10:12" x14ac:dyDescent="0.25">
      <c r="J6561"/>
      <c r="K6561"/>
      <c r="L6561"/>
    </row>
    <row r="6562" spans="10:12" x14ac:dyDescent="0.25">
      <c r="J6562"/>
      <c r="K6562"/>
      <c r="L6562"/>
    </row>
    <row r="6563" spans="10:12" x14ac:dyDescent="0.25">
      <c r="J6563"/>
      <c r="K6563"/>
      <c r="L6563"/>
    </row>
    <row r="6564" spans="10:12" x14ac:dyDescent="0.25">
      <c r="J6564"/>
      <c r="K6564"/>
      <c r="L6564"/>
    </row>
    <row r="6565" spans="10:12" x14ac:dyDescent="0.25">
      <c r="J6565"/>
      <c r="K6565"/>
      <c r="L6565"/>
    </row>
    <row r="6566" spans="10:12" x14ac:dyDescent="0.25">
      <c r="J6566"/>
      <c r="K6566"/>
      <c r="L6566"/>
    </row>
    <row r="6567" spans="10:12" x14ac:dyDescent="0.25">
      <c r="J6567"/>
      <c r="K6567"/>
      <c r="L6567"/>
    </row>
    <row r="6568" spans="10:12" x14ac:dyDescent="0.25">
      <c r="J6568"/>
      <c r="K6568"/>
      <c r="L6568"/>
    </row>
    <row r="6569" spans="10:12" x14ac:dyDescent="0.25">
      <c r="J6569"/>
      <c r="K6569"/>
      <c r="L6569"/>
    </row>
    <row r="6570" spans="10:12" x14ac:dyDescent="0.25">
      <c r="J6570"/>
      <c r="K6570"/>
      <c r="L6570"/>
    </row>
    <row r="6571" spans="10:12" x14ac:dyDescent="0.25">
      <c r="J6571"/>
      <c r="K6571"/>
      <c r="L6571"/>
    </row>
    <row r="6572" spans="10:12" x14ac:dyDescent="0.25">
      <c r="J6572"/>
      <c r="K6572"/>
      <c r="L6572"/>
    </row>
    <row r="6573" spans="10:12" x14ac:dyDescent="0.25">
      <c r="J6573"/>
      <c r="K6573"/>
      <c r="L6573"/>
    </row>
    <row r="6574" spans="10:12" x14ac:dyDescent="0.25">
      <c r="J6574"/>
      <c r="K6574"/>
      <c r="L6574"/>
    </row>
    <row r="6575" spans="10:12" x14ac:dyDescent="0.25">
      <c r="J6575"/>
      <c r="K6575"/>
      <c r="L6575"/>
    </row>
    <row r="6576" spans="10:12" x14ac:dyDescent="0.25">
      <c r="J6576"/>
      <c r="K6576"/>
      <c r="L6576"/>
    </row>
    <row r="6577" spans="10:12" x14ac:dyDescent="0.25">
      <c r="J6577"/>
      <c r="K6577"/>
      <c r="L6577"/>
    </row>
    <row r="6578" spans="10:12" x14ac:dyDescent="0.25">
      <c r="J6578"/>
      <c r="K6578"/>
      <c r="L6578"/>
    </row>
    <row r="6579" spans="10:12" x14ac:dyDescent="0.25">
      <c r="J6579"/>
      <c r="K6579"/>
      <c r="L6579"/>
    </row>
    <row r="6580" spans="10:12" x14ac:dyDescent="0.25">
      <c r="J6580"/>
      <c r="K6580"/>
      <c r="L6580"/>
    </row>
    <row r="6581" spans="10:12" x14ac:dyDescent="0.25">
      <c r="J6581"/>
      <c r="K6581"/>
      <c r="L6581"/>
    </row>
    <row r="6582" spans="10:12" x14ac:dyDescent="0.25">
      <c r="J6582"/>
      <c r="K6582"/>
      <c r="L6582"/>
    </row>
    <row r="6583" spans="10:12" x14ac:dyDescent="0.25">
      <c r="J6583"/>
      <c r="K6583"/>
      <c r="L6583"/>
    </row>
    <row r="6584" spans="10:12" x14ac:dyDescent="0.25">
      <c r="J6584"/>
      <c r="K6584"/>
      <c r="L6584"/>
    </row>
    <row r="6585" spans="10:12" x14ac:dyDescent="0.25">
      <c r="J6585"/>
      <c r="K6585"/>
      <c r="L6585"/>
    </row>
    <row r="6586" spans="10:12" x14ac:dyDescent="0.25">
      <c r="J6586"/>
      <c r="K6586"/>
      <c r="L6586"/>
    </row>
    <row r="6587" spans="10:12" x14ac:dyDescent="0.25">
      <c r="J6587"/>
      <c r="K6587"/>
      <c r="L6587"/>
    </row>
    <row r="6588" spans="10:12" x14ac:dyDescent="0.25">
      <c r="J6588"/>
      <c r="K6588"/>
      <c r="L6588"/>
    </row>
    <row r="6589" spans="10:12" x14ac:dyDescent="0.25">
      <c r="J6589"/>
      <c r="K6589"/>
      <c r="L6589"/>
    </row>
    <row r="6590" spans="10:12" x14ac:dyDescent="0.25">
      <c r="J6590"/>
      <c r="K6590"/>
      <c r="L6590"/>
    </row>
    <row r="6591" spans="10:12" x14ac:dyDescent="0.25">
      <c r="J6591"/>
      <c r="K6591"/>
      <c r="L6591"/>
    </row>
    <row r="6592" spans="10:12" x14ac:dyDescent="0.25">
      <c r="J6592"/>
      <c r="K6592"/>
      <c r="L6592"/>
    </row>
    <row r="6593" spans="10:12" x14ac:dyDescent="0.25">
      <c r="J6593"/>
      <c r="K6593"/>
      <c r="L6593"/>
    </row>
    <row r="6594" spans="10:12" x14ac:dyDescent="0.25">
      <c r="J6594"/>
      <c r="K6594"/>
      <c r="L6594"/>
    </row>
    <row r="6595" spans="10:12" x14ac:dyDescent="0.25">
      <c r="J6595"/>
      <c r="K6595"/>
      <c r="L6595"/>
    </row>
    <row r="6596" spans="10:12" x14ac:dyDescent="0.25">
      <c r="J6596"/>
      <c r="K6596"/>
      <c r="L6596"/>
    </row>
    <row r="6597" spans="10:12" x14ac:dyDescent="0.25">
      <c r="J6597"/>
      <c r="K6597"/>
      <c r="L6597"/>
    </row>
    <row r="6598" spans="10:12" x14ac:dyDescent="0.25">
      <c r="J6598"/>
      <c r="K6598"/>
      <c r="L6598"/>
    </row>
    <row r="6599" spans="10:12" x14ac:dyDescent="0.25">
      <c r="J6599"/>
      <c r="K6599"/>
      <c r="L6599"/>
    </row>
    <row r="6600" spans="10:12" x14ac:dyDescent="0.25">
      <c r="J6600"/>
      <c r="K6600"/>
      <c r="L6600"/>
    </row>
    <row r="6601" spans="10:12" x14ac:dyDescent="0.25">
      <c r="J6601"/>
      <c r="K6601"/>
      <c r="L6601"/>
    </row>
    <row r="6602" spans="10:12" x14ac:dyDescent="0.25">
      <c r="J6602"/>
      <c r="K6602"/>
      <c r="L6602"/>
    </row>
    <row r="6603" spans="10:12" x14ac:dyDescent="0.25">
      <c r="J6603"/>
      <c r="K6603"/>
      <c r="L6603"/>
    </row>
    <row r="6604" spans="10:12" x14ac:dyDescent="0.25">
      <c r="J6604"/>
      <c r="K6604"/>
      <c r="L6604"/>
    </row>
    <row r="6605" spans="10:12" x14ac:dyDescent="0.25">
      <c r="J6605"/>
      <c r="K6605"/>
      <c r="L6605"/>
    </row>
    <row r="6606" spans="10:12" x14ac:dyDescent="0.25">
      <c r="J6606"/>
      <c r="K6606"/>
      <c r="L6606"/>
    </row>
    <row r="6607" spans="10:12" x14ac:dyDescent="0.25">
      <c r="J6607"/>
      <c r="K6607"/>
      <c r="L6607"/>
    </row>
    <row r="6608" spans="10:12" x14ac:dyDescent="0.25">
      <c r="J6608"/>
      <c r="K6608"/>
      <c r="L6608"/>
    </row>
    <row r="6609" spans="10:12" x14ac:dyDescent="0.25">
      <c r="J6609"/>
      <c r="K6609"/>
      <c r="L6609"/>
    </row>
    <row r="6610" spans="10:12" x14ac:dyDescent="0.25">
      <c r="J6610"/>
      <c r="K6610"/>
      <c r="L6610"/>
    </row>
    <row r="6611" spans="10:12" x14ac:dyDescent="0.25">
      <c r="J6611"/>
      <c r="K6611"/>
      <c r="L6611"/>
    </row>
    <row r="6612" spans="10:12" x14ac:dyDescent="0.25">
      <c r="J6612"/>
      <c r="K6612"/>
      <c r="L6612"/>
    </row>
    <row r="6613" spans="10:12" x14ac:dyDescent="0.25">
      <c r="J6613"/>
      <c r="K6613"/>
      <c r="L6613"/>
    </row>
    <row r="6614" spans="10:12" x14ac:dyDescent="0.25">
      <c r="J6614"/>
      <c r="K6614"/>
      <c r="L6614"/>
    </row>
    <row r="6615" spans="10:12" x14ac:dyDescent="0.25">
      <c r="J6615"/>
      <c r="K6615"/>
      <c r="L6615"/>
    </row>
    <row r="6616" spans="10:12" x14ac:dyDescent="0.25">
      <c r="J6616"/>
      <c r="K6616"/>
      <c r="L6616"/>
    </row>
    <row r="6617" spans="10:12" x14ac:dyDescent="0.25">
      <c r="J6617"/>
      <c r="K6617"/>
      <c r="L6617"/>
    </row>
    <row r="6618" spans="10:12" x14ac:dyDescent="0.25">
      <c r="J6618"/>
      <c r="K6618"/>
      <c r="L6618"/>
    </row>
    <row r="6619" spans="10:12" x14ac:dyDescent="0.25">
      <c r="J6619"/>
      <c r="K6619"/>
      <c r="L6619"/>
    </row>
    <row r="6620" spans="10:12" x14ac:dyDescent="0.25">
      <c r="J6620"/>
      <c r="K6620"/>
      <c r="L6620"/>
    </row>
    <row r="6621" spans="10:12" x14ac:dyDescent="0.25">
      <c r="J6621"/>
      <c r="K6621"/>
      <c r="L6621"/>
    </row>
    <row r="6622" spans="10:12" x14ac:dyDescent="0.25">
      <c r="J6622"/>
      <c r="K6622"/>
      <c r="L6622"/>
    </row>
    <row r="6623" spans="10:12" x14ac:dyDescent="0.25">
      <c r="J6623"/>
      <c r="K6623"/>
      <c r="L6623"/>
    </row>
    <row r="6624" spans="10:12" x14ac:dyDescent="0.25">
      <c r="J6624"/>
      <c r="K6624"/>
      <c r="L6624"/>
    </row>
    <row r="6625" spans="10:12" x14ac:dyDescent="0.25">
      <c r="J6625"/>
      <c r="K6625"/>
      <c r="L6625"/>
    </row>
    <row r="6626" spans="10:12" x14ac:dyDescent="0.25">
      <c r="J6626"/>
      <c r="K6626"/>
      <c r="L6626"/>
    </row>
    <row r="6627" spans="10:12" x14ac:dyDescent="0.25">
      <c r="J6627"/>
      <c r="K6627"/>
      <c r="L6627"/>
    </row>
    <row r="6628" spans="10:12" x14ac:dyDescent="0.25">
      <c r="J6628"/>
      <c r="K6628"/>
      <c r="L6628"/>
    </row>
    <row r="6629" spans="10:12" x14ac:dyDescent="0.25">
      <c r="J6629"/>
      <c r="K6629"/>
      <c r="L6629"/>
    </row>
    <row r="6630" spans="10:12" x14ac:dyDescent="0.25">
      <c r="J6630"/>
      <c r="K6630"/>
      <c r="L6630"/>
    </row>
    <row r="6631" spans="10:12" x14ac:dyDescent="0.25">
      <c r="J6631"/>
      <c r="K6631"/>
      <c r="L6631"/>
    </row>
    <row r="6632" spans="10:12" x14ac:dyDescent="0.25">
      <c r="J6632"/>
      <c r="K6632"/>
      <c r="L6632"/>
    </row>
    <row r="6633" spans="10:12" x14ac:dyDescent="0.25">
      <c r="J6633"/>
      <c r="K6633"/>
      <c r="L6633"/>
    </row>
    <row r="6634" spans="10:12" x14ac:dyDescent="0.25">
      <c r="J6634"/>
      <c r="K6634"/>
      <c r="L6634"/>
    </row>
    <row r="6635" spans="10:12" x14ac:dyDescent="0.25">
      <c r="J6635"/>
      <c r="K6635"/>
      <c r="L6635"/>
    </row>
    <row r="6636" spans="10:12" x14ac:dyDescent="0.25">
      <c r="J6636"/>
      <c r="K6636"/>
      <c r="L6636"/>
    </row>
    <row r="6637" spans="10:12" x14ac:dyDescent="0.25">
      <c r="J6637"/>
      <c r="K6637"/>
      <c r="L6637"/>
    </row>
    <row r="6638" spans="10:12" x14ac:dyDescent="0.25">
      <c r="J6638"/>
      <c r="K6638"/>
      <c r="L6638"/>
    </row>
    <row r="6639" spans="10:12" x14ac:dyDescent="0.25">
      <c r="J6639"/>
      <c r="K6639"/>
      <c r="L6639"/>
    </row>
    <row r="6640" spans="10:12" x14ac:dyDescent="0.25">
      <c r="J6640"/>
      <c r="K6640"/>
      <c r="L6640"/>
    </row>
    <row r="6641" spans="10:12" x14ac:dyDescent="0.25">
      <c r="J6641"/>
      <c r="K6641"/>
      <c r="L6641"/>
    </row>
    <row r="6642" spans="10:12" x14ac:dyDescent="0.25">
      <c r="J6642"/>
      <c r="K6642"/>
      <c r="L6642"/>
    </row>
    <row r="6643" spans="10:12" x14ac:dyDescent="0.25">
      <c r="J6643"/>
      <c r="K6643"/>
      <c r="L6643"/>
    </row>
    <row r="6644" spans="10:12" x14ac:dyDescent="0.25">
      <c r="J6644"/>
      <c r="K6644"/>
      <c r="L6644"/>
    </row>
    <row r="6645" spans="10:12" x14ac:dyDescent="0.25">
      <c r="J6645"/>
      <c r="K6645"/>
      <c r="L6645"/>
    </row>
    <row r="6646" spans="10:12" x14ac:dyDescent="0.25">
      <c r="J6646"/>
      <c r="K6646"/>
      <c r="L6646"/>
    </row>
    <row r="6647" spans="10:12" x14ac:dyDescent="0.25">
      <c r="J6647"/>
      <c r="K6647"/>
      <c r="L6647"/>
    </row>
    <row r="6648" spans="10:12" x14ac:dyDescent="0.25">
      <c r="J6648"/>
      <c r="K6648"/>
      <c r="L6648"/>
    </row>
    <row r="6649" spans="10:12" x14ac:dyDescent="0.25">
      <c r="J6649"/>
      <c r="K6649"/>
      <c r="L6649"/>
    </row>
    <row r="6650" spans="10:12" x14ac:dyDescent="0.25">
      <c r="J6650"/>
      <c r="K6650"/>
      <c r="L6650"/>
    </row>
    <row r="6651" spans="10:12" x14ac:dyDescent="0.25">
      <c r="J6651"/>
      <c r="K6651"/>
      <c r="L6651"/>
    </row>
    <row r="6652" spans="10:12" x14ac:dyDescent="0.25">
      <c r="J6652"/>
      <c r="K6652"/>
      <c r="L6652"/>
    </row>
    <row r="6653" spans="10:12" x14ac:dyDescent="0.25">
      <c r="J6653"/>
      <c r="K6653"/>
      <c r="L6653"/>
    </row>
    <row r="6654" spans="10:12" x14ac:dyDescent="0.25">
      <c r="J6654"/>
      <c r="K6654"/>
      <c r="L6654"/>
    </row>
    <row r="6655" spans="10:12" x14ac:dyDescent="0.25">
      <c r="J6655"/>
      <c r="K6655"/>
      <c r="L6655"/>
    </row>
    <row r="6656" spans="10:12" x14ac:dyDescent="0.25">
      <c r="J6656"/>
      <c r="K6656"/>
      <c r="L6656"/>
    </row>
    <row r="6657" spans="10:12" x14ac:dyDescent="0.25">
      <c r="J6657"/>
      <c r="K6657"/>
      <c r="L6657"/>
    </row>
    <row r="6658" spans="10:12" x14ac:dyDescent="0.25">
      <c r="J6658"/>
      <c r="K6658"/>
      <c r="L6658"/>
    </row>
    <row r="6659" spans="10:12" x14ac:dyDescent="0.25">
      <c r="J6659"/>
      <c r="K6659"/>
      <c r="L6659"/>
    </row>
    <row r="6660" spans="10:12" x14ac:dyDescent="0.25">
      <c r="J6660"/>
      <c r="K6660"/>
      <c r="L6660"/>
    </row>
    <row r="6661" spans="10:12" x14ac:dyDescent="0.25">
      <c r="J6661"/>
      <c r="K6661"/>
      <c r="L6661"/>
    </row>
    <row r="6662" spans="10:12" x14ac:dyDescent="0.25">
      <c r="J6662"/>
      <c r="K6662"/>
      <c r="L6662"/>
    </row>
    <row r="6663" spans="10:12" x14ac:dyDescent="0.25">
      <c r="J6663"/>
      <c r="K6663"/>
      <c r="L6663"/>
    </row>
    <row r="6664" spans="10:12" x14ac:dyDescent="0.25">
      <c r="J6664"/>
      <c r="K6664"/>
      <c r="L6664"/>
    </row>
    <row r="6665" spans="10:12" x14ac:dyDescent="0.25">
      <c r="J6665"/>
      <c r="K6665"/>
      <c r="L6665"/>
    </row>
    <row r="6666" spans="10:12" x14ac:dyDescent="0.25">
      <c r="J6666"/>
      <c r="K6666"/>
      <c r="L6666"/>
    </row>
    <row r="6667" spans="10:12" x14ac:dyDescent="0.25">
      <c r="J6667"/>
      <c r="K6667"/>
      <c r="L6667"/>
    </row>
    <row r="6668" spans="10:12" x14ac:dyDescent="0.25">
      <c r="J6668"/>
      <c r="K6668"/>
      <c r="L6668"/>
    </row>
    <row r="6669" spans="10:12" x14ac:dyDescent="0.25">
      <c r="J6669"/>
      <c r="K6669"/>
      <c r="L6669"/>
    </row>
    <row r="6670" spans="10:12" x14ac:dyDescent="0.25">
      <c r="J6670"/>
      <c r="K6670"/>
      <c r="L6670"/>
    </row>
    <row r="6671" spans="10:12" x14ac:dyDescent="0.25">
      <c r="J6671"/>
      <c r="K6671"/>
      <c r="L6671"/>
    </row>
    <row r="6672" spans="10:12" x14ac:dyDescent="0.25">
      <c r="J6672"/>
      <c r="K6672"/>
      <c r="L6672"/>
    </row>
    <row r="6673" spans="10:12" x14ac:dyDescent="0.25">
      <c r="J6673"/>
      <c r="K6673"/>
      <c r="L6673"/>
    </row>
    <row r="6674" spans="10:12" x14ac:dyDescent="0.25">
      <c r="J6674"/>
      <c r="K6674"/>
      <c r="L6674"/>
    </row>
    <row r="6675" spans="10:12" x14ac:dyDescent="0.25">
      <c r="J6675"/>
      <c r="K6675"/>
      <c r="L6675"/>
    </row>
    <row r="6676" spans="10:12" x14ac:dyDescent="0.25">
      <c r="J6676"/>
      <c r="K6676"/>
      <c r="L6676"/>
    </row>
    <row r="6677" spans="10:12" x14ac:dyDescent="0.25">
      <c r="J6677"/>
      <c r="K6677"/>
      <c r="L6677"/>
    </row>
    <row r="6678" spans="10:12" x14ac:dyDescent="0.25">
      <c r="J6678"/>
      <c r="K6678"/>
      <c r="L6678"/>
    </row>
    <row r="6679" spans="10:12" x14ac:dyDescent="0.25">
      <c r="J6679"/>
      <c r="K6679"/>
      <c r="L6679"/>
    </row>
    <row r="6680" spans="10:12" x14ac:dyDescent="0.25">
      <c r="J6680"/>
      <c r="K6680"/>
      <c r="L6680"/>
    </row>
    <row r="6681" spans="10:12" x14ac:dyDescent="0.25">
      <c r="J6681"/>
      <c r="K6681"/>
      <c r="L6681"/>
    </row>
    <row r="6682" spans="10:12" x14ac:dyDescent="0.25">
      <c r="J6682"/>
      <c r="K6682"/>
      <c r="L6682"/>
    </row>
    <row r="6683" spans="10:12" x14ac:dyDescent="0.25">
      <c r="J6683"/>
      <c r="K6683"/>
      <c r="L6683"/>
    </row>
    <row r="6684" spans="10:12" x14ac:dyDescent="0.25">
      <c r="J6684"/>
      <c r="K6684"/>
      <c r="L6684"/>
    </row>
    <row r="6685" spans="10:12" x14ac:dyDescent="0.25">
      <c r="J6685"/>
      <c r="K6685"/>
      <c r="L6685"/>
    </row>
    <row r="6686" spans="10:12" x14ac:dyDescent="0.25">
      <c r="J6686"/>
      <c r="K6686"/>
      <c r="L6686"/>
    </row>
    <row r="6687" spans="10:12" x14ac:dyDescent="0.25">
      <c r="J6687"/>
      <c r="K6687"/>
      <c r="L6687"/>
    </row>
    <row r="6688" spans="10:12" x14ac:dyDescent="0.25">
      <c r="J6688"/>
      <c r="K6688"/>
      <c r="L6688"/>
    </row>
    <row r="6689" spans="10:12" x14ac:dyDescent="0.25">
      <c r="J6689"/>
      <c r="K6689"/>
      <c r="L6689"/>
    </row>
    <row r="6690" spans="10:12" x14ac:dyDescent="0.25">
      <c r="J6690"/>
      <c r="K6690"/>
      <c r="L6690"/>
    </row>
    <row r="6691" spans="10:12" x14ac:dyDescent="0.25">
      <c r="J6691"/>
      <c r="K6691"/>
      <c r="L6691"/>
    </row>
    <row r="6692" spans="10:12" x14ac:dyDescent="0.25">
      <c r="J6692"/>
      <c r="K6692"/>
      <c r="L6692"/>
    </row>
    <row r="6693" spans="10:12" x14ac:dyDescent="0.25">
      <c r="J6693"/>
      <c r="K6693"/>
      <c r="L6693"/>
    </row>
    <row r="6694" spans="10:12" x14ac:dyDescent="0.25">
      <c r="J6694"/>
      <c r="K6694"/>
      <c r="L6694"/>
    </row>
    <row r="6695" spans="10:12" x14ac:dyDescent="0.25">
      <c r="J6695"/>
      <c r="K6695"/>
      <c r="L6695"/>
    </row>
    <row r="6696" spans="10:12" x14ac:dyDescent="0.25">
      <c r="J6696"/>
      <c r="K6696"/>
      <c r="L6696"/>
    </row>
    <row r="6697" spans="10:12" x14ac:dyDescent="0.25">
      <c r="J6697"/>
      <c r="K6697"/>
      <c r="L6697"/>
    </row>
    <row r="6698" spans="10:12" x14ac:dyDescent="0.25">
      <c r="J6698"/>
      <c r="K6698"/>
      <c r="L6698"/>
    </row>
    <row r="6699" spans="10:12" x14ac:dyDescent="0.25">
      <c r="J6699"/>
      <c r="K6699"/>
      <c r="L6699"/>
    </row>
    <row r="6700" spans="10:12" x14ac:dyDescent="0.25">
      <c r="J6700"/>
      <c r="K6700"/>
      <c r="L6700"/>
    </row>
    <row r="6701" spans="10:12" x14ac:dyDescent="0.25">
      <c r="J6701"/>
      <c r="K6701"/>
      <c r="L6701"/>
    </row>
    <row r="6702" spans="10:12" x14ac:dyDescent="0.25">
      <c r="J6702"/>
      <c r="K6702"/>
      <c r="L6702"/>
    </row>
    <row r="6703" spans="10:12" x14ac:dyDescent="0.25">
      <c r="J6703"/>
      <c r="K6703"/>
      <c r="L6703"/>
    </row>
    <row r="6704" spans="10:12" x14ac:dyDescent="0.25">
      <c r="J6704"/>
      <c r="K6704"/>
      <c r="L6704"/>
    </row>
    <row r="6705" spans="10:12" x14ac:dyDescent="0.25">
      <c r="J6705"/>
      <c r="K6705"/>
      <c r="L6705"/>
    </row>
    <row r="6706" spans="10:12" x14ac:dyDescent="0.25">
      <c r="J6706"/>
      <c r="K6706"/>
      <c r="L6706"/>
    </row>
    <row r="6707" spans="10:12" x14ac:dyDescent="0.25">
      <c r="J6707"/>
      <c r="K6707"/>
      <c r="L6707"/>
    </row>
    <row r="6708" spans="10:12" x14ac:dyDescent="0.25">
      <c r="J6708"/>
      <c r="K6708"/>
      <c r="L6708"/>
    </row>
    <row r="6709" spans="10:12" x14ac:dyDescent="0.25">
      <c r="J6709"/>
      <c r="K6709"/>
      <c r="L6709"/>
    </row>
    <row r="6710" spans="10:12" x14ac:dyDescent="0.25">
      <c r="J6710"/>
      <c r="K6710"/>
      <c r="L6710"/>
    </row>
    <row r="6711" spans="10:12" x14ac:dyDescent="0.25">
      <c r="J6711"/>
      <c r="K6711"/>
      <c r="L6711"/>
    </row>
    <row r="6712" spans="10:12" x14ac:dyDescent="0.25">
      <c r="J6712"/>
      <c r="K6712"/>
      <c r="L6712"/>
    </row>
    <row r="6713" spans="10:12" x14ac:dyDescent="0.25">
      <c r="J6713"/>
      <c r="K6713"/>
      <c r="L6713"/>
    </row>
    <row r="6714" spans="10:12" x14ac:dyDescent="0.25">
      <c r="J6714"/>
      <c r="K6714"/>
      <c r="L6714"/>
    </row>
    <row r="6715" spans="10:12" x14ac:dyDescent="0.25">
      <c r="J6715"/>
      <c r="K6715"/>
      <c r="L6715"/>
    </row>
    <row r="6716" spans="10:12" x14ac:dyDescent="0.25">
      <c r="J6716"/>
      <c r="K6716"/>
      <c r="L6716"/>
    </row>
    <row r="6717" spans="10:12" x14ac:dyDescent="0.25">
      <c r="J6717"/>
      <c r="K6717"/>
      <c r="L6717"/>
    </row>
    <row r="6718" spans="10:12" x14ac:dyDescent="0.25">
      <c r="J6718"/>
      <c r="K6718"/>
      <c r="L6718"/>
    </row>
    <row r="6719" spans="10:12" x14ac:dyDescent="0.25">
      <c r="J6719"/>
      <c r="K6719"/>
      <c r="L6719"/>
    </row>
    <row r="6720" spans="10:12" x14ac:dyDescent="0.25">
      <c r="J6720"/>
      <c r="K6720"/>
      <c r="L6720"/>
    </row>
    <row r="6721" spans="10:12" x14ac:dyDescent="0.25">
      <c r="J6721"/>
      <c r="K6721"/>
      <c r="L6721"/>
    </row>
    <row r="6722" spans="10:12" x14ac:dyDescent="0.25">
      <c r="J6722"/>
      <c r="K6722"/>
      <c r="L6722"/>
    </row>
    <row r="6723" spans="10:12" x14ac:dyDescent="0.25">
      <c r="J6723"/>
      <c r="K6723"/>
      <c r="L6723"/>
    </row>
    <row r="6724" spans="10:12" x14ac:dyDescent="0.25">
      <c r="J6724"/>
      <c r="K6724"/>
      <c r="L6724"/>
    </row>
    <row r="6725" spans="10:12" x14ac:dyDescent="0.25">
      <c r="J6725"/>
      <c r="K6725"/>
      <c r="L6725"/>
    </row>
    <row r="6726" spans="10:12" x14ac:dyDescent="0.25">
      <c r="J6726"/>
      <c r="K6726"/>
      <c r="L6726"/>
    </row>
    <row r="6727" spans="10:12" x14ac:dyDescent="0.25">
      <c r="J6727"/>
      <c r="K6727"/>
      <c r="L6727"/>
    </row>
    <row r="6728" spans="10:12" x14ac:dyDescent="0.25">
      <c r="J6728"/>
      <c r="K6728"/>
      <c r="L6728"/>
    </row>
    <row r="6729" spans="10:12" x14ac:dyDescent="0.25">
      <c r="J6729"/>
      <c r="K6729"/>
      <c r="L6729"/>
    </row>
    <row r="6730" spans="10:12" x14ac:dyDescent="0.25">
      <c r="J6730"/>
      <c r="K6730"/>
      <c r="L6730"/>
    </row>
    <row r="6731" spans="10:12" x14ac:dyDescent="0.25">
      <c r="J6731"/>
      <c r="K6731"/>
      <c r="L6731"/>
    </row>
    <row r="6732" spans="10:12" x14ac:dyDescent="0.25">
      <c r="J6732"/>
      <c r="K6732"/>
      <c r="L6732"/>
    </row>
    <row r="6733" spans="10:12" x14ac:dyDescent="0.25">
      <c r="J6733"/>
      <c r="K6733"/>
      <c r="L6733"/>
    </row>
    <row r="6734" spans="10:12" x14ac:dyDescent="0.25">
      <c r="J6734"/>
      <c r="K6734"/>
      <c r="L6734"/>
    </row>
    <row r="6735" spans="10:12" x14ac:dyDescent="0.25">
      <c r="J6735"/>
      <c r="K6735"/>
      <c r="L6735"/>
    </row>
    <row r="6736" spans="10:12" x14ac:dyDescent="0.25">
      <c r="J6736"/>
      <c r="K6736"/>
      <c r="L6736"/>
    </row>
    <row r="6737" spans="10:12" x14ac:dyDescent="0.25">
      <c r="J6737"/>
      <c r="K6737"/>
      <c r="L6737"/>
    </row>
    <row r="6738" spans="10:12" x14ac:dyDescent="0.25">
      <c r="J6738"/>
      <c r="K6738"/>
      <c r="L6738"/>
    </row>
    <row r="6739" spans="10:12" x14ac:dyDescent="0.25">
      <c r="J6739"/>
      <c r="K6739"/>
      <c r="L6739"/>
    </row>
    <row r="6740" spans="10:12" x14ac:dyDescent="0.25">
      <c r="J6740"/>
      <c r="K6740"/>
      <c r="L6740"/>
    </row>
    <row r="6741" spans="10:12" x14ac:dyDescent="0.25">
      <c r="J6741"/>
      <c r="K6741"/>
      <c r="L6741"/>
    </row>
    <row r="6742" spans="10:12" x14ac:dyDescent="0.25">
      <c r="J6742"/>
      <c r="K6742"/>
      <c r="L6742"/>
    </row>
    <row r="6743" spans="10:12" x14ac:dyDescent="0.25">
      <c r="J6743"/>
      <c r="K6743"/>
      <c r="L6743"/>
    </row>
    <row r="6744" spans="10:12" x14ac:dyDescent="0.25">
      <c r="J6744"/>
      <c r="K6744"/>
      <c r="L6744"/>
    </row>
    <row r="6745" spans="10:12" x14ac:dyDescent="0.25">
      <c r="J6745"/>
      <c r="K6745"/>
      <c r="L6745"/>
    </row>
    <row r="6746" spans="10:12" x14ac:dyDescent="0.25">
      <c r="J6746"/>
      <c r="K6746"/>
      <c r="L6746"/>
    </row>
    <row r="6747" spans="10:12" x14ac:dyDescent="0.25">
      <c r="J6747"/>
      <c r="K6747"/>
      <c r="L6747"/>
    </row>
    <row r="6748" spans="10:12" x14ac:dyDescent="0.25">
      <c r="J6748"/>
      <c r="K6748"/>
      <c r="L6748"/>
    </row>
    <row r="6749" spans="10:12" x14ac:dyDescent="0.25">
      <c r="J6749"/>
      <c r="K6749"/>
      <c r="L6749"/>
    </row>
    <row r="6750" spans="10:12" x14ac:dyDescent="0.25">
      <c r="J6750"/>
      <c r="K6750"/>
      <c r="L6750"/>
    </row>
    <row r="6751" spans="10:12" x14ac:dyDescent="0.25">
      <c r="J6751"/>
      <c r="K6751"/>
      <c r="L6751"/>
    </row>
    <row r="6752" spans="10:12" x14ac:dyDescent="0.25">
      <c r="J6752"/>
      <c r="K6752"/>
      <c r="L6752"/>
    </row>
    <row r="6753" spans="10:12" x14ac:dyDescent="0.25">
      <c r="J6753"/>
      <c r="K6753"/>
      <c r="L6753"/>
    </row>
    <row r="6754" spans="10:12" x14ac:dyDescent="0.25">
      <c r="J6754"/>
      <c r="K6754"/>
      <c r="L6754"/>
    </row>
    <row r="6755" spans="10:12" x14ac:dyDescent="0.25">
      <c r="J6755"/>
      <c r="K6755"/>
      <c r="L6755"/>
    </row>
    <row r="6756" spans="10:12" x14ac:dyDescent="0.25">
      <c r="J6756"/>
      <c r="K6756"/>
      <c r="L6756"/>
    </row>
    <row r="6757" spans="10:12" x14ac:dyDescent="0.25">
      <c r="J6757"/>
      <c r="K6757"/>
      <c r="L6757"/>
    </row>
    <row r="6758" spans="10:12" x14ac:dyDescent="0.25">
      <c r="J6758"/>
      <c r="K6758"/>
      <c r="L6758"/>
    </row>
    <row r="6759" spans="10:12" x14ac:dyDescent="0.25">
      <c r="J6759"/>
      <c r="K6759"/>
      <c r="L6759"/>
    </row>
    <row r="6760" spans="10:12" x14ac:dyDescent="0.25">
      <c r="J6760"/>
      <c r="K6760"/>
      <c r="L6760"/>
    </row>
    <row r="6761" spans="10:12" x14ac:dyDescent="0.25">
      <c r="J6761"/>
      <c r="K6761"/>
      <c r="L6761"/>
    </row>
    <row r="6762" spans="10:12" x14ac:dyDescent="0.25">
      <c r="J6762"/>
      <c r="K6762"/>
      <c r="L6762"/>
    </row>
    <row r="6763" spans="10:12" x14ac:dyDescent="0.25">
      <c r="J6763"/>
      <c r="K6763"/>
      <c r="L6763"/>
    </row>
    <row r="6764" spans="10:12" x14ac:dyDescent="0.25">
      <c r="J6764"/>
      <c r="K6764"/>
      <c r="L6764"/>
    </row>
    <row r="6765" spans="10:12" x14ac:dyDescent="0.25">
      <c r="J6765"/>
      <c r="K6765"/>
      <c r="L6765"/>
    </row>
    <row r="6766" spans="10:12" x14ac:dyDescent="0.25">
      <c r="J6766"/>
      <c r="K6766"/>
      <c r="L6766"/>
    </row>
    <row r="6767" spans="10:12" x14ac:dyDescent="0.25">
      <c r="J6767"/>
      <c r="K6767"/>
      <c r="L6767"/>
    </row>
    <row r="6768" spans="10:12" x14ac:dyDescent="0.25">
      <c r="J6768"/>
      <c r="K6768"/>
      <c r="L6768"/>
    </row>
    <row r="6769" spans="10:12" x14ac:dyDescent="0.25">
      <c r="J6769"/>
      <c r="K6769"/>
      <c r="L6769"/>
    </row>
    <row r="6770" spans="10:12" x14ac:dyDescent="0.25">
      <c r="J6770"/>
      <c r="K6770"/>
      <c r="L6770"/>
    </row>
    <row r="6771" spans="10:12" x14ac:dyDescent="0.25">
      <c r="J6771"/>
      <c r="K6771"/>
      <c r="L6771"/>
    </row>
    <row r="6772" spans="10:12" x14ac:dyDescent="0.25">
      <c r="J6772"/>
      <c r="K6772"/>
      <c r="L6772"/>
    </row>
    <row r="6773" spans="10:12" x14ac:dyDescent="0.25">
      <c r="J6773"/>
      <c r="K6773"/>
      <c r="L6773"/>
    </row>
    <row r="6774" spans="10:12" x14ac:dyDescent="0.25">
      <c r="J6774"/>
      <c r="K6774"/>
      <c r="L6774"/>
    </row>
    <row r="6775" spans="10:12" x14ac:dyDescent="0.25">
      <c r="J6775"/>
      <c r="K6775"/>
      <c r="L6775"/>
    </row>
    <row r="6776" spans="10:12" x14ac:dyDescent="0.25">
      <c r="J6776"/>
      <c r="K6776"/>
      <c r="L6776"/>
    </row>
    <row r="6777" spans="10:12" x14ac:dyDescent="0.25">
      <c r="J6777"/>
      <c r="K6777"/>
      <c r="L6777"/>
    </row>
    <row r="6778" spans="10:12" x14ac:dyDescent="0.25">
      <c r="J6778"/>
      <c r="K6778"/>
      <c r="L6778"/>
    </row>
    <row r="6779" spans="10:12" x14ac:dyDescent="0.25">
      <c r="J6779"/>
      <c r="K6779"/>
      <c r="L6779"/>
    </row>
    <row r="6780" spans="10:12" x14ac:dyDescent="0.25">
      <c r="J6780"/>
      <c r="K6780"/>
      <c r="L6780"/>
    </row>
    <row r="6781" spans="10:12" x14ac:dyDescent="0.25">
      <c r="J6781"/>
      <c r="K6781"/>
      <c r="L6781"/>
    </row>
    <row r="6782" spans="10:12" x14ac:dyDescent="0.25">
      <c r="J6782"/>
      <c r="K6782"/>
      <c r="L6782"/>
    </row>
    <row r="6783" spans="10:12" x14ac:dyDescent="0.25">
      <c r="J6783"/>
      <c r="K6783"/>
      <c r="L6783"/>
    </row>
    <row r="6784" spans="10:12" x14ac:dyDescent="0.25">
      <c r="J6784"/>
      <c r="K6784"/>
      <c r="L6784"/>
    </row>
    <row r="6785" spans="10:12" x14ac:dyDescent="0.25">
      <c r="J6785"/>
      <c r="K6785"/>
      <c r="L6785"/>
    </row>
    <row r="6786" spans="10:12" x14ac:dyDescent="0.25">
      <c r="J6786"/>
      <c r="K6786"/>
      <c r="L6786"/>
    </row>
    <row r="6787" spans="10:12" x14ac:dyDescent="0.25">
      <c r="J6787"/>
      <c r="K6787"/>
      <c r="L6787"/>
    </row>
    <row r="6788" spans="10:12" x14ac:dyDescent="0.25">
      <c r="J6788"/>
      <c r="K6788"/>
      <c r="L6788"/>
    </row>
    <row r="6789" spans="10:12" x14ac:dyDescent="0.25">
      <c r="J6789"/>
      <c r="K6789"/>
      <c r="L6789"/>
    </row>
    <row r="6790" spans="10:12" x14ac:dyDescent="0.25">
      <c r="J6790"/>
      <c r="K6790"/>
      <c r="L6790"/>
    </row>
    <row r="6791" spans="10:12" x14ac:dyDescent="0.25">
      <c r="J6791"/>
      <c r="K6791"/>
      <c r="L6791"/>
    </row>
    <row r="6792" spans="10:12" x14ac:dyDescent="0.25">
      <c r="J6792"/>
      <c r="K6792"/>
      <c r="L6792"/>
    </row>
    <row r="6793" spans="10:12" x14ac:dyDescent="0.25">
      <c r="J6793"/>
      <c r="K6793"/>
      <c r="L6793"/>
    </row>
    <row r="6794" spans="10:12" x14ac:dyDescent="0.25">
      <c r="J6794"/>
      <c r="K6794"/>
      <c r="L6794"/>
    </row>
    <row r="6795" spans="10:12" x14ac:dyDescent="0.25">
      <c r="J6795"/>
      <c r="K6795"/>
      <c r="L6795"/>
    </row>
    <row r="6796" spans="10:12" x14ac:dyDescent="0.25">
      <c r="J6796"/>
      <c r="K6796"/>
      <c r="L6796"/>
    </row>
    <row r="6797" spans="10:12" x14ac:dyDescent="0.25">
      <c r="J6797"/>
      <c r="K6797"/>
      <c r="L6797"/>
    </row>
    <row r="6798" spans="10:12" x14ac:dyDescent="0.25">
      <c r="J6798"/>
      <c r="K6798"/>
      <c r="L6798"/>
    </row>
    <row r="6799" spans="10:12" x14ac:dyDescent="0.25">
      <c r="J6799"/>
      <c r="K6799"/>
      <c r="L6799"/>
    </row>
    <row r="6800" spans="10:12" x14ac:dyDescent="0.25">
      <c r="J6800"/>
      <c r="K6800"/>
      <c r="L6800"/>
    </row>
    <row r="6801" spans="10:12" x14ac:dyDescent="0.25">
      <c r="J6801"/>
      <c r="K6801"/>
      <c r="L6801"/>
    </row>
    <row r="6802" spans="10:12" x14ac:dyDescent="0.25">
      <c r="J6802"/>
      <c r="K6802"/>
      <c r="L6802"/>
    </row>
    <row r="6803" spans="10:12" x14ac:dyDescent="0.25">
      <c r="J6803"/>
      <c r="K6803"/>
      <c r="L6803"/>
    </row>
    <row r="6804" spans="10:12" x14ac:dyDescent="0.25">
      <c r="J6804"/>
      <c r="K6804"/>
      <c r="L6804"/>
    </row>
    <row r="6805" spans="10:12" x14ac:dyDescent="0.25">
      <c r="J6805"/>
      <c r="K6805"/>
      <c r="L6805"/>
    </row>
    <row r="6806" spans="10:12" x14ac:dyDescent="0.25">
      <c r="J6806"/>
      <c r="K6806"/>
      <c r="L6806"/>
    </row>
    <row r="6807" spans="10:12" x14ac:dyDescent="0.25">
      <c r="J6807"/>
      <c r="K6807"/>
      <c r="L6807"/>
    </row>
    <row r="6808" spans="10:12" x14ac:dyDescent="0.25">
      <c r="J6808"/>
      <c r="K6808"/>
      <c r="L6808"/>
    </row>
    <row r="6809" spans="10:12" x14ac:dyDescent="0.25">
      <c r="J6809"/>
      <c r="K6809"/>
      <c r="L6809"/>
    </row>
    <row r="6810" spans="10:12" x14ac:dyDescent="0.25">
      <c r="J6810"/>
      <c r="K6810"/>
      <c r="L6810"/>
    </row>
    <row r="6811" spans="10:12" x14ac:dyDescent="0.25">
      <c r="J6811"/>
      <c r="K6811"/>
      <c r="L6811"/>
    </row>
    <row r="6812" spans="10:12" x14ac:dyDescent="0.25">
      <c r="J6812"/>
      <c r="K6812"/>
      <c r="L6812"/>
    </row>
    <row r="6813" spans="10:12" x14ac:dyDescent="0.25">
      <c r="J6813"/>
      <c r="K6813"/>
      <c r="L6813"/>
    </row>
    <row r="6814" spans="10:12" x14ac:dyDescent="0.25">
      <c r="J6814"/>
      <c r="K6814"/>
      <c r="L6814"/>
    </row>
    <row r="6815" spans="10:12" x14ac:dyDescent="0.25">
      <c r="J6815"/>
      <c r="K6815"/>
      <c r="L6815"/>
    </row>
    <row r="6816" spans="10:12" x14ac:dyDescent="0.25">
      <c r="J6816"/>
      <c r="K6816"/>
      <c r="L6816"/>
    </row>
    <row r="6817" spans="10:12" x14ac:dyDescent="0.25">
      <c r="J6817"/>
      <c r="K6817"/>
      <c r="L6817"/>
    </row>
    <row r="6818" spans="10:12" x14ac:dyDescent="0.25">
      <c r="J6818"/>
      <c r="K6818"/>
      <c r="L6818"/>
    </row>
    <row r="6819" spans="10:12" x14ac:dyDescent="0.25">
      <c r="J6819"/>
      <c r="K6819"/>
      <c r="L6819"/>
    </row>
    <row r="6820" spans="10:12" x14ac:dyDescent="0.25">
      <c r="J6820"/>
      <c r="K6820"/>
      <c r="L6820"/>
    </row>
    <row r="6821" spans="10:12" x14ac:dyDescent="0.25">
      <c r="J6821"/>
      <c r="K6821"/>
      <c r="L6821"/>
    </row>
    <row r="6822" spans="10:12" x14ac:dyDescent="0.25">
      <c r="J6822"/>
      <c r="K6822"/>
      <c r="L6822"/>
    </row>
    <row r="6823" spans="10:12" x14ac:dyDescent="0.25">
      <c r="J6823"/>
      <c r="K6823"/>
      <c r="L6823"/>
    </row>
    <row r="6824" spans="10:12" x14ac:dyDescent="0.25">
      <c r="J6824"/>
      <c r="K6824"/>
      <c r="L6824"/>
    </row>
    <row r="6825" spans="10:12" x14ac:dyDescent="0.25">
      <c r="J6825"/>
      <c r="K6825"/>
      <c r="L6825"/>
    </row>
    <row r="6826" spans="10:12" x14ac:dyDescent="0.25">
      <c r="J6826"/>
      <c r="K6826"/>
      <c r="L6826"/>
    </row>
    <row r="6827" spans="10:12" x14ac:dyDescent="0.25">
      <c r="J6827"/>
      <c r="K6827"/>
      <c r="L6827"/>
    </row>
    <row r="6828" spans="10:12" x14ac:dyDescent="0.25">
      <c r="J6828"/>
      <c r="K6828"/>
      <c r="L6828"/>
    </row>
    <row r="6829" spans="10:12" x14ac:dyDescent="0.25">
      <c r="J6829"/>
      <c r="K6829"/>
      <c r="L6829"/>
    </row>
    <row r="6830" spans="10:12" x14ac:dyDescent="0.25">
      <c r="J6830"/>
      <c r="K6830"/>
      <c r="L6830"/>
    </row>
    <row r="6831" spans="10:12" x14ac:dyDescent="0.25">
      <c r="J6831"/>
      <c r="K6831"/>
      <c r="L6831"/>
    </row>
    <row r="6832" spans="10:12" x14ac:dyDescent="0.25">
      <c r="J6832"/>
      <c r="K6832"/>
      <c r="L6832"/>
    </row>
    <row r="6833" spans="10:12" x14ac:dyDescent="0.25">
      <c r="J6833"/>
      <c r="K6833"/>
      <c r="L6833"/>
    </row>
    <row r="6834" spans="10:12" x14ac:dyDescent="0.25">
      <c r="J6834"/>
      <c r="K6834"/>
      <c r="L6834"/>
    </row>
    <row r="6835" spans="10:12" x14ac:dyDescent="0.25">
      <c r="J6835"/>
      <c r="K6835"/>
      <c r="L6835"/>
    </row>
    <row r="6836" spans="10:12" x14ac:dyDescent="0.25">
      <c r="J6836"/>
      <c r="K6836"/>
      <c r="L6836"/>
    </row>
    <row r="6837" spans="10:12" x14ac:dyDescent="0.25">
      <c r="J6837"/>
      <c r="K6837"/>
      <c r="L6837"/>
    </row>
    <row r="6838" spans="10:12" x14ac:dyDescent="0.25">
      <c r="J6838"/>
      <c r="K6838"/>
      <c r="L6838"/>
    </row>
    <row r="6839" spans="10:12" x14ac:dyDescent="0.25">
      <c r="J6839"/>
      <c r="K6839"/>
      <c r="L6839"/>
    </row>
    <row r="6840" spans="10:12" x14ac:dyDescent="0.25">
      <c r="J6840"/>
      <c r="K6840"/>
      <c r="L6840"/>
    </row>
    <row r="6841" spans="10:12" x14ac:dyDescent="0.25">
      <c r="J6841"/>
      <c r="K6841"/>
      <c r="L6841"/>
    </row>
    <row r="6842" spans="10:12" x14ac:dyDescent="0.25">
      <c r="J6842"/>
      <c r="K6842"/>
      <c r="L6842"/>
    </row>
    <row r="6843" spans="10:12" x14ac:dyDescent="0.25">
      <c r="J6843"/>
      <c r="K6843"/>
      <c r="L6843"/>
    </row>
    <row r="6844" spans="10:12" x14ac:dyDescent="0.25">
      <c r="J6844"/>
      <c r="K6844"/>
      <c r="L6844"/>
    </row>
    <row r="6845" spans="10:12" x14ac:dyDescent="0.25">
      <c r="J6845"/>
      <c r="K6845"/>
      <c r="L6845"/>
    </row>
    <row r="6846" spans="10:12" x14ac:dyDescent="0.25">
      <c r="J6846"/>
      <c r="K6846"/>
      <c r="L6846"/>
    </row>
    <row r="6847" spans="10:12" x14ac:dyDescent="0.25">
      <c r="J6847"/>
      <c r="K6847"/>
      <c r="L6847"/>
    </row>
    <row r="6848" spans="10:12" x14ac:dyDescent="0.25">
      <c r="J6848"/>
      <c r="K6848"/>
      <c r="L6848"/>
    </row>
    <row r="6849" spans="10:12" x14ac:dyDescent="0.25">
      <c r="J6849"/>
      <c r="K6849"/>
      <c r="L6849"/>
    </row>
    <row r="6850" spans="10:12" x14ac:dyDescent="0.25">
      <c r="J6850"/>
      <c r="K6850"/>
      <c r="L6850"/>
    </row>
    <row r="6851" spans="10:12" x14ac:dyDescent="0.25">
      <c r="J6851"/>
      <c r="K6851"/>
      <c r="L6851"/>
    </row>
    <row r="6852" spans="10:12" x14ac:dyDescent="0.25">
      <c r="J6852"/>
      <c r="K6852"/>
      <c r="L6852"/>
    </row>
    <row r="6853" spans="10:12" x14ac:dyDescent="0.25">
      <c r="J6853"/>
      <c r="K6853"/>
      <c r="L6853"/>
    </row>
    <row r="6854" spans="10:12" x14ac:dyDescent="0.25">
      <c r="J6854"/>
      <c r="K6854"/>
      <c r="L6854"/>
    </row>
    <row r="6855" spans="10:12" x14ac:dyDescent="0.25">
      <c r="J6855"/>
      <c r="K6855"/>
      <c r="L6855"/>
    </row>
    <row r="6856" spans="10:12" x14ac:dyDescent="0.25">
      <c r="J6856"/>
      <c r="K6856"/>
      <c r="L6856"/>
    </row>
    <row r="6857" spans="10:12" x14ac:dyDescent="0.25">
      <c r="J6857"/>
      <c r="K6857"/>
      <c r="L6857"/>
    </row>
    <row r="6858" spans="10:12" x14ac:dyDescent="0.25">
      <c r="J6858"/>
      <c r="K6858"/>
      <c r="L6858"/>
    </row>
    <row r="6859" spans="10:12" x14ac:dyDescent="0.25">
      <c r="J6859"/>
      <c r="K6859"/>
      <c r="L6859"/>
    </row>
    <row r="6860" spans="10:12" x14ac:dyDescent="0.25">
      <c r="J6860"/>
      <c r="K6860"/>
      <c r="L6860"/>
    </row>
    <row r="6861" spans="10:12" x14ac:dyDescent="0.25">
      <c r="J6861"/>
      <c r="K6861"/>
      <c r="L6861"/>
    </row>
    <row r="6862" spans="10:12" x14ac:dyDescent="0.25">
      <c r="J6862"/>
      <c r="K6862"/>
      <c r="L6862"/>
    </row>
    <row r="6863" spans="10:12" x14ac:dyDescent="0.25">
      <c r="J6863"/>
      <c r="K6863"/>
      <c r="L6863"/>
    </row>
    <row r="6864" spans="10:12" x14ac:dyDescent="0.25">
      <c r="J6864"/>
      <c r="K6864"/>
      <c r="L6864"/>
    </row>
    <row r="6865" spans="10:12" x14ac:dyDescent="0.25">
      <c r="J6865"/>
      <c r="K6865"/>
      <c r="L6865"/>
    </row>
    <row r="6866" spans="10:12" x14ac:dyDescent="0.25">
      <c r="J6866"/>
      <c r="K6866"/>
      <c r="L6866"/>
    </row>
    <row r="6867" spans="10:12" x14ac:dyDescent="0.25">
      <c r="J6867"/>
      <c r="K6867"/>
      <c r="L6867"/>
    </row>
    <row r="6868" spans="10:12" x14ac:dyDescent="0.25">
      <c r="J6868"/>
      <c r="K6868"/>
      <c r="L6868"/>
    </row>
    <row r="6869" spans="10:12" x14ac:dyDescent="0.25">
      <c r="J6869"/>
      <c r="K6869"/>
      <c r="L6869"/>
    </row>
    <row r="6870" spans="10:12" x14ac:dyDescent="0.25">
      <c r="J6870"/>
      <c r="K6870"/>
      <c r="L6870"/>
    </row>
    <row r="6871" spans="10:12" x14ac:dyDescent="0.25">
      <c r="J6871"/>
      <c r="K6871"/>
      <c r="L6871"/>
    </row>
    <row r="6872" spans="10:12" x14ac:dyDescent="0.25">
      <c r="J6872"/>
      <c r="K6872"/>
      <c r="L6872"/>
    </row>
    <row r="6873" spans="10:12" x14ac:dyDescent="0.25">
      <c r="J6873"/>
      <c r="K6873"/>
      <c r="L6873"/>
    </row>
    <row r="6874" spans="10:12" x14ac:dyDescent="0.25">
      <c r="J6874"/>
      <c r="K6874"/>
      <c r="L6874"/>
    </row>
    <row r="6875" spans="10:12" x14ac:dyDescent="0.25">
      <c r="J6875"/>
      <c r="K6875"/>
      <c r="L6875"/>
    </row>
    <row r="6876" spans="10:12" x14ac:dyDescent="0.25">
      <c r="J6876"/>
      <c r="K6876"/>
      <c r="L6876"/>
    </row>
    <row r="6877" spans="10:12" x14ac:dyDescent="0.25">
      <c r="J6877"/>
      <c r="K6877"/>
      <c r="L6877"/>
    </row>
    <row r="6878" spans="10:12" x14ac:dyDescent="0.25">
      <c r="J6878"/>
      <c r="K6878"/>
      <c r="L6878"/>
    </row>
    <row r="6879" spans="10:12" x14ac:dyDescent="0.25">
      <c r="J6879"/>
      <c r="K6879"/>
      <c r="L6879"/>
    </row>
    <row r="6880" spans="10:12" x14ac:dyDescent="0.25">
      <c r="J6880"/>
      <c r="K6880"/>
      <c r="L6880"/>
    </row>
    <row r="6881" spans="10:12" x14ac:dyDescent="0.25">
      <c r="J6881"/>
      <c r="K6881"/>
      <c r="L6881"/>
    </row>
    <row r="6882" spans="10:12" x14ac:dyDescent="0.25">
      <c r="J6882"/>
      <c r="K6882"/>
      <c r="L6882"/>
    </row>
    <row r="6883" spans="10:12" x14ac:dyDescent="0.25">
      <c r="J6883"/>
      <c r="K6883"/>
      <c r="L6883"/>
    </row>
    <row r="6884" spans="10:12" x14ac:dyDescent="0.25">
      <c r="J6884"/>
      <c r="K6884"/>
      <c r="L6884"/>
    </row>
    <row r="6885" spans="10:12" x14ac:dyDescent="0.25">
      <c r="J6885"/>
      <c r="K6885"/>
      <c r="L6885"/>
    </row>
    <row r="6886" spans="10:12" x14ac:dyDescent="0.25">
      <c r="J6886"/>
      <c r="K6886"/>
      <c r="L6886"/>
    </row>
    <row r="6887" spans="10:12" x14ac:dyDescent="0.25">
      <c r="J6887"/>
      <c r="K6887"/>
      <c r="L6887"/>
    </row>
    <row r="6888" spans="10:12" x14ac:dyDescent="0.25">
      <c r="J6888"/>
      <c r="K6888"/>
      <c r="L6888"/>
    </row>
    <row r="6889" spans="10:12" x14ac:dyDescent="0.25">
      <c r="J6889"/>
      <c r="K6889"/>
      <c r="L6889"/>
    </row>
    <row r="6890" spans="10:12" x14ac:dyDescent="0.25">
      <c r="J6890"/>
      <c r="K6890"/>
      <c r="L6890"/>
    </row>
    <row r="6891" spans="10:12" x14ac:dyDescent="0.25">
      <c r="J6891"/>
      <c r="K6891"/>
      <c r="L6891"/>
    </row>
    <row r="6892" spans="10:12" x14ac:dyDescent="0.25">
      <c r="J6892"/>
      <c r="K6892"/>
      <c r="L6892"/>
    </row>
    <row r="6893" spans="10:12" x14ac:dyDescent="0.25">
      <c r="J6893"/>
      <c r="K6893"/>
      <c r="L6893"/>
    </row>
    <row r="6894" spans="10:12" x14ac:dyDescent="0.25">
      <c r="J6894"/>
      <c r="K6894"/>
      <c r="L6894"/>
    </row>
    <row r="6895" spans="10:12" x14ac:dyDescent="0.25">
      <c r="J6895"/>
      <c r="K6895"/>
      <c r="L6895"/>
    </row>
    <row r="6896" spans="10:12" x14ac:dyDescent="0.25">
      <c r="J6896"/>
      <c r="K6896"/>
      <c r="L6896"/>
    </row>
    <row r="6897" spans="10:12" x14ac:dyDescent="0.25">
      <c r="J6897"/>
      <c r="K6897"/>
      <c r="L6897"/>
    </row>
    <row r="6898" spans="10:12" x14ac:dyDescent="0.25">
      <c r="J6898"/>
      <c r="K6898"/>
      <c r="L6898"/>
    </row>
    <row r="6899" spans="10:12" x14ac:dyDescent="0.25">
      <c r="J6899"/>
      <c r="K6899"/>
      <c r="L6899"/>
    </row>
    <row r="6900" spans="10:12" x14ac:dyDescent="0.25">
      <c r="J6900"/>
      <c r="K6900"/>
      <c r="L6900"/>
    </row>
    <row r="6901" spans="10:12" x14ac:dyDescent="0.25">
      <c r="J6901"/>
      <c r="K6901"/>
      <c r="L6901"/>
    </row>
    <row r="6902" spans="10:12" x14ac:dyDescent="0.25">
      <c r="J6902"/>
      <c r="K6902"/>
      <c r="L6902"/>
    </row>
    <row r="6903" spans="10:12" x14ac:dyDescent="0.25">
      <c r="J6903"/>
      <c r="K6903"/>
      <c r="L6903"/>
    </row>
    <row r="6904" spans="10:12" x14ac:dyDescent="0.25">
      <c r="J6904"/>
      <c r="K6904"/>
      <c r="L6904"/>
    </row>
    <row r="6905" spans="10:12" x14ac:dyDescent="0.25">
      <c r="J6905"/>
      <c r="K6905"/>
      <c r="L6905"/>
    </row>
    <row r="6906" spans="10:12" x14ac:dyDescent="0.25">
      <c r="J6906"/>
      <c r="K6906"/>
      <c r="L6906"/>
    </row>
    <row r="6907" spans="10:12" x14ac:dyDescent="0.25">
      <c r="J6907"/>
      <c r="K6907"/>
      <c r="L6907"/>
    </row>
    <row r="6908" spans="10:12" x14ac:dyDescent="0.25">
      <c r="J6908"/>
      <c r="K6908"/>
      <c r="L6908"/>
    </row>
    <row r="6909" spans="10:12" x14ac:dyDescent="0.25">
      <c r="J6909"/>
      <c r="K6909"/>
      <c r="L6909"/>
    </row>
    <row r="6910" spans="10:12" x14ac:dyDescent="0.25">
      <c r="J6910"/>
      <c r="K6910"/>
      <c r="L6910"/>
    </row>
    <row r="6911" spans="10:12" x14ac:dyDescent="0.25">
      <c r="J6911"/>
      <c r="K6911"/>
      <c r="L6911"/>
    </row>
    <row r="6912" spans="10:12" x14ac:dyDescent="0.25">
      <c r="J6912"/>
      <c r="K6912"/>
      <c r="L6912"/>
    </row>
    <row r="6913" spans="10:12" x14ac:dyDescent="0.25">
      <c r="J6913"/>
      <c r="K6913"/>
      <c r="L6913"/>
    </row>
    <row r="6914" spans="10:12" x14ac:dyDescent="0.25">
      <c r="J6914"/>
      <c r="K6914"/>
      <c r="L6914"/>
    </row>
    <row r="6915" spans="10:12" x14ac:dyDescent="0.25">
      <c r="J6915"/>
      <c r="K6915"/>
      <c r="L6915"/>
    </row>
    <row r="6916" spans="10:12" x14ac:dyDescent="0.25">
      <c r="J6916"/>
      <c r="K6916"/>
      <c r="L6916"/>
    </row>
    <row r="6917" spans="10:12" x14ac:dyDescent="0.25">
      <c r="J6917"/>
      <c r="K6917"/>
      <c r="L6917"/>
    </row>
    <row r="6918" spans="10:12" x14ac:dyDescent="0.25">
      <c r="J6918"/>
      <c r="K6918"/>
      <c r="L6918"/>
    </row>
    <row r="6919" spans="10:12" x14ac:dyDescent="0.25">
      <c r="J6919"/>
      <c r="K6919"/>
      <c r="L6919"/>
    </row>
    <row r="6920" spans="10:12" x14ac:dyDescent="0.25">
      <c r="J6920"/>
      <c r="K6920"/>
      <c r="L6920"/>
    </row>
    <row r="6921" spans="10:12" x14ac:dyDescent="0.25">
      <c r="J6921"/>
      <c r="K6921"/>
      <c r="L6921"/>
    </row>
    <row r="6922" spans="10:12" x14ac:dyDescent="0.25">
      <c r="J6922"/>
      <c r="K6922"/>
      <c r="L6922"/>
    </row>
    <row r="6923" spans="10:12" x14ac:dyDescent="0.25">
      <c r="J6923"/>
      <c r="K6923"/>
      <c r="L6923"/>
    </row>
    <row r="6924" spans="10:12" x14ac:dyDescent="0.25">
      <c r="J6924"/>
      <c r="K6924"/>
      <c r="L6924"/>
    </row>
    <row r="6925" spans="10:12" x14ac:dyDescent="0.25">
      <c r="J6925"/>
      <c r="K6925"/>
      <c r="L6925"/>
    </row>
    <row r="6926" spans="10:12" x14ac:dyDescent="0.25">
      <c r="J6926"/>
      <c r="K6926"/>
      <c r="L6926"/>
    </row>
    <row r="6927" spans="10:12" x14ac:dyDescent="0.25">
      <c r="J6927"/>
      <c r="K6927"/>
      <c r="L6927"/>
    </row>
    <row r="6928" spans="10:12" x14ac:dyDescent="0.25">
      <c r="J6928"/>
      <c r="K6928"/>
      <c r="L6928"/>
    </row>
    <row r="6929" spans="10:12" x14ac:dyDescent="0.25">
      <c r="J6929"/>
      <c r="K6929"/>
      <c r="L6929"/>
    </row>
    <row r="6930" spans="10:12" x14ac:dyDescent="0.25">
      <c r="J6930"/>
      <c r="K6930"/>
      <c r="L6930"/>
    </row>
    <row r="6931" spans="10:12" x14ac:dyDescent="0.25">
      <c r="J6931"/>
      <c r="K6931"/>
      <c r="L6931"/>
    </row>
    <row r="6932" spans="10:12" x14ac:dyDescent="0.25">
      <c r="J6932"/>
      <c r="K6932"/>
      <c r="L6932"/>
    </row>
    <row r="6933" spans="10:12" x14ac:dyDescent="0.25">
      <c r="J6933"/>
      <c r="K6933"/>
      <c r="L6933"/>
    </row>
    <row r="6934" spans="10:12" x14ac:dyDescent="0.25">
      <c r="J6934"/>
      <c r="K6934"/>
      <c r="L6934"/>
    </row>
    <row r="6935" spans="10:12" x14ac:dyDescent="0.25">
      <c r="J6935"/>
      <c r="K6935"/>
      <c r="L6935"/>
    </row>
    <row r="6936" spans="10:12" x14ac:dyDescent="0.25">
      <c r="J6936"/>
      <c r="K6936"/>
      <c r="L6936"/>
    </row>
    <row r="6937" spans="10:12" x14ac:dyDescent="0.25">
      <c r="J6937"/>
      <c r="K6937"/>
      <c r="L6937"/>
    </row>
    <row r="6938" spans="10:12" x14ac:dyDescent="0.25">
      <c r="J6938"/>
      <c r="K6938"/>
      <c r="L6938"/>
    </row>
    <row r="6939" spans="10:12" x14ac:dyDescent="0.25">
      <c r="J6939"/>
      <c r="K6939"/>
      <c r="L6939"/>
    </row>
    <row r="6940" spans="10:12" x14ac:dyDescent="0.25">
      <c r="J6940"/>
      <c r="K6940"/>
      <c r="L6940"/>
    </row>
    <row r="6941" spans="10:12" x14ac:dyDescent="0.25">
      <c r="J6941"/>
      <c r="K6941"/>
      <c r="L6941"/>
    </row>
    <row r="6942" spans="10:12" x14ac:dyDescent="0.25">
      <c r="J6942"/>
      <c r="K6942"/>
      <c r="L6942"/>
    </row>
    <row r="6943" spans="10:12" x14ac:dyDescent="0.25">
      <c r="J6943"/>
      <c r="K6943"/>
      <c r="L6943"/>
    </row>
    <row r="6944" spans="10:12" x14ac:dyDescent="0.25">
      <c r="J6944"/>
      <c r="K6944"/>
      <c r="L6944"/>
    </row>
    <row r="6945" spans="10:12" x14ac:dyDescent="0.25">
      <c r="J6945"/>
      <c r="K6945"/>
      <c r="L6945"/>
    </row>
    <row r="6946" spans="10:12" x14ac:dyDescent="0.25">
      <c r="J6946"/>
      <c r="K6946"/>
      <c r="L6946"/>
    </row>
    <row r="6947" spans="10:12" x14ac:dyDescent="0.25">
      <c r="J6947"/>
      <c r="K6947"/>
      <c r="L6947"/>
    </row>
    <row r="6948" spans="10:12" x14ac:dyDescent="0.25">
      <c r="J6948"/>
      <c r="K6948"/>
      <c r="L6948"/>
    </row>
    <row r="6949" spans="10:12" x14ac:dyDescent="0.25">
      <c r="J6949"/>
      <c r="K6949"/>
      <c r="L6949"/>
    </row>
    <row r="6950" spans="10:12" x14ac:dyDescent="0.25">
      <c r="J6950"/>
      <c r="K6950"/>
      <c r="L6950"/>
    </row>
    <row r="6951" spans="10:12" x14ac:dyDescent="0.25">
      <c r="J6951"/>
      <c r="K6951"/>
      <c r="L6951"/>
    </row>
    <row r="6952" spans="10:12" x14ac:dyDescent="0.25">
      <c r="J6952"/>
      <c r="K6952"/>
      <c r="L6952"/>
    </row>
    <row r="6953" spans="10:12" x14ac:dyDescent="0.25">
      <c r="J6953"/>
      <c r="K6953"/>
      <c r="L6953"/>
    </row>
    <row r="6954" spans="10:12" x14ac:dyDescent="0.25">
      <c r="J6954"/>
      <c r="K6954"/>
      <c r="L6954"/>
    </row>
    <row r="6955" spans="10:12" x14ac:dyDescent="0.25">
      <c r="J6955"/>
      <c r="K6955"/>
      <c r="L6955"/>
    </row>
    <row r="6956" spans="10:12" x14ac:dyDescent="0.25">
      <c r="J6956"/>
      <c r="K6956"/>
      <c r="L6956"/>
    </row>
    <row r="6957" spans="10:12" x14ac:dyDescent="0.25">
      <c r="J6957"/>
      <c r="K6957"/>
      <c r="L6957"/>
    </row>
    <row r="6958" spans="10:12" x14ac:dyDescent="0.25">
      <c r="J6958"/>
      <c r="K6958"/>
      <c r="L6958"/>
    </row>
    <row r="6959" spans="10:12" x14ac:dyDescent="0.25">
      <c r="J6959"/>
      <c r="K6959"/>
      <c r="L6959"/>
    </row>
    <row r="6960" spans="10:12" x14ac:dyDescent="0.25">
      <c r="J6960"/>
      <c r="K6960"/>
      <c r="L6960"/>
    </row>
    <row r="6961" spans="10:12" x14ac:dyDescent="0.25">
      <c r="J6961"/>
      <c r="K6961"/>
      <c r="L6961"/>
    </row>
    <row r="6962" spans="10:12" x14ac:dyDescent="0.25">
      <c r="J6962"/>
      <c r="K6962"/>
      <c r="L6962"/>
    </row>
    <row r="6963" spans="10:12" x14ac:dyDescent="0.25">
      <c r="J6963"/>
      <c r="K6963"/>
      <c r="L6963"/>
    </row>
    <row r="6964" spans="10:12" x14ac:dyDescent="0.25">
      <c r="J6964"/>
      <c r="K6964"/>
      <c r="L6964"/>
    </row>
    <row r="6965" spans="10:12" x14ac:dyDescent="0.25">
      <c r="J6965"/>
      <c r="K6965"/>
      <c r="L6965"/>
    </row>
    <row r="6966" spans="10:12" x14ac:dyDescent="0.25">
      <c r="J6966"/>
      <c r="K6966"/>
      <c r="L6966"/>
    </row>
    <row r="6967" spans="10:12" x14ac:dyDescent="0.25">
      <c r="J6967"/>
      <c r="K6967"/>
      <c r="L6967"/>
    </row>
    <row r="6968" spans="10:12" x14ac:dyDescent="0.25">
      <c r="J6968"/>
      <c r="K6968"/>
      <c r="L6968"/>
    </row>
    <row r="6969" spans="10:12" x14ac:dyDescent="0.25">
      <c r="J6969"/>
      <c r="K6969"/>
      <c r="L6969"/>
    </row>
    <row r="6970" spans="10:12" x14ac:dyDescent="0.25">
      <c r="J6970"/>
      <c r="K6970"/>
      <c r="L6970"/>
    </row>
    <row r="6971" spans="10:12" x14ac:dyDescent="0.25">
      <c r="J6971"/>
      <c r="K6971"/>
      <c r="L6971"/>
    </row>
    <row r="6972" spans="10:12" x14ac:dyDescent="0.25">
      <c r="J6972"/>
      <c r="K6972"/>
      <c r="L6972"/>
    </row>
    <row r="6973" spans="10:12" x14ac:dyDescent="0.25">
      <c r="J6973"/>
      <c r="K6973"/>
      <c r="L6973"/>
    </row>
    <row r="6974" spans="10:12" x14ac:dyDescent="0.25">
      <c r="J6974"/>
      <c r="K6974"/>
      <c r="L6974"/>
    </row>
    <row r="6975" spans="10:12" x14ac:dyDescent="0.25">
      <c r="J6975"/>
      <c r="K6975"/>
      <c r="L6975"/>
    </row>
    <row r="6976" spans="10:12" x14ac:dyDescent="0.25">
      <c r="J6976"/>
      <c r="K6976"/>
      <c r="L6976"/>
    </row>
    <row r="6977" spans="10:12" x14ac:dyDescent="0.25">
      <c r="J6977"/>
      <c r="K6977"/>
      <c r="L6977"/>
    </row>
    <row r="6978" spans="10:12" x14ac:dyDescent="0.25">
      <c r="J6978"/>
      <c r="K6978"/>
      <c r="L6978"/>
    </row>
    <row r="6979" spans="10:12" x14ac:dyDescent="0.25">
      <c r="J6979"/>
      <c r="K6979"/>
      <c r="L6979"/>
    </row>
    <row r="6980" spans="10:12" x14ac:dyDescent="0.25">
      <c r="J6980"/>
      <c r="K6980"/>
      <c r="L6980"/>
    </row>
    <row r="6981" spans="10:12" x14ac:dyDescent="0.25">
      <c r="J6981"/>
      <c r="K6981"/>
      <c r="L6981"/>
    </row>
    <row r="6982" spans="10:12" x14ac:dyDescent="0.25">
      <c r="J6982"/>
      <c r="K6982"/>
      <c r="L6982"/>
    </row>
    <row r="6983" spans="10:12" x14ac:dyDescent="0.25">
      <c r="J6983"/>
      <c r="K6983"/>
      <c r="L6983"/>
    </row>
    <row r="6984" spans="10:12" x14ac:dyDescent="0.25">
      <c r="J6984"/>
      <c r="K6984"/>
      <c r="L6984"/>
    </row>
    <row r="6985" spans="10:12" x14ac:dyDescent="0.25">
      <c r="J6985"/>
      <c r="K6985"/>
      <c r="L6985"/>
    </row>
    <row r="6986" spans="10:12" x14ac:dyDescent="0.25">
      <c r="J6986"/>
      <c r="K6986"/>
      <c r="L6986"/>
    </row>
    <row r="6987" spans="10:12" x14ac:dyDescent="0.25">
      <c r="J6987"/>
      <c r="K6987"/>
      <c r="L6987"/>
    </row>
    <row r="6988" spans="10:12" x14ac:dyDescent="0.25">
      <c r="J6988"/>
      <c r="K6988"/>
      <c r="L6988"/>
    </row>
    <row r="6989" spans="10:12" x14ac:dyDescent="0.25">
      <c r="J6989"/>
      <c r="K6989"/>
      <c r="L6989"/>
    </row>
    <row r="6990" spans="10:12" x14ac:dyDescent="0.25">
      <c r="J6990"/>
      <c r="K6990"/>
      <c r="L6990"/>
    </row>
    <row r="6991" spans="10:12" x14ac:dyDescent="0.25">
      <c r="J6991"/>
      <c r="K6991"/>
      <c r="L6991"/>
    </row>
    <row r="6992" spans="10:12" x14ac:dyDescent="0.25">
      <c r="J6992"/>
      <c r="K6992"/>
      <c r="L6992"/>
    </row>
    <row r="6993" spans="10:12" x14ac:dyDescent="0.25">
      <c r="J6993"/>
      <c r="K6993"/>
      <c r="L6993"/>
    </row>
    <row r="6994" spans="10:12" x14ac:dyDescent="0.25">
      <c r="J6994"/>
      <c r="K6994"/>
      <c r="L6994"/>
    </row>
    <row r="6995" spans="10:12" x14ac:dyDescent="0.25">
      <c r="J6995"/>
      <c r="K6995"/>
      <c r="L6995"/>
    </row>
    <row r="6996" spans="10:12" x14ac:dyDescent="0.25">
      <c r="J6996"/>
      <c r="K6996"/>
      <c r="L6996"/>
    </row>
    <row r="6997" spans="10:12" x14ac:dyDescent="0.25">
      <c r="J6997"/>
      <c r="K6997"/>
      <c r="L6997"/>
    </row>
    <row r="6998" spans="10:12" x14ac:dyDescent="0.25">
      <c r="J6998"/>
      <c r="K6998"/>
      <c r="L6998"/>
    </row>
    <row r="6999" spans="10:12" x14ac:dyDescent="0.25">
      <c r="J6999"/>
      <c r="K6999"/>
      <c r="L6999"/>
    </row>
    <row r="7000" spans="10:12" x14ac:dyDescent="0.25">
      <c r="J7000"/>
      <c r="K7000"/>
      <c r="L7000"/>
    </row>
    <row r="7001" spans="10:12" x14ac:dyDescent="0.25">
      <c r="J7001"/>
      <c r="K7001"/>
      <c r="L7001"/>
    </row>
    <row r="7002" spans="10:12" x14ac:dyDescent="0.25">
      <c r="J7002"/>
      <c r="K7002"/>
      <c r="L7002"/>
    </row>
    <row r="7003" spans="10:12" x14ac:dyDescent="0.25">
      <c r="J7003"/>
      <c r="K7003"/>
      <c r="L7003"/>
    </row>
    <row r="7004" spans="10:12" x14ac:dyDescent="0.25">
      <c r="J7004"/>
      <c r="K7004"/>
      <c r="L7004"/>
    </row>
    <row r="7005" spans="10:12" x14ac:dyDescent="0.25">
      <c r="J7005"/>
      <c r="K7005"/>
      <c r="L7005"/>
    </row>
    <row r="7006" spans="10:12" x14ac:dyDescent="0.25">
      <c r="J7006"/>
      <c r="K7006"/>
      <c r="L7006"/>
    </row>
    <row r="7007" spans="10:12" x14ac:dyDescent="0.25">
      <c r="J7007"/>
      <c r="K7007"/>
      <c r="L7007"/>
    </row>
    <row r="7008" spans="10:12" x14ac:dyDescent="0.25">
      <c r="J7008"/>
      <c r="K7008"/>
      <c r="L7008"/>
    </row>
    <row r="7009" spans="10:12" x14ac:dyDescent="0.25">
      <c r="J7009"/>
      <c r="K7009"/>
      <c r="L7009"/>
    </row>
    <row r="7010" spans="10:12" x14ac:dyDescent="0.25">
      <c r="J7010"/>
      <c r="K7010"/>
      <c r="L7010"/>
    </row>
    <row r="7011" spans="10:12" x14ac:dyDescent="0.25">
      <c r="J7011"/>
      <c r="K7011"/>
      <c r="L7011"/>
    </row>
    <row r="7012" spans="10:12" x14ac:dyDescent="0.25">
      <c r="J7012"/>
      <c r="K7012"/>
      <c r="L7012"/>
    </row>
    <row r="7013" spans="10:12" x14ac:dyDescent="0.25">
      <c r="J7013"/>
      <c r="K7013"/>
      <c r="L7013"/>
    </row>
    <row r="7014" spans="10:12" x14ac:dyDescent="0.25">
      <c r="J7014"/>
      <c r="K7014"/>
      <c r="L7014"/>
    </row>
    <row r="7015" spans="10:12" x14ac:dyDescent="0.25">
      <c r="J7015"/>
      <c r="K7015"/>
      <c r="L7015"/>
    </row>
    <row r="7016" spans="10:12" x14ac:dyDescent="0.25">
      <c r="J7016"/>
      <c r="K7016"/>
      <c r="L7016"/>
    </row>
    <row r="7017" spans="10:12" x14ac:dyDescent="0.25">
      <c r="J7017"/>
      <c r="K7017"/>
      <c r="L7017"/>
    </row>
    <row r="7018" spans="10:12" x14ac:dyDescent="0.25">
      <c r="J7018"/>
      <c r="K7018"/>
      <c r="L7018"/>
    </row>
    <row r="7019" spans="10:12" x14ac:dyDescent="0.25">
      <c r="J7019"/>
      <c r="K7019"/>
      <c r="L7019"/>
    </row>
    <row r="7020" spans="10:12" x14ac:dyDescent="0.25">
      <c r="J7020"/>
      <c r="K7020"/>
      <c r="L7020"/>
    </row>
    <row r="7021" spans="10:12" x14ac:dyDescent="0.25">
      <c r="J7021"/>
      <c r="K7021"/>
      <c r="L7021"/>
    </row>
    <row r="7022" spans="10:12" x14ac:dyDescent="0.25">
      <c r="J7022"/>
      <c r="K7022"/>
      <c r="L7022"/>
    </row>
    <row r="7023" spans="10:12" x14ac:dyDescent="0.25">
      <c r="J7023"/>
      <c r="K7023"/>
      <c r="L7023"/>
    </row>
    <row r="7024" spans="10:12" x14ac:dyDescent="0.25">
      <c r="J7024"/>
      <c r="K7024"/>
      <c r="L7024"/>
    </row>
    <row r="7025" spans="10:12" x14ac:dyDescent="0.25">
      <c r="J7025"/>
      <c r="K7025"/>
      <c r="L7025"/>
    </row>
    <row r="7026" spans="10:12" x14ac:dyDescent="0.25">
      <c r="J7026"/>
      <c r="K7026"/>
      <c r="L7026"/>
    </row>
    <row r="7027" spans="10:12" x14ac:dyDescent="0.25">
      <c r="J7027"/>
      <c r="K7027"/>
      <c r="L7027"/>
    </row>
    <row r="7028" spans="10:12" x14ac:dyDescent="0.25">
      <c r="J7028"/>
      <c r="K7028"/>
      <c r="L7028"/>
    </row>
    <row r="7029" spans="10:12" x14ac:dyDescent="0.25">
      <c r="J7029"/>
      <c r="K7029"/>
      <c r="L7029"/>
    </row>
    <row r="7030" spans="10:12" x14ac:dyDescent="0.25">
      <c r="J7030"/>
      <c r="K7030"/>
      <c r="L7030"/>
    </row>
    <row r="7031" spans="10:12" x14ac:dyDescent="0.25">
      <c r="J7031"/>
      <c r="K7031"/>
      <c r="L7031"/>
    </row>
    <row r="7032" spans="10:12" x14ac:dyDescent="0.25">
      <c r="J7032"/>
      <c r="K7032"/>
      <c r="L7032"/>
    </row>
    <row r="7033" spans="10:12" x14ac:dyDescent="0.25">
      <c r="J7033"/>
      <c r="K7033"/>
      <c r="L7033"/>
    </row>
    <row r="7034" spans="10:12" x14ac:dyDescent="0.25">
      <c r="J7034"/>
      <c r="K7034"/>
      <c r="L7034"/>
    </row>
    <row r="7035" spans="10:12" x14ac:dyDescent="0.25">
      <c r="J7035"/>
      <c r="K7035"/>
      <c r="L7035"/>
    </row>
    <row r="7036" spans="10:12" x14ac:dyDescent="0.25">
      <c r="J7036"/>
      <c r="K7036"/>
      <c r="L7036"/>
    </row>
    <row r="7037" spans="10:12" x14ac:dyDescent="0.25">
      <c r="J7037"/>
      <c r="K7037"/>
      <c r="L7037"/>
    </row>
    <row r="7038" spans="10:12" x14ac:dyDescent="0.25">
      <c r="J7038"/>
      <c r="K7038"/>
      <c r="L7038"/>
    </row>
    <row r="7039" spans="10:12" x14ac:dyDescent="0.25">
      <c r="J7039"/>
      <c r="K7039"/>
      <c r="L7039"/>
    </row>
    <row r="7040" spans="10:12" x14ac:dyDescent="0.25">
      <c r="J7040"/>
      <c r="K7040"/>
      <c r="L7040"/>
    </row>
    <row r="7041" spans="10:12" x14ac:dyDescent="0.25">
      <c r="J7041"/>
      <c r="K7041"/>
      <c r="L7041"/>
    </row>
    <row r="7042" spans="10:12" x14ac:dyDescent="0.25">
      <c r="J7042"/>
      <c r="K7042"/>
      <c r="L7042"/>
    </row>
    <row r="7043" spans="10:12" x14ac:dyDescent="0.25">
      <c r="J7043"/>
      <c r="K7043"/>
      <c r="L7043"/>
    </row>
    <row r="7044" spans="10:12" x14ac:dyDescent="0.25">
      <c r="J7044"/>
      <c r="K7044"/>
      <c r="L7044"/>
    </row>
    <row r="7045" spans="10:12" x14ac:dyDescent="0.25">
      <c r="J7045"/>
      <c r="K7045"/>
      <c r="L7045"/>
    </row>
    <row r="7046" spans="10:12" x14ac:dyDescent="0.25">
      <c r="J7046"/>
      <c r="K7046"/>
      <c r="L7046"/>
    </row>
    <row r="7047" spans="10:12" x14ac:dyDescent="0.25">
      <c r="J7047"/>
      <c r="K7047"/>
      <c r="L7047"/>
    </row>
    <row r="7048" spans="10:12" x14ac:dyDescent="0.25">
      <c r="J7048"/>
      <c r="K7048"/>
      <c r="L7048"/>
    </row>
    <row r="7049" spans="10:12" x14ac:dyDescent="0.25">
      <c r="J7049"/>
      <c r="K7049"/>
      <c r="L7049"/>
    </row>
    <row r="7050" spans="10:12" x14ac:dyDescent="0.25">
      <c r="J7050"/>
      <c r="K7050"/>
      <c r="L7050"/>
    </row>
    <row r="7051" spans="10:12" x14ac:dyDescent="0.25">
      <c r="J7051"/>
      <c r="K7051"/>
      <c r="L7051"/>
    </row>
    <row r="7052" spans="10:12" x14ac:dyDescent="0.25">
      <c r="J7052"/>
      <c r="K7052"/>
      <c r="L7052"/>
    </row>
    <row r="7053" spans="10:12" x14ac:dyDescent="0.25">
      <c r="J7053"/>
      <c r="K7053"/>
      <c r="L7053"/>
    </row>
    <row r="7054" spans="10:12" x14ac:dyDescent="0.25">
      <c r="J7054"/>
      <c r="K7054"/>
      <c r="L7054"/>
    </row>
    <row r="7055" spans="10:12" x14ac:dyDescent="0.25">
      <c r="J7055"/>
      <c r="K7055"/>
      <c r="L7055"/>
    </row>
    <row r="7056" spans="10:12" x14ac:dyDescent="0.25">
      <c r="J7056"/>
      <c r="K7056"/>
      <c r="L7056"/>
    </row>
    <row r="7057" spans="10:12" x14ac:dyDescent="0.25">
      <c r="J7057"/>
      <c r="K7057"/>
      <c r="L7057"/>
    </row>
    <row r="7058" spans="10:12" x14ac:dyDescent="0.25">
      <c r="J7058"/>
      <c r="K7058"/>
      <c r="L7058"/>
    </row>
    <row r="7059" spans="10:12" x14ac:dyDescent="0.25">
      <c r="J7059"/>
      <c r="K7059"/>
      <c r="L7059"/>
    </row>
    <row r="7060" spans="10:12" x14ac:dyDescent="0.25">
      <c r="J7060"/>
      <c r="K7060"/>
      <c r="L7060"/>
    </row>
    <row r="7061" spans="10:12" x14ac:dyDescent="0.25">
      <c r="J7061"/>
      <c r="K7061"/>
      <c r="L7061"/>
    </row>
    <row r="7062" spans="10:12" x14ac:dyDescent="0.25">
      <c r="J7062"/>
      <c r="K7062"/>
      <c r="L7062"/>
    </row>
    <row r="7063" spans="10:12" x14ac:dyDescent="0.25">
      <c r="J7063"/>
      <c r="K7063"/>
      <c r="L7063"/>
    </row>
    <row r="7064" spans="10:12" x14ac:dyDescent="0.25">
      <c r="J7064"/>
      <c r="K7064"/>
      <c r="L7064"/>
    </row>
    <row r="7065" spans="10:12" x14ac:dyDescent="0.25">
      <c r="J7065"/>
      <c r="K7065"/>
      <c r="L7065"/>
    </row>
    <row r="7066" spans="10:12" x14ac:dyDescent="0.25">
      <c r="J7066"/>
      <c r="K7066"/>
      <c r="L7066"/>
    </row>
    <row r="7067" spans="10:12" x14ac:dyDescent="0.25">
      <c r="J7067"/>
      <c r="K7067"/>
      <c r="L7067"/>
    </row>
    <row r="7068" spans="10:12" x14ac:dyDescent="0.25">
      <c r="J7068"/>
      <c r="K7068"/>
      <c r="L7068"/>
    </row>
    <row r="7069" spans="10:12" x14ac:dyDescent="0.25">
      <c r="J7069"/>
      <c r="K7069"/>
      <c r="L7069"/>
    </row>
    <row r="7070" spans="10:12" x14ac:dyDescent="0.25">
      <c r="J7070"/>
      <c r="K7070"/>
      <c r="L7070"/>
    </row>
    <row r="7071" spans="10:12" x14ac:dyDescent="0.25">
      <c r="J7071"/>
      <c r="K7071"/>
      <c r="L7071"/>
    </row>
    <row r="7072" spans="10:12" x14ac:dyDescent="0.25">
      <c r="J7072"/>
      <c r="K7072"/>
      <c r="L7072"/>
    </row>
    <row r="7073" spans="10:12" x14ac:dyDescent="0.25">
      <c r="J7073"/>
      <c r="K7073"/>
      <c r="L7073"/>
    </row>
    <row r="7074" spans="10:12" x14ac:dyDescent="0.25">
      <c r="J7074"/>
      <c r="K7074"/>
      <c r="L7074"/>
    </row>
    <row r="7075" spans="10:12" x14ac:dyDescent="0.25">
      <c r="J7075"/>
      <c r="K7075"/>
      <c r="L7075"/>
    </row>
    <row r="7076" spans="10:12" x14ac:dyDescent="0.25">
      <c r="J7076"/>
      <c r="K7076"/>
      <c r="L7076"/>
    </row>
    <row r="7077" spans="10:12" x14ac:dyDescent="0.25">
      <c r="J7077"/>
      <c r="K7077"/>
      <c r="L7077"/>
    </row>
    <row r="7078" spans="10:12" x14ac:dyDescent="0.25">
      <c r="J7078"/>
      <c r="K7078"/>
      <c r="L7078"/>
    </row>
    <row r="7079" spans="10:12" x14ac:dyDescent="0.25">
      <c r="J7079"/>
      <c r="K7079"/>
      <c r="L7079"/>
    </row>
    <row r="7080" spans="10:12" x14ac:dyDescent="0.25">
      <c r="J7080"/>
      <c r="K7080"/>
      <c r="L7080"/>
    </row>
    <row r="7081" spans="10:12" x14ac:dyDescent="0.25">
      <c r="J7081"/>
      <c r="K7081"/>
      <c r="L7081"/>
    </row>
    <row r="7082" spans="10:12" x14ac:dyDescent="0.25">
      <c r="J7082"/>
      <c r="K7082"/>
      <c r="L7082"/>
    </row>
    <row r="7083" spans="10:12" x14ac:dyDescent="0.25">
      <c r="J7083"/>
      <c r="K7083"/>
      <c r="L7083"/>
    </row>
    <row r="7084" spans="10:12" x14ac:dyDescent="0.25">
      <c r="J7084"/>
      <c r="K7084"/>
      <c r="L7084"/>
    </row>
    <row r="7085" spans="10:12" x14ac:dyDescent="0.25">
      <c r="J7085"/>
      <c r="K7085"/>
      <c r="L7085"/>
    </row>
    <row r="7086" spans="10:12" x14ac:dyDescent="0.25">
      <c r="J7086"/>
      <c r="K7086"/>
      <c r="L7086"/>
    </row>
    <row r="7087" spans="10:12" x14ac:dyDescent="0.25">
      <c r="J7087"/>
      <c r="K7087"/>
      <c r="L7087"/>
    </row>
    <row r="7088" spans="10:12" x14ac:dyDescent="0.25">
      <c r="J7088"/>
      <c r="K7088"/>
      <c r="L7088"/>
    </row>
    <row r="7089" spans="10:12" x14ac:dyDescent="0.25">
      <c r="J7089"/>
      <c r="K7089"/>
      <c r="L7089"/>
    </row>
    <row r="7090" spans="10:12" x14ac:dyDescent="0.25">
      <c r="J7090"/>
      <c r="K7090"/>
      <c r="L7090"/>
    </row>
    <row r="7091" spans="10:12" x14ac:dyDescent="0.25">
      <c r="J7091"/>
      <c r="K7091"/>
      <c r="L7091"/>
    </row>
    <row r="7092" spans="10:12" x14ac:dyDescent="0.25">
      <c r="J7092"/>
      <c r="K7092"/>
      <c r="L7092"/>
    </row>
    <row r="7093" spans="10:12" x14ac:dyDescent="0.25">
      <c r="J7093"/>
      <c r="K7093"/>
      <c r="L7093"/>
    </row>
    <row r="7094" spans="10:12" x14ac:dyDescent="0.25">
      <c r="J7094"/>
      <c r="K7094"/>
      <c r="L7094"/>
    </row>
    <row r="7095" spans="10:12" x14ac:dyDescent="0.25">
      <c r="J7095"/>
      <c r="K7095"/>
      <c r="L7095"/>
    </row>
    <row r="7096" spans="10:12" x14ac:dyDescent="0.25">
      <c r="J7096"/>
      <c r="K7096"/>
      <c r="L7096"/>
    </row>
    <row r="7097" spans="10:12" x14ac:dyDescent="0.25">
      <c r="J7097"/>
      <c r="K7097"/>
      <c r="L7097"/>
    </row>
    <row r="7098" spans="10:12" x14ac:dyDescent="0.25">
      <c r="J7098"/>
      <c r="K7098"/>
      <c r="L7098"/>
    </row>
    <row r="7099" spans="10:12" x14ac:dyDescent="0.25">
      <c r="J7099"/>
      <c r="K7099"/>
      <c r="L7099"/>
    </row>
    <row r="7100" spans="10:12" x14ac:dyDescent="0.25">
      <c r="J7100"/>
      <c r="K7100"/>
      <c r="L7100"/>
    </row>
    <row r="7101" spans="10:12" x14ac:dyDescent="0.25">
      <c r="J7101"/>
      <c r="K7101"/>
      <c r="L7101"/>
    </row>
    <row r="7102" spans="10:12" x14ac:dyDescent="0.25">
      <c r="J7102"/>
      <c r="K7102"/>
      <c r="L7102"/>
    </row>
    <row r="7103" spans="10:12" x14ac:dyDescent="0.25">
      <c r="J7103"/>
      <c r="K7103"/>
      <c r="L7103"/>
    </row>
    <row r="7104" spans="10:12" x14ac:dyDescent="0.25">
      <c r="J7104"/>
      <c r="K7104"/>
      <c r="L7104"/>
    </row>
    <row r="7105" spans="10:12" x14ac:dyDescent="0.25">
      <c r="J7105"/>
      <c r="K7105"/>
      <c r="L7105"/>
    </row>
    <row r="7106" spans="10:12" x14ac:dyDescent="0.25">
      <c r="J7106"/>
      <c r="K7106"/>
      <c r="L7106"/>
    </row>
    <row r="7107" spans="10:12" x14ac:dyDescent="0.25">
      <c r="J7107"/>
      <c r="K7107"/>
      <c r="L7107"/>
    </row>
    <row r="7108" spans="10:12" x14ac:dyDescent="0.25">
      <c r="J7108"/>
      <c r="K7108"/>
      <c r="L7108"/>
    </row>
    <row r="7109" spans="10:12" x14ac:dyDescent="0.25">
      <c r="J7109"/>
      <c r="K7109"/>
      <c r="L7109"/>
    </row>
    <row r="7110" spans="10:12" x14ac:dyDescent="0.25">
      <c r="J7110"/>
      <c r="K7110"/>
      <c r="L7110"/>
    </row>
    <row r="7111" spans="10:12" x14ac:dyDescent="0.25">
      <c r="J7111"/>
      <c r="K7111"/>
      <c r="L7111"/>
    </row>
    <row r="7112" spans="10:12" x14ac:dyDescent="0.25">
      <c r="J7112"/>
      <c r="K7112"/>
      <c r="L7112"/>
    </row>
    <row r="7113" spans="10:12" x14ac:dyDescent="0.25">
      <c r="J7113"/>
      <c r="K7113"/>
      <c r="L7113"/>
    </row>
    <row r="7114" spans="10:12" x14ac:dyDescent="0.25">
      <c r="J7114"/>
      <c r="K7114"/>
      <c r="L7114"/>
    </row>
    <row r="7115" spans="10:12" x14ac:dyDescent="0.25">
      <c r="J7115"/>
      <c r="K7115"/>
      <c r="L7115"/>
    </row>
    <row r="7116" spans="10:12" x14ac:dyDescent="0.25">
      <c r="J7116"/>
      <c r="K7116"/>
      <c r="L7116"/>
    </row>
    <row r="7117" spans="10:12" x14ac:dyDescent="0.25">
      <c r="J7117"/>
      <c r="K7117"/>
      <c r="L7117"/>
    </row>
    <row r="7118" spans="10:12" x14ac:dyDescent="0.25">
      <c r="J7118"/>
      <c r="K7118"/>
      <c r="L7118"/>
    </row>
    <row r="7119" spans="10:12" x14ac:dyDescent="0.25">
      <c r="J7119"/>
      <c r="K7119"/>
      <c r="L7119"/>
    </row>
    <row r="7120" spans="10:12" x14ac:dyDescent="0.25">
      <c r="J7120"/>
      <c r="K7120"/>
      <c r="L7120"/>
    </row>
    <row r="7121" spans="10:12" x14ac:dyDescent="0.25">
      <c r="J7121"/>
      <c r="K7121"/>
      <c r="L7121"/>
    </row>
    <row r="7122" spans="10:12" x14ac:dyDescent="0.25">
      <c r="J7122"/>
      <c r="K7122"/>
      <c r="L7122"/>
    </row>
    <row r="7123" spans="10:12" x14ac:dyDescent="0.25">
      <c r="J7123"/>
      <c r="K7123"/>
      <c r="L7123"/>
    </row>
    <row r="7124" spans="10:12" x14ac:dyDescent="0.25">
      <c r="J7124"/>
      <c r="K7124"/>
      <c r="L7124"/>
    </row>
    <row r="7125" spans="10:12" x14ac:dyDescent="0.25">
      <c r="J7125"/>
      <c r="K7125"/>
      <c r="L7125"/>
    </row>
    <row r="7126" spans="10:12" x14ac:dyDescent="0.25">
      <c r="J7126"/>
      <c r="K7126"/>
      <c r="L7126"/>
    </row>
    <row r="7127" spans="10:12" x14ac:dyDescent="0.25">
      <c r="J7127"/>
      <c r="K7127"/>
      <c r="L7127"/>
    </row>
    <row r="7128" spans="10:12" x14ac:dyDescent="0.25">
      <c r="J7128"/>
      <c r="K7128"/>
      <c r="L7128"/>
    </row>
    <row r="7129" spans="10:12" x14ac:dyDescent="0.25">
      <c r="J7129"/>
      <c r="K7129"/>
      <c r="L7129"/>
    </row>
    <row r="7130" spans="10:12" x14ac:dyDescent="0.25">
      <c r="J7130"/>
      <c r="K7130"/>
      <c r="L7130"/>
    </row>
    <row r="7131" spans="10:12" x14ac:dyDescent="0.25">
      <c r="J7131"/>
      <c r="K7131"/>
      <c r="L7131"/>
    </row>
    <row r="7132" spans="10:12" x14ac:dyDescent="0.25">
      <c r="J7132"/>
      <c r="K7132"/>
      <c r="L7132"/>
    </row>
    <row r="7133" spans="10:12" x14ac:dyDescent="0.25">
      <c r="J7133"/>
      <c r="K7133"/>
      <c r="L7133"/>
    </row>
    <row r="7134" spans="10:12" x14ac:dyDescent="0.25">
      <c r="J7134"/>
      <c r="K7134"/>
      <c r="L7134"/>
    </row>
    <row r="7135" spans="10:12" x14ac:dyDescent="0.25">
      <c r="J7135"/>
      <c r="K7135"/>
      <c r="L7135"/>
    </row>
    <row r="7136" spans="10:12" x14ac:dyDescent="0.25">
      <c r="J7136"/>
      <c r="K7136"/>
      <c r="L7136"/>
    </row>
    <row r="7137" spans="10:12" x14ac:dyDescent="0.25">
      <c r="J7137"/>
      <c r="K7137"/>
      <c r="L7137"/>
    </row>
    <row r="7138" spans="10:12" x14ac:dyDescent="0.25">
      <c r="J7138"/>
      <c r="K7138"/>
      <c r="L7138"/>
    </row>
    <row r="7139" spans="10:12" x14ac:dyDescent="0.25">
      <c r="J7139"/>
      <c r="K7139"/>
      <c r="L7139"/>
    </row>
    <row r="7140" spans="10:12" x14ac:dyDescent="0.25">
      <c r="J7140"/>
      <c r="K7140"/>
      <c r="L7140"/>
    </row>
    <row r="7141" spans="10:12" x14ac:dyDescent="0.25">
      <c r="J7141"/>
      <c r="K7141"/>
      <c r="L7141"/>
    </row>
    <row r="7142" spans="10:12" x14ac:dyDescent="0.25">
      <c r="J7142"/>
      <c r="K7142"/>
      <c r="L7142"/>
    </row>
    <row r="7143" spans="10:12" x14ac:dyDescent="0.25">
      <c r="J7143"/>
      <c r="K7143"/>
      <c r="L7143"/>
    </row>
    <row r="7144" spans="10:12" x14ac:dyDescent="0.25">
      <c r="J7144"/>
      <c r="K7144"/>
      <c r="L7144"/>
    </row>
    <row r="7145" spans="10:12" x14ac:dyDescent="0.25">
      <c r="J7145"/>
      <c r="K7145"/>
      <c r="L7145"/>
    </row>
    <row r="7146" spans="10:12" x14ac:dyDescent="0.25">
      <c r="J7146"/>
      <c r="K7146"/>
      <c r="L7146"/>
    </row>
    <row r="7147" spans="10:12" x14ac:dyDescent="0.25">
      <c r="J7147"/>
      <c r="K7147"/>
      <c r="L7147"/>
    </row>
    <row r="7148" spans="10:12" x14ac:dyDescent="0.25">
      <c r="J7148"/>
      <c r="K7148"/>
      <c r="L7148"/>
    </row>
    <row r="7149" spans="10:12" x14ac:dyDescent="0.25">
      <c r="J7149"/>
      <c r="K7149"/>
      <c r="L7149"/>
    </row>
    <row r="7150" spans="10:12" x14ac:dyDescent="0.25">
      <c r="J7150"/>
      <c r="K7150"/>
      <c r="L7150"/>
    </row>
    <row r="7151" spans="10:12" x14ac:dyDescent="0.25">
      <c r="J7151"/>
      <c r="K7151"/>
      <c r="L7151"/>
    </row>
    <row r="7152" spans="10:12" x14ac:dyDescent="0.25">
      <c r="J7152"/>
      <c r="K7152"/>
      <c r="L7152"/>
    </row>
    <row r="7153" spans="10:12" x14ac:dyDescent="0.25">
      <c r="J7153"/>
      <c r="K7153"/>
      <c r="L7153"/>
    </row>
    <row r="7154" spans="10:12" x14ac:dyDescent="0.25">
      <c r="J7154"/>
      <c r="K7154"/>
      <c r="L7154"/>
    </row>
    <row r="7155" spans="10:12" x14ac:dyDescent="0.25">
      <c r="J7155"/>
      <c r="K7155"/>
      <c r="L7155"/>
    </row>
    <row r="7156" spans="10:12" x14ac:dyDescent="0.25">
      <c r="J7156"/>
      <c r="K7156"/>
      <c r="L7156"/>
    </row>
    <row r="7157" spans="10:12" x14ac:dyDescent="0.25">
      <c r="J7157"/>
      <c r="K7157"/>
      <c r="L7157"/>
    </row>
    <row r="7158" spans="10:12" x14ac:dyDescent="0.25">
      <c r="J7158"/>
      <c r="K7158"/>
      <c r="L7158"/>
    </row>
    <row r="7159" spans="10:12" x14ac:dyDescent="0.25">
      <c r="J7159"/>
      <c r="K7159"/>
      <c r="L7159"/>
    </row>
    <row r="7160" spans="10:12" x14ac:dyDescent="0.25">
      <c r="J7160"/>
      <c r="K7160"/>
      <c r="L7160"/>
    </row>
    <row r="7161" spans="10:12" x14ac:dyDescent="0.25">
      <c r="J7161"/>
      <c r="K7161"/>
      <c r="L7161"/>
    </row>
    <row r="7162" spans="10:12" x14ac:dyDescent="0.25">
      <c r="J7162"/>
      <c r="K7162"/>
      <c r="L7162"/>
    </row>
    <row r="7163" spans="10:12" x14ac:dyDescent="0.25">
      <c r="J7163"/>
      <c r="K7163"/>
      <c r="L7163"/>
    </row>
    <row r="7164" spans="10:12" x14ac:dyDescent="0.25">
      <c r="J7164"/>
      <c r="K7164"/>
      <c r="L7164"/>
    </row>
    <row r="7165" spans="10:12" x14ac:dyDescent="0.25">
      <c r="J7165"/>
      <c r="K7165"/>
      <c r="L7165"/>
    </row>
    <row r="7166" spans="10:12" x14ac:dyDescent="0.25">
      <c r="J7166"/>
      <c r="K7166"/>
      <c r="L7166"/>
    </row>
    <row r="7167" spans="10:12" x14ac:dyDescent="0.25">
      <c r="J7167"/>
      <c r="K7167"/>
      <c r="L7167"/>
    </row>
    <row r="7168" spans="10:12" x14ac:dyDescent="0.25">
      <c r="J7168"/>
      <c r="K7168"/>
      <c r="L7168"/>
    </row>
    <row r="7169" spans="10:12" x14ac:dyDescent="0.25">
      <c r="J7169"/>
      <c r="K7169"/>
      <c r="L7169"/>
    </row>
    <row r="7170" spans="10:12" x14ac:dyDescent="0.25">
      <c r="J7170"/>
      <c r="K7170"/>
      <c r="L7170"/>
    </row>
    <row r="7171" spans="10:12" x14ac:dyDescent="0.25">
      <c r="J7171"/>
      <c r="K7171"/>
      <c r="L7171"/>
    </row>
    <row r="7172" spans="10:12" x14ac:dyDescent="0.25">
      <c r="J7172"/>
      <c r="K7172"/>
      <c r="L7172"/>
    </row>
    <row r="7173" spans="10:12" x14ac:dyDescent="0.25">
      <c r="J7173"/>
      <c r="K7173"/>
      <c r="L7173"/>
    </row>
    <row r="7174" spans="10:12" x14ac:dyDescent="0.25">
      <c r="J7174"/>
      <c r="K7174"/>
      <c r="L7174"/>
    </row>
    <row r="7175" spans="10:12" x14ac:dyDescent="0.25">
      <c r="J7175"/>
      <c r="K7175"/>
      <c r="L7175"/>
    </row>
    <row r="7176" spans="10:12" x14ac:dyDescent="0.25">
      <c r="J7176"/>
      <c r="K7176"/>
      <c r="L7176"/>
    </row>
    <row r="7177" spans="10:12" x14ac:dyDescent="0.25">
      <c r="J7177"/>
      <c r="K7177"/>
      <c r="L7177"/>
    </row>
    <row r="7178" spans="10:12" x14ac:dyDescent="0.25">
      <c r="J7178"/>
      <c r="K7178"/>
      <c r="L7178"/>
    </row>
    <row r="7179" spans="10:12" x14ac:dyDescent="0.25">
      <c r="J7179"/>
      <c r="K7179"/>
      <c r="L7179"/>
    </row>
    <row r="7180" spans="10:12" x14ac:dyDescent="0.25">
      <c r="J7180"/>
      <c r="K7180"/>
      <c r="L7180"/>
    </row>
    <row r="7181" spans="10:12" x14ac:dyDescent="0.25">
      <c r="J7181"/>
      <c r="K7181"/>
      <c r="L7181"/>
    </row>
    <row r="7182" spans="10:12" x14ac:dyDescent="0.25">
      <c r="J7182"/>
      <c r="K7182"/>
      <c r="L7182"/>
    </row>
    <row r="7183" spans="10:12" x14ac:dyDescent="0.25">
      <c r="J7183"/>
      <c r="K7183"/>
      <c r="L7183"/>
    </row>
    <row r="7184" spans="10:12" x14ac:dyDescent="0.25">
      <c r="J7184"/>
      <c r="K7184"/>
      <c r="L7184"/>
    </row>
    <row r="7185" spans="10:12" x14ac:dyDescent="0.25">
      <c r="J7185"/>
      <c r="K7185"/>
      <c r="L7185"/>
    </row>
    <row r="7186" spans="10:12" x14ac:dyDescent="0.25">
      <c r="J7186"/>
      <c r="K7186"/>
      <c r="L7186"/>
    </row>
    <row r="7187" spans="10:12" x14ac:dyDescent="0.25">
      <c r="J7187"/>
      <c r="K7187"/>
      <c r="L7187"/>
    </row>
    <row r="7188" spans="10:12" x14ac:dyDescent="0.25">
      <c r="J7188"/>
      <c r="K7188"/>
      <c r="L7188"/>
    </row>
    <row r="7189" spans="10:12" x14ac:dyDescent="0.25">
      <c r="J7189"/>
      <c r="K7189"/>
      <c r="L7189"/>
    </row>
    <row r="7190" spans="10:12" x14ac:dyDescent="0.25">
      <c r="J7190"/>
      <c r="K7190"/>
      <c r="L7190"/>
    </row>
    <row r="7191" spans="10:12" x14ac:dyDescent="0.25">
      <c r="J7191"/>
      <c r="K7191"/>
      <c r="L7191"/>
    </row>
    <row r="7192" spans="10:12" x14ac:dyDescent="0.25">
      <c r="J7192"/>
      <c r="K7192"/>
      <c r="L7192"/>
    </row>
    <row r="7193" spans="10:12" x14ac:dyDescent="0.25">
      <c r="J7193"/>
      <c r="K7193"/>
      <c r="L7193"/>
    </row>
    <row r="7194" spans="10:12" x14ac:dyDescent="0.25">
      <c r="J7194"/>
      <c r="K7194"/>
      <c r="L7194"/>
    </row>
    <row r="7195" spans="10:12" x14ac:dyDescent="0.25">
      <c r="J7195"/>
      <c r="K7195"/>
      <c r="L7195"/>
    </row>
    <row r="7196" spans="10:12" x14ac:dyDescent="0.25">
      <c r="J7196"/>
      <c r="K7196"/>
      <c r="L7196"/>
    </row>
    <row r="7197" spans="10:12" x14ac:dyDescent="0.25">
      <c r="J7197"/>
      <c r="K7197"/>
      <c r="L7197"/>
    </row>
    <row r="7198" spans="10:12" x14ac:dyDescent="0.25">
      <c r="J7198"/>
      <c r="K7198"/>
      <c r="L7198"/>
    </row>
    <row r="7199" spans="10:12" x14ac:dyDescent="0.25">
      <c r="J7199"/>
      <c r="K7199"/>
      <c r="L7199"/>
    </row>
    <row r="7200" spans="10:12" x14ac:dyDescent="0.25">
      <c r="J7200"/>
      <c r="K7200"/>
      <c r="L7200"/>
    </row>
    <row r="7201" spans="10:12" x14ac:dyDescent="0.25">
      <c r="J7201"/>
      <c r="K7201"/>
      <c r="L7201"/>
    </row>
    <row r="7202" spans="10:12" x14ac:dyDescent="0.25">
      <c r="J7202"/>
      <c r="K7202"/>
      <c r="L7202"/>
    </row>
    <row r="7203" spans="10:12" x14ac:dyDescent="0.25">
      <c r="J7203"/>
      <c r="K7203"/>
      <c r="L7203"/>
    </row>
    <row r="7204" spans="10:12" x14ac:dyDescent="0.25">
      <c r="J7204"/>
      <c r="K7204"/>
      <c r="L7204"/>
    </row>
    <row r="7205" spans="10:12" x14ac:dyDescent="0.25">
      <c r="J7205"/>
      <c r="K7205"/>
      <c r="L7205"/>
    </row>
    <row r="7206" spans="10:12" x14ac:dyDescent="0.25">
      <c r="J7206"/>
      <c r="K7206"/>
      <c r="L7206"/>
    </row>
    <row r="7207" spans="10:12" x14ac:dyDescent="0.25">
      <c r="J7207"/>
      <c r="K7207"/>
      <c r="L7207"/>
    </row>
    <row r="7208" spans="10:12" x14ac:dyDescent="0.25">
      <c r="J7208"/>
      <c r="K7208"/>
      <c r="L7208"/>
    </row>
    <row r="7209" spans="10:12" x14ac:dyDescent="0.25">
      <c r="J7209"/>
      <c r="K7209"/>
      <c r="L7209"/>
    </row>
    <row r="7210" spans="10:12" x14ac:dyDescent="0.25">
      <c r="J7210"/>
      <c r="K7210"/>
      <c r="L7210"/>
    </row>
    <row r="7211" spans="10:12" x14ac:dyDescent="0.25">
      <c r="J7211"/>
      <c r="K7211"/>
      <c r="L7211"/>
    </row>
    <row r="7212" spans="10:12" x14ac:dyDescent="0.25">
      <c r="J7212"/>
      <c r="K7212"/>
      <c r="L7212"/>
    </row>
    <row r="7213" spans="10:12" x14ac:dyDescent="0.25">
      <c r="J7213"/>
      <c r="K7213"/>
      <c r="L7213"/>
    </row>
    <row r="7214" spans="10:12" x14ac:dyDescent="0.25">
      <c r="J7214"/>
      <c r="K7214"/>
      <c r="L7214"/>
    </row>
    <row r="7215" spans="10:12" x14ac:dyDescent="0.25">
      <c r="J7215"/>
      <c r="K7215"/>
      <c r="L7215"/>
    </row>
    <row r="7216" spans="10:12" x14ac:dyDescent="0.25">
      <c r="J7216"/>
      <c r="K7216"/>
      <c r="L7216"/>
    </row>
    <row r="7217" spans="10:12" x14ac:dyDescent="0.25">
      <c r="J7217"/>
      <c r="K7217"/>
      <c r="L7217"/>
    </row>
    <row r="7218" spans="10:12" x14ac:dyDescent="0.25">
      <c r="J7218"/>
      <c r="K7218"/>
      <c r="L7218"/>
    </row>
    <row r="7219" spans="10:12" x14ac:dyDescent="0.25">
      <c r="J7219"/>
      <c r="K7219"/>
      <c r="L7219"/>
    </row>
    <row r="7220" spans="10:12" x14ac:dyDescent="0.25">
      <c r="J7220"/>
      <c r="K7220"/>
      <c r="L7220"/>
    </row>
    <row r="7221" spans="10:12" x14ac:dyDescent="0.25">
      <c r="J7221"/>
      <c r="K7221"/>
      <c r="L7221"/>
    </row>
    <row r="7222" spans="10:12" x14ac:dyDescent="0.25">
      <c r="J7222"/>
      <c r="K7222"/>
      <c r="L7222"/>
    </row>
    <row r="7223" spans="10:12" x14ac:dyDescent="0.25">
      <c r="J7223"/>
      <c r="K7223"/>
      <c r="L7223"/>
    </row>
    <row r="7224" spans="10:12" x14ac:dyDescent="0.25">
      <c r="J7224"/>
      <c r="K7224"/>
      <c r="L7224"/>
    </row>
    <row r="7225" spans="10:12" x14ac:dyDescent="0.25">
      <c r="J7225"/>
      <c r="K7225"/>
      <c r="L7225"/>
    </row>
    <row r="7226" spans="10:12" x14ac:dyDescent="0.25">
      <c r="J7226"/>
      <c r="K7226"/>
      <c r="L7226"/>
    </row>
    <row r="7227" spans="10:12" x14ac:dyDescent="0.25">
      <c r="J7227"/>
      <c r="K7227"/>
      <c r="L7227"/>
    </row>
    <row r="7228" spans="10:12" x14ac:dyDescent="0.25">
      <c r="J7228"/>
      <c r="K7228"/>
      <c r="L7228"/>
    </row>
    <row r="7229" spans="10:12" x14ac:dyDescent="0.25">
      <c r="J7229"/>
      <c r="K7229"/>
      <c r="L7229"/>
    </row>
    <row r="7230" spans="10:12" x14ac:dyDescent="0.25">
      <c r="J7230"/>
      <c r="K7230"/>
      <c r="L7230"/>
    </row>
    <row r="7231" spans="10:12" x14ac:dyDescent="0.25">
      <c r="J7231"/>
      <c r="K7231"/>
      <c r="L7231"/>
    </row>
    <row r="7232" spans="10:12" x14ac:dyDescent="0.25">
      <c r="J7232"/>
      <c r="K7232"/>
      <c r="L7232"/>
    </row>
    <row r="7233" spans="10:12" x14ac:dyDescent="0.25">
      <c r="J7233"/>
      <c r="K7233"/>
      <c r="L7233"/>
    </row>
    <row r="7234" spans="10:12" x14ac:dyDescent="0.25">
      <c r="J7234"/>
      <c r="K7234"/>
      <c r="L7234"/>
    </row>
    <row r="7235" spans="10:12" x14ac:dyDescent="0.25">
      <c r="J7235"/>
      <c r="K7235"/>
      <c r="L7235"/>
    </row>
    <row r="7236" spans="10:12" x14ac:dyDescent="0.25">
      <c r="J7236"/>
      <c r="K7236"/>
      <c r="L7236"/>
    </row>
    <row r="7237" spans="10:12" x14ac:dyDescent="0.25">
      <c r="J7237"/>
      <c r="K7237"/>
      <c r="L7237"/>
    </row>
    <row r="7238" spans="10:12" x14ac:dyDescent="0.25">
      <c r="J7238"/>
      <c r="K7238"/>
      <c r="L7238"/>
    </row>
    <row r="7239" spans="10:12" x14ac:dyDescent="0.25">
      <c r="J7239"/>
      <c r="K7239"/>
      <c r="L7239"/>
    </row>
    <row r="7240" spans="10:12" x14ac:dyDescent="0.25">
      <c r="J7240"/>
      <c r="K7240"/>
      <c r="L7240"/>
    </row>
    <row r="7241" spans="10:12" x14ac:dyDescent="0.25">
      <c r="J7241"/>
      <c r="K7241"/>
      <c r="L7241"/>
    </row>
    <row r="7242" spans="10:12" x14ac:dyDescent="0.25">
      <c r="J7242"/>
      <c r="K7242"/>
      <c r="L7242"/>
    </row>
    <row r="7243" spans="10:12" x14ac:dyDescent="0.25">
      <c r="J7243"/>
      <c r="K7243"/>
      <c r="L7243"/>
    </row>
    <row r="7244" spans="10:12" x14ac:dyDescent="0.25">
      <c r="J7244"/>
      <c r="K7244"/>
      <c r="L7244"/>
    </row>
    <row r="7245" spans="10:12" x14ac:dyDescent="0.25">
      <c r="J7245"/>
      <c r="K7245"/>
      <c r="L7245"/>
    </row>
    <row r="7246" spans="10:12" x14ac:dyDescent="0.25">
      <c r="J7246"/>
      <c r="K7246"/>
      <c r="L7246"/>
    </row>
    <row r="7247" spans="10:12" x14ac:dyDescent="0.25">
      <c r="J7247"/>
      <c r="K7247"/>
      <c r="L7247"/>
    </row>
    <row r="7248" spans="10:12" x14ac:dyDescent="0.25">
      <c r="J7248"/>
      <c r="K7248"/>
      <c r="L7248"/>
    </row>
    <row r="7249" spans="10:12" x14ac:dyDescent="0.25">
      <c r="J7249"/>
      <c r="K7249"/>
      <c r="L7249"/>
    </row>
    <row r="7250" spans="10:12" x14ac:dyDescent="0.25">
      <c r="J7250"/>
      <c r="K7250"/>
      <c r="L7250"/>
    </row>
    <row r="7251" spans="10:12" x14ac:dyDescent="0.25">
      <c r="J7251"/>
      <c r="K7251"/>
      <c r="L7251"/>
    </row>
    <row r="7252" spans="10:12" x14ac:dyDescent="0.25">
      <c r="J7252"/>
      <c r="K7252"/>
      <c r="L7252"/>
    </row>
    <row r="7253" spans="10:12" x14ac:dyDescent="0.25">
      <c r="J7253"/>
      <c r="K7253"/>
      <c r="L7253"/>
    </row>
    <row r="7254" spans="10:12" x14ac:dyDescent="0.25">
      <c r="J7254"/>
      <c r="K7254"/>
      <c r="L7254"/>
    </row>
    <row r="7255" spans="10:12" x14ac:dyDescent="0.25">
      <c r="J7255"/>
      <c r="K7255"/>
      <c r="L7255"/>
    </row>
    <row r="7256" spans="10:12" x14ac:dyDescent="0.25">
      <c r="J7256"/>
      <c r="K7256"/>
      <c r="L7256"/>
    </row>
    <row r="7257" spans="10:12" x14ac:dyDescent="0.25">
      <c r="J7257"/>
      <c r="K7257"/>
      <c r="L7257"/>
    </row>
    <row r="7258" spans="10:12" x14ac:dyDescent="0.25">
      <c r="J7258"/>
      <c r="K7258"/>
      <c r="L7258"/>
    </row>
    <row r="7259" spans="10:12" x14ac:dyDescent="0.25">
      <c r="J7259"/>
      <c r="K7259"/>
      <c r="L7259"/>
    </row>
    <row r="7260" spans="10:12" x14ac:dyDescent="0.25">
      <c r="J7260"/>
      <c r="K7260"/>
      <c r="L7260"/>
    </row>
    <row r="7261" spans="10:12" x14ac:dyDescent="0.25">
      <c r="J7261"/>
      <c r="K7261"/>
      <c r="L7261"/>
    </row>
    <row r="7262" spans="10:12" x14ac:dyDescent="0.25">
      <c r="J7262"/>
      <c r="K7262"/>
      <c r="L7262"/>
    </row>
    <row r="7263" spans="10:12" x14ac:dyDescent="0.25">
      <c r="J7263"/>
      <c r="K7263"/>
      <c r="L7263"/>
    </row>
    <row r="7264" spans="10:12" x14ac:dyDescent="0.25">
      <c r="J7264"/>
      <c r="K7264"/>
      <c r="L7264"/>
    </row>
    <row r="7265" spans="10:12" x14ac:dyDescent="0.25">
      <c r="J7265"/>
      <c r="K7265"/>
      <c r="L7265"/>
    </row>
    <row r="7266" spans="10:12" x14ac:dyDescent="0.25">
      <c r="J7266"/>
      <c r="K7266"/>
      <c r="L7266"/>
    </row>
    <row r="7267" spans="10:12" x14ac:dyDescent="0.25">
      <c r="J7267"/>
      <c r="K7267"/>
      <c r="L7267"/>
    </row>
    <row r="7268" spans="10:12" x14ac:dyDescent="0.25">
      <c r="J7268"/>
      <c r="K7268"/>
      <c r="L7268"/>
    </row>
    <row r="7269" spans="10:12" x14ac:dyDescent="0.25">
      <c r="J7269"/>
      <c r="K7269"/>
      <c r="L7269"/>
    </row>
    <row r="7270" spans="10:12" x14ac:dyDescent="0.25">
      <c r="J7270"/>
      <c r="K7270"/>
      <c r="L7270"/>
    </row>
    <row r="7271" spans="10:12" x14ac:dyDescent="0.25">
      <c r="J7271"/>
      <c r="K7271"/>
      <c r="L7271"/>
    </row>
    <row r="7272" spans="10:12" x14ac:dyDescent="0.25">
      <c r="J7272"/>
      <c r="K7272"/>
      <c r="L7272"/>
    </row>
    <row r="7273" spans="10:12" x14ac:dyDescent="0.25">
      <c r="J7273"/>
      <c r="K7273"/>
      <c r="L7273"/>
    </row>
    <row r="7274" spans="10:12" x14ac:dyDescent="0.25">
      <c r="J7274"/>
      <c r="K7274"/>
      <c r="L7274"/>
    </row>
    <row r="7275" spans="10:12" x14ac:dyDescent="0.25">
      <c r="J7275"/>
      <c r="K7275"/>
      <c r="L7275"/>
    </row>
    <row r="7276" spans="10:12" x14ac:dyDescent="0.25">
      <c r="J7276"/>
      <c r="K7276"/>
      <c r="L7276"/>
    </row>
    <row r="7277" spans="10:12" x14ac:dyDescent="0.25">
      <c r="J7277"/>
      <c r="K7277"/>
      <c r="L7277"/>
    </row>
    <row r="7278" spans="10:12" x14ac:dyDescent="0.25">
      <c r="J7278"/>
      <c r="K7278"/>
      <c r="L7278"/>
    </row>
    <row r="7279" spans="10:12" x14ac:dyDescent="0.25">
      <c r="J7279"/>
      <c r="K7279"/>
      <c r="L7279"/>
    </row>
    <row r="7280" spans="10:12" x14ac:dyDescent="0.25">
      <c r="J7280"/>
      <c r="K7280"/>
      <c r="L7280"/>
    </row>
    <row r="7281" spans="10:12" x14ac:dyDescent="0.25">
      <c r="J7281"/>
      <c r="K7281"/>
      <c r="L7281"/>
    </row>
    <row r="7282" spans="10:12" x14ac:dyDescent="0.25">
      <c r="J7282"/>
      <c r="K7282"/>
      <c r="L7282"/>
    </row>
    <row r="7283" spans="10:12" x14ac:dyDescent="0.25">
      <c r="J7283"/>
      <c r="K7283"/>
      <c r="L7283"/>
    </row>
    <row r="7284" spans="10:12" x14ac:dyDescent="0.25">
      <c r="J7284"/>
      <c r="K7284"/>
      <c r="L7284"/>
    </row>
    <row r="7285" spans="10:12" x14ac:dyDescent="0.25">
      <c r="J7285"/>
      <c r="K7285"/>
      <c r="L7285"/>
    </row>
    <row r="7286" spans="10:12" x14ac:dyDescent="0.25">
      <c r="J7286"/>
      <c r="K7286"/>
      <c r="L7286"/>
    </row>
    <row r="7287" spans="10:12" x14ac:dyDescent="0.25">
      <c r="J7287"/>
      <c r="K7287"/>
      <c r="L7287"/>
    </row>
    <row r="7288" spans="10:12" x14ac:dyDescent="0.25">
      <c r="J7288"/>
      <c r="K7288"/>
      <c r="L7288"/>
    </row>
    <row r="7289" spans="10:12" x14ac:dyDescent="0.25">
      <c r="J7289"/>
      <c r="K7289"/>
      <c r="L7289"/>
    </row>
    <row r="7290" spans="10:12" x14ac:dyDescent="0.25">
      <c r="J7290"/>
      <c r="K7290"/>
      <c r="L7290"/>
    </row>
    <row r="7291" spans="10:12" x14ac:dyDescent="0.25">
      <c r="J7291"/>
      <c r="K7291"/>
      <c r="L7291"/>
    </row>
    <row r="7292" spans="10:12" x14ac:dyDescent="0.25">
      <c r="J7292"/>
      <c r="K7292"/>
      <c r="L7292"/>
    </row>
    <row r="7293" spans="10:12" x14ac:dyDescent="0.25">
      <c r="J7293"/>
      <c r="K7293"/>
      <c r="L7293"/>
    </row>
    <row r="7294" spans="10:12" x14ac:dyDescent="0.25">
      <c r="J7294"/>
      <c r="K7294"/>
      <c r="L7294"/>
    </row>
    <row r="7295" spans="10:12" x14ac:dyDescent="0.25">
      <c r="J7295"/>
      <c r="K7295"/>
      <c r="L7295"/>
    </row>
    <row r="7296" spans="10:12" x14ac:dyDescent="0.25">
      <c r="J7296"/>
      <c r="K7296"/>
      <c r="L7296"/>
    </row>
    <row r="7297" spans="10:12" x14ac:dyDescent="0.25">
      <c r="J7297"/>
      <c r="K7297"/>
      <c r="L7297"/>
    </row>
    <row r="7298" spans="10:12" x14ac:dyDescent="0.25">
      <c r="J7298"/>
      <c r="K7298"/>
      <c r="L7298"/>
    </row>
    <row r="7299" spans="10:12" x14ac:dyDescent="0.25">
      <c r="J7299"/>
      <c r="K7299"/>
      <c r="L7299"/>
    </row>
    <row r="7300" spans="10:12" x14ac:dyDescent="0.25">
      <c r="J7300"/>
      <c r="K7300"/>
      <c r="L7300"/>
    </row>
    <row r="7301" spans="10:12" x14ac:dyDescent="0.25">
      <c r="J7301"/>
      <c r="K7301"/>
      <c r="L7301"/>
    </row>
    <row r="7302" spans="10:12" x14ac:dyDescent="0.25">
      <c r="J7302"/>
      <c r="K7302"/>
      <c r="L7302"/>
    </row>
    <row r="7303" spans="10:12" x14ac:dyDescent="0.25">
      <c r="J7303"/>
      <c r="K7303"/>
      <c r="L7303"/>
    </row>
    <row r="7304" spans="10:12" x14ac:dyDescent="0.25">
      <c r="J7304"/>
      <c r="K7304"/>
      <c r="L7304"/>
    </row>
    <row r="7305" spans="10:12" x14ac:dyDescent="0.25">
      <c r="J7305"/>
      <c r="K7305"/>
      <c r="L7305"/>
    </row>
    <row r="7306" spans="10:12" x14ac:dyDescent="0.25">
      <c r="J7306"/>
      <c r="K7306"/>
      <c r="L7306"/>
    </row>
    <row r="7307" spans="10:12" x14ac:dyDescent="0.25">
      <c r="J7307"/>
      <c r="K7307"/>
      <c r="L7307"/>
    </row>
    <row r="7308" spans="10:12" x14ac:dyDescent="0.25">
      <c r="J7308"/>
      <c r="K7308"/>
      <c r="L7308"/>
    </row>
    <row r="7309" spans="10:12" x14ac:dyDescent="0.25">
      <c r="J7309"/>
      <c r="K7309"/>
      <c r="L7309"/>
    </row>
    <row r="7310" spans="10:12" x14ac:dyDescent="0.25">
      <c r="J7310"/>
      <c r="K7310"/>
      <c r="L7310"/>
    </row>
    <row r="7311" spans="10:12" x14ac:dyDescent="0.25">
      <c r="J7311"/>
      <c r="K7311"/>
      <c r="L7311"/>
    </row>
    <row r="7312" spans="10:12" x14ac:dyDescent="0.25">
      <c r="J7312"/>
      <c r="K7312"/>
      <c r="L7312"/>
    </row>
    <row r="7313" spans="10:12" x14ac:dyDescent="0.25">
      <c r="J7313"/>
      <c r="K7313"/>
      <c r="L7313"/>
    </row>
    <row r="7314" spans="10:12" x14ac:dyDescent="0.25">
      <c r="J7314"/>
      <c r="K7314"/>
      <c r="L7314"/>
    </row>
    <row r="7315" spans="10:12" x14ac:dyDescent="0.25">
      <c r="J7315"/>
      <c r="K7315"/>
      <c r="L7315"/>
    </row>
    <row r="7316" spans="10:12" x14ac:dyDescent="0.25">
      <c r="J7316"/>
      <c r="K7316"/>
      <c r="L7316"/>
    </row>
    <row r="7317" spans="10:12" x14ac:dyDescent="0.25">
      <c r="J7317"/>
      <c r="K7317"/>
      <c r="L7317"/>
    </row>
    <row r="7318" spans="10:12" x14ac:dyDescent="0.25">
      <c r="J7318"/>
      <c r="K7318"/>
      <c r="L7318"/>
    </row>
    <row r="7319" spans="10:12" x14ac:dyDescent="0.25">
      <c r="J7319"/>
      <c r="K7319"/>
      <c r="L7319"/>
    </row>
    <row r="7320" spans="10:12" x14ac:dyDescent="0.25">
      <c r="J7320"/>
      <c r="K7320"/>
      <c r="L7320"/>
    </row>
    <row r="7321" spans="10:12" x14ac:dyDescent="0.25">
      <c r="J7321"/>
      <c r="K7321"/>
      <c r="L7321"/>
    </row>
    <row r="7322" spans="10:12" x14ac:dyDescent="0.25">
      <c r="J7322"/>
      <c r="K7322"/>
      <c r="L7322"/>
    </row>
    <row r="7323" spans="10:12" x14ac:dyDescent="0.25">
      <c r="J7323"/>
      <c r="K7323"/>
      <c r="L7323"/>
    </row>
    <row r="7324" spans="10:12" x14ac:dyDescent="0.25">
      <c r="J7324"/>
      <c r="K7324"/>
      <c r="L7324"/>
    </row>
    <row r="7325" spans="10:12" x14ac:dyDescent="0.25">
      <c r="J7325"/>
      <c r="K7325"/>
      <c r="L7325"/>
    </row>
    <row r="7326" spans="10:12" x14ac:dyDescent="0.25">
      <c r="J7326"/>
      <c r="K7326"/>
      <c r="L7326"/>
    </row>
    <row r="7327" spans="10:12" x14ac:dyDescent="0.25">
      <c r="J7327"/>
      <c r="K7327"/>
      <c r="L7327"/>
    </row>
    <row r="7328" spans="10:12" x14ac:dyDescent="0.25">
      <c r="J7328"/>
      <c r="K7328"/>
      <c r="L7328"/>
    </row>
    <row r="7329" spans="10:12" x14ac:dyDescent="0.25">
      <c r="J7329"/>
      <c r="K7329"/>
      <c r="L7329"/>
    </row>
    <row r="7330" spans="10:12" x14ac:dyDescent="0.25">
      <c r="J7330"/>
      <c r="K7330"/>
      <c r="L7330"/>
    </row>
    <row r="7331" spans="10:12" x14ac:dyDescent="0.25">
      <c r="J7331"/>
      <c r="K7331"/>
      <c r="L7331"/>
    </row>
    <row r="7332" spans="10:12" x14ac:dyDescent="0.25">
      <c r="J7332"/>
      <c r="K7332"/>
      <c r="L7332"/>
    </row>
    <row r="7333" spans="10:12" x14ac:dyDescent="0.25">
      <c r="J7333"/>
      <c r="K7333"/>
      <c r="L7333"/>
    </row>
    <row r="7334" spans="10:12" x14ac:dyDescent="0.25">
      <c r="J7334"/>
      <c r="K7334"/>
      <c r="L7334"/>
    </row>
    <row r="7335" spans="10:12" x14ac:dyDescent="0.25">
      <c r="J7335"/>
      <c r="K7335"/>
      <c r="L7335"/>
    </row>
    <row r="7336" spans="10:12" x14ac:dyDescent="0.25">
      <c r="J7336"/>
      <c r="K7336"/>
      <c r="L7336"/>
    </row>
    <row r="7337" spans="10:12" x14ac:dyDescent="0.25">
      <c r="J7337"/>
      <c r="K7337"/>
      <c r="L7337"/>
    </row>
    <row r="7338" spans="10:12" x14ac:dyDescent="0.25">
      <c r="J7338"/>
      <c r="K7338"/>
      <c r="L7338"/>
    </row>
    <row r="7339" spans="10:12" x14ac:dyDescent="0.25">
      <c r="J7339"/>
      <c r="K7339"/>
      <c r="L7339"/>
    </row>
    <row r="7340" spans="10:12" x14ac:dyDescent="0.25">
      <c r="J7340"/>
      <c r="K7340"/>
      <c r="L7340"/>
    </row>
    <row r="7341" spans="10:12" x14ac:dyDescent="0.25">
      <c r="J7341"/>
      <c r="K7341"/>
      <c r="L7341"/>
    </row>
    <row r="7342" spans="10:12" x14ac:dyDescent="0.25">
      <c r="J7342"/>
      <c r="K7342"/>
      <c r="L7342"/>
    </row>
    <row r="7343" spans="10:12" x14ac:dyDescent="0.25">
      <c r="J7343"/>
      <c r="K7343"/>
      <c r="L7343"/>
    </row>
    <row r="7344" spans="10:12" x14ac:dyDescent="0.25">
      <c r="J7344"/>
      <c r="K7344"/>
      <c r="L7344"/>
    </row>
    <row r="7345" spans="10:12" x14ac:dyDescent="0.25">
      <c r="J7345"/>
      <c r="K7345"/>
      <c r="L7345"/>
    </row>
    <row r="7346" spans="10:12" x14ac:dyDescent="0.25">
      <c r="J7346"/>
      <c r="K7346"/>
      <c r="L7346"/>
    </row>
    <row r="7347" spans="10:12" x14ac:dyDescent="0.25">
      <c r="J7347"/>
      <c r="K7347"/>
      <c r="L7347"/>
    </row>
    <row r="7348" spans="10:12" x14ac:dyDescent="0.25">
      <c r="J7348"/>
      <c r="K7348"/>
      <c r="L7348"/>
    </row>
    <row r="7349" spans="10:12" x14ac:dyDescent="0.25">
      <c r="J7349"/>
      <c r="K7349"/>
      <c r="L7349"/>
    </row>
    <row r="7350" spans="10:12" x14ac:dyDescent="0.25">
      <c r="J7350"/>
      <c r="K7350"/>
      <c r="L7350"/>
    </row>
    <row r="7351" spans="10:12" x14ac:dyDescent="0.25">
      <c r="J7351"/>
      <c r="K7351"/>
      <c r="L7351"/>
    </row>
    <row r="7352" spans="10:12" x14ac:dyDescent="0.25">
      <c r="J7352"/>
      <c r="K7352"/>
      <c r="L7352"/>
    </row>
    <row r="7353" spans="10:12" x14ac:dyDescent="0.25">
      <c r="J7353"/>
      <c r="K7353"/>
      <c r="L7353"/>
    </row>
    <row r="7354" spans="10:12" x14ac:dyDescent="0.25">
      <c r="J7354"/>
      <c r="K7354"/>
      <c r="L7354"/>
    </row>
    <row r="7355" spans="10:12" x14ac:dyDescent="0.25">
      <c r="J7355"/>
      <c r="K7355"/>
      <c r="L7355"/>
    </row>
    <row r="7356" spans="10:12" x14ac:dyDescent="0.25">
      <c r="J7356"/>
      <c r="K7356"/>
      <c r="L7356"/>
    </row>
    <row r="7357" spans="10:12" x14ac:dyDescent="0.25">
      <c r="J7357"/>
      <c r="K7357"/>
      <c r="L7357"/>
    </row>
    <row r="7358" spans="10:12" x14ac:dyDescent="0.25">
      <c r="J7358"/>
      <c r="K7358"/>
      <c r="L7358"/>
    </row>
    <row r="7359" spans="10:12" x14ac:dyDescent="0.25">
      <c r="J7359"/>
      <c r="K7359"/>
      <c r="L7359"/>
    </row>
    <row r="7360" spans="10:12" x14ac:dyDescent="0.25">
      <c r="J7360"/>
      <c r="K7360"/>
      <c r="L7360"/>
    </row>
    <row r="7361" spans="10:12" x14ac:dyDescent="0.25">
      <c r="J7361"/>
      <c r="K7361"/>
      <c r="L7361"/>
    </row>
    <row r="7362" spans="10:12" x14ac:dyDescent="0.25">
      <c r="J7362"/>
      <c r="K7362"/>
      <c r="L7362"/>
    </row>
    <row r="7363" spans="10:12" x14ac:dyDescent="0.25">
      <c r="J7363"/>
      <c r="K7363"/>
      <c r="L7363"/>
    </row>
    <row r="7364" spans="10:12" x14ac:dyDescent="0.25">
      <c r="J7364"/>
      <c r="K7364"/>
      <c r="L7364"/>
    </row>
    <row r="7365" spans="10:12" x14ac:dyDescent="0.25">
      <c r="J7365"/>
      <c r="K7365"/>
      <c r="L7365"/>
    </row>
    <row r="7366" spans="10:12" x14ac:dyDescent="0.25">
      <c r="J7366"/>
      <c r="K7366"/>
      <c r="L7366"/>
    </row>
    <row r="7367" spans="10:12" x14ac:dyDescent="0.25">
      <c r="J7367"/>
      <c r="K7367"/>
      <c r="L7367"/>
    </row>
    <row r="7368" spans="10:12" x14ac:dyDescent="0.25">
      <c r="J7368"/>
      <c r="K7368"/>
      <c r="L7368"/>
    </row>
    <row r="7369" spans="10:12" x14ac:dyDescent="0.25">
      <c r="J7369"/>
      <c r="K7369"/>
      <c r="L7369"/>
    </row>
    <row r="7370" spans="10:12" x14ac:dyDescent="0.25">
      <c r="J7370"/>
      <c r="K7370"/>
      <c r="L7370"/>
    </row>
    <row r="7371" spans="10:12" x14ac:dyDescent="0.25">
      <c r="J7371"/>
      <c r="K7371"/>
      <c r="L7371"/>
    </row>
    <row r="7372" spans="10:12" x14ac:dyDescent="0.25">
      <c r="J7372"/>
      <c r="K7372"/>
      <c r="L7372"/>
    </row>
    <row r="7373" spans="10:12" x14ac:dyDescent="0.25">
      <c r="J7373"/>
      <c r="K7373"/>
      <c r="L7373"/>
    </row>
    <row r="7374" spans="10:12" x14ac:dyDescent="0.25">
      <c r="J7374"/>
      <c r="K7374"/>
      <c r="L7374"/>
    </row>
    <row r="7375" spans="10:12" x14ac:dyDescent="0.25">
      <c r="J7375"/>
      <c r="K7375"/>
      <c r="L7375"/>
    </row>
    <row r="7376" spans="10:12" x14ac:dyDescent="0.25">
      <c r="J7376"/>
      <c r="K7376"/>
      <c r="L7376"/>
    </row>
    <row r="7377" spans="10:12" x14ac:dyDescent="0.25">
      <c r="J7377"/>
      <c r="K7377"/>
      <c r="L7377"/>
    </row>
    <row r="7378" spans="10:12" x14ac:dyDescent="0.25">
      <c r="J7378"/>
      <c r="K7378"/>
      <c r="L7378"/>
    </row>
    <row r="7379" spans="10:12" x14ac:dyDescent="0.25">
      <c r="J7379"/>
      <c r="K7379"/>
      <c r="L7379"/>
    </row>
    <row r="7380" spans="10:12" x14ac:dyDescent="0.25">
      <c r="J7380"/>
      <c r="K7380"/>
      <c r="L7380"/>
    </row>
    <row r="7381" spans="10:12" x14ac:dyDescent="0.25">
      <c r="J7381"/>
      <c r="K7381"/>
      <c r="L7381"/>
    </row>
    <row r="7382" spans="10:12" x14ac:dyDescent="0.25">
      <c r="J7382"/>
      <c r="K7382"/>
      <c r="L7382"/>
    </row>
    <row r="7383" spans="10:12" x14ac:dyDescent="0.25">
      <c r="J7383"/>
      <c r="K7383"/>
      <c r="L7383"/>
    </row>
    <row r="7384" spans="10:12" x14ac:dyDescent="0.25">
      <c r="J7384"/>
      <c r="K7384"/>
      <c r="L7384"/>
    </row>
    <row r="7385" spans="10:12" x14ac:dyDescent="0.25">
      <c r="J7385"/>
      <c r="K7385"/>
      <c r="L7385"/>
    </row>
    <row r="7386" spans="10:12" x14ac:dyDescent="0.25">
      <c r="J7386"/>
      <c r="K7386"/>
      <c r="L7386"/>
    </row>
    <row r="7387" spans="10:12" x14ac:dyDescent="0.25">
      <c r="J7387"/>
      <c r="K7387"/>
      <c r="L7387"/>
    </row>
    <row r="7388" spans="10:12" x14ac:dyDescent="0.25">
      <c r="J7388"/>
      <c r="K7388"/>
      <c r="L7388"/>
    </row>
    <row r="7389" spans="10:12" x14ac:dyDescent="0.25">
      <c r="J7389"/>
      <c r="K7389"/>
      <c r="L7389"/>
    </row>
    <row r="7390" spans="10:12" x14ac:dyDescent="0.25">
      <c r="J7390"/>
      <c r="K7390"/>
      <c r="L7390"/>
    </row>
    <row r="7391" spans="10:12" x14ac:dyDescent="0.25">
      <c r="J7391"/>
      <c r="K7391"/>
      <c r="L7391"/>
    </row>
    <row r="7392" spans="10:12" x14ac:dyDescent="0.25">
      <c r="J7392"/>
      <c r="K7392"/>
      <c r="L7392"/>
    </row>
    <row r="7393" spans="10:12" x14ac:dyDescent="0.25">
      <c r="J7393"/>
      <c r="K7393"/>
      <c r="L7393"/>
    </row>
    <row r="7394" spans="10:12" x14ac:dyDescent="0.25">
      <c r="J7394"/>
      <c r="K7394"/>
      <c r="L7394"/>
    </row>
    <row r="7395" spans="10:12" x14ac:dyDescent="0.25">
      <c r="J7395"/>
      <c r="K7395"/>
      <c r="L7395"/>
    </row>
    <row r="7396" spans="10:12" x14ac:dyDescent="0.25">
      <c r="J7396"/>
      <c r="K7396"/>
      <c r="L7396"/>
    </row>
    <row r="7397" spans="10:12" x14ac:dyDescent="0.25">
      <c r="J7397"/>
      <c r="K7397"/>
      <c r="L7397"/>
    </row>
    <row r="7398" spans="10:12" x14ac:dyDescent="0.25">
      <c r="J7398"/>
      <c r="K7398"/>
      <c r="L7398"/>
    </row>
    <row r="7399" spans="10:12" x14ac:dyDescent="0.25">
      <c r="J7399"/>
      <c r="K7399"/>
      <c r="L7399"/>
    </row>
    <row r="7400" spans="10:12" x14ac:dyDescent="0.25">
      <c r="J7400"/>
      <c r="K7400"/>
      <c r="L7400"/>
    </row>
    <row r="7401" spans="10:12" x14ac:dyDescent="0.25">
      <c r="J7401"/>
      <c r="K7401"/>
      <c r="L7401"/>
    </row>
    <row r="7402" spans="10:12" x14ac:dyDescent="0.25">
      <c r="J7402"/>
      <c r="K7402"/>
      <c r="L7402"/>
    </row>
    <row r="7403" spans="10:12" x14ac:dyDescent="0.25">
      <c r="J7403"/>
      <c r="K7403"/>
      <c r="L7403"/>
    </row>
    <row r="7404" spans="10:12" x14ac:dyDescent="0.25">
      <c r="J7404"/>
      <c r="K7404"/>
      <c r="L7404"/>
    </row>
    <row r="7405" spans="10:12" x14ac:dyDescent="0.25">
      <c r="J7405"/>
      <c r="K7405"/>
      <c r="L7405"/>
    </row>
    <row r="7406" spans="10:12" x14ac:dyDescent="0.25">
      <c r="J7406"/>
      <c r="K7406"/>
      <c r="L7406"/>
    </row>
    <row r="7407" spans="10:12" x14ac:dyDescent="0.25">
      <c r="J7407"/>
      <c r="K7407"/>
      <c r="L7407"/>
    </row>
    <row r="7408" spans="10:12" x14ac:dyDescent="0.25">
      <c r="J7408"/>
      <c r="K7408"/>
      <c r="L7408"/>
    </row>
    <row r="7409" spans="10:12" x14ac:dyDescent="0.25">
      <c r="J7409"/>
      <c r="K7409"/>
      <c r="L7409"/>
    </row>
    <row r="7410" spans="10:12" x14ac:dyDescent="0.25">
      <c r="J7410"/>
      <c r="K7410"/>
      <c r="L7410"/>
    </row>
    <row r="7411" spans="10:12" x14ac:dyDescent="0.25">
      <c r="J7411"/>
      <c r="K7411"/>
      <c r="L7411"/>
    </row>
    <row r="7412" spans="10:12" x14ac:dyDescent="0.25">
      <c r="J7412"/>
      <c r="K7412"/>
      <c r="L7412"/>
    </row>
    <row r="7413" spans="10:12" x14ac:dyDescent="0.25">
      <c r="J7413"/>
      <c r="K7413"/>
      <c r="L7413"/>
    </row>
    <row r="7414" spans="10:12" x14ac:dyDescent="0.25">
      <c r="J7414"/>
      <c r="K7414"/>
      <c r="L7414"/>
    </row>
    <row r="7415" spans="10:12" x14ac:dyDescent="0.25">
      <c r="J7415"/>
      <c r="K7415"/>
      <c r="L7415"/>
    </row>
    <row r="7416" spans="10:12" x14ac:dyDescent="0.25">
      <c r="J7416"/>
      <c r="K7416"/>
      <c r="L7416"/>
    </row>
    <row r="7417" spans="10:12" x14ac:dyDescent="0.25">
      <c r="J7417"/>
      <c r="K7417"/>
      <c r="L7417"/>
    </row>
    <row r="7418" spans="10:12" x14ac:dyDescent="0.25">
      <c r="J7418"/>
      <c r="K7418"/>
      <c r="L7418"/>
    </row>
    <row r="7419" spans="10:12" x14ac:dyDescent="0.25">
      <c r="J7419"/>
      <c r="K7419"/>
      <c r="L7419"/>
    </row>
    <row r="7420" spans="10:12" x14ac:dyDescent="0.25">
      <c r="J7420"/>
      <c r="K7420"/>
      <c r="L7420"/>
    </row>
    <row r="7421" spans="10:12" x14ac:dyDescent="0.25">
      <c r="J7421"/>
      <c r="K7421"/>
      <c r="L7421"/>
    </row>
    <row r="7422" spans="10:12" x14ac:dyDescent="0.25">
      <c r="J7422"/>
      <c r="K7422"/>
      <c r="L7422"/>
    </row>
    <row r="7423" spans="10:12" x14ac:dyDescent="0.25">
      <c r="J7423"/>
      <c r="K7423"/>
      <c r="L7423"/>
    </row>
    <row r="7424" spans="10:12" x14ac:dyDescent="0.25">
      <c r="J7424"/>
      <c r="K7424"/>
      <c r="L7424"/>
    </row>
    <row r="7425" spans="10:12" x14ac:dyDescent="0.25">
      <c r="J7425"/>
      <c r="K7425"/>
      <c r="L7425"/>
    </row>
    <row r="7426" spans="10:12" x14ac:dyDescent="0.25">
      <c r="J7426"/>
      <c r="K7426"/>
      <c r="L7426"/>
    </row>
    <row r="7427" spans="10:12" x14ac:dyDescent="0.25">
      <c r="J7427"/>
      <c r="K7427"/>
      <c r="L7427"/>
    </row>
    <row r="7428" spans="10:12" x14ac:dyDescent="0.25">
      <c r="J7428"/>
      <c r="K7428"/>
      <c r="L7428"/>
    </row>
    <row r="7429" spans="10:12" x14ac:dyDescent="0.25">
      <c r="J7429"/>
      <c r="K7429"/>
      <c r="L7429"/>
    </row>
    <row r="7430" spans="10:12" x14ac:dyDescent="0.25">
      <c r="J7430"/>
      <c r="K7430"/>
      <c r="L7430"/>
    </row>
    <row r="7431" spans="10:12" x14ac:dyDescent="0.25">
      <c r="J7431"/>
      <c r="K7431"/>
      <c r="L7431"/>
    </row>
    <row r="7432" spans="10:12" x14ac:dyDescent="0.25">
      <c r="J7432"/>
      <c r="K7432"/>
      <c r="L7432"/>
    </row>
    <row r="7433" spans="10:12" x14ac:dyDescent="0.25">
      <c r="J7433"/>
      <c r="K7433"/>
      <c r="L7433"/>
    </row>
    <row r="7434" spans="10:12" x14ac:dyDescent="0.25">
      <c r="J7434"/>
      <c r="K7434"/>
      <c r="L7434"/>
    </row>
    <row r="7435" spans="10:12" x14ac:dyDescent="0.25">
      <c r="J7435"/>
      <c r="K7435"/>
      <c r="L7435"/>
    </row>
    <row r="7436" spans="10:12" x14ac:dyDescent="0.25">
      <c r="J7436"/>
      <c r="K7436"/>
      <c r="L7436"/>
    </row>
    <row r="7437" spans="10:12" x14ac:dyDescent="0.25">
      <c r="J7437"/>
      <c r="K7437"/>
      <c r="L7437"/>
    </row>
    <row r="7438" spans="10:12" x14ac:dyDescent="0.25">
      <c r="J7438"/>
      <c r="K7438"/>
      <c r="L7438"/>
    </row>
    <row r="7439" spans="10:12" x14ac:dyDescent="0.25">
      <c r="J7439"/>
      <c r="K7439"/>
      <c r="L7439"/>
    </row>
    <row r="7440" spans="10:12" x14ac:dyDescent="0.25">
      <c r="J7440"/>
      <c r="K7440"/>
      <c r="L7440"/>
    </row>
  </sheetData>
  <autoFilter ref="A1:G1858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</vt:lpstr>
      <vt:lpstr>ENTR Hist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2002-02-01T14:55:36Z</cp:lastPrinted>
  <dcterms:created xsi:type="dcterms:W3CDTF">2002-01-28T15:54:33Z</dcterms:created>
  <dcterms:modified xsi:type="dcterms:W3CDTF">2023-09-10T15:05:33Z</dcterms:modified>
</cp:coreProperties>
</file>