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9120" windowHeight="3996" tabRatio="601" firstSheet="2" activeTab="5"/>
  </bookViews>
  <sheets>
    <sheet name="Summary" sheetId="1" r:id="rId1"/>
    <sheet name="Reliant_27060(AUG)" sheetId="80" r:id="rId2"/>
    <sheet name="Duke 500621(Aug)" sheetId="92" r:id="rId3"/>
    <sheet name="Duke - 500622 (Aug)" sheetId="95" r:id="rId4"/>
    <sheet name="Duke -500623 (Aug)" sheetId="96" r:id="rId5"/>
    <sheet name="Duke - 500626 Aug)" sheetId="97" r:id="rId6"/>
    <sheet name="USGT - 500621 (Aug)" sheetId="99" r:id="rId7"/>
    <sheet name="USGT -500622(Aug)" sheetId="93" r:id="rId8"/>
    <sheet name="USGT - 500623 (Aug)" sheetId="98" r:id="rId9"/>
    <sheet name="Aquila - 27036 (aug)" sheetId="101" r:id="rId10"/>
    <sheet name="Richardson - 27249" sheetId="100" r:id="rId11"/>
    <sheet name="Sempra 27255 (Aug)" sheetId="88" r:id="rId12"/>
  </sheets>
  <definedNames>
    <definedName name="_xlnm.Print_Area" localSheetId="9">'Aquila - 27036 (aug)'!$A$1:$V$75</definedName>
    <definedName name="_xlnm.Print_Area" localSheetId="3">'Duke - 500622 (Aug)'!$A$1:$V$75</definedName>
    <definedName name="_xlnm.Print_Area" localSheetId="5">'Duke - 500626 Aug)'!$A$1:$V$75</definedName>
    <definedName name="_xlnm.Print_Area" localSheetId="2">'Duke 500621(Aug)'!$A$1:$V$75</definedName>
    <definedName name="_xlnm.Print_Area" localSheetId="1">'Reliant_27060(AUG)'!$A$1:$V$78</definedName>
    <definedName name="_xlnm.Print_Area" localSheetId="0">Summary!#REF!</definedName>
    <definedName name="_xlnm.Print_Area" localSheetId="7">'USGT -500622(Aug)'!$A$1:$V$75</definedName>
    <definedName name="_xlnm.Print_Titles" localSheetId="0">Summary!$1:$7</definedName>
  </definedNames>
  <calcPr calcId="0" fullCalcOnLoad="1"/>
</workbook>
</file>

<file path=xl/calcChain.xml><?xml version="1.0" encoding="utf-8"?>
<calcChain xmlns="http://schemas.openxmlformats.org/spreadsheetml/2006/main">
  <c r="M11" i="101" l="1"/>
  <c r="M12" i="101"/>
  <c r="N12" i="101"/>
  <c r="O12" i="101"/>
  <c r="T12" i="101"/>
  <c r="U12" i="101"/>
  <c r="V12" i="101"/>
  <c r="M13" i="101"/>
  <c r="M14" i="101"/>
  <c r="N14" i="101"/>
  <c r="O14" i="101"/>
  <c r="T14" i="101"/>
  <c r="U14" i="101"/>
  <c r="V14" i="101"/>
  <c r="M15" i="101"/>
  <c r="M16" i="101"/>
  <c r="N16" i="101"/>
  <c r="O16" i="101"/>
  <c r="T16" i="101"/>
  <c r="U16" i="101"/>
  <c r="V16" i="101"/>
  <c r="M17" i="101"/>
  <c r="M18" i="101"/>
  <c r="N18" i="101"/>
  <c r="O18" i="101"/>
  <c r="T18" i="101"/>
  <c r="U18" i="101"/>
  <c r="V18" i="101"/>
  <c r="M19" i="101"/>
  <c r="M20" i="101"/>
  <c r="N20" i="101"/>
  <c r="O20" i="101"/>
  <c r="T20" i="101"/>
  <c r="U20" i="101"/>
  <c r="V20" i="101"/>
  <c r="M21" i="101"/>
  <c r="M22" i="101"/>
  <c r="N22" i="101"/>
  <c r="O22" i="101"/>
  <c r="T22" i="101"/>
  <c r="U22" i="101"/>
  <c r="V22" i="101"/>
  <c r="M23" i="101"/>
  <c r="M24" i="101"/>
  <c r="N24" i="101"/>
  <c r="O24" i="101"/>
  <c r="T24" i="101"/>
  <c r="U24" i="101"/>
  <c r="V24" i="101"/>
  <c r="M25" i="101"/>
  <c r="M26" i="101"/>
  <c r="N26" i="101"/>
  <c r="O26" i="101"/>
  <c r="T26" i="101"/>
  <c r="U26" i="101"/>
  <c r="V26" i="101"/>
  <c r="M27" i="101"/>
  <c r="M28" i="101"/>
  <c r="N28" i="101"/>
  <c r="O28" i="101"/>
  <c r="T28" i="101"/>
  <c r="U28" i="101"/>
  <c r="V28" i="101"/>
  <c r="M29" i="101"/>
  <c r="M30" i="101"/>
  <c r="N30" i="101"/>
  <c r="O30" i="101"/>
  <c r="T30" i="101"/>
  <c r="U30" i="101"/>
  <c r="V30" i="101"/>
  <c r="M31" i="101"/>
  <c r="M32" i="101"/>
  <c r="N32" i="101"/>
  <c r="O32" i="101"/>
  <c r="T32" i="101"/>
  <c r="U32" i="101"/>
  <c r="V32" i="101"/>
  <c r="M33" i="101"/>
  <c r="M34" i="101"/>
  <c r="N34" i="101"/>
  <c r="O34" i="101"/>
  <c r="T34" i="101"/>
  <c r="U34" i="101"/>
  <c r="V34" i="101"/>
  <c r="M35" i="101"/>
  <c r="M36" i="101"/>
  <c r="N36" i="101"/>
  <c r="O36" i="101"/>
  <c r="T36" i="101"/>
  <c r="U36" i="101"/>
  <c r="V36" i="101"/>
  <c r="M37" i="101"/>
  <c r="M38" i="101"/>
  <c r="N38" i="101"/>
  <c r="O38" i="101"/>
  <c r="T38" i="101"/>
  <c r="U38" i="101"/>
  <c r="V38" i="101"/>
  <c r="M39" i="101"/>
  <c r="M40" i="101"/>
  <c r="N40" i="101"/>
  <c r="O40" i="101"/>
  <c r="T40" i="101"/>
  <c r="U40" i="101"/>
  <c r="V40" i="101"/>
  <c r="M41" i="101"/>
  <c r="M42" i="101"/>
  <c r="N42" i="101"/>
  <c r="O42" i="101"/>
  <c r="T42" i="101"/>
  <c r="U42" i="101"/>
  <c r="V42" i="101"/>
  <c r="M43" i="101"/>
  <c r="M44" i="101"/>
  <c r="N44" i="101"/>
  <c r="O44" i="101"/>
  <c r="T44" i="101"/>
  <c r="U44" i="101"/>
  <c r="V44" i="101"/>
  <c r="M45" i="101"/>
  <c r="M46" i="101"/>
  <c r="N46" i="101"/>
  <c r="O46" i="101"/>
  <c r="T46" i="101"/>
  <c r="U46" i="101"/>
  <c r="V46" i="101"/>
  <c r="M47" i="101"/>
  <c r="M48" i="101"/>
  <c r="N48" i="101"/>
  <c r="O48" i="101"/>
  <c r="T48" i="101"/>
  <c r="U48" i="101"/>
  <c r="V48" i="101"/>
  <c r="M49" i="101"/>
  <c r="M50" i="101"/>
  <c r="N50" i="101"/>
  <c r="O50" i="101"/>
  <c r="T50" i="101"/>
  <c r="U50" i="101"/>
  <c r="V50" i="101"/>
  <c r="M51" i="101"/>
  <c r="M52" i="101"/>
  <c r="N52" i="101"/>
  <c r="O52" i="101"/>
  <c r="T52" i="101"/>
  <c r="U52" i="101"/>
  <c r="V52" i="101"/>
  <c r="M53" i="101"/>
  <c r="M54" i="101"/>
  <c r="N54" i="101"/>
  <c r="O54" i="101"/>
  <c r="T54" i="101"/>
  <c r="U54" i="101"/>
  <c r="V54" i="101"/>
  <c r="M55" i="101"/>
  <c r="M56" i="101"/>
  <c r="N56" i="101"/>
  <c r="O56" i="101"/>
  <c r="T56" i="101"/>
  <c r="U56" i="101"/>
  <c r="V56" i="101"/>
  <c r="M57" i="101"/>
  <c r="M58" i="101"/>
  <c r="N58" i="101"/>
  <c r="O58" i="101"/>
  <c r="T58" i="101"/>
  <c r="U58" i="101"/>
  <c r="V58" i="101"/>
  <c r="M59" i="101"/>
  <c r="M60" i="101"/>
  <c r="N60" i="101"/>
  <c r="O60" i="101"/>
  <c r="T60" i="101"/>
  <c r="U60" i="101"/>
  <c r="V60" i="101"/>
  <c r="M61" i="101"/>
  <c r="M62" i="101"/>
  <c r="N62" i="101"/>
  <c r="O62" i="101"/>
  <c r="T62" i="101"/>
  <c r="U62" i="101"/>
  <c r="V62" i="101"/>
  <c r="M63" i="101"/>
  <c r="M64" i="101"/>
  <c r="N64" i="101"/>
  <c r="O64" i="101"/>
  <c r="T64" i="101"/>
  <c r="U64" i="101"/>
  <c r="V64" i="101"/>
  <c r="M65" i="101"/>
  <c r="M66" i="101"/>
  <c r="N66" i="101"/>
  <c r="O66" i="101"/>
  <c r="T66" i="101"/>
  <c r="U66" i="101"/>
  <c r="V66" i="101"/>
  <c r="M67" i="101"/>
  <c r="M68" i="101"/>
  <c r="N68" i="101"/>
  <c r="O68" i="101"/>
  <c r="T68" i="101"/>
  <c r="U68" i="101"/>
  <c r="V68" i="101"/>
  <c r="M69" i="101"/>
  <c r="M70" i="101"/>
  <c r="N70" i="101"/>
  <c r="O70" i="101"/>
  <c r="T70" i="101"/>
  <c r="U70" i="101"/>
  <c r="V70" i="101"/>
  <c r="M71" i="101"/>
  <c r="N71" i="101"/>
  <c r="M72" i="101"/>
  <c r="N72" i="101"/>
  <c r="O72" i="101"/>
  <c r="T72" i="101"/>
  <c r="U72" i="101"/>
  <c r="V72" i="101"/>
  <c r="K74" i="101"/>
  <c r="L74" i="101"/>
  <c r="M74" i="101"/>
  <c r="T74" i="101"/>
  <c r="U74" i="101"/>
  <c r="V74" i="101"/>
  <c r="M11" i="95"/>
  <c r="M12" i="95"/>
  <c r="N12" i="95"/>
  <c r="O12" i="95"/>
  <c r="T12" i="95"/>
  <c r="U12" i="95"/>
  <c r="V12" i="95"/>
  <c r="M13" i="95"/>
  <c r="M14" i="95"/>
  <c r="N14" i="95"/>
  <c r="O14" i="95"/>
  <c r="T14" i="95"/>
  <c r="U14" i="95"/>
  <c r="V14" i="95"/>
  <c r="M15" i="95"/>
  <c r="M16" i="95"/>
  <c r="N16" i="95"/>
  <c r="O16" i="95"/>
  <c r="T16" i="95"/>
  <c r="U16" i="95"/>
  <c r="V16" i="95"/>
  <c r="M17" i="95"/>
  <c r="M18" i="95"/>
  <c r="N18" i="95"/>
  <c r="O18" i="95"/>
  <c r="T18" i="95"/>
  <c r="U18" i="95"/>
  <c r="V18" i="95"/>
  <c r="M19" i="95"/>
  <c r="M20" i="95"/>
  <c r="N20" i="95"/>
  <c r="O20" i="95"/>
  <c r="T20" i="95"/>
  <c r="U20" i="95"/>
  <c r="V20" i="95"/>
  <c r="M21" i="95"/>
  <c r="M22" i="95"/>
  <c r="N22" i="95"/>
  <c r="O22" i="95"/>
  <c r="T22" i="95"/>
  <c r="U22" i="95"/>
  <c r="V22" i="95"/>
  <c r="M23" i="95"/>
  <c r="M24" i="95"/>
  <c r="N24" i="95"/>
  <c r="O24" i="95"/>
  <c r="T24" i="95"/>
  <c r="U24" i="95"/>
  <c r="V24" i="95"/>
  <c r="M25" i="95"/>
  <c r="M26" i="95"/>
  <c r="N26" i="95"/>
  <c r="O26" i="95"/>
  <c r="T26" i="95"/>
  <c r="U26" i="95"/>
  <c r="V26" i="95"/>
  <c r="M27" i="95"/>
  <c r="M28" i="95"/>
  <c r="N28" i="95"/>
  <c r="O28" i="95"/>
  <c r="T28" i="95"/>
  <c r="U28" i="95"/>
  <c r="V28" i="95"/>
  <c r="M29" i="95"/>
  <c r="M30" i="95"/>
  <c r="N30" i="95"/>
  <c r="O30" i="95"/>
  <c r="T30" i="95"/>
  <c r="U30" i="95"/>
  <c r="V30" i="95"/>
  <c r="M31" i="95"/>
  <c r="M32" i="95"/>
  <c r="N32" i="95"/>
  <c r="O32" i="95"/>
  <c r="T32" i="95"/>
  <c r="U32" i="95"/>
  <c r="V32" i="95"/>
  <c r="M33" i="95"/>
  <c r="M34" i="95"/>
  <c r="N34" i="95"/>
  <c r="O34" i="95"/>
  <c r="T34" i="95"/>
  <c r="U34" i="95"/>
  <c r="V34" i="95"/>
  <c r="M35" i="95"/>
  <c r="M36" i="95"/>
  <c r="N36" i="95"/>
  <c r="O36" i="95"/>
  <c r="T36" i="95"/>
  <c r="U36" i="95"/>
  <c r="V36" i="95"/>
  <c r="M37" i="95"/>
  <c r="M38" i="95"/>
  <c r="N38" i="95"/>
  <c r="O38" i="95"/>
  <c r="T38" i="95"/>
  <c r="U38" i="95"/>
  <c r="V38" i="95"/>
  <c r="M39" i="95"/>
  <c r="M40" i="95"/>
  <c r="N40" i="95"/>
  <c r="O40" i="95"/>
  <c r="T40" i="95"/>
  <c r="U40" i="95"/>
  <c r="V40" i="95"/>
  <c r="M41" i="95"/>
  <c r="M42" i="95"/>
  <c r="N42" i="95"/>
  <c r="O42" i="95"/>
  <c r="T42" i="95"/>
  <c r="U42" i="95"/>
  <c r="V42" i="95"/>
  <c r="M43" i="95"/>
  <c r="M44" i="95"/>
  <c r="N44" i="95"/>
  <c r="O44" i="95"/>
  <c r="T44" i="95"/>
  <c r="U44" i="95"/>
  <c r="V44" i="95"/>
  <c r="M45" i="95"/>
  <c r="M46" i="95"/>
  <c r="N46" i="95"/>
  <c r="O46" i="95"/>
  <c r="T46" i="95"/>
  <c r="U46" i="95"/>
  <c r="V46" i="95"/>
  <c r="M47" i="95"/>
  <c r="M48" i="95"/>
  <c r="N48" i="95"/>
  <c r="O48" i="95"/>
  <c r="T48" i="95"/>
  <c r="U48" i="95"/>
  <c r="V48" i="95"/>
  <c r="M49" i="95"/>
  <c r="M50" i="95"/>
  <c r="N50" i="95"/>
  <c r="O50" i="95"/>
  <c r="T50" i="95"/>
  <c r="U50" i="95"/>
  <c r="V50" i="95"/>
  <c r="M51" i="95"/>
  <c r="M52" i="95"/>
  <c r="N52" i="95"/>
  <c r="O52" i="95"/>
  <c r="T52" i="95"/>
  <c r="U52" i="95"/>
  <c r="V52" i="95"/>
  <c r="M53" i="95"/>
  <c r="M54" i="95"/>
  <c r="N54" i="95"/>
  <c r="O54" i="95"/>
  <c r="T54" i="95"/>
  <c r="U54" i="95"/>
  <c r="V54" i="95"/>
  <c r="M55" i="95"/>
  <c r="M56" i="95"/>
  <c r="N56" i="95"/>
  <c r="O56" i="95"/>
  <c r="T56" i="95"/>
  <c r="U56" i="95"/>
  <c r="V56" i="95"/>
  <c r="M57" i="95"/>
  <c r="M58" i="95"/>
  <c r="N58" i="95"/>
  <c r="O58" i="95"/>
  <c r="T58" i="95"/>
  <c r="U58" i="95"/>
  <c r="V58" i="95"/>
  <c r="M59" i="95"/>
  <c r="M60" i="95"/>
  <c r="N60" i="95"/>
  <c r="O60" i="95"/>
  <c r="T60" i="95"/>
  <c r="U60" i="95"/>
  <c r="V60" i="95"/>
  <c r="M61" i="95"/>
  <c r="M62" i="95"/>
  <c r="N62" i="95"/>
  <c r="O62" i="95"/>
  <c r="T62" i="95"/>
  <c r="U62" i="95"/>
  <c r="V62" i="95"/>
  <c r="M63" i="95"/>
  <c r="M64" i="95"/>
  <c r="N64" i="95"/>
  <c r="O64" i="95"/>
  <c r="T64" i="95"/>
  <c r="U64" i="95"/>
  <c r="V64" i="95"/>
  <c r="M65" i="95"/>
  <c r="M66" i="95"/>
  <c r="N66" i="95"/>
  <c r="O66" i="95"/>
  <c r="T66" i="95"/>
  <c r="U66" i="95"/>
  <c r="V66" i="95"/>
  <c r="M67" i="95"/>
  <c r="M68" i="95"/>
  <c r="N68" i="95"/>
  <c r="O68" i="95"/>
  <c r="T68" i="95"/>
  <c r="U68" i="95"/>
  <c r="V68" i="95"/>
  <c r="M69" i="95"/>
  <c r="M70" i="95"/>
  <c r="N70" i="95"/>
  <c r="O70" i="95"/>
  <c r="T70" i="95"/>
  <c r="U70" i="95"/>
  <c r="V70" i="95"/>
  <c r="O71" i="95"/>
  <c r="M72" i="95"/>
  <c r="N72" i="95"/>
  <c r="O72" i="95"/>
  <c r="T72" i="95"/>
  <c r="U72" i="95"/>
  <c r="V72" i="95"/>
  <c r="K74" i="95"/>
  <c r="L74" i="95"/>
  <c r="M74" i="95"/>
  <c r="T74" i="95"/>
  <c r="U74" i="95"/>
  <c r="V74" i="95"/>
  <c r="M11" i="97"/>
  <c r="M12" i="97"/>
  <c r="N12" i="97"/>
  <c r="O12" i="97"/>
  <c r="T12" i="97"/>
  <c r="U12" i="97"/>
  <c r="V12" i="97"/>
  <c r="M13" i="97"/>
  <c r="M14" i="97"/>
  <c r="N14" i="97"/>
  <c r="O14" i="97"/>
  <c r="T14" i="97"/>
  <c r="U14" i="97"/>
  <c r="V14" i="97"/>
  <c r="M15" i="97"/>
  <c r="M16" i="97"/>
  <c r="N16" i="97"/>
  <c r="O16" i="97"/>
  <c r="T16" i="97"/>
  <c r="U16" i="97"/>
  <c r="V16" i="97"/>
  <c r="M17" i="97"/>
  <c r="M18" i="97"/>
  <c r="N18" i="97"/>
  <c r="O18" i="97"/>
  <c r="T18" i="97"/>
  <c r="U18" i="97"/>
  <c r="V18" i="97"/>
  <c r="M19" i="97"/>
  <c r="M20" i="97"/>
  <c r="N20" i="97"/>
  <c r="O20" i="97"/>
  <c r="T20" i="97"/>
  <c r="U20" i="97"/>
  <c r="V20" i="97"/>
  <c r="M21" i="97"/>
  <c r="M22" i="97"/>
  <c r="N22" i="97"/>
  <c r="O22" i="97"/>
  <c r="T22" i="97"/>
  <c r="U22" i="97"/>
  <c r="V22" i="97"/>
  <c r="M23" i="97"/>
  <c r="M24" i="97"/>
  <c r="N24" i="97"/>
  <c r="O24" i="97"/>
  <c r="T24" i="97"/>
  <c r="U24" i="97"/>
  <c r="V24" i="97"/>
  <c r="M25" i="97"/>
  <c r="M26" i="97"/>
  <c r="N26" i="97"/>
  <c r="O26" i="97"/>
  <c r="T26" i="97"/>
  <c r="U26" i="97"/>
  <c r="V26" i="97"/>
  <c r="M27" i="97"/>
  <c r="M28" i="97"/>
  <c r="N28" i="97"/>
  <c r="O28" i="97"/>
  <c r="T28" i="97"/>
  <c r="U28" i="97"/>
  <c r="V28" i="97"/>
  <c r="M29" i="97"/>
  <c r="M30" i="97"/>
  <c r="N30" i="97"/>
  <c r="O30" i="97"/>
  <c r="T30" i="97"/>
  <c r="U30" i="97"/>
  <c r="V30" i="97"/>
  <c r="M31" i="97"/>
  <c r="M32" i="97"/>
  <c r="N32" i="97"/>
  <c r="O32" i="97"/>
  <c r="T32" i="97"/>
  <c r="U32" i="97"/>
  <c r="V32" i="97"/>
  <c r="M33" i="97"/>
  <c r="M34" i="97"/>
  <c r="N34" i="97"/>
  <c r="O34" i="97"/>
  <c r="T34" i="97"/>
  <c r="U34" i="97"/>
  <c r="V34" i="97"/>
  <c r="M35" i="97"/>
  <c r="M36" i="97"/>
  <c r="N36" i="97"/>
  <c r="O36" i="97"/>
  <c r="T36" i="97"/>
  <c r="U36" i="97"/>
  <c r="V36" i="97"/>
  <c r="M37" i="97"/>
  <c r="M38" i="97"/>
  <c r="N38" i="97"/>
  <c r="O38" i="97"/>
  <c r="T38" i="97"/>
  <c r="U38" i="97"/>
  <c r="V38" i="97"/>
  <c r="M39" i="97"/>
  <c r="M40" i="97"/>
  <c r="N40" i="97"/>
  <c r="O40" i="97"/>
  <c r="T40" i="97"/>
  <c r="U40" i="97"/>
  <c r="V40" i="97"/>
  <c r="M41" i="97"/>
  <c r="M42" i="97"/>
  <c r="N42" i="97"/>
  <c r="O42" i="97"/>
  <c r="T42" i="97"/>
  <c r="U42" i="97"/>
  <c r="V42" i="97"/>
  <c r="M43" i="97"/>
  <c r="M44" i="97"/>
  <c r="N44" i="97"/>
  <c r="O44" i="97"/>
  <c r="T44" i="97"/>
  <c r="U44" i="97"/>
  <c r="V44" i="97"/>
  <c r="M45" i="97"/>
  <c r="M46" i="97"/>
  <c r="N46" i="97"/>
  <c r="O46" i="97"/>
  <c r="T46" i="97"/>
  <c r="U46" i="97"/>
  <c r="V46" i="97"/>
  <c r="M47" i="97"/>
  <c r="M48" i="97"/>
  <c r="N48" i="97"/>
  <c r="O48" i="97"/>
  <c r="T48" i="97"/>
  <c r="U48" i="97"/>
  <c r="V48" i="97"/>
  <c r="M49" i="97"/>
  <c r="M50" i="97"/>
  <c r="N50" i="97"/>
  <c r="O50" i="97"/>
  <c r="T50" i="97"/>
  <c r="U50" i="97"/>
  <c r="V50" i="97"/>
  <c r="M51" i="97"/>
  <c r="M52" i="97"/>
  <c r="N52" i="97"/>
  <c r="O52" i="97"/>
  <c r="T52" i="97"/>
  <c r="U52" i="97"/>
  <c r="V52" i="97"/>
  <c r="M53" i="97"/>
  <c r="M54" i="97"/>
  <c r="N54" i="97"/>
  <c r="O54" i="97"/>
  <c r="T54" i="97"/>
  <c r="U54" i="97"/>
  <c r="V54" i="97"/>
  <c r="M55" i="97"/>
  <c r="M56" i="97"/>
  <c r="N56" i="97"/>
  <c r="O56" i="97"/>
  <c r="T56" i="97"/>
  <c r="U56" i="97"/>
  <c r="V56" i="97"/>
  <c r="M57" i="97"/>
  <c r="M58" i="97"/>
  <c r="N58" i="97"/>
  <c r="O58" i="97"/>
  <c r="T58" i="97"/>
  <c r="U58" i="97"/>
  <c r="V58" i="97"/>
  <c r="M59" i="97"/>
  <c r="M60" i="97"/>
  <c r="N60" i="97"/>
  <c r="O60" i="97"/>
  <c r="T60" i="97"/>
  <c r="U60" i="97"/>
  <c r="V60" i="97"/>
  <c r="M61" i="97"/>
  <c r="M62" i="97"/>
  <c r="N62" i="97"/>
  <c r="O62" i="97"/>
  <c r="T62" i="97"/>
  <c r="U62" i="97"/>
  <c r="V62" i="97"/>
  <c r="M63" i="97"/>
  <c r="M64" i="97"/>
  <c r="N64" i="97"/>
  <c r="O64" i="97"/>
  <c r="T64" i="97"/>
  <c r="U64" i="97"/>
  <c r="V64" i="97"/>
  <c r="M65" i="97"/>
  <c r="M66" i="97"/>
  <c r="N66" i="97"/>
  <c r="O66" i="97"/>
  <c r="T66" i="97"/>
  <c r="U66" i="97"/>
  <c r="V66" i="97"/>
  <c r="M67" i="97"/>
  <c r="M68" i="97"/>
  <c r="N68" i="97"/>
  <c r="O68" i="97"/>
  <c r="T68" i="97"/>
  <c r="U68" i="97"/>
  <c r="V68" i="97"/>
  <c r="M69" i="97"/>
  <c r="M70" i="97"/>
  <c r="N70" i="97"/>
  <c r="O70" i="97"/>
  <c r="T70" i="97"/>
  <c r="U70" i="97"/>
  <c r="V70" i="97"/>
  <c r="O71" i="97"/>
  <c r="M72" i="97"/>
  <c r="N72" i="97"/>
  <c r="O72" i="97"/>
  <c r="T72" i="97"/>
  <c r="U72" i="97"/>
  <c r="V72" i="97"/>
  <c r="K74" i="97"/>
  <c r="L74" i="97"/>
  <c r="M74" i="97"/>
  <c r="T74" i="97"/>
  <c r="U74" i="97"/>
  <c r="V74" i="97"/>
  <c r="M11" i="92"/>
  <c r="M12" i="92"/>
  <c r="N12" i="92"/>
  <c r="O12" i="92"/>
  <c r="T12" i="92"/>
  <c r="U12" i="92"/>
  <c r="V12" i="92"/>
  <c r="M13" i="92"/>
  <c r="M14" i="92"/>
  <c r="N14" i="92"/>
  <c r="O14" i="92"/>
  <c r="T14" i="92"/>
  <c r="U14" i="92"/>
  <c r="V14" i="92"/>
  <c r="M15" i="92"/>
  <c r="M16" i="92"/>
  <c r="N16" i="92"/>
  <c r="O16" i="92"/>
  <c r="T16" i="92"/>
  <c r="U16" i="92"/>
  <c r="V16" i="92"/>
  <c r="M17" i="92"/>
  <c r="M18" i="92"/>
  <c r="N18" i="92"/>
  <c r="O18" i="92"/>
  <c r="T18" i="92"/>
  <c r="U18" i="92"/>
  <c r="V18" i="92"/>
  <c r="M19" i="92"/>
  <c r="M20" i="92"/>
  <c r="N20" i="92"/>
  <c r="O20" i="92"/>
  <c r="T20" i="92"/>
  <c r="U20" i="92"/>
  <c r="V20" i="92"/>
  <c r="M21" i="92"/>
  <c r="M22" i="92"/>
  <c r="N22" i="92"/>
  <c r="O22" i="92"/>
  <c r="T22" i="92"/>
  <c r="U22" i="92"/>
  <c r="V22" i="92"/>
  <c r="M23" i="92"/>
  <c r="M24" i="92"/>
  <c r="N24" i="92"/>
  <c r="O24" i="92"/>
  <c r="T24" i="92"/>
  <c r="U24" i="92"/>
  <c r="V24" i="92"/>
  <c r="M25" i="92"/>
  <c r="M26" i="92"/>
  <c r="N26" i="92"/>
  <c r="O26" i="92"/>
  <c r="T26" i="92"/>
  <c r="U26" i="92"/>
  <c r="V26" i="92"/>
  <c r="M27" i="92"/>
  <c r="M28" i="92"/>
  <c r="N28" i="92"/>
  <c r="O28" i="92"/>
  <c r="T28" i="92"/>
  <c r="U28" i="92"/>
  <c r="V28" i="92"/>
  <c r="M29" i="92"/>
  <c r="M30" i="92"/>
  <c r="N30" i="92"/>
  <c r="O30" i="92"/>
  <c r="T30" i="92"/>
  <c r="U30" i="92"/>
  <c r="V30" i="92"/>
  <c r="M31" i="92"/>
  <c r="M32" i="92"/>
  <c r="N32" i="92"/>
  <c r="O32" i="92"/>
  <c r="T32" i="92"/>
  <c r="U32" i="92"/>
  <c r="V32" i="92"/>
  <c r="M33" i="92"/>
  <c r="M34" i="92"/>
  <c r="N34" i="92"/>
  <c r="O34" i="92"/>
  <c r="T34" i="92"/>
  <c r="U34" i="92"/>
  <c r="V34" i="92"/>
  <c r="M35" i="92"/>
  <c r="M36" i="92"/>
  <c r="N36" i="92"/>
  <c r="O36" i="92"/>
  <c r="T36" i="92"/>
  <c r="U36" i="92"/>
  <c r="V36" i="92"/>
  <c r="M37" i="92"/>
  <c r="M38" i="92"/>
  <c r="N38" i="92"/>
  <c r="O38" i="92"/>
  <c r="T38" i="92"/>
  <c r="U38" i="92"/>
  <c r="V38" i="92"/>
  <c r="M39" i="92"/>
  <c r="M40" i="92"/>
  <c r="N40" i="92"/>
  <c r="O40" i="92"/>
  <c r="T40" i="92"/>
  <c r="U40" i="92"/>
  <c r="V40" i="92"/>
  <c r="M41" i="92"/>
  <c r="M42" i="92"/>
  <c r="N42" i="92"/>
  <c r="O42" i="92"/>
  <c r="T42" i="92"/>
  <c r="U42" i="92"/>
  <c r="V42" i="92"/>
  <c r="M43" i="92"/>
  <c r="M44" i="92"/>
  <c r="N44" i="92"/>
  <c r="O44" i="92"/>
  <c r="T44" i="92"/>
  <c r="U44" i="92"/>
  <c r="V44" i="92"/>
  <c r="M45" i="92"/>
  <c r="M46" i="92"/>
  <c r="N46" i="92"/>
  <c r="O46" i="92"/>
  <c r="T46" i="92"/>
  <c r="U46" i="92"/>
  <c r="V46" i="92"/>
  <c r="M47" i="92"/>
  <c r="M48" i="92"/>
  <c r="N48" i="92"/>
  <c r="O48" i="92"/>
  <c r="T48" i="92"/>
  <c r="U48" i="92"/>
  <c r="V48" i="92"/>
  <c r="M49" i="92"/>
  <c r="M50" i="92"/>
  <c r="N50" i="92"/>
  <c r="O50" i="92"/>
  <c r="T50" i="92"/>
  <c r="U50" i="92"/>
  <c r="V50" i="92"/>
  <c r="M51" i="92"/>
  <c r="M52" i="92"/>
  <c r="N52" i="92"/>
  <c r="O52" i="92"/>
  <c r="T52" i="92"/>
  <c r="U52" i="92"/>
  <c r="V52" i="92"/>
  <c r="M53" i="92"/>
  <c r="M54" i="92"/>
  <c r="N54" i="92"/>
  <c r="O54" i="92"/>
  <c r="T54" i="92"/>
  <c r="U54" i="92"/>
  <c r="V54" i="92"/>
  <c r="M55" i="92"/>
  <c r="M56" i="92"/>
  <c r="N56" i="92"/>
  <c r="O56" i="92"/>
  <c r="T56" i="92"/>
  <c r="U56" i="92"/>
  <c r="V56" i="92"/>
  <c r="M57" i="92"/>
  <c r="M58" i="92"/>
  <c r="N58" i="92"/>
  <c r="O58" i="92"/>
  <c r="T58" i="92"/>
  <c r="U58" i="92"/>
  <c r="V58" i="92"/>
  <c r="M59" i="92"/>
  <c r="M60" i="92"/>
  <c r="N60" i="92"/>
  <c r="O60" i="92"/>
  <c r="T60" i="92"/>
  <c r="U60" i="92"/>
  <c r="V60" i="92"/>
  <c r="M61" i="92"/>
  <c r="M62" i="92"/>
  <c r="N62" i="92"/>
  <c r="O62" i="92"/>
  <c r="T62" i="92"/>
  <c r="U62" i="92"/>
  <c r="V62" i="92"/>
  <c r="M63" i="92"/>
  <c r="M64" i="92"/>
  <c r="N64" i="92"/>
  <c r="O64" i="92"/>
  <c r="T64" i="92"/>
  <c r="U64" i="92"/>
  <c r="V64" i="92"/>
  <c r="M65" i="92"/>
  <c r="M66" i="92"/>
  <c r="N66" i="92"/>
  <c r="O66" i="92"/>
  <c r="T66" i="92"/>
  <c r="U66" i="92"/>
  <c r="V66" i="92"/>
  <c r="M67" i="92"/>
  <c r="M68" i="92"/>
  <c r="N68" i="92"/>
  <c r="O68" i="92"/>
  <c r="T68" i="92"/>
  <c r="U68" i="92"/>
  <c r="V68" i="92"/>
  <c r="M69" i="92"/>
  <c r="M70" i="92"/>
  <c r="N70" i="92"/>
  <c r="O70" i="92"/>
  <c r="T70" i="92"/>
  <c r="U70" i="92"/>
  <c r="V70" i="92"/>
  <c r="O71" i="92"/>
  <c r="M72" i="92"/>
  <c r="N72" i="92"/>
  <c r="O72" i="92"/>
  <c r="T72" i="92"/>
  <c r="U72" i="92"/>
  <c r="V72" i="92"/>
  <c r="K74" i="92"/>
  <c r="L74" i="92"/>
  <c r="M74" i="92"/>
  <c r="T74" i="92"/>
  <c r="U74" i="92"/>
  <c r="V74" i="92"/>
  <c r="M11" i="96"/>
  <c r="M12" i="96"/>
  <c r="N12" i="96"/>
  <c r="O12" i="96"/>
  <c r="T12" i="96"/>
  <c r="U12" i="96"/>
  <c r="V12" i="96"/>
  <c r="M13" i="96"/>
  <c r="M14" i="96"/>
  <c r="N14" i="96"/>
  <c r="O14" i="96"/>
  <c r="T14" i="96"/>
  <c r="U14" i="96"/>
  <c r="V14" i="96"/>
  <c r="M15" i="96"/>
  <c r="M16" i="96"/>
  <c r="N16" i="96"/>
  <c r="O16" i="96"/>
  <c r="T16" i="96"/>
  <c r="U16" i="96"/>
  <c r="V16" i="96"/>
  <c r="M17" i="96"/>
  <c r="M18" i="96"/>
  <c r="N18" i="96"/>
  <c r="O18" i="96"/>
  <c r="T18" i="96"/>
  <c r="U18" i="96"/>
  <c r="V18" i="96"/>
  <c r="M19" i="96"/>
  <c r="M20" i="96"/>
  <c r="N20" i="96"/>
  <c r="O20" i="96"/>
  <c r="T20" i="96"/>
  <c r="U20" i="96"/>
  <c r="V20" i="96"/>
  <c r="M21" i="96"/>
  <c r="M22" i="96"/>
  <c r="N22" i="96"/>
  <c r="O22" i="96"/>
  <c r="T22" i="96"/>
  <c r="U22" i="96"/>
  <c r="V22" i="96"/>
  <c r="M23" i="96"/>
  <c r="M24" i="96"/>
  <c r="N24" i="96"/>
  <c r="O24" i="96"/>
  <c r="T24" i="96"/>
  <c r="U24" i="96"/>
  <c r="V24" i="96"/>
  <c r="M25" i="96"/>
  <c r="M26" i="96"/>
  <c r="N26" i="96"/>
  <c r="O26" i="96"/>
  <c r="T26" i="96"/>
  <c r="U26" i="96"/>
  <c r="V26" i="96"/>
  <c r="M27" i="96"/>
  <c r="M28" i="96"/>
  <c r="N28" i="96"/>
  <c r="O28" i="96"/>
  <c r="T28" i="96"/>
  <c r="U28" i="96"/>
  <c r="V28" i="96"/>
  <c r="M29" i="96"/>
  <c r="M30" i="96"/>
  <c r="N30" i="96"/>
  <c r="O30" i="96"/>
  <c r="T30" i="96"/>
  <c r="U30" i="96"/>
  <c r="V30" i="96"/>
  <c r="M31" i="96"/>
  <c r="M32" i="96"/>
  <c r="N32" i="96"/>
  <c r="O32" i="96"/>
  <c r="T32" i="96"/>
  <c r="U32" i="96"/>
  <c r="V32" i="96"/>
  <c r="M33" i="96"/>
  <c r="M34" i="96"/>
  <c r="N34" i="96"/>
  <c r="O34" i="96"/>
  <c r="T34" i="96"/>
  <c r="U34" i="96"/>
  <c r="V34" i="96"/>
  <c r="M35" i="96"/>
  <c r="M36" i="96"/>
  <c r="N36" i="96"/>
  <c r="O36" i="96"/>
  <c r="T36" i="96"/>
  <c r="U36" i="96"/>
  <c r="V36" i="96"/>
  <c r="M37" i="96"/>
  <c r="M38" i="96"/>
  <c r="N38" i="96"/>
  <c r="O38" i="96"/>
  <c r="T38" i="96"/>
  <c r="U38" i="96"/>
  <c r="V38" i="96"/>
  <c r="M39" i="96"/>
  <c r="M40" i="96"/>
  <c r="N40" i="96"/>
  <c r="O40" i="96"/>
  <c r="T40" i="96"/>
  <c r="U40" i="96"/>
  <c r="V40" i="96"/>
  <c r="M41" i="96"/>
  <c r="M42" i="96"/>
  <c r="N42" i="96"/>
  <c r="O42" i="96"/>
  <c r="T42" i="96"/>
  <c r="U42" i="96"/>
  <c r="V42" i="96"/>
  <c r="M43" i="96"/>
  <c r="M44" i="96"/>
  <c r="N44" i="96"/>
  <c r="O44" i="96"/>
  <c r="T44" i="96"/>
  <c r="U44" i="96"/>
  <c r="V44" i="96"/>
  <c r="M45" i="96"/>
  <c r="M46" i="96"/>
  <c r="N46" i="96"/>
  <c r="O46" i="96"/>
  <c r="T46" i="96"/>
  <c r="U46" i="96"/>
  <c r="V46" i="96"/>
  <c r="M47" i="96"/>
  <c r="M48" i="96"/>
  <c r="N48" i="96"/>
  <c r="O48" i="96"/>
  <c r="T48" i="96"/>
  <c r="U48" i="96"/>
  <c r="V48" i="96"/>
  <c r="M49" i="96"/>
  <c r="M50" i="96"/>
  <c r="N50" i="96"/>
  <c r="O50" i="96"/>
  <c r="T50" i="96"/>
  <c r="U50" i="96"/>
  <c r="V50" i="96"/>
  <c r="M51" i="96"/>
  <c r="M52" i="96"/>
  <c r="N52" i="96"/>
  <c r="O52" i="96"/>
  <c r="T52" i="96"/>
  <c r="U52" i="96"/>
  <c r="V52" i="96"/>
  <c r="M53" i="96"/>
  <c r="M54" i="96"/>
  <c r="N54" i="96"/>
  <c r="O54" i="96"/>
  <c r="T54" i="96"/>
  <c r="U54" i="96"/>
  <c r="V54" i="96"/>
  <c r="M55" i="96"/>
  <c r="M56" i="96"/>
  <c r="N56" i="96"/>
  <c r="O56" i="96"/>
  <c r="T56" i="96"/>
  <c r="U56" i="96"/>
  <c r="V56" i="96"/>
  <c r="M57" i="96"/>
  <c r="M58" i="96"/>
  <c r="N58" i="96"/>
  <c r="O58" i="96"/>
  <c r="T58" i="96"/>
  <c r="U58" i="96"/>
  <c r="V58" i="96"/>
  <c r="M59" i="96"/>
  <c r="M60" i="96"/>
  <c r="N60" i="96"/>
  <c r="O60" i="96"/>
  <c r="T60" i="96"/>
  <c r="U60" i="96"/>
  <c r="V60" i="96"/>
  <c r="M61" i="96"/>
  <c r="M62" i="96"/>
  <c r="N62" i="96"/>
  <c r="O62" i="96"/>
  <c r="T62" i="96"/>
  <c r="U62" i="96"/>
  <c r="V62" i="96"/>
  <c r="M63" i="96"/>
  <c r="M64" i="96"/>
  <c r="N64" i="96"/>
  <c r="O64" i="96"/>
  <c r="T64" i="96"/>
  <c r="U64" i="96"/>
  <c r="V64" i="96"/>
  <c r="M65" i="96"/>
  <c r="M66" i="96"/>
  <c r="N66" i="96"/>
  <c r="O66" i="96"/>
  <c r="T66" i="96"/>
  <c r="U66" i="96"/>
  <c r="V66" i="96"/>
  <c r="M67" i="96"/>
  <c r="M68" i="96"/>
  <c r="N68" i="96"/>
  <c r="O68" i="96"/>
  <c r="T68" i="96"/>
  <c r="U68" i="96"/>
  <c r="V68" i="96"/>
  <c r="M69" i="96"/>
  <c r="M70" i="96"/>
  <c r="N70" i="96"/>
  <c r="O70" i="96"/>
  <c r="T70" i="96"/>
  <c r="U70" i="96"/>
  <c r="V70" i="96"/>
  <c r="O71" i="96"/>
  <c r="M72" i="96"/>
  <c r="N72" i="96"/>
  <c r="O72" i="96"/>
  <c r="T72" i="96"/>
  <c r="U72" i="96"/>
  <c r="V72" i="96"/>
  <c r="K74" i="96"/>
  <c r="M74" i="96"/>
  <c r="T74" i="96"/>
  <c r="U74" i="96"/>
  <c r="V74" i="96"/>
  <c r="M12" i="80"/>
  <c r="M13" i="80"/>
  <c r="N13" i="80"/>
  <c r="O13" i="80"/>
  <c r="T13" i="80"/>
  <c r="U13" i="80"/>
  <c r="V13" i="80"/>
  <c r="M14" i="80"/>
  <c r="M15" i="80"/>
  <c r="N15" i="80"/>
  <c r="O15" i="80"/>
  <c r="T15" i="80"/>
  <c r="U15" i="80"/>
  <c r="V15" i="80"/>
  <c r="M16" i="80"/>
  <c r="M17" i="80"/>
  <c r="N17" i="80"/>
  <c r="O17" i="80"/>
  <c r="T17" i="80"/>
  <c r="U17" i="80"/>
  <c r="V17" i="80"/>
  <c r="M18" i="80"/>
  <c r="M19" i="80"/>
  <c r="N19" i="80"/>
  <c r="O19" i="80"/>
  <c r="T19" i="80"/>
  <c r="U19" i="80"/>
  <c r="V19" i="80"/>
  <c r="M20" i="80"/>
  <c r="M21" i="80"/>
  <c r="N21" i="80"/>
  <c r="O21" i="80"/>
  <c r="T21" i="80"/>
  <c r="U21" i="80"/>
  <c r="V21" i="80"/>
  <c r="M22" i="80"/>
  <c r="M23" i="80"/>
  <c r="N23" i="80"/>
  <c r="O23" i="80"/>
  <c r="T23" i="80"/>
  <c r="U23" i="80"/>
  <c r="V23" i="80"/>
  <c r="M24" i="80"/>
  <c r="M25" i="80"/>
  <c r="N25" i="80"/>
  <c r="O25" i="80"/>
  <c r="T25" i="80"/>
  <c r="U25" i="80"/>
  <c r="V25" i="80"/>
  <c r="M26" i="80"/>
  <c r="M27" i="80"/>
  <c r="N27" i="80"/>
  <c r="O27" i="80"/>
  <c r="T27" i="80"/>
  <c r="U27" i="80"/>
  <c r="V27" i="80"/>
  <c r="M28" i="80"/>
  <c r="M29" i="80"/>
  <c r="N29" i="80"/>
  <c r="O29" i="80"/>
  <c r="T29" i="80"/>
  <c r="U29" i="80"/>
  <c r="V29" i="80"/>
  <c r="M30" i="80"/>
  <c r="M31" i="80"/>
  <c r="N31" i="80"/>
  <c r="O31" i="80"/>
  <c r="T31" i="80"/>
  <c r="U31" i="80"/>
  <c r="V31" i="80"/>
  <c r="M32" i="80"/>
  <c r="M33" i="80"/>
  <c r="N33" i="80"/>
  <c r="O33" i="80"/>
  <c r="T33" i="80"/>
  <c r="U33" i="80"/>
  <c r="V33" i="80"/>
  <c r="M34" i="80"/>
  <c r="M35" i="80"/>
  <c r="N35" i="80"/>
  <c r="O35" i="80"/>
  <c r="T35" i="80"/>
  <c r="U35" i="80"/>
  <c r="V35" i="80"/>
  <c r="M36" i="80"/>
  <c r="M37" i="80"/>
  <c r="N37" i="80"/>
  <c r="O37" i="80"/>
  <c r="T37" i="80"/>
  <c r="U37" i="80"/>
  <c r="V37" i="80"/>
  <c r="M38" i="80"/>
  <c r="M39" i="80"/>
  <c r="N39" i="80"/>
  <c r="O39" i="80"/>
  <c r="T39" i="80"/>
  <c r="U39" i="80"/>
  <c r="V39" i="80"/>
  <c r="M40" i="80"/>
  <c r="M41" i="80"/>
  <c r="N41" i="80"/>
  <c r="O41" i="80"/>
  <c r="T41" i="80"/>
  <c r="U41" i="80"/>
  <c r="V41" i="80"/>
  <c r="M42" i="80"/>
  <c r="M43" i="80"/>
  <c r="N43" i="80"/>
  <c r="O43" i="80"/>
  <c r="T43" i="80"/>
  <c r="U43" i="80"/>
  <c r="V43" i="80"/>
  <c r="M44" i="80"/>
  <c r="M45" i="80"/>
  <c r="N45" i="80"/>
  <c r="O45" i="80"/>
  <c r="T45" i="80"/>
  <c r="U45" i="80"/>
  <c r="V45" i="80"/>
  <c r="M46" i="80"/>
  <c r="M47" i="80"/>
  <c r="N47" i="80"/>
  <c r="O47" i="80"/>
  <c r="T47" i="80"/>
  <c r="U47" i="80"/>
  <c r="V47" i="80"/>
  <c r="M48" i="80"/>
  <c r="M49" i="80"/>
  <c r="N49" i="80"/>
  <c r="O49" i="80"/>
  <c r="T49" i="80"/>
  <c r="U49" i="80"/>
  <c r="V49" i="80"/>
  <c r="M50" i="80"/>
  <c r="M51" i="80"/>
  <c r="N51" i="80"/>
  <c r="O51" i="80"/>
  <c r="T51" i="80"/>
  <c r="U51" i="80"/>
  <c r="V51" i="80"/>
  <c r="M52" i="80"/>
  <c r="M53" i="80"/>
  <c r="N53" i="80"/>
  <c r="O53" i="80"/>
  <c r="T53" i="80"/>
  <c r="U53" i="80"/>
  <c r="V53" i="80"/>
  <c r="M54" i="80"/>
  <c r="M55" i="80"/>
  <c r="N55" i="80"/>
  <c r="O55" i="80"/>
  <c r="T55" i="80"/>
  <c r="U55" i="80"/>
  <c r="V55" i="80"/>
  <c r="M56" i="80"/>
  <c r="M57" i="80"/>
  <c r="N57" i="80"/>
  <c r="O57" i="80"/>
  <c r="T57" i="80"/>
  <c r="U57" i="80"/>
  <c r="V57" i="80"/>
  <c r="M58" i="80"/>
  <c r="M59" i="80"/>
  <c r="N59" i="80"/>
  <c r="O59" i="80"/>
  <c r="T59" i="80"/>
  <c r="U59" i="80"/>
  <c r="V59" i="80"/>
  <c r="M60" i="80"/>
  <c r="M61" i="80"/>
  <c r="N61" i="80"/>
  <c r="O61" i="80"/>
  <c r="T61" i="80"/>
  <c r="U61" i="80"/>
  <c r="V61" i="80"/>
  <c r="M62" i="80"/>
  <c r="M63" i="80"/>
  <c r="N63" i="80"/>
  <c r="O63" i="80"/>
  <c r="T63" i="80"/>
  <c r="U63" i="80"/>
  <c r="V63" i="80"/>
  <c r="M64" i="80"/>
  <c r="M65" i="80"/>
  <c r="N65" i="80"/>
  <c r="O65" i="80"/>
  <c r="T65" i="80"/>
  <c r="U65" i="80"/>
  <c r="V65" i="80"/>
  <c r="M66" i="80"/>
  <c r="M67" i="80"/>
  <c r="N67" i="80"/>
  <c r="O67" i="80"/>
  <c r="T67" i="80"/>
  <c r="U67" i="80"/>
  <c r="V67" i="80"/>
  <c r="M68" i="80"/>
  <c r="M69" i="80"/>
  <c r="N69" i="80"/>
  <c r="O69" i="80"/>
  <c r="T69" i="80"/>
  <c r="U69" i="80"/>
  <c r="V69" i="80"/>
  <c r="M70" i="80"/>
  <c r="M71" i="80"/>
  <c r="N71" i="80"/>
  <c r="O71" i="80"/>
  <c r="T71" i="80"/>
  <c r="U71" i="80"/>
  <c r="V71" i="80"/>
  <c r="M72" i="80"/>
  <c r="M73" i="80"/>
  <c r="N73" i="80"/>
  <c r="O73" i="80"/>
  <c r="T73" i="80"/>
  <c r="U73" i="80"/>
  <c r="V73" i="80"/>
  <c r="M74" i="80"/>
  <c r="M75" i="80"/>
  <c r="N75" i="80"/>
  <c r="O75" i="80"/>
  <c r="T75" i="80"/>
  <c r="U75" i="80"/>
  <c r="V75" i="80"/>
  <c r="K76" i="80"/>
  <c r="L76" i="80"/>
  <c r="M76" i="80"/>
  <c r="T76" i="80"/>
  <c r="U76" i="80"/>
  <c r="V76" i="80"/>
  <c r="M11" i="100"/>
  <c r="M12" i="100"/>
  <c r="N12" i="100"/>
  <c r="O12" i="100"/>
  <c r="T12" i="100"/>
  <c r="U12" i="100"/>
  <c r="V12" i="100"/>
  <c r="M13" i="100"/>
  <c r="M14" i="100"/>
  <c r="N14" i="100"/>
  <c r="O14" i="100"/>
  <c r="T14" i="100"/>
  <c r="U14" i="100"/>
  <c r="V14" i="100"/>
  <c r="M15" i="100"/>
  <c r="M16" i="100"/>
  <c r="N16" i="100"/>
  <c r="O16" i="100"/>
  <c r="T16" i="100"/>
  <c r="U16" i="100"/>
  <c r="V16" i="100"/>
  <c r="M17" i="100"/>
  <c r="M18" i="100"/>
  <c r="N18" i="100"/>
  <c r="O18" i="100"/>
  <c r="T18" i="100"/>
  <c r="U18" i="100"/>
  <c r="V18" i="100"/>
  <c r="M19" i="100"/>
  <c r="M20" i="100"/>
  <c r="N20" i="100"/>
  <c r="O20" i="100"/>
  <c r="T20" i="100"/>
  <c r="U20" i="100"/>
  <c r="V20" i="100"/>
  <c r="M21" i="100"/>
  <c r="M22" i="100"/>
  <c r="N22" i="100"/>
  <c r="O22" i="100"/>
  <c r="T22" i="100"/>
  <c r="U22" i="100"/>
  <c r="V22" i="100"/>
  <c r="M23" i="100"/>
  <c r="M24" i="100"/>
  <c r="N24" i="100"/>
  <c r="O24" i="100"/>
  <c r="T24" i="100"/>
  <c r="U24" i="100"/>
  <c r="V24" i="100"/>
  <c r="M25" i="100"/>
  <c r="M26" i="100"/>
  <c r="N26" i="100"/>
  <c r="O26" i="100"/>
  <c r="T26" i="100"/>
  <c r="U26" i="100"/>
  <c r="V26" i="100"/>
  <c r="M27" i="100"/>
  <c r="M28" i="100"/>
  <c r="N28" i="100"/>
  <c r="O28" i="100"/>
  <c r="T28" i="100"/>
  <c r="U28" i="100"/>
  <c r="V28" i="100"/>
  <c r="M29" i="100"/>
  <c r="M30" i="100"/>
  <c r="N30" i="100"/>
  <c r="O30" i="100"/>
  <c r="T30" i="100"/>
  <c r="U30" i="100"/>
  <c r="V30" i="100"/>
  <c r="M31" i="100"/>
  <c r="M32" i="100"/>
  <c r="N32" i="100"/>
  <c r="O32" i="100"/>
  <c r="T32" i="100"/>
  <c r="U32" i="100"/>
  <c r="V32" i="100"/>
  <c r="M33" i="100"/>
  <c r="M34" i="100"/>
  <c r="N34" i="100"/>
  <c r="O34" i="100"/>
  <c r="T34" i="100"/>
  <c r="U34" i="100"/>
  <c r="V34" i="100"/>
  <c r="M35" i="100"/>
  <c r="M36" i="100"/>
  <c r="N36" i="100"/>
  <c r="O36" i="100"/>
  <c r="T36" i="100"/>
  <c r="U36" i="100"/>
  <c r="V36" i="100"/>
  <c r="M37" i="100"/>
  <c r="M38" i="100"/>
  <c r="N38" i="100"/>
  <c r="O38" i="100"/>
  <c r="T38" i="100"/>
  <c r="U38" i="100"/>
  <c r="V38" i="100"/>
  <c r="M39" i="100"/>
  <c r="M40" i="100"/>
  <c r="N40" i="100"/>
  <c r="O40" i="100"/>
  <c r="T40" i="100"/>
  <c r="U40" i="100"/>
  <c r="V40" i="100"/>
  <c r="M41" i="100"/>
  <c r="M42" i="100"/>
  <c r="N42" i="100"/>
  <c r="O42" i="100"/>
  <c r="T42" i="100"/>
  <c r="U42" i="100"/>
  <c r="V42" i="100"/>
  <c r="M43" i="100"/>
  <c r="M44" i="100"/>
  <c r="N44" i="100"/>
  <c r="O44" i="100"/>
  <c r="T44" i="100"/>
  <c r="U44" i="100"/>
  <c r="V44" i="100"/>
  <c r="M45" i="100"/>
  <c r="M46" i="100"/>
  <c r="N46" i="100"/>
  <c r="O46" i="100"/>
  <c r="T46" i="100"/>
  <c r="U46" i="100"/>
  <c r="V46" i="100"/>
  <c r="M47" i="100"/>
  <c r="M48" i="100"/>
  <c r="N48" i="100"/>
  <c r="O48" i="100"/>
  <c r="T48" i="100"/>
  <c r="U48" i="100"/>
  <c r="V48" i="100"/>
  <c r="M49" i="100"/>
  <c r="M50" i="100"/>
  <c r="N50" i="100"/>
  <c r="O50" i="100"/>
  <c r="T50" i="100"/>
  <c r="U50" i="100"/>
  <c r="V50" i="100"/>
  <c r="M51" i="100"/>
  <c r="M52" i="100"/>
  <c r="N52" i="100"/>
  <c r="O52" i="100"/>
  <c r="T52" i="100"/>
  <c r="U52" i="100"/>
  <c r="V52" i="100"/>
  <c r="M53" i="100"/>
  <c r="M54" i="100"/>
  <c r="N54" i="100"/>
  <c r="O54" i="100"/>
  <c r="T54" i="100"/>
  <c r="U54" i="100"/>
  <c r="V54" i="100"/>
  <c r="M55" i="100"/>
  <c r="M56" i="100"/>
  <c r="N56" i="100"/>
  <c r="O56" i="100"/>
  <c r="T56" i="100"/>
  <c r="U56" i="100"/>
  <c r="V56" i="100"/>
  <c r="M57" i="100"/>
  <c r="M58" i="100"/>
  <c r="N58" i="100"/>
  <c r="O58" i="100"/>
  <c r="T58" i="100"/>
  <c r="U58" i="100"/>
  <c r="V58" i="100"/>
  <c r="M59" i="100"/>
  <c r="M60" i="100"/>
  <c r="N60" i="100"/>
  <c r="O60" i="100"/>
  <c r="T60" i="100"/>
  <c r="U60" i="100"/>
  <c r="V60" i="100"/>
  <c r="M61" i="100"/>
  <c r="M62" i="100"/>
  <c r="N62" i="100"/>
  <c r="O62" i="100"/>
  <c r="T62" i="100"/>
  <c r="U62" i="100"/>
  <c r="V62" i="100"/>
  <c r="M63" i="100"/>
  <c r="M64" i="100"/>
  <c r="N64" i="100"/>
  <c r="O64" i="100"/>
  <c r="T64" i="100"/>
  <c r="U64" i="100"/>
  <c r="V64" i="100"/>
  <c r="M65" i="100"/>
  <c r="M66" i="100"/>
  <c r="N66" i="100"/>
  <c r="O66" i="100"/>
  <c r="T66" i="100"/>
  <c r="U66" i="100"/>
  <c r="V66" i="100"/>
  <c r="M67" i="100"/>
  <c r="M68" i="100"/>
  <c r="N68" i="100"/>
  <c r="O68" i="100"/>
  <c r="T68" i="100"/>
  <c r="U68" i="100"/>
  <c r="V68" i="100"/>
  <c r="M69" i="100"/>
  <c r="M70" i="100"/>
  <c r="N70" i="100"/>
  <c r="O70" i="100"/>
  <c r="T70" i="100"/>
  <c r="U70" i="100"/>
  <c r="V70" i="100"/>
  <c r="M71" i="100"/>
  <c r="N71" i="100"/>
  <c r="M72" i="100"/>
  <c r="N72" i="100"/>
  <c r="O72" i="100"/>
  <c r="T72" i="100"/>
  <c r="U72" i="100"/>
  <c r="V72" i="100"/>
  <c r="K74" i="100"/>
  <c r="L74" i="100"/>
  <c r="M74" i="100"/>
  <c r="T74" i="100"/>
  <c r="U74" i="100"/>
  <c r="V74" i="100"/>
  <c r="M11" i="88"/>
  <c r="M12" i="88"/>
  <c r="N12" i="88"/>
  <c r="O12" i="88"/>
  <c r="T12" i="88"/>
  <c r="U12" i="88"/>
  <c r="V12" i="88"/>
  <c r="M13" i="88"/>
  <c r="M14" i="88"/>
  <c r="N14" i="88"/>
  <c r="O14" i="88"/>
  <c r="T14" i="88"/>
  <c r="U14" i="88"/>
  <c r="V14" i="88"/>
  <c r="M15" i="88"/>
  <c r="M16" i="88"/>
  <c r="N16" i="88"/>
  <c r="O16" i="88"/>
  <c r="T16" i="88"/>
  <c r="U16" i="88"/>
  <c r="V16" i="88"/>
  <c r="M17" i="88"/>
  <c r="M18" i="88"/>
  <c r="N18" i="88"/>
  <c r="O18" i="88"/>
  <c r="T18" i="88"/>
  <c r="U18" i="88"/>
  <c r="V18" i="88"/>
  <c r="M19" i="88"/>
  <c r="M20" i="88"/>
  <c r="N20" i="88"/>
  <c r="O20" i="88"/>
  <c r="T20" i="88"/>
  <c r="U20" i="88"/>
  <c r="V20" i="88"/>
  <c r="M21" i="88"/>
  <c r="M22" i="88"/>
  <c r="N22" i="88"/>
  <c r="O22" i="88"/>
  <c r="T22" i="88"/>
  <c r="U22" i="88"/>
  <c r="V22" i="88"/>
  <c r="M23" i="88"/>
  <c r="M24" i="88"/>
  <c r="N24" i="88"/>
  <c r="O24" i="88"/>
  <c r="T24" i="88"/>
  <c r="U24" i="88"/>
  <c r="V24" i="88"/>
  <c r="M25" i="88"/>
  <c r="M26" i="88"/>
  <c r="N26" i="88"/>
  <c r="O26" i="88"/>
  <c r="T26" i="88"/>
  <c r="U26" i="88"/>
  <c r="V26" i="88"/>
  <c r="M27" i="88"/>
  <c r="M28" i="88"/>
  <c r="N28" i="88"/>
  <c r="O28" i="88"/>
  <c r="T28" i="88"/>
  <c r="U28" i="88"/>
  <c r="V28" i="88"/>
  <c r="M29" i="88"/>
  <c r="M30" i="88"/>
  <c r="N30" i="88"/>
  <c r="O30" i="88"/>
  <c r="T30" i="88"/>
  <c r="U30" i="88"/>
  <c r="V30" i="88"/>
  <c r="M31" i="88"/>
  <c r="M32" i="88"/>
  <c r="N32" i="88"/>
  <c r="O32" i="88"/>
  <c r="T32" i="88"/>
  <c r="U32" i="88"/>
  <c r="V32" i="88"/>
  <c r="M33" i="88"/>
  <c r="M34" i="88"/>
  <c r="N34" i="88"/>
  <c r="O34" i="88"/>
  <c r="T34" i="88"/>
  <c r="U34" i="88"/>
  <c r="V34" i="88"/>
  <c r="M35" i="88"/>
  <c r="M36" i="88"/>
  <c r="N36" i="88"/>
  <c r="O36" i="88"/>
  <c r="T36" i="88"/>
  <c r="U36" i="88"/>
  <c r="V36" i="88"/>
  <c r="M37" i="88"/>
  <c r="M38" i="88"/>
  <c r="N38" i="88"/>
  <c r="O38" i="88"/>
  <c r="T38" i="88"/>
  <c r="U38" i="88"/>
  <c r="V38" i="88"/>
  <c r="M39" i="88"/>
  <c r="M40" i="88"/>
  <c r="N40" i="88"/>
  <c r="O40" i="88"/>
  <c r="T40" i="88"/>
  <c r="U40" i="88"/>
  <c r="V40" i="88"/>
  <c r="M41" i="88"/>
  <c r="M42" i="88"/>
  <c r="N42" i="88"/>
  <c r="O42" i="88"/>
  <c r="T42" i="88"/>
  <c r="U42" i="88"/>
  <c r="V42" i="88"/>
  <c r="M43" i="88"/>
  <c r="M44" i="88"/>
  <c r="N44" i="88"/>
  <c r="O44" i="88"/>
  <c r="T44" i="88"/>
  <c r="U44" i="88"/>
  <c r="V44" i="88"/>
  <c r="M45" i="88"/>
  <c r="M46" i="88"/>
  <c r="N46" i="88"/>
  <c r="O46" i="88"/>
  <c r="T46" i="88"/>
  <c r="U46" i="88"/>
  <c r="V46" i="88"/>
  <c r="M47" i="88"/>
  <c r="M48" i="88"/>
  <c r="N48" i="88"/>
  <c r="O48" i="88"/>
  <c r="T48" i="88"/>
  <c r="U48" i="88"/>
  <c r="V48" i="88"/>
  <c r="M49" i="88"/>
  <c r="M50" i="88"/>
  <c r="N50" i="88"/>
  <c r="O50" i="88"/>
  <c r="T50" i="88"/>
  <c r="U50" i="88"/>
  <c r="V50" i="88"/>
  <c r="M51" i="88"/>
  <c r="M52" i="88"/>
  <c r="N52" i="88"/>
  <c r="O52" i="88"/>
  <c r="T52" i="88"/>
  <c r="U52" i="88"/>
  <c r="V52" i="88"/>
  <c r="M53" i="88"/>
  <c r="M54" i="88"/>
  <c r="N54" i="88"/>
  <c r="O54" i="88"/>
  <c r="T54" i="88"/>
  <c r="U54" i="88"/>
  <c r="V54" i="88"/>
  <c r="M55" i="88"/>
  <c r="M56" i="88"/>
  <c r="N56" i="88"/>
  <c r="O56" i="88"/>
  <c r="T56" i="88"/>
  <c r="U56" i="88"/>
  <c r="V56" i="88"/>
  <c r="M57" i="88"/>
  <c r="M58" i="88"/>
  <c r="N58" i="88"/>
  <c r="O58" i="88"/>
  <c r="T58" i="88"/>
  <c r="U58" i="88"/>
  <c r="V58" i="88"/>
  <c r="M59" i="88"/>
  <c r="M60" i="88"/>
  <c r="N60" i="88"/>
  <c r="O60" i="88"/>
  <c r="T60" i="88"/>
  <c r="U60" i="88"/>
  <c r="V60" i="88"/>
  <c r="M61" i="88"/>
  <c r="M62" i="88"/>
  <c r="N62" i="88"/>
  <c r="O62" i="88"/>
  <c r="T62" i="88"/>
  <c r="U62" i="88"/>
  <c r="V62" i="88"/>
  <c r="M63" i="88"/>
  <c r="M64" i="88"/>
  <c r="N64" i="88"/>
  <c r="O64" i="88"/>
  <c r="T64" i="88"/>
  <c r="U64" i="88"/>
  <c r="V64" i="88"/>
  <c r="M65" i="88"/>
  <c r="M66" i="88"/>
  <c r="N66" i="88"/>
  <c r="O66" i="88"/>
  <c r="T66" i="88"/>
  <c r="U66" i="88"/>
  <c r="V66" i="88"/>
  <c r="M67" i="88"/>
  <c r="M68" i="88"/>
  <c r="N68" i="88"/>
  <c r="O68" i="88"/>
  <c r="T68" i="88"/>
  <c r="U68" i="88"/>
  <c r="V68" i="88"/>
  <c r="M69" i="88"/>
  <c r="M70" i="88"/>
  <c r="N70" i="88"/>
  <c r="O70" i="88"/>
  <c r="T70" i="88"/>
  <c r="U70" i="88"/>
  <c r="V70" i="88"/>
  <c r="M71" i="88"/>
  <c r="M72" i="88"/>
  <c r="N72" i="88"/>
  <c r="O72" i="88"/>
  <c r="T72" i="88"/>
  <c r="U72" i="88"/>
  <c r="V72" i="88"/>
  <c r="K74" i="88"/>
  <c r="L74" i="88"/>
  <c r="M74" i="88"/>
  <c r="T74" i="88"/>
  <c r="U74" i="88"/>
  <c r="V74" i="88"/>
  <c r="H8" i="1"/>
  <c r="H9" i="1"/>
  <c r="H10" i="1"/>
  <c r="H11" i="1"/>
  <c r="H12" i="1"/>
  <c r="H13" i="1"/>
  <c r="H14" i="1"/>
  <c r="H15" i="1"/>
  <c r="K15" i="1"/>
  <c r="L15" i="1"/>
  <c r="H16" i="1"/>
  <c r="K16" i="1"/>
  <c r="L16" i="1"/>
  <c r="H17" i="1"/>
  <c r="K17" i="1"/>
  <c r="L17" i="1"/>
  <c r="H18" i="1"/>
  <c r="K18" i="1"/>
  <c r="L18" i="1"/>
  <c r="J19" i="1"/>
  <c r="L19" i="1"/>
  <c r="F20" i="1"/>
  <c r="M20" i="1"/>
  <c r="E24" i="1"/>
  <c r="H24" i="1"/>
  <c r="I24" i="1"/>
  <c r="E25" i="1"/>
  <c r="H25" i="1"/>
  <c r="I25" i="1"/>
  <c r="K25" i="1"/>
  <c r="M25" i="1"/>
  <c r="E26" i="1"/>
  <c r="H26" i="1"/>
  <c r="I26" i="1"/>
  <c r="E27" i="1"/>
  <c r="H27" i="1"/>
  <c r="I27" i="1"/>
  <c r="G28" i="1"/>
  <c r="I28" i="1"/>
  <c r="M11" i="99"/>
  <c r="M12" i="99"/>
  <c r="N12" i="99"/>
  <c r="O12" i="99"/>
  <c r="T12" i="99"/>
  <c r="U12" i="99"/>
  <c r="V12" i="99"/>
  <c r="M13" i="99"/>
  <c r="M14" i="99"/>
  <c r="N14" i="99"/>
  <c r="O14" i="99"/>
  <c r="T14" i="99"/>
  <c r="U14" i="99"/>
  <c r="V14" i="99"/>
  <c r="M15" i="99"/>
  <c r="M16" i="99"/>
  <c r="N16" i="99"/>
  <c r="O16" i="99"/>
  <c r="T16" i="99"/>
  <c r="U16" i="99"/>
  <c r="V16" i="99"/>
  <c r="M17" i="99"/>
  <c r="M18" i="99"/>
  <c r="N18" i="99"/>
  <c r="O18" i="99"/>
  <c r="T18" i="99"/>
  <c r="U18" i="99"/>
  <c r="V18" i="99"/>
  <c r="M19" i="99"/>
  <c r="M20" i="99"/>
  <c r="N20" i="99"/>
  <c r="O20" i="99"/>
  <c r="T20" i="99"/>
  <c r="U20" i="99"/>
  <c r="V20" i="99"/>
  <c r="M21" i="99"/>
  <c r="M22" i="99"/>
  <c r="N22" i="99"/>
  <c r="O22" i="99"/>
  <c r="T22" i="99"/>
  <c r="U22" i="99"/>
  <c r="V22" i="99"/>
  <c r="M23" i="99"/>
  <c r="M24" i="99"/>
  <c r="N24" i="99"/>
  <c r="O24" i="99"/>
  <c r="T24" i="99"/>
  <c r="U24" i="99"/>
  <c r="V24" i="99"/>
  <c r="M25" i="99"/>
  <c r="M26" i="99"/>
  <c r="N26" i="99"/>
  <c r="O26" i="99"/>
  <c r="T26" i="99"/>
  <c r="U26" i="99"/>
  <c r="V26" i="99"/>
  <c r="M27" i="99"/>
  <c r="M28" i="99"/>
  <c r="N28" i="99"/>
  <c r="O28" i="99"/>
  <c r="T28" i="99"/>
  <c r="U28" i="99"/>
  <c r="V28" i="99"/>
  <c r="M29" i="99"/>
  <c r="M30" i="99"/>
  <c r="N30" i="99"/>
  <c r="O30" i="99"/>
  <c r="T30" i="99"/>
  <c r="U30" i="99"/>
  <c r="V30" i="99"/>
  <c r="M31" i="99"/>
  <c r="M32" i="99"/>
  <c r="N32" i="99"/>
  <c r="O32" i="99"/>
  <c r="T32" i="99"/>
  <c r="U32" i="99"/>
  <c r="V32" i="99"/>
  <c r="M33" i="99"/>
  <c r="M34" i="99"/>
  <c r="N34" i="99"/>
  <c r="O34" i="99"/>
  <c r="T34" i="99"/>
  <c r="U34" i="99"/>
  <c r="V34" i="99"/>
  <c r="M35" i="99"/>
  <c r="M36" i="99"/>
  <c r="N36" i="99"/>
  <c r="O36" i="99"/>
  <c r="T36" i="99"/>
  <c r="U36" i="99"/>
  <c r="V36" i="99"/>
  <c r="M37" i="99"/>
  <c r="M38" i="99"/>
  <c r="N38" i="99"/>
  <c r="O38" i="99"/>
  <c r="T38" i="99"/>
  <c r="U38" i="99"/>
  <c r="V38" i="99"/>
  <c r="M39" i="99"/>
  <c r="M40" i="99"/>
  <c r="N40" i="99"/>
  <c r="O40" i="99"/>
  <c r="T40" i="99"/>
  <c r="U40" i="99"/>
  <c r="V40" i="99"/>
  <c r="M41" i="99"/>
  <c r="M42" i="99"/>
  <c r="N42" i="99"/>
  <c r="O42" i="99"/>
  <c r="T42" i="99"/>
  <c r="U42" i="99"/>
  <c r="V42" i="99"/>
  <c r="M43" i="99"/>
  <c r="M44" i="99"/>
  <c r="N44" i="99"/>
  <c r="O44" i="99"/>
  <c r="T44" i="99"/>
  <c r="U44" i="99"/>
  <c r="V44" i="99"/>
  <c r="M45" i="99"/>
  <c r="M46" i="99"/>
  <c r="N46" i="99"/>
  <c r="O46" i="99"/>
  <c r="T46" i="99"/>
  <c r="U46" i="99"/>
  <c r="V46" i="99"/>
  <c r="M47" i="99"/>
  <c r="M48" i="99"/>
  <c r="N48" i="99"/>
  <c r="O48" i="99"/>
  <c r="T48" i="99"/>
  <c r="U48" i="99"/>
  <c r="V48" i="99"/>
  <c r="M49" i="99"/>
  <c r="M50" i="99"/>
  <c r="N50" i="99"/>
  <c r="O50" i="99"/>
  <c r="T50" i="99"/>
  <c r="U50" i="99"/>
  <c r="V50" i="99"/>
  <c r="M51" i="99"/>
  <c r="M52" i="99"/>
  <c r="N52" i="99"/>
  <c r="O52" i="99"/>
  <c r="T52" i="99"/>
  <c r="U52" i="99"/>
  <c r="V52" i="99"/>
  <c r="M53" i="99"/>
  <c r="M54" i="99"/>
  <c r="N54" i="99"/>
  <c r="O54" i="99"/>
  <c r="T54" i="99"/>
  <c r="U54" i="99"/>
  <c r="V54" i="99"/>
  <c r="M55" i="99"/>
  <c r="M56" i="99"/>
  <c r="N56" i="99"/>
  <c r="O56" i="99"/>
  <c r="T56" i="99"/>
  <c r="U56" i="99"/>
  <c r="V56" i="99"/>
  <c r="M57" i="99"/>
  <c r="M58" i="99"/>
  <c r="N58" i="99"/>
  <c r="O58" i="99"/>
  <c r="T58" i="99"/>
  <c r="U58" i="99"/>
  <c r="V58" i="99"/>
  <c r="M59" i="99"/>
  <c r="M60" i="99"/>
  <c r="N60" i="99"/>
  <c r="O60" i="99"/>
  <c r="T60" i="99"/>
  <c r="U60" i="99"/>
  <c r="V60" i="99"/>
  <c r="M61" i="99"/>
  <c r="M62" i="99"/>
  <c r="N62" i="99"/>
  <c r="O62" i="99"/>
  <c r="T62" i="99"/>
  <c r="U62" i="99"/>
  <c r="V62" i="99"/>
  <c r="M63" i="99"/>
  <c r="M64" i="99"/>
  <c r="N64" i="99"/>
  <c r="O64" i="99"/>
  <c r="T64" i="99"/>
  <c r="U64" i="99"/>
  <c r="V64" i="99"/>
  <c r="M65" i="99"/>
  <c r="M66" i="99"/>
  <c r="N66" i="99"/>
  <c r="O66" i="99"/>
  <c r="T66" i="99"/>
  <c r="U66" i="99"/>
  <c r="V66" i="99"/>
  <c r="M67" i="99"/>
  <c r="M68" i="99"/>
  <c r="N68" i="99"/>
  <c r="O68" i="99"/>
  <c r="T68" i="99"/>
  <c r="U68" i="99"/>
  <c r="V68" i="99"/>
  <c r="M69" i="99"/>
  <c r="M70" i="99"/>
  <c r="N70" i="99"/>
  <c r="O70" i="99"/>
  <c r="T70" i="99"/>
  <c r="U70" i="99"/>
  <c r="V70" i="99"/>
  <c r="M71" i="99"/>
  <c r="N71" i="99"/>
  <c r="M72" i="99"/>
  <c r="N72" i="99"/>
  <c r="O72" i="99"/>
  <c r="T72" i="99"/>
  <c r="U72" i="99"/>
  <c r="V72" i="99"/>
  <c r="K74" i="99"/>
  <c r="L74" i="99"/>
  <c r="M74" i="99"/>
  <c r="T74" i="99"/>
  <c r="U74" i="99"/>
  <c r="V74" i="99"/>
  <c r="M11" i="98"/>
  <c r="M12" i="98"/>
  <c r="N12" i="98"/>
  <c r="O12" i="98"/>
  <c r="T12" i="98"/>
  <c r="U12" i="98"/>
  <c r="V12" i="98"/>
  <c r="M13" i="98"/>
  <c r="M14" i="98"/>
  <c r="N14" i="98"/>
  <c r="O14" i="98"/>
  <c r="T14" i="98"/>
  <c r="U14" i="98"/>
  <c r="V14" i="98"/>
  <c r="M15" i="98"/>
  <c r="M16" i="98"/>
  <c r="N16" i="98"/>
  <c r="O16" i="98"/>
  <c r="T16" i="98"/>
  <c r="U16" i="98"/>
  <c r="V16" i="98"/>
  <c r="M17" i="98"/>
  <c r="M18" i="98"/>
  <c r="N18" i="98"/>
  <c r="O18" i="98"/>
  <c r="T18" i="98"/>
  <c r="U18" i="98"/>
  <c r="V18" i="98"/>
  <c r="M19" i="98"/>
  <c r="M20" i="98"/>
  <c r="N20" i="98"/>
  <c r="O20" i="98"/>
  <c r="T20" i="98"/>
  <c r="U20" i="98"/>
  <c r="V20" i="98"/>
  <c r="M21" i="98"/>
  <c r="M22" i="98"/>
  <c r="N22" i="98"/>
  <c r="O22" i="98"/>
  <c r="T22" i="98"/>
  <c r="U22" i="98"/>
  <c r="V22" i="98"/>
  <c r="M23" i="98"/>
  <c r="M24" i="98"/>
  <c r="N24" i="98"/>
  <c r="O24" i="98"/>
  <c r="T24" i="98"/>
  <c r="U24" i="98"/>
  <c r="V24" i="98"/>
  <c r="M25" i="98"/>
  <c r="M26" i="98"/>
  <c r="N26" i="98"/>
  <c r="O26" i="98"/>
  <c r="T26" i="98"/>
  <c r="U26" i="98"/>
  <c r="V26" i="98"/>
  <c r="M27" i="98"/>
  <c r="M28" i="98"/>
  <c r="N28" i="98"/>
  <c r="O28" i="98"/>
  <c r="T28" i="98"/>
  <c r="U28" i="98"/>
  <c r="V28" i="98"/>
  <c r="M29" i="98"/>
  <c r="M30" i="98"/>
  <c r="N30" i="98"/>
  <c r="O30" i="98"/>
  <c r="T30" i="98"/>
  <c r="U30" i="98"/>
  <c r="V30" i="98"/>
  <c r="M31" i="98"/>
  <c r="M32" i="98"/>
  <c r="N32" i="98"/>
  <c r="O32" i="98"/>
  <c r="T32" i="98"/>
  <c r="U32" i="98"/>
  <c r="V32" i="98"/>
  <c r="M33" i="98"/>
  <c r="M34" i="98"/>
  <c r="N34" i="98"/>
  <c r="O34" i="98"/>
  <c r="T34" i="98"/>
  <c r="U34" i="98"/>
  <c r="V34" i="98"/>
  <c r="M35" i="98"/>
  <c r="M36" i="98"/>
  <c r="N36" i="98"/>
  <c r="O36" i="98"/>
  <c r="T36" i="98"/>
  <c r="U36" i="98"/>
  <c r="V36" i="98"/>
  <c r="M37" i="98"/>
  <c r="M38" i="98"/>
  <c r="N38" i="98"/>
  <c r="O38" i="98"/>
  <c r="T38" i="98"/>
  <c r="U38" i="98"/>
  <c r="V38" i="98"/>
  <c r="M39" i="98"/>
  <c r="M40" i="98"/>
  <c r="N40" i="98"/>
  <c r="O40" i="98"/>
  <c r="T40" i="98"/>
  <c r="U40" i="98"/>
  <c r="V40" i="98"/>
  <c r="M41" i="98"/>
  <c r="M42" i="98"/>
  <c r="N42" i="98"/>
  <c r="O42" i="98"/>
  <c r="T42" i="98"/>
  <c r="U42" i="98"/>
  <c r="V42" i="98"/>
  <c r="M43" i="98"/>
  <c r="M44" i="98"/>
  <c r="N44" i="98"/>
  <c r="O44" i="98"/>
  <c r="T44" i="98"/>
  <c r="U44" i="98"/>
  <c r="V44" i="98"/>
  <c r="M45" i="98"/>
  <c r="M46" i="98"/>
  <c r="N46" i="98"/>
  <c r="O46" i="98"/>
  <c r="T46" i="98"/>
  <c r="U46" i="98"/>
  <c r="V46" i="98"/>
  <c r="M47" i="98"/>
  <c r="M48" i="98"/>
  <c r="N48" i="98"/>
  <c r="O48" i="98"/>
  <c r="T48" i="98"/>
  <c r="U48" i="98"/>
  <c r="V48" i="98"/>
  <c r="M49" i="98"/>
  <c r="M50" i="98"/>
  <c r="N50" i="98"/>
  <c r="O50" i="98"/>
  <c r="T50" i="98"/>
  <c r="U50" i="98"/>
  <c r="V50" i="98"/>
  <c r="M51" i="98"/>
  <c r="M52" i="98"/>
  <c r="N52" i="98"/>
  <c r="O52" i="98"/>
  <c r="T52" i="98"/>
  <c r="U52" i="98"/>
  <c r="V52" i="98"/>
  <c r="M53" i="98"/>
  <c r="M54" i="98"/>
  <c r="N54" i="98"/>
  <c r="O54" i="98"/>
  <c r="T54" i="98"/>
  <c r="U54" i="98"/>
  <c r="V54" i="98"/>
  <c r="M55" i="98"/>
  <c r="M56" i="98"/>
  <c r="N56" i="98"/>
  <c r="O56" i="98"/>
  <c r="T56" i="98"/>
  <c r="U56" i="98"/>
  <c r="V56" i="98"/>
  <c r="M57" i="98"/>
  <c r="M58" i="98"/>
  <c r="N58" i="98"/>
  <c r="O58" i="98"/>
  <c r="T58" i="98"/>
  <c r="U58" i="98"/>
  <c r="V58" i="98"/>
  <c r="M59" i="98"/>
  <c r="M60" i="98"/>
  <c r="N60" i="98"/>
  <c r="O60" i="98"/>
  <c r="T60" i="98"/>
  <c r="U60" i="98"/>
  <c r="V60" i="98"/>
  <c r="M61" i="98"/>
  <c r="M62" i="98"/>
  <c r="N62" i="98"/>
  <c r="O62" i="98"/>
  <c r="T62" i="98"/>
  <c r="U62" i="98"/>
  <c r="V62" i="98"/>
  <c r="M63" i="98"/>
  <c r="M64" i="98"/>
  <c r="N64" i="98"/>
  <c r="O64" i="98"/>
  <c r="T64" i="98"/>
  <c r="U64" i="98"/>
  <c r="V64" i="98"/>
  <c r="M65" i="98"/>
  <c r="M66" i="98"/>
  <c r="N66" i="98"/>
  <c r="O66" i="98"/>
  <c r="T66" i="98"/>
  <c r="U66" i="98"/>
  <c r="V66" i="98"/>
  <c r="M67" i="98"/>
  <c r="M68" i="98"/>
  <c r="N68" i="98"/>
  <c r="O68" i="98"/>
  <c r="T68" i="98"/>
  <c r="U68" i="98"/>
  <c r="V68" i="98"/>
  <c r="M69" i="98"/>
  <c r="M70" i="98"/>
  <c r="N70" i="98"/>
  <c r="O70" i="98"/>
  <c r="T70" i="98"/>
  <c r="U70" i="98"/>
  <c r="V70" i="98"/>
  <c r="M71" i="98"/>
  <c r="N71" i="98"/>
  <c r="M72" i="98"/>
  <c r="N72" i="98"/>
  <c r="O72" i="98"/>
  <c r="T72" i="98"/>
  <c r="U72" i="98"/>
  <c r="V72" i="98"/>
  <c r="K74" i="98"/>
  <c r="L74" i="98"/>
  <c r="M74" i="98"/>
  <c r="T74" i="98"/>
  <c r="U74" i="98"/>
  <c r="V74" i="98"/>
  <c r="M11" i="93"/>
  <c r="M12" i="93"/>
  <c r="N12" i="93"/>
  <c r="O12" i="93"/>
  <c r="T12" i="93"/>
  <c r="U12" i="93"/>
  <c r="V12" i="93"/>
  <c r="M13" i="93"/>
  <c r="M14" i="93"/>
  <c r="N14" i="93"/>
  <c r="O14" i="93"/>
  <c r="T14" i="93"/>
  <c r="U14" i="93"/>
  <c r="V14" i="93"/>
  <c r="M15" i="93"/>
  <c r="M16" i="93"/>
  <c r="N16" i="93"/>
  <c r="O16" i="93"/>
  <c r="T16" i="93"/>
  <c r="U16" i="93"/>
  <c r="V16" i="93"/>
  <c r="M17" i="93"/>
  <c r="M18" i="93"/>
  <c r="N18" i="93"/>
  <c r="O18" i="93"/>
  <c r="T18" i="93"/>
  <c r="U18" i="93"/>
  <c r="V18" i="93"/>
  <c r="M19" i="93"/>
  <c r="M20" i="93"/>
  <c r="N20" i="93"/>
  <c r="O20" i="93"/>
  <c r="T20" i="93"/>
  <c r="U20" i="93"/>
  <c r="V20" i="93"/>
  <c r="M21" i="93"/>
  <c r="M22" i="93"/>
  <c r="N22" i="93"/>
  <c r="O22" i="93"/>
  <c r="T22" i="93"/>
  <c r="U22" i="93"/>
  <c r="V22" i="93"/>
  <c r="M23" i="93"/>
  <c r="M24" i="93"/>
  <c r="N24" i="93"/>
  <c r="O24" i="93"/>
  <c r="T24" i="93"/>
  <c r="U24" i="93"/>
  <c r="V24" i="93"/>
  <c r="M25" i="93"/>
  <c r="M26" i="93"/>
  <c r="N26" i="93"/>
  <c r="O26" i="93"/>
  <c r="T26" i="93"/>
  <c r="U26" i="93"/>
  <c r="V26" i="93"/>
  <c r="M27" i="93"/>
  <c r="M28" i="93"/>
  <c r="N28" i="93"/>
  <c r="O28" i="93"/>
  <c r="T28" i="93"/>
  <c r="U28" i="93"/>
  <c r="V28" i="93"/>
  <c r="M29" i="93"/>
  <c r="M30" i="93"/>
  <c r="N30" i="93"/>
  <c r="O30" i="93"/>
  <c r="T30" i="93"/>
  <c r="U30" i="93"/>
  <c r="V30" i="93"/>
  <c r="M31" i="93"/>
  <c r="M32" i="93"/>
  <c r="N32" i="93"/>
  <c r="O32" i="93"/>
  <c r="T32" i="93"/>
  <c r="U32" i="93"/>
  <c r="V32" i="93"/>
  <c r="M33" i="93"/>
  <c r="M34" i="93"/>
  <c r="N34" i="93"/>
  <c r="O34" i="93"/>
  <c r="T34" i="93"/>
  <c r="U34" i="93"/>
  <c r="V34" i="93"/>
  <c r="M35" i="93"/>
  <c r="M36" i="93"/>
  <c r="N36" i="93"/>
  <c r="O36" i="93"/>
  <c r="T36" i="93"/>
  <c r="U36" i="93"/>
  <c r="V36" i="93"/>
  <c r="M37" i="93"/>
  <c r="M38" i="93"/>
  <c r="N38" i="93"/>
  <c r="O38" i="93"/>
  <c r="T38" i="93"/>
  <c r="U38" i="93"/>
  <c r="V38" i="93"/>
  <c r="M39" i="93"/>
  <c r="M40" i="93"/>
  <c r="N40" i="93"/>
  <c r="O40" i="93"/>
  <c r="T40" i="93"/>
  <c r="U40" i="93"/>
  <c r="V40" i="93"/>
  <c r="M41" i="93"/>
  <c r="M42" i="93"/>
  <c r="N42" i="93"/>
  <c r="O42" i="93"/>
  <c r="T42" i="93"/>
  <c r="U42" i="93"/>
  <c r="V42" i="93"/>
  <c r="M43" i="93"/>
  <c r="M44" i="93"/>
  <c r="N44" i="93"/>
  <c r="O44" i="93"/>
  <c r="T44" i="93"/>
  <c r="U44" i="93"/>
  <c r="V44" i="93"/>
  <c r="M45" i="93"/>
  <c r="M46" i="93"/>
  <c r="N46" i="93"/>
  <c r="O46" i="93"/>
  <c r="T46" i="93"/>
  <c r="U46" i="93"/>
  <c r="V46" i="93"/>
  <c r="M47" i="93"/>
  <c r="M48" i="93"/>
  <c r="N48" i="93"/>
  <c r="O48" i="93"/>
  <c r="T48" i="93"/>
  <c r="U48" i="93"/>
  <c r="V48" i="93"/>
  <c r="M49" i="93"/>
  <c r="M50" i="93"/>
  <c r="N50" i="93"/>
  <c r="O50" i="93"/>
  <c r="T50" i="93"/>
  <c r="U50" i="93"/>
  <c r="V50" i="93"/>
  <c r="M51" i="93"/>
  <c r="M52" i="93"/>
  <c r="N52" i="93"/>
  <c r="O52" i="93"/>
  <c r="T52" i="93"/>
  <c r="U52" i="93"/>
  <c r="V52" i="93"/>
  <c r="M53" i="93"/>
  <c r="M54" i="93"/>
  <c r="N54" i="93"/>
  <c r="O54" i="93"/>
  <c r="T54" i="93"/>
  <c r="U54" i="93"/>
  <c r="V54" i="93"/>
  <c r="M55" i="93"/>
  <c r="M56" i="93"/>
  <c r="N56" i="93"/>
  <c r="O56" i="93"/>
  <c r="T56" i="93"/>
  <c r="U56" i="93"/>
  <c r="V56" i="93"/>
  <c r="M57" i="93"/>
  <c r="M58" i="93"/>
  <c r="N58" i="93"/>
  <c r="O58" i="93"/>
  <c r="T58" i="93"/>
  <c r="U58" i="93"/>
  <c r="V58" i="93"/>
  <c r="M59" i="93"/>
  <c r="M60" i="93"/>
  <c r="N60" i="93"/>
  <c r="O60" i="93"/>
  <c r="T60" i="93"/>
  <c r="U60" i="93"/>
  <c r="V60" i="93"/>
  <c r="M61" i="93"/>
  <c r="M62" i="93"/>
  <c r="N62" i="93"/>
  <c r="O62" i="93"/>
  <c r="T62" i="93"/>
  <c r="U62" i="93"/>
  <c r="V62" i="93"/>
  <c r="M63" i="93"/>
  <c r="M64" i="93"/>
  <c r="N64" i="93"/>
  <c r="O64" i="93"/>
  <c r="T64" i="93"/>
  <c r="U64" i="93"/>
  <c r="V64" i="93"/>
  <c r="M65" i="93"/>
  <c r="M66" i="93"/>
  <c r="N66" i="93"/>
  <c r="O66" i="93"/>
  <c r="T66" i="93"/>
  <c r="U66" i="93"/>
  <c r="V66" i="93"/>
  <c r="M67" i="93"/>
  <c r="M68" i="93"/>
  <c r="N68" i="93"/>
  <c r="O68" i="93"/>
  <c r="T68" i="93"/>
  <c r="U68" i="93"/>
  <c r="V68" i="93"/>
  <c r="M69" i="93"/>
  <c r="M70" i="93"/>
  <c r="N70" i="93"/>
  <c r="O70" i="93"/>
  <c r="T70" i="93"/>
  <c r="U70" i="93"/>
  <c r="V70" i="93"/>
  <c r="M71" i="93"/>
  <c r="N71" i="93"/>
  <c r="M72" i="93"/>
  <c r="N72" i="93"/>
  <c r="O72" i="93"/>
  <c r="T72" i="93"/>
  <c r="U72" i="93"/>
  <c r="V72" i="93"/>
  <c r="K74" i="93"/>
  <c r="L74" i="93"/>
  <c r="M74" i="93"/>
  <c r="T74" i="93"/>
  <c r="U74" i="93"/>
  <c r="V74" i="93"/>
</calcChain>
</file>

<file path=xl/sharedStrings.xml><?xml version="1.0" encoding="utf-8"?>
<sst xmlns="http://schemas.openxmlformats.org/spreadsheetml/2006/main" count="3110" uniqueCount="63">
  <si>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</si>
  <si>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</si>
  <si>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</si>
  <si>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</si>
  <si>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</si>
  <si>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</si>
  <si>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</si>
  <si>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</si>
  <si>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</si>
  <si>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</si>
  <si>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</si>
  <si>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</si>
  <si>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</si>
  <si>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</si>
  <si>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</si>
  <si>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</si>
  <si>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</si>
  <si>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</si>
  <si>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</si>
  <si>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</si>
  <si>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</si>
  <si>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</si>
  <si>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</si>
  <si>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</si>
  <si>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</si>
  <si>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</si>
  <si>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</si>
  <si>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</si>
  <si>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</si>
  <si>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</si>
  <si>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</si>
  <si>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</si>
  <si>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</si>
  <si>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</si>
  <si>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</si>
  <si>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</si>
  <si>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</si>
  <si>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</si>
  <si>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Imputed Rate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</si>
  <si>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</si>
  <si>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</si>
  <si>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</si>
  <si>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</si>
  <si>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</si>
  <si>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</si>
  <si>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</si>
  <si>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Park N Ride Carried over from Previous Month</t>
  </si>
  <si>
    <t>(Carryover June bal of 6,000)</t>
  </si>
  <si>
    <t>(Carryover April eom bal. of 1,514)</t>
  </si>
  <si>
    <t xml:space="preserve">Duke Energy </t>
  </si>
  <si>
    <t xml:space="preserve"> </t>
  </si>
  <si>
    <t>Aquila Energy Marketing Corporation</t>
  </si>
  <si>
    <t>Richardson Products Company</t>
  </si>
  <si>
    <t>Richardson Products</t>
  </si>
  <si>
    <t xml:space="preserve">Aquila Energy Mkting  </t>
  </si>
  <si>
    <t>Aquila</t>
  </si>
  <si>
    <t>Richardson</t>
  </si>
  <si>
    <t>Invoice Amt @ Initial Rate</t>
  </si>
  <si>
    <t>Imputed Rate after Invoice Reduction</t>
  </si>
  <si>
    <t>Invoice Amt after $1700 Reduction</t>
  </si>
  <si>
    <t>Duke Invoice Analysis:</t>
  </si>
  <si>
    <t>See Summary Sheet for revised invoice amount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</si>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</sst>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  <numFmt numFmtId="172" formatCode="&quot;$&quot;#,##0.00"/>
    <numFmt numFmtId="173" formatCode="&quot;$&quot;#,##0.0000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0" fontId="4" fillId="0" borderId="0" xfId="0" applyFont="1"/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  <xf numFmtId="166" fontId="0" fillId="0" borderId="0" xfId="1" applyNumberFormat="1" applyFont="1" applyBorder="1"/>
    <xf numFmtId="0" fontId="5" fillId="0" borderId="0" xfId="0" applyFont="1" applyAlignment="1">
      <alignment horizontal="center" wrapText="1"/>
    </xf>
    <xf numFmtId="0" fontId="0" fillId="2" borderId="0" xfId="0" applyFill="1"/>
    <xf numFmtId="171" fontId="4" fillId="2" borderId="0" xfId="2" applyNumberFormat="1" applyFont="1" applyFill="1" applyAlignment="1">
      <alignment horizontal="center"/>
    </xf>
    <xf numFmtId="44" fontId="4" fillId="0" borderId="0" xfId="2" applyFont="1" applyBorder="1"/>
    <xf numFmtId="173" fontId="0" fillId="0" borderId="0" xfId="0" applyNumberFormat="1"/>
    <xf numFmtId="172" fontId="0" fillId="0" borderId="0" xfId="0" applyNumberFormat="1"/>
    <xf numFmtId="44" fontId="0" fillId="0" borderId="1" xfId="0" applyNumberFormat="1" applyBorder="1"/>
    <xf numFmtId="8" fontId="4" fillId="0" borderId="1" xfId="2" applyNumberFormat="1" applyFont="1" applyBorder="1" applyAlignment="1">
      <alignment horizontal="right"/>
    </xf>
    <xf numFmtId="2" fontId="4" fillId="0" borderId="0" xfId="2" applyNumberFormat="1" applyFont="1" applyAlignment="1">
      <alignment horizontal="center"/>
    </xf>
    <xf numFmtId="0" fontId="0" fillId="0" borderId="3" xfId="0" applyBorder="1"/>
    <xf numFmtId="0" fontId="5" fillId="0" borderId="4" xfId="0" applyFont="1" applyBorder="1" applyAlignment="1">
      <alignment horizontal="center"/>
    </xf>
    <xf numFmtId="0" fontId="0" fillId="0" borderId="4" xfId="0" applyBorder="1"/>
    <xf numFmtId="166" fontId="0" fillId="0" borderId="4" xfId="1" applyNumberFormat="1" applyFont="1" applyBorder="1"/>
    <xf numFmtId="8" fontId="0" fillId="0" borderId="4" xfId="1" applyNumberFormat="1" applyFont="1" applyBorder="1"/>
    <xf numFmtId="172" fontId="0" fillId="0" borderId="4" xfId="1" applyNumberFormat="1" applyFont="1" applyBorder="1"/>
    <xf numFmtId="44" fontId="0" fillId="0" borderId="4" xfId="2" applyNumberFormat="1" applyFont="1" applyBorder="1"/>
    <xf numFmtId="44" fontId="1" fillId="0" borderId="5" xfId="2" applyFont="1" applyBorder="1"/>
    <xf numFmtId="0" fontId="0" fillId="0" borderId="6" xfId="0" applyBorder="1"/>
    <xf numFmtId="0" fontId="0" fillId="0" borderId="0" xfId="0" applyBorder="1"/>
    <xf numFmtId="173" fontId="0" fillId="0" borderId="0" xfId="1" applyNumberFormat="1" applyFont="1" applyBorder="1"/>
    <xf numFmtId="8" fontId="0" fillId="0" borderId="0" xfId="2" applyNumberFormat="1" applyFont="1" applyBorder="1"/>
    <xf numFmtId="172" fontId="0" fillId="0" borderId="0" xfId="1" applyNumberFormat="1" applyFont="1" applyBorder="1"/>
    <xf numFmtId="8" fontId="0" fillId="0" borderId="0" xfId="1" applyNumberFormat="1" applyFont="1" applyBorder="1"/>
    <xf numFmtId="172" fontId="0" fillId="0" borderId="7" xfId="0" applyNumberFormat="1" applyBorder="1"/>
    <xf numFmtId="44" fontId="0" fillId="0" borderId="0" xfId="2" applyNumberFormat="1" applyFont="1" applyBorder="1"/>
    <xf numFmtId="44" fontId="1" fillId="0" borderId="7" xfId="2" applyFont="1" applyBorder="1"/>
    <xf numFmtId="8" fontId="0" fillId="0" borderId="8" xfId="2" applyNumberFormat="1" applyFont="1" applyBorder="1"/>
    <xf numFmtId="172" fontId="0" fillId="0" borderId="8" xfId="2" applyNumberFormat="1" applyFont="1" applyBorder="1"/>
    <xf numFmtId="8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6" fontId="0" fillId="0" borderId="10" xfId="1" applyNumberFormat="1" applyFont="1" applyBorder="1"/>
    <xf numFmtId="44" fontId="0" fillId="0" borderId="10" xfId="2" applyNumberFormat="1" applyFont="1" applyBorder="1"/>
    <xf numFmtId="0" fontId="0" fillId="0" borderId="10" xfId="0" applyBorder="1" applyAlignment="1">
      <alignment horizontal="center"/>
    </xf>
    <xf numFmtId="44" fontId="1" fillId="0" borderId="11" xfId="2" applyFont="1" applyBorder="1"/>
    <xf numFmtId="172" fontId="0" fillId="0" borderId="0" xfId="2" applyNumberFormat="1" applyFont="1"/>
    <xf numFmtId="44" fontId="7" fillId="0" borderId="12" xfId="2" applyFont="1" applyBorder="1"/>
    <xf numFmtId="44" fontId="5" fillId="0" borderId="13" xfId="2" applyFont="1" applyBorder="1"/>
    <xf numFmtId="0" fontId="0" fillId="0" borderId="13" xfId="0" applyBorder="1"/>
    <xf numFmtId="0" fontId="0" fillId="0" borderId="14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workbookViewId="0">
      <pane ySplit="6" topLeftCell="A7" activePane="bottomLeft" state="frozen"/>
      <selection pane="bottomLeft" activeCell="F15" sqref="F15:M15"/>
    </sheetView>
  </sheetViews>
  <sheetFormatPr defaultRowHeight="13.2" x14ac:dyDescent="0.25"/>
  <cols>
    <col min="1" max="1" width="7.5546875" style="2" customWidth="1"/>
    <col min="2" max="2" width="19.88671875" customWidth="1"/>
    <col min="3" max="3" width="9.6640625" customWidth="1"/>
    <col min="6" max="6" width="11" style="10" customWidth="1"/>
    <col min="7" max="7" width="11.6640625" style="23" customWidth="1"/>
    <col min="8" max="8" width="9.88671875" style="23" customWidth="1"/>
    <col min="9" max="9" width="11.109375" style="5" customWidth="1"/>
    <col min="10" max="10" width="10.33203125" customWidth="1"/>
    <col min="11" max="11" width="9.88671875" style="23" customWidth="1"/>
    <col min="12" max="12" width="10.5546875" style="23" customWidth="1"/>
    <col min="13" max="13" width="12.33203125" style="15" customWidth="1"/>
  </cols>
  <sheetData>
    <row r="1" spans="1:14" x14ac:dyDescent="0.25">
      <c r="A1" s="2" t="s">
        <v>0</v>
      </c>
      <c r="H1" s="29"/>
      <c r="K1" s="29"/>
      <c r="L1" s="29"/>
    </row>
    <row r="2" spans="1:14" x14ac:dyDescent="0.25">
      <c r="A2" s="2" t="s">
        <v>1</v>
      </c>
      <c r="H2" s="29"/>
      <c r="K2" s="29"/>
      <c r="L2" s="29"/>
    </row>
    <row r="3" spans="1:14" x14ac:dyDescent="0.25">
      <c r="A3" s="2" t="s">
        <v>45</v>
      </c>
      <c r="H3" s="29"/>
      <c r="K3" s="29"/>
      <c r="L3" s="29"/>
    </row>
    <row r="6" spans="1:14" ht="52.8" x14ac:dyDescent="0.25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30" t="s">
        <v>38</v>
      </c>
      <c r="I6" s="16" t="s">
        <v>9</v>
      </c>
      <c r="J6" s="39" t="s">
        <v>57</v>
      </c>
      <c r="K6" s="30" t="s">
        <v>58</v>
      </c>
      <c r="L6" s="30" t="s">
        <v>59</v>
      </c>
      <c r="M6" s="19" t="s">
        <v>10</v>
      </c>
    </row>
    <row r="7" spans="1:14" x14ac:dyDescent="0.25">
      <c r="H7" s="31"/>
      <c r="K7" s="31"/>
      <c r="L7" s="31"/>
    </row>
    <row r="8" spans="1:14" x14ac:dyDescent="0.25">
      <c r="A8" s="17">
        <v>36739</v>
      </c>
      <c r="B8" s="33" t="s">
        <v>37</v>
      </c>
      <c r="C8" s="33">
        <v>27060</v>
      </c>
      <c r="D8" s="25">
        <v>26188</v>
      </c>
      <c r="E8" s="25">
        <v>500621</v>
      </c>
      <c r="F8" s="26">
        <v>1514</v>
      </c>
      <c r="G8" s="23">
        <v>0.03</v>
      </c>
      <c r="H8" s="31">
        <f t="shared" ref="H8:H14" si="0">M8/F8</f>
        <v>0.92999999999999994</v>
      </c>
      <c r="I8" s="27" t="s">
        <v>12</v>
      </c>
      <c r="J8" s="40"/>
      <c r="K8" s="41"/>
      <c r="L8" s="41"/>
      <c r="M8" s="22">
        <v>1408.02</v>
      </c>
      <c r="N8" s="25" t="s">
        <v>48</v>
      </c>
    </row>
    <row r="9" spans="1:14" x14ac:dyDescent="0.25">
      <c r="A9" s="17"/>
      <c r="B9" s="33" t="s">
        <v>42</v>
      </c>
      <c r="C9" s="33">
        <v>27255</v>
      </c>
      <c r="D9">
        <v>26221</v>
      </c>
      <c r="E9">
        <v>500615</v>
      </c>
      <c r="F9" s="26">
        <v>6000</v>
      </c>
      <c r="G9" s="23">
        <v>0.03</v>
      </c>
      <c r="H9" s="31">
        <f t="shared" si="0"/>
        <v>0.9</v>
      </c>
      <c r="I9" s="27" t="s">
        <v>12</v>
      </c>
      <c r="J9" s="40"/>
      <c r="K9" s="41"/>
      <c r="L9" s="41"/>
      <c r="M9" s="22">
        <v>5400</v>
      </c>
      <c r="N9" t="s">
        <v>47</v>
      </c>
    </row>
    <row r="10" spans="1:14" x14ac:dyDescent="0.25">
      <c r="A10" s="17"/>
      <c r="B10" s="33" t="s">
        <v>11</v>
      </c>
      <c r="C10" s="33">
        <v>27268</v>
      </c>
      <c r="D10">
        <v>25556</v>
      </c>
      <c r="E10">
        <v>500621</v>
      </c>
      <c r="F10" s="26">
        <v>58003</v>
      </c>
      <c r="G10" s="23">
        <v>0.03</v>
      </c>
      <c r="H10" s="31">
        <f t="shared" si="0"/>
        <v>5.1478889022981568E-2</v>
      </c>
      <c r="I10" s="27" t="s">
        <v>12</v>
      </c>
      <c r="J10" s="40"/>
      <c r="K10" s="41"/>
      <c r="L10" s="41"/>
      <c r="M10" s="22">
        <v>2985.93</v>
      </c>
    </row>
    <row r="11" spans="1:14" x14ac:dyDescent="0.25">
      <c r="A11" s="17"/>
      <c r="B11" s="33" t="s">
        <v>11</v>
      </c>
      <c r="C11" s="33">
        <v>27268</v>
      </c>
      <c r="D11">
        <v>25556</v>
      </c>
      <c r="E11">
        <v>500622</v>
      </c>
      <c r="F11" s="26">
        <v>38690</v>
      </c>
      <c r="G11" s="23">
        <v>0.03</v>
      </c>
      <c r="H11" s="31">
        <f t="shared" si="0"/>
        <v>7.5558283794262077E-2</v>
      </c>
      <c r="I11" s="27" t="s">
        <v>12</v>
      </c>
      <c r="J11" s="40"/>
      <c r="K11" s="41"/>
      <c r="L11" s="41"/>
      <c r="M11" s="22">
        <v>2923.35</v>
      </c>
    </row>
    <row r="12" spans="1:14" x14ac:dyDescent="0.25">
      <c r="A12" s="17"/>
      <c r="B12" s="33" t="s">
        <v>11</v>
      </c>
      <c r="C12" s="33">
        <v>27268</v>
      </c>
      <c r="D12">
        <v>25556</v>
      </c>
      <c r="E12">
        <v>500623</v>
      </c>
      <c r="F12" s="26">
        <v>4368</v>
      </c>
      <c r="G12" s="23">
        <v>0.03</v>
      </c>
      <c r="H12" s="31">
        <f t="shared" si="0"/>
        <v>3.0027472527472527E-2</v>
      </c>
      <c r="I12" s="27" t="s">
        <v>12</v>
      </c>
      <c r="J12" s="40"/>
      <c r="K12" s="41"/>
      <c r="L12" s="41"/>
      <c r="M12" s="22">
        <v>131.16</v>
      </c>
    </row>
    <row r="13" spans="1:14" x14ac:dyDescent="0.25">
      <c r="A13" s="17"/>
      <c r="B13" s="33" t="s">
        <v>54</v>
      </c>
      <c r="C13" s="33">
        <v>27036</v>
      </c>
      <c r="D13">
        <v>25544</v>
      </c>
      <c r="E13">
        <v>500621</v>
      </c>
      <c r="F13" s="26">
        <v>5955</v>
      </c>
      <c r="G13" s="23">
        <v>0.03</v>
      </c>
      <c r="H13" s="31">
        <f t="shared" si="0"/>
        <v>4.5632241813602016E-2</v>
      </c>
      <c r="I13" s="27" t="s">
        <v>12</v>
      </c>
      <c r="J13" s="40"/>
      <c r="K13" s="41"/>
      <c r="L13" s="41"/>
      <c r="M13" s="22">
        <v>271.74</v>
      </c>
    </row>
    <row r="14" spans="1:14" x14ac:dyDescent="0.25">
      <c r="A14" s="17"/>
      <c r="B14" s="33" t="s">
        <v>53</v>
      </c>
      <c r="C14" s="33">
        <v>27249</v>
      </c>
      <c r="D14">
        <v>26954</v>
      </c>
      <c r="E14">
        <v>500622</v>
      </c>
      <c r="F14" s="26">
        <v>20000</v>
      </c>
      <c r="G14" s="23">
        <v>0.03</v>
      </c>
      <c r="H14" s="31">
        <f t="shared" si="0"/>
        <v>9.3751500000000002E-2</v>
      </c>
      <c r="I14" s="27" t="s">
        <v>12</v>
      </c>
      <c r="J14" s="40"/>
      <c r="K14" s="41"/>
      <c r="L14" s="41"/>
      <c r="M14" s="22">
        <v>1875.03</v>
      </c>
    </row>
    <row r="15" spans="1:14" x14ac:dyDescent="0.25">
      <c r="A15" s="17"/>
      <c r="B15" s="33" t="s">
        <v>49</v>
      </c>
      <c r="C15" s="33">
        <v>27266</v>
      </c>
      <c r="D15">
        <v>27108</v>
      </c>
      <c r="E15">
        <v>500621</v>
      </c>
      <c r="F15" s="26">
        <v>3873</v>
      </c>
      <c r="G15" s="23">
        <v>0.05</v>
      </c>
      <c r="H15" s="31">
        <f>J15/F15</f>
        <v>0.4</v>
      </c>
      <c r="I15" s="27" t="s">
        <v>12</v>
      </c>
      <c r="J15" s="42">
        <v>1549.2</v>
      </c>
      <c r="K15" s="43">
        <f>L15/F15</f>
        <v>0.27418823660012209</v>
      </c>
      <c r="L15" s="44">
        <f>E24*$M$25</f>
        <v>1061.9310403522729</v>
      </c>
      <c r="M15" s="15">
        <v>1061.93</v>
      </c>
    </row>
    <row r="16" spans="1:14" x14ac:dyDescent="0.25">
      <c r="A16" s="17"/>
      <c r="B16" s="33" t="s">
        <v>49</v>
      </c>
      <c r="C16" s="33">
        <v>27266</v>
      </c>
      <c r="D16">
        <v>27108</v>
      </c>
      <c r="E16">
        <v>500622</v>
      </c>
      <c r="F16" s="26">
        <v>13087</v>
      </c>
      <c r="G16" s="23">
        <v>0.05</v>
      </c>
      <c r="H16" s="31">
        <f>J16/F16</f>
        <v>0.13255902804309619</v>
      </c>
      <c r="I16" s="27" t="s">
        <v>12</v>
      </c>
      <c r="J16" s="42">
        <v>1734.8</v>
      </c>
      <c r="K16" s="43">
        <f>L16/F16</f>
        <v>9.0865315361406698E-2</v>
      </c>
      <c r="L16" s="44">
        <f>E25*$M$25</f>
        <v>1189.1543821347295</v>
      </c>
      <c r="M16" s="15">
        <v>1189.1500000000001</v>
      </c>
    </row>
    <row r="17" spans="1:15" x14ac:dyDescent="0.25">
      <c r="A17" s="17"/>
      <c r="B17" s="33" t="s">
        <v>49</v>
      </c>
      <c r="C17" s="33">
        <v>27266</v>
      </c>
      <c r="D17">
        <v>27108</v>
      </c>
      <c r="E17">
        <v>500623</v>
      </c>
      <c r="F17" s="26">
        <v>47</v>
      </c>
      <c r="G17" s="23">
        <v>0.05</v>
      </c>
      <c r="H17" s="31">
        <f>J17/F17</f>
        <v>0.4</v>
      </c>
      <c r="I17" s="27" t="s">
        <v>12</v>
      </c>
      <c r="J17" s="42">
        <v>18.8</v>
      </c>
      <c r="K17" s="43">
        <f>L17/F17</f>
        <v>0.27418823660012215</v>
      </c>
      <c r="L17" s="44">
        <f>E26*$M$25</f>
        <v>12.88684712020574</v>
      </c>
      <c r="M17" s="15">
        <v>12.89</v>
      </c>
    </row>
    <row r="18" spans="1:15" x14ac:dyDescent="0.25">
      <c r="A18" s="17"/>
      <c r="B18" s="33" t="s">
        <v>49</v>
      </c>
      <c r="C18" s="33">
        <v>27266</v>
      </c>
      <c r="D18">
        <v>27108</v>
      </c>
      <c r="E18">
        <v>500626</v>
      </c>
      <c r="F18" s="26">
        <v>7007</v>
      </c>
      <c r="G18" s="23">
        <v>0.05</v>
      </c>
      <c r="H18" s="31">
        <f>J18/F18</f>
        <v>0.3</v>
      </c>
      <c r="I18" s="27" t="s">
        <v>12</v>
      </c>
      <c r="J18" s="42">
        <v>2102.1</v>
      </c>
      <c r="K18" s="43">
        <f>L18/F18</f>
        <v>0.20564117745009156</v>
      </c>
      <c r="L18" s="44">
        <f>E27*$M$25</f>
        <v>1440.9277303927915</v>
      </c>
      <c r="M18" s="15">
        <v>1440.93</v>
      </c>
    </row>
    <row r="19" spans="1:15" x14ac:dyDescent="0.25">
      <c r="A19" s="17"/>
      <c r="B19" s="33"/>
      <c r="C19" s="33"/>
      <c r="F19" s="26"/>
      <c r="H19" s="31"/>
      <c r="I19" s="27"/>
      <c r="J19" s="45">
        <f>SUM(J15:J18)</f>
        <v>5404.9</v>
      </c>
      <c r="K19" s="31"/>
      <c r="L19" s="46">
        <f>SUM(L15:L18)</f>
        <v>3704.9</v>
      </c>
      <c r="M19" s="22"/>
    </row>
    <row r="20" spans="1:15" x14ac:dyDescent="0.25">
      <c r="A20" s="17"/>
      <c r="B20" s="33"/>
      <c r="C20" s="32"/>
      <c r="E20" t="s">
        <v>40</v>
      </c>
      <c r="F20" s="28">
        <f>SUM(F8:F19)</f>
        <v>158544</v>
      </c>
      <c r="G20"/>
      <c r="H20"/>
      <c r="I20"/>
      <c r="K20"/>
      <c r="L20"/>
      <c r="M20" s="21">
        <f>SUM(M8:M19)</f>
        <v>18700.13</v>
      </c>
    </row>
    <row r="21" spans="1:15" x14ac:dyDescent="0.25">
      <c r="A21" s="17"/>
      <c r="B21" s="33"/>
      <c r="C21" s="32"/>
      <c r="F21" s="26"/>
      <c r="H21" s="31"/>
      <c r="K21" s="31"/>
      <c r="L21" s="31"/>
      <c r="M21" s="22"/>
      <c r="O21" s="44"/>
    </row>
    <row r="22" spans="1:15" x14ac:dyDescent="0.25">
      <c r="A22" s="17"/>
      <c r="B22" s="33"/>
      <c r="C22" s="32"/>
      <c r="F22" s="26"/>
      <c r="H22" s="31"/>
      <c r="K22" s="47"/>
      <c r="L22" s="31"/>
      <c r="M22" s="22"/>
    </row>
    <row r="24" spans="1:15" x14ac:dyDescent="0.25">
      <c r="B24" s="48"/>
      <c r="C24" s="49" t="s">
        <v>60</v>
      </c>
      <c r="D24" s="49"/>
      <c r="E24" s="50">
        <f>J15/$K$25</f>
        <v>0.28662879979278066</v>
      </c>
      <c r="F24" s="51"/>
      <c r="G24" s="52">
        <v>1549.2</v>
      </c>
      <c r="H24" s="53">
        <f>E24*$H$28</f>
        <v>487.26895964772712</v>
      </c>
      <c r="I24" s="52">
        <f>G24-H24</f>
        <v>1061.9310403522729</v>
      </c>
      <c r="J24" s="50"/>
      <c r="K24" s="54"/>
      <c r="L24" s="54"/>
      <c r="M24" s="55"/>
    </row>
    <row r="25" spans="1:15" x14ac:dyDescent="0.25">
      <c r="B25" s="56"/>
      <c r="C25" s="57"/>
      <c r="D25" s="57"/>
      <c r="E25" s="57">
        <f>J16/$K$25</f>
        <v>0.3209680105089826</v>
      </c>
      <c r="F25" s="58"/>
      <c r="G25" s="59">
        <v>1734.8</v>
      </c>
      <c r="H25" s="60">
        <f>E25*$H$28</f>
        <v>545.64561786527042</v>
      </c>
      <c r="I25" s="61">
        <f>G25-H25</f>
        <v>1189.1543821347295</v>
      </c>
      <c r="J25" s="57"/>
      <c r="K25" s="60">
        <f>SUM(J15:J18)</f>
        <v>5404.9</v>
      </c>
      <c r="L25" s="60">
        <v>1700</v>
      </c>
      <c r="M25" s="62">
        <f>K25-L25</f>
        <v>3704.8999999999996</v>
      </c>
    </row>
    <row r="26" spans="1:15" x14ac:dyDescent="0.25">
      <c r="B26" s="56"/>
      <c r="C26" s="57"/>
      <c r="D26" s="57"/>
      <c r="E26" s="57">
        <f>J17/$K$25</f>
        <v>3.478325223408389E-3</v>
      </c>
      <c r="F26" s="38"/>
      <c r="G26" s="59">
        <v>18.8</v>
      </c>
      <c r="H26" s="60">
        <f>E26*$H$28</f>
        <v>5.9131528797942616</v>
      </c>
      <c r="I26" s="61">
        <f>G26-H26</f>
        <v>12.88684712020574</v>
      </c>
      <c r="J26" s="57"/>
      <c r="K26" s="63"/>
      <c r="L26" s="63"/>
      <c r="M26" s="64"/>
    </row>
    <row r="27" spans="1:15" x14ac:dyDescent="0.25">
      <c r="B27" s="56"/>
      <c r="C27" s="57"/>
      <c r="D27" s="57"/>
      <c r="E27" s="57">
        <f>J18/$K$25</f>
        <v>0.38892486447482838</v>
      </c>
      <c r="F27" s="38"/>
      <c r="G27" s="59">
        <v>2102.1</v>
      </c>
      <c r="H27" s="60">
        <f>E27*$H$28</f>
        <v>661.17226960720825</v>
      </c>
      <c r="I27" s="61">
        <f>G27-H27</f>
        <v>1440.9277303927915</v>
      </c>
      <c r="J27" s="57"/>
      <c r="K27" s="63"/>
      <c r="L27" s="63"/>
      <c r="M27" s="64"/>
    </row>
    <row r="28" spans="1:15" ht="13.8" thickBot="1" x14ac:dyDescent="0.3">
      <c r="B28" s="56"/>
      <c r="C28" s="57"/>
      <c r="D28" s="57"/>
      <c r="E28" s="57"/>
      <c r="F28" s="38"/>
      <c r="G28" s="65">
        <f>SUM(G24:G27)</f>
        <v>5404.9</v>
      </c>
      <c r="H28" s="66">
        <v>1700</v>
      </c>
      <c r="I28" s="67">
        <f>SUM(I24:I27)</f>
        <v>3704.9</v>
      </c>
      <c r="J28" s="57"/>
      <c r="K28" s="63"/>
      <c r="L28" s="63"/>
      <c r="M28" s="64"/>
    </row>
    <row r="29" spans="1:15" ht="13.8" thickTop="1" x14ac:dyDescent="0.25">
      <c r="B29" s="68"/>
      <c r="C29" s="69"/>
      <c r="D29" s="69"/>
      <c r="E29" s="69"/>
      <c r="F29" s="70"/>
      <c r="G29" s="71"/>
      <c r="H29" s="71"/>
      <c r="I29" s="72"/>
      <c r="J29" s="69"/>
      <c r="K29" s="70"/>
      <c r="L29" s="70"/>
      <c r="M29" s="73"/>
    </row>
    <row r="31" spans="1:15" x14ac:dyDescent="0.25">
      <c r="O31" s="44"/>
    </row>
    <row r="33" spans="11:12" x14ac:dyDescent="0.25">
      <c r="K33" s="74"/>
      <c r="L33" s="74"/>
    </row>
  </sheetData>
  <printOptions horizontalCentered="1" gridLines="1"/>
  <pageMargins left="0" right="0" top="0" bottom="0.5" header="0" footer="0.25"/>
  <pageSetup scale="76" orientation="landscape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P47" workbookViewId="0">
      <selection activeCell="M71" sqref="M71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27036</v>
      </c>
    </row>
    <row r="3" spans="1:23" x14ac:dyDescent="0.25">
      <c r="A3" s="1" t="s">
        <v>3</v>
      </c>
      <c r="C3" s="3" t="s">
        <v>51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27036</v>
      </c>
      <c r="C11" t="s">
        <v>55</v>
      </c>
      <c r="D11">
        <v>500621</v>
      </c>
      <c r="E11">
        <v>25544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27036</v>
      </c>
      <c r="C12" t="s">
        <v>55</v>
      </c>
      <c r="D12">
        <v>500621</v>
      </c>
      <c r="E12">
        <v>25544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27036</v>
      </c>
      <c r="C13" t="s">
        <v>55</v>
      </c>
      <c r="D13">
        <v>500621</v>
      </c>
      <c r="E13">
        <v>25544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27036</v>
      </c>
      <c r="C14" t="s">
        <v>55</v>
      </c>
      <c r="D14">
        <v>500621</v>
      </c>
      <c r="E14">
        <v>25544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27036</v>
      </c>
      <c r="C15" t="s">
        <v>55</v>
      </c>
      <c r="D15">
        <v>500621</v>
      </c>
      <c r="E15">
        <v>25544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27036</v>
      </c>
      <c r="C16" t="s">
        <v>55</v>
      </c>
      <c r="D16">
        <v>500621</v>
      </c>
      <c r="E16">
        <v>25544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27036</v>
      </c>
      <c r="C17" t="s">
        <v>55</v>
      </c>
      <c r="D17">
        <v>500621</v>
      </c>
      <c r="E17">
        <v>25544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27036</v>
      </c>
      <c r="C18" t="s">
        <v>55</v>
      </c>
      <c r="D18">
        <v>500621</v>
      </c>
      <c r="E18">
        <v>25544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27036</v>
      </c>
      <c r="C19" t="s">
        <v>55</v>
      </c>
      <c r="D19">
        <v>500621</v>
      </c>
      <c r="E19">
        <v>25544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27036</v>
      </c>
      <c r="C20" t="s">
        <v>55</v>
      </c>
      <c r="D20">
        <v>500621</v>
      </c>
      <c r="E20">
        <v>25544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27036</v>
      </c>
      <c r="C21" t="s">
        <v>55</v>
      </c>
      <c r="D21">
        <v>500621</v>
      </c>
      <c r="E21">
        <v>25544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27036</v>
      </c>
      <c r="C22" t="s">
        <v>55</v>
      </c>
      <c r="D22">
        <v>500621</v>
      </c>
      <c r="E22">
        <v>25544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27036</v>
      </c>
      <c r="C23" t="s">
        <v>55</v>
      </c>
      <c r="D23">
        <v>500621</v>
      </c>
      <c r="E23">
        <v>25544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27036</v>
      </c>
      <c r="C24" t="s">
        <v>55</v>
      </c>
      <c r="D24">
        <v>500621</v>
      </c>
      <c r="E24">
        <v>25544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27036</v>
      </c>
      <c r="C25" t="s">
        <v>55</v>
      </c>
      <c r="D25">
        <v>500621</v>
      </c>
      <c r="E25">
        <v>25544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27036</v>
      </c>
      <c r="C26" t="s">
        <v>55</v>
      </c>
      <c r="D26">
        <v>500621</v>
      </c>
      <c r="E26">
        <v>25544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27036</v>
      </c>
      <c r="C27" t="s">
        <v>55</v>
      </c>
      <c r="D27">
        <v>500621</v>
      </c>
      <c r="E27">
        <v>25544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27036</v>
      </c>
      <c r="C28" t="s">
        <v>55</v>
      </c>
      <c r="D28">
        <v>500621</v>
      </c>
      <c r="E28">
        <v>25544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27036</v>
      </c>
      <c r="C29" t="s">
        <v>55</v>
      </c>
      <c r="D29">
        <v>500621</v>
      </c>
      <c r="E29">
        <v>25544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27036</v>
      </c>
      <c r="C30" t="s">
        <v>55</v>
      </c>
      <c r="D30">
        <v>500621</v>
      </c>
      <c r="E30">
        <v>25544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27036</v>
      </c>
      <c r="C31" t="s">
        <v>55</v>
      </c>
      <c r="D31">
        <v>500621</v>
      </c>
      <c r="E31">
        <v>25544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27036</v>
      </c>
      <c r="C32" t="s">
        <v>55</v>
      </c>
      <c r="D32">
        <v>500621</v>
      </c>
      <c r="E32">
        <v>25544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27036</v>
      </c>
      <c r="C33" t="s">
        <v>55</v>
      </c>
      <c r="D33">
        <v>500621</v>
      </c>
      <c r="E33">
        <v>25544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27036</v>
      </c>
      <c r="C34" t="s">
        <v>55</v>
      </c>
      <c r="D34">
        <v>500621</v>
      </c>
      <c r="E34">
        <v>25544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27036</v>
      </c>
      <c r="C35" t="s">
        <v>55</v>
      </c>
      <c r="D35">
        <v>500621</v>
      </c>
      <c r="E35">
        <v>25544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27036</v>
      </c>
      <c r="C36" t="s">
        <v>55</v>
      </c>
      <c r="D36">
        <v>500621</v>
      </c>
      <c r="E36">
        <v>25544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27036</v>
      </c>
      <c r="C37" t="s">
        <v>55</v>
      </c>
      <c r="D37">
        <v>500621</v>
      </c>
      <c r="E37">
        <v>25544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27036</v>
      </c>
      <c r="C38" t="s">
        <v>55</v>
      </c>
      <c r="D38">
        <v>500621</v>
      </c>
      <c r="E38">
        <v>25544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27036</v>
      </c>
      <c r="C39" t="s">
        <v>55</v>
      </c>
      <c r="D39">
        <v>500621</v>
      </c>
      <c r="E39">
        <v>25544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27036</v>
      </c>
      <c r="C40" t="s">
        <v>55</v>
      </c>
      <c r="D40">
        <v>500621</v>
      </c>
      <c r="E40">
        <v>25544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27036</v>
      </c>
      <c r="C41" t="s">
        <v>55</v>
      </c>
      <c r="D41">
        <v>500621</v>
      </c>
      <c r="E41">
        <v>25544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27036</v>
      </c>
      <c r="C42" t="s">
        <v>55</v>
      </c>
      <c r="D42">
        <v>500621</v>
      </c>
      <c r="E42">
        <v>25544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27036</v>
      </c>
      <c r="C43" t="s">
        <v>55</v>
      </c>
      <c r="D43">
        <v>500621</v>
      </c>
      <c r="E43">
        <v>25544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27036</v>
      </c>
      <c r="C44" t="s">
        <v>55</v>
      </c>
      <c r="D44">
        <v>500621</v>
      </c>
      <c r="E44">
        <v>25544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27036</v>
      </c>
      <c r="C45" t="s">
        <v>55</v>
      </c>
      <c r="D45">
        <v>500621</v>
      </c>
      <c r="E45">
        <v>25544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27036</v>
      </c>
      <c r="C46" t="s">
        <v>55</v>
      </c>
      <c r="D46">
        <v>500621</v>
      </c>
      <c r="E46">
        <v>25544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27036</v>
      </c>
      <c r="C47" t="s">
        <v>55</v>
      </c>
      <c r="D47">
        <v>500621</v>
      </c>
      <c r="E47">
        <v>25544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27036</v>
      </c>
      <c r="C48" t="s">
        <v>55</v>
      </c>
      <c r="D48">
        <v>500621</v>
      </c>
      <c r="E48">
        <v>25544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27036</v>
      </c>
      <c r="C49" t="s">
        <v>55</v>
      </c>
      <c r="D49">
        <v>500621</v>
      </c>
      <c r="E49">
        <v>25544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27036</v>
      </c>
      <c r="C50" t="s">
        <v>55</v>
      </c>
      <c r="D50">
        <v>500621</v>
      </c>
      <c r="E50">
        <v>25544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27036</v>
      </c>
      <c r="C51" t="s">
        <v>55</v>
      </c>
      <c r="D51">
        <v>500621</v>
      </c>
      <c r="E51">
        <v>25544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27036</v>
      </c>
      <c r="C52" t="s">
        <v>55</v>
      </c>
      <c r="D52">
        <v>500621</v>
      </c>
      <c r="E52">
        <v>25544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27036</v>
      </c>
      <c r="C53" t="s">
        <v>55</v>
      </c>
      <c r="D53">
        <v>500621</v>
      </c>
      <c r="E53">
        <v>25544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27036</v>
      </c>
      <c r="C54" t="s">
        <v>55</v>
      </c>
      <c r="D54">
        <v>500621</v>
      </c>
      <c r="E54">
        <v>25544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27036</v>
      </c>
      <c r="C55" t="s">
        <v>55</v>
      </c>
      <c r="D55">
        <v>500621</v>
      </c>
      <c r="E55">
        <v>25544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27036</v>
      </c>
      <c r="C56" t="s">
        <v>55</v>
      </c>
      <c r="D56">
        <v>500621</v>
      </c>
      <c r="E56">
        <v>25544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27036</v>
      </c>
      <c r="C57" t="s">
        <v>55</v>
      </c>
      <c r="D57">
        <v>500621</v>
      </c>
      <c r="E57">
        <v>25544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5000</v>
      </c>
      <c r="M57" s="10">
        <f t="shared" si="0"/>
        <v>5000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27036</v>
      </c>
      <c r="C58" t="s">
        <v>55</v>
      </c>
      <c r="D58">
        <v>500621</v>
      </c>
      <c r="E58">
        <v>25544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5000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150</v>
      </c>
      <c r="V58" s="14">
        <f>T58-U58</f>
        <v>-150</v>
      </c>
    </row>
    <row r="59" spans="1:22" x14ac:dyDescent="0.25">
      <c r="A59" s="1">
        <v>27036</v>
      </c>
      <c r="C59" t="s">
        <v>55</v>
      </c>
      <c r="D59">
        <v>500621</v>
      </c>
      <c r="E59">
        <v>25544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27036</v>
      </c>
      <c r="C60" t="s">
        <v>55</v>
      </c>
      <c r="D60">
        <v>500621</v>
      </c>
      <c r="E60">
        <v>25544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-4344</v>
      </c>
      <c r="M60" s="10">
        <f t="shared" si="0"/>
        <v>-5656</v>
      </c>
      <c r="N60" s="10">
        <f>+N58+K59+K60</f>
        <v>0</v>
      </c>
      <c r="O60" s="10">
        <f>+O58+L59+L60</f>
        <v>656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19.68</v>
      </c>
      <c r="V60" s="14">
        <f>T60-U60</f>
        <v>-19.68</v>
      </c>
    </row>
    <row r="61" spans="1:22" x14ac:dyDescent="0.25">
      <c r="A61" s="1">
        <v>27036</v>
      </c>
      <c r="C61" t="s">
        <v>55</v>
      </c>
      <c r="D61">
        <v>500621</v>
      </c>
      <c r="E61">
        <v>25544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27036</v>
      </c>
      <c r="C62" t="s">
        <v>55</v>
      </c>
      <c r="D62">
        <v>500621</v>
      </c>
      <c r="E62">
        <v>25544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L62" s="10">
        <v>-537</v>
      </c>
      <c r="M62" s="10">
        <f t="shared" si="0"/>
        <v>-9463</v>
      </c>
      <c r="N62" s="10">
        <f>+N60+K61+K62</f>
        <v>0</v>
      </c>
      <c r="O62" s="10">
        <f>+O60+L61+L62</f>
        <v>119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3.57</v>
      </c>
      <c r="V62" s="14">
        <f>T62-U62</f>
        <v>-3.57</v>
      </c>
    </row>
    <row r="63" spans="1:22" x14ac:dyDescent="0.25">
      <c r="A63" s="1">
        <v>27036</v>
      </c>
      <c r="C63" t="s">
        <v>55</v>
      </c>
      <c r="D63">
        <v>500621</v>
      </c>
      <c r="E63">
        <v>25544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27036</v>
      </c>
      <c r="C64" t="s">
        <v>55</v>
      </c>
      <c r="D64">
        <v>500621</v>
      </c>
      <c r="E64">
        <v>25544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L64" s="10">
        <v>-537</v>
      </c>
      <c r="M64" s="10">
        <f t="shared" si="0"/>
        <v>-9463</v>
      </c>
      <c r="N64" s="10">
        <f>+N62+K63+K64</f>
        <v>0</v>
      </c>
      <c r="O64" s="10">
        <f>+O62+L63+L64</f>
        <v>-418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12.54</v>
      </c>
      <c r="V64" s="14">
        <f>T64-U64</f>
        <v>-12.54</v>
      </c>
    </row>
    <row r="65" spans="1:22" x14ac:dyDescent="0.25">
      <c r="A65" s="1">
        <v>27036</v>
      </c>
      <c r="C65" t="s">
        <v>55</v>
      </c>
      <c r="D65">
        <v>500621</v>
      </c>
      <c r="E65">
        <v>25544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27036</v>
      </c>
      <c r="C66" t="s">
        <v>55</v>
      </c>
      <c r="D66">
        <v>500621</v>
      </c>
      <c r="E66">
        <v>25544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L66" s="10">
        <v>-537</v>
      </c>
      <c r="M66" s="10">
        <f t="shared" si="0"/>
        <v>-9463</v>
      </c>
      <c r="N66" s="10">
        <f>+N64+K65+K66</f>
        <v>0</v>
      </c>
      <c r="O66" s="10">
        <f>+O64+L65+L66</f>
        <v>-955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28.65</v>
      </c>
      <c r="V66" s="14">
        <f>T66-U66</f>
        <v>-28.65</v>
      </c>
    </row>
    <row r="67" spans="1:22" x14ac:dyDescent="0.25">
      <c r="A67" s="1">
        <v>27036</v>
      </c>
      <c r="C67" t="s">
        <v>55</v>
      </c>
      <c r="D67">
        <v>500621</v>
      </c>
      <c r="E67">
        <v>25544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27036</v>
      </c>
      <c r="C68" t="s">
        <v>55</v>
      </c>
      <c r="D68">
        <v>500621</v>
      </c>
      <c r="E68">
        <v>25544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-955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28.65</v>
      </c>
      <c r="V68" s="14">
        <f>T68-U68</f>
        <v>-28.65</v>
      </c>
    </row>
    <row r="69" spans="1:22" x14ac:dyDescent="0.25">
      <c r="A69" s="1">
        <v>27036</v>
      </c>
      <c r="C69" t="s">
        <v>55</v>
      </c>
      <c r="D69">
        <v>500621</v>
      </c>
      <c r="E69">
        <v>25544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27036</v>
      </c>
      <c r="C70" t="s">
        <v>55</v>
      </c>
      <c r="D70">
        <v>500621</v>
      </c>
      <c r="E70">
        <v>25544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-955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28.65</v>
      </c>
      <c r="V70" s="14">
        <f>T70-U70</f>
        <v>-28.65</v>
      </c>
    </row>
    <row r="71" spans="1:22" x14ac:dyDescent="0.25">
      <c r="A71" s="1">
        <v>27036</v>
      </c>
      <c r="C71" t="s">
        <v>55</v>
      </c>
      <c r="D71">
        <v>500621</v>
      </c>
      <c r="E71">
        <v>25544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L71" s="10">
        <v>955</v>
      </c>
      <c r="M71" s="10">
        <f t="shared" si="0"/>
        <v>9045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27036</v>
      </c>
      <c r="C72" t="s">
        <v>55</v>
      </c>
      <c r="D72">
        <v>500621</v>
      </c>
      <c r="E72">
        <v>25544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SUM(L11:L70)</f>
        <v>-955</v>
      </c>
      <c r="M74" s="20">
        <f>SUM(M11:M70)</f>
        <v>955</v>
      </c>
      <c r="T74" s="21">
        <f>SUM(T11:T70)</f>
        <v>0</v>
      </c>
      <c r="U74" s="21">
        <f>SUM(U11:U70)</f>
        <v>271.74</v>
      </c>
      <c r="V74" s="21">
        <f>SUM(V11:V70)</f>
        <v>-271.74</v>
      </c>
    </row>
    <row r="75" spans="1:22" x14ac:dyDescent="0.25">
      <c r="O75" s="35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workbookViewId="0">
      <selection activeCell="D11" sqref="D11:D72"/>
    </sheetView>
  </sheetViews>
  <sheetFormatPr defaultRowHeight="13.2" x14ac:dyDescent="0.25"/>
  <cols>
    <col min="1" max="1" width="16" style="1" customWidth="1"/>
    <col min="2" max="2" width="0.109375" style="5" hidden="1" customWidth="1"/>
    <col min="3" max="3" width="10.33203125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27249</v>
      </c>
    </row>
    <row r="3" spans="1:23" x14ac:dyDescent="0.25">
      <c r="A3" s="1" t="s">
        <v>3</v>
      </c>
      <c r="C3" s="3" t="s">
        <v>52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27249</v>
      </c>
      <c r="C11" t="s">
        <v>56</v>
      </c>
      <c r="D11">
        <v>500622</v>
      </c>
      <c r="E11">
        <v>26954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27249</v>
      </c>
      <c r="C12" t="s">
        <v>56</v>
      </c>
      <c r="D12">
        <v>500622</v>
      </c>
      <c r="E12">
        <v>26954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27249</v>
      </c>
      <c r="C13" t="s">
        <v>56</v>
      </c>
      <c r="D13">
        <v>500622</v>
      </c>
      <c r="E13">
        <v>26954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27249</v>
      </c>
      <c r="C14" t="s">
        <v>56</v>
      </c>
      <c r="D14">
        <v>500622</v>
      </c>
      <c r="E14">
        <v>26954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27249</v>
      </c>
      <c r="C15" t="s">
        <v>56</v>
      </c>
      <c r="D15">
        <v>500622</v>
      </c>
      <c r="E15">
        <v>26954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27249</v>
      </c>
      <c r="C16" t="s">
        <v>56</v>
      </c>
      <c r="D16">
        <v>500622</v>
      </c>
      <c r="E16">
        <v>26954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27249</v>
      </c>
      <c r="C17" t="s">
        <v>56</v>
      </c>
      <c r="D17">
        <v>500622</v>
      </c>
      <c r="E17">
        <v>26954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27249</v>
      </c>
      <c r="C18" t="s">
        <v>56</v>
      </c>
      <c r="D18">
        <v>500622</v>
      </c>
      <c r="E18">
        <v>26954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27249</v>
      </c>
      <c r="C19" t="s">
        <v>56</v>
      </c>
      <c r="D19">
        <v>500622</v>
      </c>
      <c r="E19">
        <v>26954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27249</v>
      </c>
      <c r="C20" t="s">
        <v>56</v>
      </c>
      <c r="D20">
        <v>500622</v>
      </c>
      <c r="E20">
        <v>26954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27249</v>
      </c>
      <c r="C21" t="s">
        <v>56</v>
      </c>
      <c r="D21">
        <v>500622</v>
      </c>
      <c r="E21">
        <v>26954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27249</v>
      </c>
      <c r="C22" t="s">
        <v>56</v>
      </c>
      <c r="D22">
        <v>500622</v>
      </c>
      <c r="E22">
        <v>26954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27249</v>
      </c>
      <c r="C23" t="s">
        <v>56</v>
      </c>
      <c r="D23">
        <v>500622</v>
      </c>
      <c r="E23">
        <v>26954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27249</v>
      </c>
      <c r="C24" t="s">
        <v>56</v>
      </c>
      <c r="D24">
        <v>500622</v>
      </c>
      <c r="E24">
        <v>26954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27249</v>
      </c>
      <c r="C25" t="s">
        <v>56</v>
      </c>
      <c r="D25">
        <v>500622</v>
      </c>
      <c r="E25">
        <v>26954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27249</v>
      </c>
      <c r="C26" t="s">
        <v>56</v>
      </c>
      <c r="D26">
        <v>500622</v>
      </c>
      <c r="E26">
        <v>26954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27249</v>
      </c>
      <c r="C27" t="s">
        <v>56</v>
      </c>
      <c r="D27">
        <v>500622</v>
      </c>
      <c r="E27">
        <v>26954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27249</v>
      </c>
      <c r="C28" t="s">
        <v>56</v>
      </c>
      <c r="D28">
        <v>500622</v>
      </c>
      <c r="E28">
        <v>26954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27249</v>
      </c>
      <c r="C29" t="s">
        <v>56</v>
      </c>
      <c r="D29">
        <v>500622</v>
      </c>
      <c r="E29">
        <v>26954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27249</v>
      </c>
      <c r="C30" t="s">
        <v>56</v>
      </c>
      <c r="D30">
        <v>500622</v>
      </c>
      <c r="E30">
        <v>26954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27249</v>
      </c>
      <c r="C31" t="s">
        <v>56</v>
      </c>
      <c r="D31">
        <v>500622</v>
      </c>
      <c r="E31">
        <v>26954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27249</v>
      </c>
      <c r="C32" t="s">
        <v>56</v>
      </c>
      <c r="D32">
        <v>500622</v>
      </c>
      <c r="E32">
        <v>26954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27249</v>
      </c>
      <c r="C33" t="s">
        <v>56</v>
      </c>
      <c r="D33">
        <v>500622</v>
      </c>
      <c r="E33">
        <v>26954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27249</v>
      </c>
      <c r="C34" t="s">
        <v>56</v>
      </c>
      <c r="D34">
        <v>500622</v>
      </c>
      <c r="E34">
        <v>26954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27249</v>
      </c>
      <c r="C35" t="s">
        <v>56</v>
      </c>
      <c r="D35">
        <v>500622</v>
      </c>
      <c r="E35">
        <v>26954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27249</v>
      </c>
      <c r="C36" t="s">
        <v>56</v>
      </c>
      <c r="D36">
        <v>500622</v>
      </c>
      <c r="E36">
        <v>26954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27249</v>
      </c>
      <c r="C37" t="s">
        <v>56</v>
      </c>
      <c r="D37">
        <v>500622</v>
      </c>
      <c r="E37">
        <v>26954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27249</v>
      </c>
      <c r="C38" t="s">
        <v>56</v>
      </c>
      <c r="D38">
        <v>500622</v>
      </c>
      <c r="E38">
        <v>26954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27249</v>
      </c>
      <c r="C39" t="s">
        <v>56</v>
      </c>
      <c r="D39">
        <v>500622</v>
      </c>
      <c r="E39">
        <v>26954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27249</v>
      </c>
      <c r="C40" t="s">
        <v>56</v>
      </c>
      <c r="D40">
        <v>500622</v>
      </c>
      <c r="E40">
        <v>26954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27249</v>
      </c>
      <c r="C41" t="s">
        <v>56</v>
      </c>
      <c r="D41">
        <v>500622</v>
      </c>
      <c r="E41">
        <v>26954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27249</v>
      </c>
      <c r="C42" t="s">
        <v>56</v>
      </c>
      <c r="D42">
        <v>500622</v>
      </c>
      <c r="E42">
        <v>26954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27249</v>
      </c>
      <c r="C43" t="s">
        <v>56</v>
      </c>
      <c r="D43">
        <v>500622</v>
      </c>
      <c r="E43">
        <v>26954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27249</v>
      </c>
      <c r="C44" t="s">
        <v>56</v>
      </c>
      <c r="D44">
        <v>500622</v>
      </c>
      <c r="E44">
        <v>26954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27249</v>
      </c>
      <c r="C45" t="s">
        <v>56</v>
      </c>
      <c r="D45">
        <v>500622</v>
      </c>
      <c r="E45">
        <v>26954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27249</v>
      </c>
      <c r="C46" t="s">
        <v>56</v>
      </c>
      <c r="D46">
        <v>500622</v>
      </c>
      <c r="E46">
        <v>26954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27249</v>
      </c>
      <c r="C47" t="s">
        <v>56</v>
      </c>
      <c r="D47">
        <v>500622</v>
      </c>
      <c r="E47">
        <v>26954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L47" s="10">
        <v>10000</v>
      </c>
      <c r="M47" s="10">
        <f>K47-L47</f>
        <v>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27249</v>
      </c>
      <c r="C48" t="s">
        <v>56</v>
      </c>
      <c r="D48">
        <v>500622</v>
      </c>
      <c r="E48">
        <v>26954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10000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300</v>
      </c>
      <c r="V48" s="14">
        <f t="shared" si="6"/>
        <v>-300</v>
      </c>
    </row>
    <row r="49" spans="1:22" x14ac:dyDescent="0.25">
      <c r="A49" s="1">
        <v>27249</v>
      </c>
      <c r="C49" t="s">
        <v>56</v>
      </c>
      <c r="D49">
        <v>500622</v>
      </c>
      <c r="E49">
        <v>26954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27249</v>
      </c>
      <c r="C50" t="s">
        <v>56</v>
      </c>
      <c r="D50">
        <v>500622</v>
      </c>
      <c r="E50">
        <v>26954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L50" s="10">
        <v>-2500</v>
      </c>
      <c r="M50" s="10">
        <f t="shared" si="0"/>
        <v>-7500</v>
      </c>
      <c r="N50" s="10">
        <f>+N48+K49+K50</f>
        <v>0</v>
      </c>
      <c r="O50" s="10">
        <f>+O48+L49+L50</f>
        <v>7500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225</v>
      </c>
      <c r="V50" s="14">
        <f t="shared" si="6"/>
        <v>-225</v>
      </c>
    </row>
    <row r="51" spans="1:22" x14ac:dyDescent="0.25">
      <c r="A51" s="1">
        <v>27249</v>
      </c>
      <c r="C51" t="s">
        <v>56</v>
      </c>
      <c r="D51">
        <v>500622</v>
      </c>
      <c r="E51">
        <v>26954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27249</v>
      </c>
      <c r="C52" t="s">
        <v>56</v>
      </c>
      <c r="D52">
        <v>500622</v>
      </c>
      <c r="E52">
        <v>26954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7500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225</v>
      </c>
      <c r="V52" s="14">
        <f t="shared" si="6"/>
        <v>-225</v>
      </c>
    </row>
    <row r="53" spans="1:22" x14ac:dyDescent="0.25">
      <c r="A53" s="1">
        <v>27249</v>
      </c>
      <c r="C53" t="s">
        <v>56</v>
      </c>
      <c r="D53">
        <v>500622</v>
      </c>
      <c r="E53">
        <v>26954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27249</v>
      </c>
      <c r="C54" t="s">
        <v>56</v>
      </c>
      <c r="D54">
        <v>500622</v>
      </c>
      <c r="E54">
        <v>26954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7500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225</v>
      </c>
      <c r="V54" s="14">
        <f>T54-U54</f>
        <v>-225</v>
      </c>
    </row>
    <row r="55" spans="1:22" x14ac:dyDescent="0.25">
      <c r="A55" s="1">
        <v>27249</v>
      </c>
      <c r="C55" t="s">
        <v>56</v>
      </c>
      <c r="D55">
        <v>500622</v>
      </c>
      <c r="E55">
        <v>26954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27249</v>
      </c>
      <c r="C56" t="s">
        <v>56</v>
      </c>
      <c r="D56">
        <v>500622</v>
      </c>
      <c r="E56">
        <v>26954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L56" s="10">
        <v>-7500</v>
      </c>
      <c r="M56" s="10">
        <f t="shared" si="0"/>
        <v>-2500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27249</v>
      </c>
      <c r="C57" t="s">
        <v>56</v>
      </c>
      <c r="D57">
        <v>500622</v>
      </c>
      <c r="E57">
        <v>26954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10000</v>
      </c>
      <c r="M57" s="10">
        <f t="shared" si="0"/>
        <v>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27249</v>
      </c>
      <c r="C58" t="s">
        <v>56</v>
      </c>
      <c r="D58">
        <v>500622</v>
      </c>
      <c r="E58">
        <v>26954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10000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300</v>
      </c>
      <c r="V58" s="14">
        <f>T58-U58</f>
        <v>-300</v>
      </c>
    </row>
    <row r="59" spans="1:22" x14ac:dyDescent="0.25">
      <c r="A59" s="1">
        <v>27249</v>
      </c>
      <c r="C59" t="s">
        <v>56</v>
      </c>
      <c r="D59">
        <v>500622</v>
      </c>
      <c r="E59">
        <v>26954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27249</v>
      </c>
      <c r="C60" t="s">
        <v>56</v>
      </c>
      <c r="D60">
        <v>500622</v>
      </c>
      <c r="E60">
        <v>26954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10000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300</v>
      </c>
      <c r="V60" s="14">
        <f>T60-U60</f>
        <v>-300</v>
      </c>
    </row>
    <row r="61" spans="1:22" x14ac:dyDescent="0.25">
      <c r="A61" s="1">
        <v>27249</v>
      </c>
      <c r="C61" t="s">
        <v>56</v>
      </c>
      <c r="D61">
        <v>500622</v>
      </c>
      <c r="E61">
        <v>26954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27249</v>
      </c>
      <c r="C62" t="s">
        <v>56</v>
      </c>
      <c r="D62">
        <v>500622</v>
      </c>
      <c r="E62">
        <v>26954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L62" s="10">
        <v>-3333</v>
      </c>
      <c r="M62" s="10">
        <f t="shared" si="0"/>
        <v>-6667</v>
      </c>
      <c r="N62" s="10">
        <f>+N60+K61+K62</f>
        <v>0</v>
      </c>
      <c r="O62" s="10">
        <f>+O60+L61+L62</f>
        <v>6667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200.01</v>
      </c>
      <c r="V62" s="14">
        <f>T62-U62</f>
        <v>-200.01</v>
      </c>
    </row>
    <row r="63" spans="1:22" x14ac:dyDescent="0.25">
      <c r="A63" s="1">
        <v>27249</v>
      </c>
      <c r="C63" t="s">
        <v>56</v>
      </c>
      <c r="D63">
        <v>500622</v>
      </c>
      <c r="E63">
        <v>26954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27249</v>
      </c>
      <c r="C64" t="s">
        <v>56</v>
      </c>
      <c r="D64">
        <v>500622</v>
      </c>
      <c r="E64">
        <v>26954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L64" s="10">
        <v>-3333</v>
      </c>
      <c r="M64" s="10">
        <f t="shared" si="0"/>
        <v>-6667</v>
      </c>
      <c r="N64" s="10">
        <f>+N62+K63+K64</f>
        <v>0</v>
      </c>
      <c r="O64" s="10">
        <f>+O62+L63+L64</f>
        <v>3334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100.02</v>
      </c>
      <c r="V64" s="14">
        <f>T64-U64</f>
        <v>-100.02</v>
      </c>
    </row>
    <row r="65" spans="1:22" x14ac:dyDescent="0.25">
      <c r="A65" s="1">
        <v>27249</v>
      </c>
      <c r="C65" t="s">
        <v>56</v>
      </c>
      <c r="D65">
        <v>500622</v>
      </c>
      <c r="E65">
        <v>26954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27249</v>
      </c>
      <c r="C66" t="s">
        <v>56</v>
      </c>
      <c r="D66">
        <v>500622</v>
      </c>
      <c r="E66">
        <v>26954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L66" s="10">
        <v>-3334</v>
      </c>
      <c r="M66" s="10">
        <f t="shared" si="0"/>
        <v>-6666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27249</v>
      </c>
      <c r="C67" t="s">
        <v>56</v>
      </c>
      <c r="D67">
        <v>500622</v>
      </c>
      <c r="E67">
        <v>26954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27249</v>
      </c>
      <c r="C68" t="s">
        <v>56</v>
      </c>
      <c r="D68">
        <v>500622</v>
      </c>
      <c r="E68">
        <v>26954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27249</v>
      </c>
      <c r="C69" t="s">
        <v>56</v>
      </c>
      <c r="D69">
        <v>500622</v>
      </c>
      <c r="E69">
        <v>26954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27249</v>
      </c>
      <c r="C70" t="s">
        <v>56</v>
      </c>
      <c r="D70">
        <v>500622</v>
      </c>
      <c r="E70">
        <v>26954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27249</v>
      </c>
      <c r="C71" t="s">
        <v>56</v>
      </c>
      <c r="D71">
        <v>500622</v>
      </c>
      <c r="E71">
        <v>26954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27249</v>
      </c>
      <c r="C72" t="s">
        <v>56</v>
      </c>
      <c r="D72">
        <v>500622</v>
      </c>
      <c r="E72">
        <v>26954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SUM(U11:U72)</f>
        <v>1875.03</v>
      </c>
      <c r="V74" s="21">
        <f>SUM(V11:V72)</f>
        <v>-1875.03</v>
      </c>
    </row>
    <row r="75" spans="1:22" x14ac:dyDescent="0.25">
      <c r="O75" s="35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rintOptions gridLines="1"/>
  <pageMargins left="0" right="0" top="0.5" bottom="0.25" header="0" footer="0"/>
  <pageSetup paperSize="5" scale="57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" workbookViewId="0">
      <selection activeCell="V12" sqref="V12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27255</v>
      </c>
    </row>
    <row r="3" spans="1:23" x14ac:dyDescent="0.25">
      <c r="A3" s="1" t="s">
        <v>3</v>
      </c>
      <c r="C3" s="3" t="s">
        <v>42</v>
      </c>
    </row>
    <row r="4" spans="1:23" x14ac:dyDescent="0.25">
      <c r="A4" s="1" t="s">
        <v>15</v>
      </c>
      <c r="C4" s="4">
        <v>36678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G10" s="36" t="s">
        <v>46</v>
      </c>
      <c r="L10" s="37">
        <v>6000</v>
      </c>
    </row>
    <row r="11" spans="1:23" x14ac:dyDescent="0.25">
      <c r="A11" s="1">
        <v>27269</v>
      </c>
      <c r="C11" t="s">
        <v>43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36739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27269</v>
      </c>
      <c r="C12" t="s">
        <v>43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L10+K11+K12</f>
        <v>6000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180</v>
      </c>
      <c r="U12" s="12">
        <f>ABS(O12)*S12</f>
        <v>0</v>
      </c>
      <c r="V12" s="14">
        <f>T12-U12</f>
        <v>180</v>
      </c>
    </row>
    <row r="13" spans="1:23" x14ac:dyDescent="0.25">
      <c r="A13" s="1">
        <v>27269</v>
      </c>
      <c r="C13" t="s">
        <v>43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27269</v>
      </c>
      <c r="C14" t="s">
        <v>43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6000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180</v>
      </c>
      <c r="U14" s="12">
        <f>ABS(O14)*S14</f>
        <v>0</v>
      </c>
      <c r="V14" s="14">
        <f>T14-U14</f>
        <v>180</v>
      </c>
    </row>
    <row r="15" spans="1:23" x14ac:dyDescent="0.25">
      <c r="A15" s="1">
        <v>27269</v>
      </c>
      <c r="C15" t="s">
        <v>43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27269</v>
      </c>
      <c r="C16" t="s">
        <v>43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6000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180</v>
      </c>
      <c r="U16" s="12">
        <f>ABS(O16)*S16</f>
        <v>0</v>
      </c>
      <c r="V16" s="14">
        <f>T16-U16</f>
        <v>180</v>
      </c>
    </row>
    <row r="17" spans="1:22" x14ac:dyDescent="0.25">
      <c r="A17" s="1">
        <v>27269</v>
      </c>
      <c r="C17" t="s">
        <v>43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27269</v>
      </c>
      <c r="C18" t="s">
        <v>43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6000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180</v>
      </c>
      <c r="U18" s="12">
        <f t="shared" ref="U18:U28" si="2">ABS(O18)*S18</f>
        <v>0</v>
      </c>
      <c r="V18" s="14">
        <f t="shared" ref="V18:V28" si="3">T18-U18</f>
        <v>180</v>
      </c>
    </row>
    <row r="19" spans="1:22" x14ac:dyDescent="0.25">
      <c r="A19" s="1">
        <v>27269</v>
      </c>
      <c r="C19" t="s">
        <v>43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27269</v>
      </c>
      <c r="C20" t="s">
        <v>43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6000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180</v>
      </c>
      <c r="U20" s="12">
        <f t="shared" si="2"/>
        <v>0</v>
      </c>
      <c r="V20" s="14">
        <f t="shared" si="3"/>
        <v>180</v>
      </c>
    </row>
    <row r="21" spans="1:22" x14ac:dyDescent="0.25">
      <c r="A21" s="1">
        <v>27269</v>
      </c>
      <c r="C21" t="s">
        <v>43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27269</v>
      </c>
      <c r="C22" t="s">
        <v>43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6000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180</v>
      </c>
      <c r="U22" s="12">
        <f t="shared" si="2"/>
        <v>0</v>
      </c>
      <c r="V22" s="14">
        <f t="shared" si="3"/>
        <v>180</v>
      </c>
    </row>
    <row r="23" spans="1:22" x14ac:dyDescent="0.25">
      <c r="A23" s="1">
        <v>27269</v>
      </c>
      <c r="C23" t="s">
        <v>43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27269</v>
      </c>
      <c r="C24" t="s">
        <v>43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6000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180</v>
      </c>
      <c r="U24" s="12">
        <f t="shared" si="2"/>
        <v>0</v>
      </c>
      <c r="V24" s="14">
        <f t="shared" si="3"/>
        <v>180</v>
      </c>
    </row>
    <row r="25" spans="1:22" x14ac:dyDescent="0.25">
      <c r="A25" s="1">
        <v>27269</v>
      </c>
      <c r="C25" t="s">
        <v>43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27269</v>
      </c>
      <c r="C26" t="s">
        <v>43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6000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180</v>
      </c>
      <c r="U26" s="12">
        <f t="shared" si="2"/>
        <v>0</v>
      </c>
      <c r="V26" s="14">
        <f t="shared" si="3"/>
        <v>180</v>
      </c>
    </row>
    <row r="27" spans="1:22" x14ac:dyDescent="0.25">
      <c r="A27" s="1">
        <v>27269</v>
      </c>
      <c r="C27" t="s">
        <v>43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27269</v>
      </c>
      <c r="C28" t="s">
        <v>43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6000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180</v>
      </c>
      <c r="U28" s="12">
        <f t="shared" si="2"/>
        <v>0</v>
      </c>
      <c r="V28" s="14">
        <f t="shared" si="3"/>
        <v>180</v>
      </c>
    </row>
    <row r="29" spans="1:22" x14ac:dyDescent="0.25">
      <c r="A29" s="1">
        <v>27269</v>
      </c>
      <c r="C29" t="s">
        <v>43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27269</v>
      </c>
      <c r="C30" t="s">
        <v>43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6000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180</v>
      </c>
      <c r="U30" s="12">
        <f>ABS(O30)*S30</f>
        <v>0</v>
      </c>
      <c r="V30" s="14">
        <f>T30-U30</f>
        <v>180</v>
      </c>
    </row>
    <row r="31" spans="1:22" x14ac:dyDescent="0.25">
      <c r="A31" s="1">
        <v>27269</v>
      </c>
      <c r="C31" t="s">
        <v>43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27269</v>
      </c>
      <c r="C32" t="s">
        <v>43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6000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180</v>
      </c>
      <c r="U32" s="12">
        <f>ABS(O32)*S32</f>
        <v>0</v>
      </c>
      <c r="V32" s="14">
        <f>T32-U32</f>
        <v>180</v>
      </c>
    </row>
    <row r="33" spans="1:22" x14ac:dyDescent="0.25">
      <c r="A33" s="1">
        <v>27269</v>
      </c>
      <c r="C33" t="s">
        <v>43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27269</v>
      </c>
      <c r="C34" t="s">
        <v>43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6000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180</v>
      </c>
      <c r="U34" s="12">
        <f>ABS(O34)*S34</f>
        <v>0</v>
      </c>
      <c r="V34" s="14">
        <f>T34-U34</f>
        <v>180</v>
      </c>
    </row>
    <row r="35" spans="1:22" x14ac:dyDescent="0.25">
      <c r="A35" s="1">
        <v>27269</v>
      </c>
      <c r="C35" t="s">
        <v>43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27269</v>
      </c>
      <c r="C36" t="s">
        <v>43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6000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180</v>
      </c>
      <c r="U36" s="12">
        <f>ABS(O36)*S36</f>
        <v>0</v>
      </c>
      <c r="V36" s="14">
        <f>T36-U36</f>
        <v>180</v>
      </c>
    </row>
    <row r="37" spans="1:22" x14ac:dyDescent="0.25">
      <c r="A37" s="1">
        <v>27269</v>
      </c>
      <c r="C37" t="s">
        <v>43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27269</v>
      </c>
      <c r="C38" t="s">
        <v>43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6000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180</v>
      </c>
      <c r="U38" s="12">
        <f>ABS(O38)*S38</f>
        <v>0</v>
      </c>
      <c r="V38" s="14">
        <f>T38-U38</f>
        <v>180</v>
      </c>
    </row>
    <row r="39" spans="1:22" x14ac:dyDescent="0.25">
      <c r="A39" s="1">
        <v>27269</v>
      </c>
      <c r="C39" t="s">
        <v>43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27269</v>
      </c>
      <c r="C40" t="s">
        <v>43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6000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180</v>
      </c>
      <c r="U40" s="12">
        <f>ABS(O40)*S40</f>
        <v>0</v>
      </c>
      <c r="V40" s="14">
        <f>T40-U40</f>
        <v>180</v>
      </c>
    </row>
    <row r="41" spans="1:22" x14ac:dyDescent="0.25">
      <c r="A41" s="1">
        <v>27269</v>
      </c>
      <c r="C41" t="s">
        <v>43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27269</v>
      </c>
      <c r="C42" t="s">
        <v>43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6000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180</v>
      </c>
      <c r="U42" s="12">
        <f>ABS(O42)*S42</f>
        <v>0</v>
      </c>
      <c r="V42" s="14">
        <f>T42-U42</f>
        <v>180</v>
      </c>
    </row>
    <row r="43" spans="1:22" x14ac:dyDescent="0.25">
      <c r="A43" s="1">
        <v>27269</v>
      </c>
      <c r="C43" t="s">
        <v>43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27269</v>
      </c>
      <c r="C44" t="s">
        <v>43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6000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180</v>
      </c>
      <c r="U44" s="12">
        <f t="shared" ref="U44:U52" si="5">ABS(O44)*S44</f>
        <v>0</v>
      </c>
      <c r="V44" s="14">
        <f t="shared" ref="V44:V52" si="6">T44-U44</f>
        <v>180</v>
      </c>
    </row>
    <row r="45" spans="1:22" x14ac:dyDescent="0.25">
      <c r="A45" s="1">
        <v>27269</v>
      </c>
      <c r="C45" t="s">
        <v>43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27269</v>
      </c>
      <c r="C46" t="s">
        <v>43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6000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180</v>
      </c>
      <c r="U46" s="12">
        <f t="shared" si="5"/>
        <v>0</v>
      </c>
      <c r="V46" s="14">
        <f t="shared" si="6"/>
        <v>180</v>
      </c>
    </row>
    <row r="47" spans="1:22" x14ac:dyDescent="0.25">
      <c r="A47" s="1">
        <v>27269</v>
      </c>
      <c r="C47" t="s">
        <v>43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27269</v>
      </c>
      <c r="C48" t="s">
        <v>43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6000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180</v>
      </c>
      <c r="U48" s="12">
        <f t="shared" si="5"/>
        <v>0</v>
      </c>
      <c r="V48" s="14">
        <f t="shared" si="6"/>
        <v>180</v>
      </c>
    </row>
    <row r="49" spans="1:22" x14ac:dyDescent="0.25">
      <c r="A49" s="1">
        <v>27269</v>
      </c>
      <c r="C49" t="s">
        <v>43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27269</v>
      </c>
      <c r="C50" t="s">
        <v>43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6000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180</v>
      </c>
      <c r="U50" s="12">
        <f t="shared" si="5"/>
        <v>0</v>
      </c>
      <c r="V50" s="14">
        <f t="shared" si="6"/>
        <v>180</v>
      </c>
    </row>
    <row r="51" spans="1:22" x14ac:dyDescent="0.25">
      <c r="A51" s="1">
        <v>27269</v>
      </c>
      <c r="C51" t="s">
        <v>43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27269</v>
      </c>
      <c r="C52" t="s">
        <v>43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6000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180</v>
      </c>
      <c r="U52" s="12">
        <f t="shared" si="5"/>
        <v>0</v>
      </c>
      <c r="V52" s="14">
        <f t="shared" si="6"/>
        <v>180</v>
      </c>
    </row>
    <row r="53" spans="1:22" x14ac:dyDescent="0.25">
      <c r="A53" s="1">
        <v>27269</v>
      </c>
      <c r="C53" t="s">
        <v>43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27269</v>
      </c>
      <c r="C54" t="s">
        <v>43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6000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180</v>
      </c>
      <c r="U54" s="12">
        <f>ABS(O54)*S54</f>
        <v>0</v>
      </c>
      <c r="V54" s="14">
        <f>T54-U54</f>
        <v>180</v>
      </c>
    </row>
    <row r="55" spans="1:22" x14ac:dyDescent="0.25">
      <c r="A55" s="1">
        <v>27269</v>
      </c>
      <c r="C55" t="s">
        <v>43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27269</v>
      </c>
      <c r="C56" t="s">
        <v>43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6000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180</v>
      </c>
      <c r="U56" s="12">
        <f>ABS(O56)*S56</f>
        <v>0</v>
      </c>
      <c r="V56" s="14">
        <f>T56-U56</f>
        <v>180</v>
      </c>
    </row>
    <row r="57" spans="1:22" x14ac:dyDescent="0.25">
      <c r="A57" s="1">
        <v>27269</v>
      </c>
      <c r="C57" t="s">
        <v>43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27269</v>
      </c>
      <c r="C58" t="s">
        <v>43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6000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180</v>
      </c>
      <c r="U58" s="12">
        <f>ABS(O58)*S58</f>
        <v>0</v>
      </c>
      <c r="V58" s="14">
        <f>T58-U58</f>
        <v>180</v>
      </c>
    </row>
    <row r="59" spans="1:22" x14ac:dyDescent="0.25">
      <c r="A59" s="1">
        <v>27269</v>
      </c>
      <c r="C59" t="s">
        <v>43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27269</v>
      </c>
      <c r="C60" t="s">
        <v>43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6000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180</v>
      </c>
      <c r="U60" s="12">
        <f>ABS(O60)*S60</f>
        <v>0</v>
      </c>
      <c r="V60" s="14">
        <f>T60-U60</f>
        <v>180</v>
      </c>
    </row>
    <row r="61" spans="1:22" x14ac:dyDescent="0.25">
      <c r="A61" s="1">
        <v>27269</v>
      </c>
      <c r="C61" t="s">
        <v>43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27269</v>
      </c>
      <c r="C62" t="s">
        <v>43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6000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180</v>
      </c>
      <c r="U62" s="12">
        <f>ABS(O62)*S62</f>
        <v>0</v>
      </c>
      <c r="V62" s="14">
        <f>T62-U62</f>
        <v>180</v>
      </c>
    </row>
    <row r="63" spans="1:22" x14ac:dyDescent="0.25">
      <c r="A63" s="1">
        <v>27269</v>
      </c>
      <c r="C63" t="s">
        <v>43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27269</v>
      </c>
      <c r="C64" t="s">
        <v>43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6000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180</v>
      </c>
      <c r="U64" s="12">
        <f>ABS(O64)*S64</f>
        <v>0</v>
      </c>
      <c r="V64" s="14">
        <f>T64-U64</f>
        <v>180</v>
      </c>
    </row>
    <row r="65" spans="1:22" x14ac:dyDescent="0.25">
      <c r="A65" s="1">
        <v>27269</v>
      </c>
      <c r="C65" t="s">
        <v>43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27269</v>
      </c>
      <c r="C66" t="s">
        <v>43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6000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180</v>
      </c>
      <c r="U66" s="12">
        <f>ABS(O66)*S66</f>
        <v>0</v>
      </c>
      <c r="V66" s="14">
        <f>T66-U66</f>
        <v>180</v>
      </c>
    </row>
    <row r="67" spans="1:22" x14ac:dyDescent="0.25">
      <c r="A67" s="1">
        <v>27269</v>
      </c>
      <c r="C67" t="s">
        <v>43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27269</v>
      </c>
      <c r="C68" t="s">
        <v>43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0" si="7">+N66+K67+K68</f>
        <v>6000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180</v>
      </c>
      <c r="U68" s="12">
        <f>ABS(O68)*S68</f>
        <v>0</v>
      </c>
      <c r="V68" s="14">
        <f>T68-U68</f>
        <v>180</v>
      </c>
    </row>
    <row r="69" spans="1:22" x14ac:dyDescent="0.25">
      <c r="A69" s="1">
        <v>27269</v>
      </c>
      <c r="C69" t="s">
        <v>43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27269</v>
      </c>
      <c r="C70" t="s">
        <v>43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6000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180</v>
      </c>
      <c r="U70" s="12">
        <f>ABS(O70)*S70</f>
        <v>0</v>
      </c>
      <c r="V70" s="14">
        <f>T70-U70</f>
        <v>180</v>
      </c>
    </row>
    <row r="71" spans="1:22" x14ac:dyDescent="0.25">
      <c r="A71" s="1">
        <v>27269</v>
      </c>
      <c r="C71" t="s">
        <v>43</v>
      </c>
      <c r="D71">
        <v>500616</v>
      </c>
      <c r="E71">
        <v>26221</v>
      </c>
      <c r="F71" t="s">
        <v>33</v>
      </c>
      <c r="G71" s="7">
        <v>36678</v>
      </c>
      <c r="H71" s="8">
        <v>36678</v>
      </c>
      <c r="I71" s="5" t="s">
        <v>35</v>
      </c>
      <c r="J71" s="8">
        <v>36769</v>
      </c>
      <c r="K71" s="10">
        <v>10000</v>
      </c>
      <c r="M71" s="10">
        <f>K71-L71</f>
        <v>10000</v>
      </c>
      <c r="P71" s="10">
        <v>0</v>
      </c>
      <c r="Q71" s="10">
        <v>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27257</v>
      </c>
      <c r="C72" t="s">
        <v>43</v>
      </c>
      <c r="D72">
        <v>500617</v>
      </c>
      <c r="E72">
        <v>26221</v>
      </c>
      <c r="F72" t="s">
        <v>33</v>
      </c>
      <c r="G72" s="7">
        <v>36678</v>
      </c>
      <c r="H72" s="8">
        <v>36678</v>
      </c>
      <c r="I72" s="5" t="s">
        <v>34</v>
      </c>
      <c r="J72" s="8">
        <v>36769</v>
      </c>
      <c r="K72" s="10">
        <v>-10000</v>
      </c>
      <c r="M72" s="10">
        <f>K72-L72</f>
        <v>-10000</v>
      </c>
      <c r="N72" s="10">
        <f>+N70+K71+K72</f>
        <v>6000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180</v>
      </c>
      <c r="U72" s="12">
        <f>ABS(O72)*S72</f>
        <v>0</v>
      </c>
      <c r="V72" s="14">
        <f>T72-U72</f>
        <v>180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5400</v>
      </c>
      <c r="U74" s="21">
        <f>SUM(U11:U70)</f>
        <v>0</v>
      </c>
      <c r="V74" s="21">
        <f>SUM(V11:V70)</f>
        <v>5400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workbookViewId="0">
      <pane xSplit="5" ySplit="10" topLeftCell="R60" activePane="bottomRight" state="frozen"/>
      <selection pane="topRight"/>
      <selection pane="bottomLeft"/>
      <selection pane="bottomRight" activeCell="V76" sqref="V76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27060</v>
      </c>
    </row>
    <row r="3" spans="1:23" x14ac:dyDescent="0.25">
      <c r="A3" s="1" t="s">
        <v>3</v>
      </c>
      <c r="C3" s="3" t="s">
        <v>37</v>
      </c>
    </row>
    <row r="4" spans="1:23" x14ac:dyDescent="0.25">
      <c r="A4" s="1" t="s">
        <v>15</v>
      </c>
      <c r="C4" s="4">
        <v>36626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4" t="s">
        <v>44</v>
      </c>
      <c r="O11" s="10">
        <v>1514</v>
      </c>
    </row>
    <row r="12" spans="1:23" x14ac:dyDescent="0.25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36739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5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36739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1514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45.42</v>
      </c>
      <c r="V13" s="14">
        <f>T13-U13</f>
        <v>-45.42</v>
      </c>
    </row>
    <row r="14" spans="1:23" x14ac:dyDescent="0.25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36740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5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36740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1514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45.42</v>
      </c>
      <c r="V15" s="14">
        <f>T15-U15</f>
        <v>-45.42</v>
      </c>
    </row>
    <row r="16" spans="1:23" x14ac:dyDescent="0.25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36741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5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36741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1514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45.42</v>
      </c>
      <c r="V17" s="14">
        <f>T17-U17</f>
        <v>-45.42</v>
      </c>
    </row>
    <row r="18" spans="1:22" x14ac:dyDescent="0.25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36742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5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36742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1514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45.42</v>
      </c>
      <c r="V19" s="14">
        <f t="shared" ref="V19:V29" si="3">T19-U19</f>
        <v>-45.42</v>
      </c>
    </row>
    <row r="20" spans="1:22" x14ac:dyDescent="0.25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36743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5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36743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1514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45.42</v>
      </c>
      <c r="V21" s="14">
        <f t="shared" si="3"/>
        <v>-45.42</v>
      </c>
    </row>
    <row r="22" spans="1:22" x14ac:dyDescent="0.25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36744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5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36744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1514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45.42</v>
      </c>
      <c r="V23" s="14">
        <f t="shared" si="3"/>
        <v>-45.42</v>
      </c>
    </row>
    <row r="24" spans="1:22" x14ac:dyDescent="0.25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36745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5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36745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1514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45.42</v>
      </c>
      <c r="V25" s="14">
        <f t="shared" si="3"/>
        <v>-45.42</v>
      </c>
    </row>
    <row r="26" spans="1:22" x14ac:dyDescent="0.25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36746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5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36746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1514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45.42</v>
      </c>
      <c r="V27" s="14">
        <f t="shared" si="3"/>
        <v>-45.42</v>
      </c>
    </row>
    <row r="28" spans="1:22" x14ac:dyDescent="0.25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36747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5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36747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1514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45.42</v>
      </c>
      <c r="V29" s="14">
        <f t="shared" si="3"/>
        <v>-45.42</v>
      </c>
    </row>
    <row r="30" spans="1:22" x14ac:dyDescent="0.25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36748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5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36748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1514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45.42</v>
      </c>
      <c r="V31" s="14">
        <f>T31-U31</f>
        <v>-45.42</v>
      </c>
    </row>
    <row r="32" spans="1:22" x14ac:dyDescent="0.25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36749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5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36749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1514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45.42</v>
      </c>
      <c r="V33" s="14">
        <f>T33-U33</f>
        <v>-45.42</v>
      </c>
    </row>
    <row r="34" spans="1:22" x14ac:dyDescent="0.25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36750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5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36750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1514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45.42</v>
      </c>
      <c r="V35" s="14">
        <f>T35-U35</f>
        <v>-45.42</v>
      </c>
    </row>
    <row r="36" spans="1:22" x14ac:dyDescent="0.25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36751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5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36751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1514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45.42</v>
      </c>
      <c r="V37" s="14">
        <f>T37-U37</f>
        <v>-45.42</v>
      </c>
    </row>
    <row r="38" spans="1:22" x14ac:dyDescent="0.25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36752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5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36752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1514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45.42</v>
      </c>
      <c r="V39" s="14">
        <f>T39-U39</f>
        <v>-45.42</v>
      </c>
    </row>
    <row r="40" spans="1:22" x14ac:dyDescent="0.25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36753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5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36753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1514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45.42</v>
      </c>
      <c r="V41" s="14">
        <f>T41-U41</f>
        <v>-45.42</v>
      </c>
    </row>
    <row r="42" spans="1:22" x14ac:dyDescent="0.25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36754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5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36754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1514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45.42</v>
      </c>
      <c r="V43" s="14">
        <f>T43-U43</f>
        <v>-45.42</v>
      </c>
    </row>
    <row r="44" spans="1:22" x14ac:dyDescent="0.25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36755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5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36755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1514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45.42</v>
      </c>
      <c r="V45" s="14">
        <f t="shared" ref="V45:V53" si="6">T45-U45</f>
        <v>-45.42</v>
      </c>
    </row>
    <row r="46" spans="1:22" x14ac:dyDescent="0.25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36756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5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36756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1514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45.42</v>
      </c>
      <c r="V47" s="14">
        <f t="shared" si="6"/>
        <v>-45.42</v>
      </c>
    </row>
    <row r="48" spans="1:22" x14ac:dyDescent="0.25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36757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5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36757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1514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45.42</v>
      </c>
      <c r="V49" s="14">
        <f t="shared" si="6"/>
        <v>-45.42</v>
      </c>
    </row>
    <row r="50" spans="1:22" x14ac:dyDescent="0.25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36758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5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36758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1514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45.42</v>
      </c>
      <c r="V51" s="14">
        <f t="shared" si="6"/>
        <v>-45.42</v>
      </c>
    </row>
    <row r="52" spans="1:22" x14ac:dyDescent="0.25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36759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5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36759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1514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45.42</v>
      </c>
      <c r="V53" s="14">
        <f t="shared" si="6"/>
        <v>-45.42</v>
      </c>
    </row>
    <row r="54" spans="1:22" x14ac:dyDescent="0.25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36760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5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36760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1514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45.42</v>
      </c>
      <c r="V55" s="14">
        <f>T55-U55</f>
        <v>-45.42</v>
      </c>
    </row>
    <row r="56" spans="1:22" x14ac:dyDescent="0.25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36761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5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36761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1514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45.42</v>
      </c>
      <c r="V57" s="14">
        <f>T57-U57</f>
        <v>-45.42</v>
      </c>
    </row>
    <row r="58" spans="1:22" x14ac:dyDescent="0.25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36762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5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36762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1514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45.42</v>
      </c>
      <c r="V59" s="14">
        <f>T59-U59</f>
        <v>-45.42</v>
      </c>
    </row>
    <row r="60" spans="1:22" x14ac:dyDescent="0.25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36763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5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36763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1514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45.42</v>
      </c>
      <c r="V61" s="14">
        <f>T61-U61</f>
        <v>-45.42</v>
      </c>
    </row>
    <row r="62" spans="1:22" x14ac:dyDescent="0.25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36764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5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36764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1514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45.42</v>
      </c>
      <c r="V63" s="14">
        <f>T63-U63</f>
        <v>-45.42</v>
      </c>
    </row>
    <row r="64" spans="1:22" x14ac:dyDescent="0.25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36765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5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36765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1514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45.42</v>
      </c>
      <c r="V65" s="14">
        <f>T65-U65</f>
        <v>-45.42</v>
      </c>
    </row>
    <row r="66" spans="1:22" x14ac:dyDescent="0.25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36766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5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36766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1514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45.42</v>
      </c>
      <c r="V67" s="14">
        <f>T67-U67</f>
        <v>-45.42</v>
      </c>
    </row>
    <row r="68" spans="1:22" x14ac:dyDescent="0.25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36767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5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36767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1514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45.42</v>
      </c>
      <c r="V69" s="14">
        <f>T69-U69</f>
        <v>-45.42</v>
      </c>
    </row>
    <row r="70" spans="1:22" x14ac:dyDescent="0.25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36768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5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36768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1514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45.42</v>
      </c>
      <c r="V71" s="14">
        <f>T71-U71</f>
        <v>-45.42</v>
      </c>
    </row>
    <row r="72" spans="1:22" x14ac:dyDescent="0.25">
      <c r="A72" s="1">
        <v>27060</v>
      </c>
      <c r="C72" t="s">
        <v>37</v>
      </c>
      <c r="D72">
        <v>500621</v>
      </c>
      <c r="E72">
        <v>26188</v>
      </c>
      <c r="F72" t="s">
        <v>36</v>
      </c>
      <c r="G72" s="7">
        <v>36617</v>
      </c>
      <c r="H72" s="8">
        <v>36626</v>
      </c>
      <c r="I72" s="5" t="s">
        <v>35</v>
      </c>
      <c r="J72" s="8">
        <v>36768</v>
      </c>
      <c r="K72" s="10">
        <v>10000</v>
      </c>
      <c r="M72" s="10">
        <f>K72-L72</f>
        <v>10000</v>
      </c>
      <c r="P72" s="10">
        <v>0</v>
      </c>
      <c r="Q72" s="10">
        <v>10000</v>
      </c>
      <c r="R72" s="5" t="s">
        <v>12</v>
      </c>
      <c r="S72" s="12">
        <v>0.03</v>
      </c>
      <c r="U72" s="12"/>
      <c r="V72" s="14"/>
    </row>
    <row r="73" spans="1:22" x14ac:dyDescent="0.25">
      <c r="A73" s="1">
        <v>27060</v>
      </c>
      <c r="C73" t="s">
        <v>37</v>
      </c>
      <c r="D73">
        <v>500621</v>
      </c>
      <c r="E73">
        <v>26188</v>
      </c>
      <c r="F73" t="s">
        <v>36</v>
      </c>
      <c r="G73" s="7">
        <v>36617</v>
      </c>
      <c r="H73" s="8">
        <v>36626</v>
      </c>
      <c r="I73" s="5" t="s">
        <v>34</v>
      </c>
      <c r="J73" s="8">
        <v>36768</v>
      </c>
      <c r="K73" s="10">
        <v>-10000</v>
      </c>
      <c r="M73" s="10">
        <f>K73-L73</f>
        <v>-10000</v>
      </c>
      <c r="N73" s="10">
        <f>+N71+K72+K73</f>
        <v>0</v>
      </c>
      <c r="O73" s="10">
        <f>+O71+L72+L73</f>
        <v>1514</v>
      </c>
      <c r="P73" s="10">
        <v>0</v>
      </c>
      <c r="Q73" s="10">
        <v>-10000</v>
      </c>
      <c r="R73" s="5" t="s">
        <v>12</v>
      </c>
      <c r="S73" s="12">
        <v>0.03</v>
      </c>
      <c r="T73" s="12">
        <f>ABS(N73)*S73</f>
        <v>0</v>
      </c>
      <c r="U73" s="12">
        <f>ABS(O73)*S73</f>
        <v>45.42</v>
      </c>
      <c r="V73" s="14">
        <f>T73-U73</f>
        <v>-45.42</v>
      </c>
    </row>
    <row r="74" spans="1:22" x14ac:dyDescent="0.25">
      <c r="A74" s="1">
        <v>27060</v>
      </c>
      <c r="C74" t="s">
        <v>37</v>
      </c>
      <c r="D74">
        <v>500621</v>
      </c>
      <c r="E74">
        <v>26188</v>
      </c>
      <c r="F74" t="s">
        <v>36</v>
      </c>
      <c r="G74" s="7">
        <v>36617</v>
      </c>
      <c r="H74" s="8">
        <v>36626</v>
      </c>
      <c r="I74" s="5" t="s">
        <v>35</v>
      </c>
      <c r="J74" s="8">
        <v>36769</v>
      </c>
      <c r="K74" s="10">
        <v>10000</v>
      </c>
      <c r="M74" s="10">
        <f>K74-L74</f>
        <v>10000</v>
      </c>
      <c r="P74" s="10">
        <v>0</v>
      </c>
      <c r="Q74" s="10">
        <v>10000</v>
      </c>
      <c r="R74" s="5" t="s">
        <v>12</v>
      </c>
      <c r="S74" s="12">
        <v>0.03</v>
      </c>
      <c r="U74" s="12"/>
      <c r="V74" s="14"/>
    </row>
    <row r="75" spans="1:22" x14ac:dyDescent="0.25">
      <c r="A75" s="1">
        <v>27060</v>
      </c>
      <c r="C75" t="s">
        <v>37</v>
      </c>
      <c r="D75">
        <v>500621</v>
      </c>
      <c r="E75">
        <v>26188</v>
      </c>
      <c r="F75" t="s">
        <v>36</v>
      </c>
      <c r="G75" s="7">
        <v>36617</v>
      </c>
      <c r="H75" s="8">
        <v>36626</v>
      </c>
      <c r="I75" s="5" t="s">
        <v>34</v>
      </c>
      <c r="J75" s="8">
        <v>36769</v>
      </c>
      <c r="K75" s="10">
        <v>-10000</v>
      </c>
      <c r="L75" s="10">
        <v>-1514</v>
      </c>
      <c r="M75" s="10">
        <f>K75-L75</f>
        <v>-8486</v>
      </c>
      <c r="N75" s="10">
        <f>+N73+K74+K75</f>
        <v>0</v>
      </c>
      <c r="O75" s="10">
        <f>+O73+L74+L75</f>
        <v>0</v>
      </c>
      <c r="P75" s="10">
        <v>0</v>
      </c>
      <c r="Q75" s="10">
        <v>-10000</v>
      </c>
      <c r="R75" s="5" t="s">
        <v>12</v>
      </c>
      <c r="S75" s="12">
        <v>0.03</v>
      </c>
      <c r="T75" s="12">
        <f>ABS(N75)*S75</f>
        <v>0</v>
      </c>
      <c r="U75" s="12">
        <f>ABS(O75)*S75</f>
        <v>0</v>
      </c>
      <c r="V75" s="14">
        <f>T75-U75</f>
        <v>0</v>
      </c>
    </row>
    <row r="76" spans="1:22" x14ac:dyDescent="0.25">
      <c r="K76" s="20">
        <f>SUM(K12:K71)</f>
        <v>0</v>
      </c>
      <c r="L76" s="20">
        <f>SUM(L12:L71)</f>
        <v>0</v>
      </c>
      <c r="M76" s="20">
        <f>SUM(M12:M71)</f>
        <v>0</v>
      </c>
      <c r="T76" s="21">
        <f>SUM(T12:T71)</f>
        <v>0</v>
      </c>
      <c r="U76" s="21">
        <f>SUM(U12:U75)</f>
        <v>1408.0200000000002</v>
      </c>
      <c r="V76" s="21">
        <f>SUM(V12:V75)</f>
        <v>-1408.0200000000002</v>
      </c>
    </row>
  </sheetData>
  <printOptions horizontalCentered="1" gridLines="1"/>
  <pageMargins left="0" right="0" top="0" bottom="0.5" header="0" footer="0.25"/>
  <pageSetup paperSize="5" scale="56" orientation="landscape" horizontalDpi="300" verticalDpi="300" r:id="rId1"/>
  <headerFooter alignWithMargins="0">
    <oddFooter>&amp;L&amp;D&amp;R&amp;A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L50" workbookViewId="0">
      <selection activeCell="R76" sqref="R76:V76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500621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500621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500621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500621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500621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500621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500621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500621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500621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500621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500621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500621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500621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500621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500621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500621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500621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500621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500621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500621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500621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500621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500621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500621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500621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500621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500621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500621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39</v>
      </c>
      <c r="D39">
        <v>500621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500621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39</v>
      </c>
      <c r="D41">
        <v>500621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500621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39</v>
      </c>
      <c r="D43">
        <v>500621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500621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500621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500621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500621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500621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500621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500621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500621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500621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39</v>
      </c>
      <c r="D53">
        <v>500621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500621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500621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3873</v>
      </c>
      <c r="M55" s="10">
        <f t="shared" si="0"/>
        <v>6127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500621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3873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193.65</v>
      </c>
      <c r="V56" s="14">
        <f>T56-U56</f>
        <v>-193.65</v>
      </c>
    </row>
    <row r="57" spans="1:22" x14ac:dyDescent="0.25">
      <c r="A57" s="1">
        <v>27266</v>
      </c>
      <c r="C57" t="s">
        <v>39</v>
      </c>
      <c r="D57">
        <v>500621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500621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3873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193.65</v>
      </c>
      <c r="V58" s="14">
        <f>T58-U58</f>
        <v>-193.65</v>
      </c>
    </row>
    <row r="59" spans="1:22" x14ac:dyDescent="0.25">
      <c r="A59" s="1">
        <v>27266</v>
      </c>
      <c r="C59" t="s">
        <v>39</v>
      </c>
      <c r="D59">
        <v>500621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500621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3873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193.65</v>
      </c>
      <c r="V60" s="14">
        <f>T60-U60</f>
        <v>-193.65</v>
      </c>
    </row>
    <row r="61" spans="1:22" x14ac:dyDescent="0.25">
      <c r="A61" s="1">
        <v>27266</v>
      </c>
      <c r="C61" t="s">
        <v>39</v>
      </c>
      <c r="D61">
        <v>500621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500621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3873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193.65</v>
      </c>
      <c r="V62" s="14">
        <f>T62-U62</f>
        <v>-193.65</v>
      </c>
    </row>
    <row r="63" spans="1:22" x14ac:dyDescent="0.25">
      <c r="A63" s="1">
        <v>27266</v>
      </c>
      <c r="C63" t="s">
        <v>39</v>
      </c>
      <c r="D63">
        <v>500621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500621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3873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193.65</v>
      </c>
      <c r="V64" s="14">
        <f>T64-U64</f>
        <v>-193.65</v>
      </c>
    </row>
    <row r="65" spans="1:22" x14ac:dyDescent="0.25">
      <c r="A65" s="1">
        <v>27266</v>
      </c>
      <c r="C65" t="s">
        <v>39</v>
      </c>
      <c r="D65">
        <v>500621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5">
      <c r="A66" s="1">
        <v>27266</v>
      </c>
      <c r="C66" t="s">
        <v>39</v>
      </c>
      <c r="D66">
        <v>500621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3873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193.65</v>
      </c>
      <c r="V66" s="14">
        <f>T66-U66</f>
        <v>-193.65</v>
      </c>
    </row>
    <row r="67" spans="1:22" x14ac:dyDescent="0.25">
      <c r="A67" s="1">
        <v>27266</v>
      </c>
      <c r="C67" t="s">
        <v>39</v>
      </c>
      <c r="D67">
        <v>500621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5">
      <c r="A68" s="1">
        <v>27266</v>
      </c>
      <c r="C68" t="s">
        <v>39</v>
      </c>
      <c r="D68">
        <v>500621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3873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193.65</v>
      </c>
      <c r="V68" s="14">
        <f>T68-U68</f>
        <v>-193.65</v>
      </c>
    </row>
    <row r="69" spans="1:22" x14ac:dyDescent="0.25">
      <c r="A69" s="1">
        <v>27266</v>
      </c>
      <c r="C69" t="s">
        <v>39</v>
      </c>
      <c r="D69">
        <v>500621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5">
      <c r="A70" s="1">
        <v>27266</v>
      </c>
      <c r="C70" t="s">
        <v>39</v>
      </c>
      <c r="D70">
        <v>500621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3873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193.65</v>
      </c>
      <c r="V70" s="14">
        <f>T70-U70</f>
        <v>-193.65</v>
      </c>
    </row>
    <row r="71" spans="1:22" x14ac:dyDescent="0.25">
      <c r="A71" s="1">
        <v>27266</v>
      </c>
      <c r="C71" t="s">
        <v>39</v>
      </c>
      <c r="D71">
        <v>500621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5">
      <c r="A72" s="1">
        <v>27266</v>
      </c>
      <c r="C72" t="s">
        <v>39</v>
      </c>
      <c r="D72">
        <v>500621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L72" s="10">
        <v>-3873</v>
      </c>
      <c r="M72" s="10">
        <f t="shared" si="0"/>
        <v>-6127</v>
      </c>
      <c r="N72" s="10">
        <f t="shared" si="7"/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SUM(L11:L70)</f>
        <v>3873</v>
      </c>
      <c r="M74" s="20">
        <f>SUM(M11:M70)</f>
        <v>-3873</v>
      </c>
      <c r="T74" s="21">
        <f>SUM(T11:T70)</f>
        <v>0</v>
      </c>
      <c r="U74" s="21">
        <f>SUM(U11:U72)</f>
        <v>1549.2000000000003</v>
      </c>
      <c r="V74" s="21">
        <f>SUM(V11:V72)</f>
        <v>-1549.2000000000003</v>
      </c>
    </row>
    <row r="75" spans="1:22" ht="13.8" thickBot="1" x14ac:dyDescent="0.3"/>
    <row r="76" spans="1:22" ht="13.8" thickBot="1" x14ac:dyDescent="0.3">
      <c r="Q76" s="5"/>
      <c r="R76" s="75" t="s">
        <v>62</v>
      </c>
      <c r="S76" s="76" t="s">
        <v>61</v>
      </c>
      <c r="T76" s="77"/>
      <c r="U76" s="77"/>
      <c r="V76" s="78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M50" workbookViewId="0">
      <selection activeCell="R77" sqref="R77:V77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H5" t="s">
        <v>50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500622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500622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500622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500622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500622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500622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500622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500622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500622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500622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500622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500622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500622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500622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500622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500622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500622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500622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500622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500622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500622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500622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500622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500622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500622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500622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500622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500622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39</v>
      </c>
      <c r="D39">
        <v>500622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500622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39</v>
      </c>
      <c r="D41">
        <v>500622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500622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39</v>
      </c>
      <c r="D43">
        <v>500622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500622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500622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500622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500622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500622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500622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500622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500622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L51" s="10">
        <v>10000</v>
      </c>
      <c r="M51" s="10">
        <f t="shared" si="0"/>
        <v>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500622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10000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500</v>
      </c>
      <c r="V52" s="14">
        <f t="shared" si="6"/>
        <v>-500</v>
      </c>
    </row>
    <row r="53" spans="1:22" x14ac:dyDescent="0.25">
      <c r="A53" s="1">
        <v>27266</v>
      </c>
      <c r="C53" t="s">
        <v>39</v>
      </c>
      <c r="D53">
        <v>500622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500622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L54" s="10">
        <v>-10000</v>
      </c>
      <c r="M54" s="10">
        <f t="shared" si="0"/>
        <v>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500622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3087</v>
      </c>
      <c r="M55" s="10">
        <f t="shared" si="0"/>
        <v>6913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500622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3087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154.35000000000002</v>
      </c>
      <c r="V56" s="14">
        <f>T56-U56</f>
        <v>-154.35000000000002</v>
      </c>
    </row>
    <row r="57" spans="1:22" x14ac:dyDescent="0.25">
      <c r="A57" s="1">
        <v>27266</v>
      </c>
      <c r="C57" t="s">
        <v>39</v>
      </c>
      <c r="D57">
        <v>500622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500622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3087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154.35000000000002</v>
      </c>
      <c r="V58" s="14">
        <f>T58-U58</f>
        <v>-154.35000000000002</v>
      </c>
    </row>
    <row r="59" spans="1:22" x14ac:dyDescent="0.25">
      <c r="A59" s="1">
        <v>27266</v>
      </c>
      <c r="C59" t="s">
        <v>39</v>
      </c>
      <c r="D59">
        <v>500622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500622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3087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154.35000000000002</v>
      </c>
      <c r="V60" s="14">
        <f>T60-U60</f>
        <v>-154.35000000000002</v>
      </c>
    </row>
    <row r="61" spans="1:22" x14ac:dyDescent="0.25">
      <c r="A61" s="1">
        <v>27266</v>
      </c>
      <c r="C61" t="s">
        <v>39</v>
      </c>
      <c r="D61">
        <v>500622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500622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3087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154.35000000000002</v>
      </c>
      <c r="V62" s="14">
        <f>T62-U62</f>
        <v>-154.35000000000002</v>
      </c>
    </row>
    <row r="63" spans="1:22" x14ac:dyDescent="0.25">
      <c r="A63" s="1">
        <v>27266</v>
      </c>
      <c r="C63" t="s">
        <v>39</v>
      </c>
      <c r="D63">
        <v>500622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500622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3087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154.35000000000002</v>
      </c>
      <c r="V64" s="14">
        <f>T64-U64</f>
        <v>-154.35000000000002</v>
      </c>
    </row>
    <row r="65" spans="1:22" x14ac:dyDescent="0.25">
      <c r="A65" s="1">
        <v>27266</v>
      </c>
      <c r="C65" t="s">
        <v>39</v>
      </c>
      <c r="D65">
        <v>500622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5">
      <c r="A66" s="1">
        <v>27266</v>
      </c>
      <c r="C66" t="s">
        <v>39</v>
      </c>
      <c r="D66">
        <v>500622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3087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154.35000000000002</v>
      </c>
      <c r="V66" s="14">
        <f>T66-U66</f>
        <v>-154.35000000000002</v>
      </c>
    </row>
    <row r="67" spans="1:22" x14ac:dyDescent="0.25">
      <c r="A67" s="1">
        <v>27266</v>
      </c>
      <c r="C67" t="s">
        <v>39</v>
      </c>
      <c r="D67">
        <v>500622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5">
      <c r="A68" s="1">
        <v>27266</v>
      </c>
      <c r="C68" t="s">
        <v>39</v>
      </c>
      <c r="D68">
        <v>500622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3087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154.35000000000002</v>
      </c>
      <c r="V68" s="14">
        <f>T68-U68</f>
        <v>-154.35000000000002</v>
      </c>
    </row>
    <row r="69" spans="1:22" x14ac:dyDescent="0.25">
      <c r="A69" s="1">
        <v>27266</v>
      </c>
      <c r="C69" t="s">
        <v>39</v>
      </c>
      <c r="D69">
        <v>500622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5">
      <c r="A70" s="1">
        <v>27266</v>
      </c>
      <c r="C70" t="s">
        <v>39</v>
      </c>
      <c r="D70">
        <v>500622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3087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154.35000000000002</v>
      </c>
      <c r="V70" s="14">
        <f>T70-U70</f>
        <v>-154.35000000000002</v>
      </c>
    </row>
    <row r="71" spans="1:22" x14ac:dyDescent="0.25">
      <c r="A71" s="1">
        <v>27266</v>
      </c>
      <c r="C71" t="s">
        <v>39</v>
      </c>
      <c r="D71">
        <v>500622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5">
      <c r="A72" s="1">
        <v>27266</v>
      </c>
      <c r="C72" t="s">
        <v>39</v>
      </c>
      <c r="D72">
        <v>500622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L72" s="10">
        <v>-3087</v>
      </c>
      <c r="M72" s="10">
        <f t="shared" si="0"/>
        <v>-6913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1734.7999999999997</v>
      </c>
      <c r="V74" s="21">
        <f>SUM(V11:V70)</f>
        <v>-1734.7999999999997</v>
      </c>
    </row>
    <row r="76" spans="1:22" ht="13.8" thickBot="1" x14ac:dyDescent="0.3"/>
    <row r="77" spans="1:22" ht="13.8" thickBot="1" x14ac:dyDescent="0.3">
      <c r="R77" s="75" t="s">
        <v>62</v>
      </c>
      <c r="S77" s="76" t="s">
        <v>61</v>
      </c>
      <c r="T77" s="77"/>
      <c r="U77" s="77"/>
      <c r="V77" s="78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9" workbookViewId="0">
      <selection activeCell="R77" sqref="R77:V77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500623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500623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500623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500623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500623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500623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500623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500623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500623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500623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500623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500623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500623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500623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500623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500623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500623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500623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500623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500623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500623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500623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500623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500623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500623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500623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500623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500623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39</v>
      </c>
      <c r="D39">
        <v>500623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500623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39</v>
      </c>
      <c r="D41">
        <v>500623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500623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39</v>
      </c>
      <c r="D43">
        <v>500623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500623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500623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500623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500623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500623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500623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500623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500623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500623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39</v>
      </c>
      <c r="D53">
        <v>500623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500623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500623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47</v>
      </c>
      <c r="M55" s="10">
        <f t="shared" si="0"/>
        <v>9953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500623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47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2.35</v>
      </c>
      <c r="V56" s="14">
        <f>T56-U56</f>
        <v>-2.35</v>
      </c>
    </row>
    <row r="57" spans="1:22" x14ac:dyDescent="0.25">
      <c r="A57" s="1">
        <v>27266</v>
      </c>
      <c r="C57" t="s">
        <v>39</v>
      </c>
      <c r="D57">
        <v>500623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500623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47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2.35</v>
      </c>
      <c r="V58" s="14">
        <f>T58-U58</f>
        <v>-2.35</v>
      </c>
    </row>
    <row r="59" spans="1:22" x14ac:dyDescent="0.25">
      <c r="A59" s="1">
        <v>27266</v>
      </c>
      <c r="C59" t="s">
        <v>39</v>
      </c>
      <c r="D59">
        <v>500623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500623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47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2.35</v>
      </c>
      <c r="V60" s="14">
        <f>T60-U60</f>
        <v>-2.35</v>
      </c>
    </row>
    <row r="61" spans="1:22" x14ac:dyDescent="0.25">
      <c r="A61" s="1">
        <v>27266</v>
      </c>
      <c r="C61" t="s">
        <v>39</v>
      </c>
      <c r="D61">
        <v>500623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500623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47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2.35</v>
      </c>
      <c r="V62" s="14">
        <f>T62-U62</f>
        <v>-2.35</v>
      </c>
    </row>
    <row r="63" spans="1:22" x14ac:dyDescent="0.25">
      <c r="A63" s="1">
        <v>27266</v>
      </c>
      <c r="C63" t="s">
        <v>39</v>
      </c>
      <c r="D63">
        <v>500623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500623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47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2.35</v>
      </c>
      <c r="V64" s="14">
        <f>T64-U64</f>
        <v>-2.35</v>
      </c>
    </row>
    <row r="65" spans="1:22" x14ac:dyDescent="0.25">
      <c r="A65" s="1">
        <v>27266</v>
      </c>
      <c r="C65" t="s">
        <v>39</v>
      </c>
      <c r="D65">
        <v>500623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5">
      <c r="A66" s="1">
        <v>27266</v>
      </c>
      <c r="C66" t="s">
        <v>39</v>
      </c>
      <c r="D66">
        <v>500623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47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2.35</v>
      </c>
      <c r="V66" s="14">
        <f>T66-U66</f>
        <v>-2.35</v>
      </c>
    </row>
    <row r="67" spans="1:22" x14ac:dyDescent="0.25">
      <c r="A67" s="1">
        <v>27266</v>
      </c>
      <c r="C67" t="s">
        <v>39</v>
      </c>
      <c r="D67">
        <v>500623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5">
      <c r="A68" s="1">
        <v>27266</v>
      </c>
      <c r="C68" t="s">
        <v>39</v>
      </c>
      <c r="D68">
        <v>500623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47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2.35</v>
      </c>
      <c r="V68" s="14">
        <f>T68-U68</f>
        <v>-2.35</v>
      </c>
    </row>
    <row r="69" spans="1:22" x14ac:dyDescent="0.25">
      <c r="A69" s="1">
        <v>27266</v>
      </c>
      <c r="C69" t="s">
        <v>39</v>
      </c>
      <c r="D69">
        <v>500623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5">
      <c r="A70" s="1">
        <v>27266</v>
      </c>
      <c r="C70" t="s">
        <v>39</v>
      </c>
      <c r="D70">
        <v>500623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47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2.35</v>
      </c>
      <c r="V70" s="14">
        <f>T70-U70</f>
        <v>-2.35</v>
      </c>
    </row>
    <row r="71" spans="1:22" x14ac:dyDescent="0.25">
      <c r="A71" s="1">
        <v>27266</v>
      </c>
      <c r="C71" t="s">
        <v>39</v>
      </c>
      <c r="D71">
        <v>500623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5">
      <c r="A72" s="1">
        <v>27266</v>
      </c>
      <c r="C72" t="s">
        <v>39</v>
      </c>
      <c r="D72">
        <v>500623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L72" s="10">
        <v>-47</v>
      </c>
      <c r="M72" s="10">
        <f t="shared" si="0"/>
        <v>-9953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/>
      <c r="M74" s="20">
        <f>SUM(M11:M70)</f>
        <v>-47</v>
      </c>
      <c r="T74" s="21">
        <f>SUM(T11:T70)</f>
        <v>0</v>
      </c>
      <c r="U74" s="21">
        <f>SUM(U11:U72)</f>
        <v>18.8</v>
      </c>
      <c r="V74" s="21">
        <f>SUM(V11:V72)</f>
        <v>-18.8</v>
      </c>
    </row>
    <row r="76" spans="1:22" ht="13.8" thickBot="1" x14ac:dyDescent="0.3"/>
    <row r="77" spans="1:22" ht="13.8" thickBot="1" x14ac:dyDescent="0.3">
      <c r="R77" s="75" t="s">
        <v>62</v>
      </c>
      <c r="S77" s="76" t="s">
        <v>61</v>
      </c>
      <c r="T77" s="77"/>
      <c r="U77" s="77"/>
      <c r="V77" s="78"/>
    </row>
  </sheetData>
  <printOptions gridLines="1"/>
  <pageMargins left="0" right="0" top="0.5" bottom="0.5" header="0.25" footer="0"/>
  <pageSetup paperSize="5" scale="5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abSelected="1" workbookViewId="0">
      <selection activeCell="S77" sqref="S77:W77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500626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500626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500626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500626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500626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500626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500626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500626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500626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500626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500626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500626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500626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500626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500626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500626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500626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500626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500626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500626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500626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500626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500626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500626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500626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500626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500626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500626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39</v>
      </c>
      <c r="D39">
        <v>500626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500626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39</v>
      </c>
      <c r="D41">
        <v>500626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500626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39</v>
      </c>
      <c r="D43">
        <v>500626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500626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500626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500626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500626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500626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500626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500626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500626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500626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39</v>
      </c>
      <c r="D53">
        <v>500626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500626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500626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500626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27266</v>
      </c>
      <c r="C57" t="s">
        <v>39</v>
      </c>
      <c r="D57">
        <v>500626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500626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27266</v>
      </c>
      <c r="C59" t="s">
        <v>39</v>
      </c>
      <c r="D59">
        <v>500626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500626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-7007</v>
      </c>
      <c r="M60" s="10">
        <f t="shared" si="0"/>
        <v>-2993</v>
      </c>
      <c r="N60" s="10">
        <f>+N58+K59+K60</f>
        <v>0</v>
      </c>
      <c r="O60" s="10">
        <f>+O58+L59+L60</f>
        <v>-7007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350.35</v>
      </c>
      <c r="V60" s="14">
        <f>T60-U60</f>
        <v>-350.35</v>
      </c>
    </row>
    <row r="61" spans="1:22" x14ac:dyDescent="0.25">
      <c r="A61" s="1">
        <v>27266</v>
      </c>
      <c r="C61" t="s">
        <v>39</v>
      </c>
      <c r="D61">
        <v>500626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500626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-7007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350.35</v>
      </c>
      <c r="V62" s="14">
        <f>T62-U62</f>
        <v>-350.35</v>
      </c>
    </row>
    <row r="63" spans="1:22" x14ac:dyDescent="0.25">
      <c r="A63" s="1">
        <v>27266</v>
      </c>
      <c r="C63" t="s">
        <v>39</v>
      </c>
      <c r="D63">
        <v>500626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500626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-7007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350.35</v>
      </c>
      <c r="V64" s="14">
        <f>T64-U64</f>
        <v>-350.35</v>
      </c>
    </row>
    <row r="65" spans="1:23" x14ac:dyDescent="0.25">
      <c r="A65" s="1">
        <v>27266</v>
      </c>
      <c r="C65" t="s">
        <v>39</v>
      </c>
      <c r="D65">
        <v>500626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3" x14ac:dyDescent="0.25">
      <c r="A66" s="1">
        <v>27266</v>
      </c>
      <c r="C66" t="s">
        <v>39</v>
      </c>
      <c r="D66">
        <v>500626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-7007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350.35</v>
      </c>
      <c r="V66" s="14">
        <f>T66-U66</f>
        <v>-350.35</v>
      </c>
    </row>
    <row r="67" spans="1:23" x14ac:dyDescent="0.25">
      <c r="A67" s="1">
        <v>27266</v>
      </c>
      <c r="C67" t="s">
        <v>39</v>
      </c>
      <c r="D67">
        <v>500626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3" x14ac:dyDescent="0.25">
      <c r="A68" s="1">
        <v>27266</v>
      </c>
      <c r="C68" t="s">
        <v>39</v>
      </c>
      <c r="D68">
        <v>500626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-7007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350.35</v>
      </c>
      <c r="V68" s="14">
        <f>T68-U68</f>
        <v>-350.35</v>
      </c>
    </row>
    <row r="69" spans="1:23" x14ac:dyDescent="0.25">
      <c r="A69" s="1">
        <v>27266</v>
      </c>
      <c r="C69" t="s">
        <v>39</v>
      </c>
      <c r="D69">
        <v>500626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3" x14ac:dyDescent="0.25">
      <c r="A70" s="1">
        <v>27266</v>
      </c>
      <c r="C70" t="s">
        <v>39</v>
      </c>
      <c r="D70">
        <v>500626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-7007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350.35</v>
      </c>
      <c r="V70" s="14">
        <f>T70-U70</f>
        <v>-350.35</v>
      </c>
    </row>
    <row r="71" spans="1:23" x14ac:dyDescent="0.25">
      <c r="A71" s="1">
        <v>27266</v>
      </c>
      <c r="C71" t="s">
        <v>39</v>
      </c>
      <c r="D71">
        <v>500626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L71" s="10">
        <v>7007</v>
      </c>
      <c r="M71" s="10">
        <v>10000</v>
      </c>
      <c r="O71" s="10">
        <f t="shared" si="7"/>
        <v>7007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3" x14ac:dyDescent="0.25">
      <c r="A72" s="1">
        <v>27266</v>
      </c>
      <c r="C72" t="s">
        <v>39</v>
      </c>
      <c r="D72">
        <v>500626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3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3" x14ac:dyDescent="0.25">
      <c r="K74" s="20">
        <f>SUM(K11:K72)</f>
        <v>0</v>
      </c>
      <c r="L74" s="20">
        <f>SUM(L11:L72)</f>
        <v>0</v>
      </c>
      <c r="M74" s="20">
        <f>SUM(M11:M72)</f>
        <v>7007</v>
      </c>
      <c r="T74" s="21">
        <f>SUM(T11:T70)</f>
        <v>0</v>
      </c>
      <c r="U74" s="21">
        <f>SUM(U11:U72)</f>
        <v>2102.1</v>
      </c>
      <c r="V74" s="21">
        <f>SUM(V11:V72)</f>
        <v>-2102.1</v>
      </c>
    </row>
    <row r="76" spans="1:23" ht="13.8" thickBot="1" x14ac:dyDescent="0.3"/>
    <row r="77" spans="1:23" ht="13.8" thickBot="1" x14ac:dyDescent="0.3">
      <c r="S77" s="75" t="s">
        <v>62</v>
      </c>
      <c r="T77" s="76" t="s">
        <v>61</v>
      </c>
      <c r="U77" s="77"/>
      <c r="V77" s="77"/>
      <c r="W77" s="78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L22" workbookViewId="0">
      <selection activeCell="S11" sqref="S11:S72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27268</v>
      </c>
      <c r="C11" t="s">
        <v>11</v>
      </c>
      <c r="D11">
        <v>500621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27268</v>
      </c>
      <c r="C12" t="s">
        <v>11</v>
      </c>
      <c r="D12">
        <v>500621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27268</v>
      </c>
      <c r="C13" t="s">
        <v>11</v>
      </c>
      <c r="D13">
        <v>500621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L13" s="10">
        <v>4762</v>
      </c>
      <c r="M13" s="10">
        <f t="shared" si="0"/>
        <v>5238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27268</v>
      </c>
      <c r="C14" t="s">
        <v>11</v>
      </c>
      <c r="D14">
        <v>500621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L14" s="10">
        <v>-138</v>
      </c>
      <c r="M14" s="10">
        <f t="shared" si="0"/>
        <v>-9862</v>
      </c>
      <c r="N14" s="10">
        <f>+N12+K13+K14</f>
        <v>0</v>
      </c>
      <c r="O14" s="10">
        <f>+O12+L13+L14</f>
        <v>4624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138.72</v>
      </c>
      <c r="V14" s="14">
        <f>T14-U14</f>
        <v>-138.72</v>
      </c>
    </row>
    <row r="15" spans="1:23" x14ac:dyDescent="0.25">
      <c r="A15" s="1">
        <v>27268</v>
      </c>
      <c r="C15" t="s">
        <v>11</v>
      </c>
      <c r="D15">
        <v>500621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L15" s="10">
        <v>3840</v>
      </c>
      <c r="M15" s="10">
        <f t="shared" si="0"/>
        <v>6160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27268</v>
      </c>
      <c r="C16" t="s">
        <v>11</v>
      </c>
      <c r="D16">
        <v>500621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8464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253.92</v>
      </c>
      <c r="V16" s="14">
        <f>T16-U16</f>
        <v>-253.92</v>
      </c>
    </row>
    <row r="17" spans="1:22" x14ac:dyDescent="0.25">
      <c r="A17" s="1">
        <v>27268</v>
      </c>
      <c r="C17" t="s">
        <v>11</v>
      </c>
      <c r="D17">
        <v>500621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27268</v>
      </c>
      <c r="C18" t="s">
        <v>11</v>
      </c>
      <c r="D18">
        <v>500621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8464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253.92</v>
      </c>
      <c r="V18" s="14">
        <f t="shared" ref="V18:V28" si="3">T18-U18</f>
        <v>-253.92</v>
      </c>
    </row>
    <row r="19" spans="1:22" x14ac:dyDescent="0.25">
      <c r="A19" s="1">
        <v>27268</v>
      </c>
      <c r="C19" t="s">
        <v>11</v>
      </c>
      <c r="D19">
        <v>500621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27268</v>
      </c>
      <c r="C20" t="s">
        <v>11</v>
      </c>
      <c r="D20">
        <v>500621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L20" s="10">
        <v>-2821</v>
      </c>
      <c r="M20" s="10">
        <f t="shared" si="0"/>
        <v>-7179</v>
      </c>
      <c r="N20" s="10">
        <f>+N18+K19+K20</f>
        <v>0</v>
      </c>
      <c r="O20" s="10">
        <f>+O18+L19+L20</f>
        <v>5643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169.29</v>
      </c>
      <c r="V20" s="14">
        <f t="shared" si="3"/>
        <v>-169.29</v>
      </c>
    </row>
    <row r="21" spans="1:22" x14ac:dyDescent="0.25">
      <c r="A21" s="1">
        <v>27268</v>
      </c>
      <c r="C21" t="s">
        <v>11</v>
      </c>
      <c r="D21">
        <v>500621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27268</v>
      </c>
      <c r="C22" t="s">
        <v>11</v>
      </c>
      <c r="D22">
        <v>500621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L22" s="10">
        <v>-2821</v>
      </c>
      <c r="M22" s="10">
        <f t="shared" si="0"/>
        <v>-7179</v>
      </c>
      <c r="N22" s="10">
        <f>+N20+K21+K22</f>
        <v>0</v>
      </c>
      <c r="O22" s="10">
        <f>+O20+L21+L22</f>
        <v>2822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84.66</v>
      </c>
      <c r="V22" s="14">
        <f t="shared" si="3"/>
        <v>-84.66</v>
      </c>
    </row>
    <row r="23" spans="1:22" x14ac:dyDescent="0.25">
      <c r="A23" s="1">
        <v>27268</v>
      </c>
      <c r="C23" t="s">
        <v>11</v>
      </c>
      <c r="D23">
        <v>500621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27268</v>
      </c>
      <c r="C24" t="s">
        <v>11</v>
      </c>
      <c r="D24">
        <v>500621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L24" s="10">
        <v>-2821</v>
      </c>
      <c r="M24" s="10">
        <f t="shared" si="0"/>
        <v>-7179</v>
      </c>
      <c r="N24" s="10">
        <f>+N22+K23+K24</f>
        <v>0</v>
      </c>
      <c r="O24" s="10">
        <f>+O22+L23+L24</f>
        <v>1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0.03</v>
      </c>
      <c r="V24" s="14">
        <f t="shared" si="3"/>
        <v>-0.03</v>
      </c>
    </row>
    <row r="25" spans="1:22" x14ac:dyDescent="0.25">
      <c r="A25" s="1">
        <v>27268</v>
      </c>
      <c r="C25" t="s">
        <v>11</v>
      </c>
      <c r="D25">
        <v>500621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27268</v>
      </c>
      <c r="C26" t="s">
        <v>11</v>
      </c>
      <c r="D26">
        <v>500621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L26" s="10">
        <v>-1</v>
      </c>
      <c r="M26" s="10">
        <f t="shared" si="0"/>
        <v>-9999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27268</v>
      </c>
      <c r="C27" t="s">
        <v>11</v>
      </c>
      <c r="D27">
        <v>500621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27268</v>
      </c>
      <c r="C28" t="s">
        <v>11</v>
      </c>
      <c r="D28">
        <v>500621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27268</v>
      </c>
      <c r="C29" t="s">
        <v>11</v>
      </c>
      <c r="D29">
        <v>500621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27268</v>
      </c>
      <c r="C30" t="s">
        <v>11</v>
      </c>
      <c r="D30">
        <v>500621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27268</v>
      </c>
      <c r="C31" t="s">
        <v>11</v>
      </c>
      <c r="D31">
        <v>500621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27268</v>
      </c>
      <c r="C32" t="s">
        <v>11</v>
      </c>
      <c r="D32">
        <v>500621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27268</v>
      </c>
      <c r="C33" t="s">
        <v>11</v>
      </c>
      <c r="D33">
        <v>500621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27268</v>
      </c>
      <c r="C34" t="s">
        <v>11</v>
      </c>
      <c r="D34">
        <v>500621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27268</v>
      </c>
      <c r="C35" t="s">
        <v>11</v>
      </c>
      <c r="D35">
        <v>500621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27268</v>
      </c>
      <c r="C36" t="s">
        <v>11</v>
      </c>
      <c r="D36">
        <v>500621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27268</v>
      </c>
      <c r="C37" t="s">
        <v>11</v>
      </c>
      <c r="D37">
        <v>500621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L37" s="10">
        <v>642</v>
      </c>
      <c r="M37" s="10">
        <f t="shared" si="0"/>
        <v>9358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27268</v>
      </c>
      <c r="C38" t="s">
        <v>11</v>
      </c>
      <c r="D38">
        <v>500621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642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19.259999999999998</v>
      </c>
      <c r="V38" s="14">
        <f>T38-U38</f>
        <v>-19.259999999999998</v>
      </c>
    </row>
    <row r="39" spans="1:22" x14ac:dyDescent="0.25">
      <c r="A39" s="1">
        <v>27268</v>
      </c>
      <c r="C39" t="s">
        <v>11</v>
      </c>
      <c r="D39">
        <v>500621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27268</v>
      </c>
      <c r="C40" t="s">
        <v>11</v>
      </c>
      <c r="D40">
        <v>500621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L40" s="10">
        <v>-642</v>
      </c>
      <c r="M40" s="10">
        <f t="shared" si="0"/>
        <v>-9358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27268</v>
      </c>
      <c r="C41" t="s">
        <v>11</v>
      </c>
      <c r="D41">
        <v>500621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L41" s="10">
        <v>14089</v>
      </c>
      <c r="M41" s="10">
        <f t="shared" si="0"/>
        <v>-4089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27268</v>
      </c>
      <c r="C42" t="s">
        <v>11</v>
      </c>
      <c r="D42">
        <v>500621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14089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422.66999999999996</v>
      </c>
      <c r="V42" s="14">
        <f>T42-U42</f>
        <v>-422.66999999999996</v>
      </c>
    </row>
    <row r="43" spans="1:22" x14ac:dyDescent="0.25">
      <c r="A43" s="1">
        <v>27268</v>
      </c>
      <c r="C43" t="s">
        <v>11</v>
      </c>
      <c r="D43">
        <v>500621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27268</v>
      </c>
      <c r="C44" t="s">
        <v>11</v>
      </c>
      <c r="D44">
        <v>500621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L44" s="10">
        <v>-14089</v>
      </c>
      <c r="M44" s="10">
        <f t="shared" si="0"/>
        <v>4089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27268</v>
      </c>
      <c r="C45" t="s">
        <v>11</v>
      </c>
      <c r="D45">
        <v>500621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27268</v>
      </c>
      <c r="C46" t="s">
        <v>11</v>
      </c>
      <c r="D46">
        <v>500621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27268</v>
      </c>
      <c r="C47" t="s">
        <v>11</v>
      </c>
      <c r="D47">
        <v>500621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L47" s="10">
        <v>1439</v>
      </c>
      <c r="M47" s="10">
        <f>K47-L47</f>
        <v>8561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27268</v>
      </c>
      <c r="C48" t="s">
        <v>11</v>
      </c>
      <c r="D48">
        <v>500621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1439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43.17</v>
      </c>
      <c r="V48" s="14">
        <f t="shared" si="6"/>
        <v>-43.17</v>
      </c>
    </row>
    <row r="49" spans="1:22" x14ac:dyDescent="0.25">
      <c r="A49" s="1">
        <v>27268</v>
      </c>
      <c r="C49" t="s">
        <v>11</v>
      </c>
      <c r="D49">
        <v>500621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27268</v>
      </c>
      <c r="C50" t="s">
        <v>11</v>
      </c>
      <c r="D50">
        <v>500621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1439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43.17</v>
      </c>
      <c r="V50" s="14">
        <f t="shared" si="6"/>
        <v>-43.17</v>
      </c>
    </row>
    <row r="51" spans="1:22" x14ac:dyDescent="0.25">
      <c r="A51" s="1">
        <v>27268</v>
      </c>
      <c r="C51" t="s">
        <v>11</v>
      </c>
      <c r="D51">
        <v>500621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27268</v>
      </c>
      <c r="C52" t="s">
        <v>11</v>
      </c>
      <c r="D52">
        <v>500621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L52" s="10">
        <v>-1439</v>
      </c>
      <c r="M52" s="10">
        <f t="shared" si="0"/>
        <v>-8561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27268</v>
      </c>
      <c r="C53" t="s">
        <v>11</v>
      </c>
      <c r="D53">
        <v>500621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27268</v>
      </c>
      <c r="C54" t="s">
        <v>11</v>
      </c>
      <c r="D54">
        <v>500621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L54" s="10">
        <v>-2223</v>
      </c>
      <c r="M54" s="10">
        <f t="shared" si="0"/>
        <v>-7777</v>
      </c>
      <c r="N54" s="10">
        <f>+N52+K53+K54</f>
        <v>0</v>
      </c>
      <c r="O54" s="10">
        <f>+O52+L53+L54</f>
        <v>-2223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66.69</v>
      </c>
      <c r="V54" s="14">
        <f>T54-U54</f>
        <v>-66.69</v>
      </c>
    </row>
    <row r="55" spans="1:22" x14ac:dyDescent="0.25">
      <c r="A55" s="1">
        <v>27268</v>
      </c>
      <c r="C55" t="s">
        <v>11</v>
      </c>
      <c r="D55">
        <v>500621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20896</v>
      </c>
      <c r="M55" s="10">
        <f t="shared" si="0"/>
        <v>-10896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27268</v>
      </c>
      <c r="C56" t="s">
        <v>11</v>
      </c>
      <c r="D56">
        <v>500621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18673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560.18999999999994</v>
      </c>
      <c r="V56" s="14">
        <f>T56-U56</f>
        <v>-560.18999999999994</v>
      </c>
    </row>
    <row r="57" spans="1:22" x14ac:dyDescent="0.25">
      <c r="A57" s="1">
        <v>27268</v>
      </c>
      <c r="C57" t="s">
        <v>11</v>
      </c>
      <c r="D57">
        <v>500621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9901</v>
      </c>
      <c r="M57" s="10">
        <f t="shared" si="0"/>
        <v>99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27268</v>
      </c>
      <c r="C58" t="s">
        <v>11</v>
      </c>
      <c r="D58">
        <v>500621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28574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857.21999999999991</v>
      </c>
      <c r="V58" s="14">
        <f>T58-U58</f>
        <v>-857.21999999999991</v>
      </c>
    </row>
    <row r="59" spans="1:22" x14ac:dyDescent="0.25">
      <c r="A59" s="1">
        <v>27268</v>
      </c>
      <c r="C59" t="s">
        <v>11</v>
      </c>
      <c r="D59">
        <v>500621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27268</v>
      </c>
      <c r="C60" t="s">
        <v>11</v>
      </c>
      <c r="D60">
        <v>500621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-31008</v>
      </c>
      <c r="M60" s="10">
        <f t="shared" si="0"/>
        <v>21008</v>
      </c>
      <c r="N60" s="10">
        <f>+N58+K59+K60</f>
        <v>0</v>
      </c>
      <c r="O60" s="10">
        <f>+O58+L59+L60</f>
        <v>-2434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73.02</v>
      </c>
      <c r="V60" s="14">
        <f>T60-U60</f>
        <v>-73.02</v>
      </c>
    </row>
    <row r="61" spans="1:22" x14ac:dyDescent="0.25">
      <c r="A61" s="1">
        <v>27268</v>
      </c>
      <c r="C61" t="s">
        <v>11</v>
      </c>
      <c r="D61">
        <v>500621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L61" s="10">
        <v>2434</v>
      </c>
      <c r="M61" s="10">
        <f t="shared" si="0"/>
        <v>7566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27268</v>
      </c>
      <c r="C62" t="s">
        <v>11</v>
      </c>
      <c r="D62">
        <v>500621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27268</v>
      </c>
      <c r="C63" t="s">
        <v>11</v>
      </c>
      <c r="D63">
        <v>500621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27268</v>
      </c>
      <c r="C64" t="s">
        <v>11</v>
      </c>
      <c r="D64">
        <v>500621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27268</v>
      </c>
      <c r="C65" t="s">
        <v>11</v>
      </c>
      <c r="D65">
        <v>500621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27268</v>
      </c>
      <c r="C66" t="s">
        <v>11</v>
      </c>
      <c r="D66">
        <v>500621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27268</v>
      </c>
      <c r="C67" t="s">
        <v>11</v>
      </c>
      <c r="D67">
        <v>500621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27268</v>
      </c>
      <c r="C68" t="s">
        <v>11</v>
      </c>
      <c r="D68">
        <v>500621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27268</v>
      </c>
      <c r="C69" t="s">
        <v>11</v>
      </c>
      <c r="D69">
        <v>500621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27268</v>
      </c>
      <c r="C70" t="s">
        <v>11</v>
      </c>
      <c r="D70">
        <v>500621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27268</v>
      </c>
      <c r="C71" t="s">
        <v>11</v>
      </c>
      <c r="D71">
        <v>500621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27268</v>
      </c>
      <c r="C72" t="s">
        <v>11</v>
      </c>
      <c r="D72">
        <v>500621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2985.93</v>
      </c>
      <c r="V74" s="21">
        <f>SUM(V11:V72)</f>
        <v>-2985.93</v>
      </c>
    </row>
    <row r="75" spans="1:22" x14ac:dyDescent="0.25">
      <c r="O75" s="35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ageMargins left="0" right="0" top="0.5" bottom="0.5" header="0" footer="0"/>
  <pageSetup paperSize="5" scale="56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L1" workbookViewId="0">
      <selection activeCell="S11" sqref="S11:S72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27268</v>
      </c>
      <c r="C11" t="s">
        <v>11</v>
      </c>
      <c r="D11">
        <v>500622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27268</v>
      </c>
      <c r="C12" t="s">
        <v>11</v>
      </c>
      <c r="D12">
        <v>500622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27268</v>
      </c>
      <c r="C13" t="s">
        <v>11</v>
      </c>
      <c r="D13">
        <v>500622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27268</v>
      </c>
      <c r="C14" t="s">
        <v>11</v>
      </c>
      <c r="D14">
        <v>500622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27268</v>
      </c>
      <c r="C15" t="s">
        <v>11</v>
      </c>
      <c r="D15">
        <v>500622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27268</v>
      </c>
      <c r="C16" t="s">
        <v>11</v>
      </c>
      <c r="D16">
        <v>500622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27268</v>
      </c>
      <c r="C17" t="s">
        <v>11</v>
      </c>
      <c r="D17">
        <v>500622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27268</v>
      </c>
      <c r="C18" t="s">
        <v>11</v>
      </c>
      <c r="D18">
        <v>500622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27268</v>
      </c>
      <c r="C19" t="s">
        <v>11</v>
      </c>
      <c r="D19">
        <v>500622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27268</v>
      </c>
      <c r="C20" t="s">
        <v>11</v>
      </c>
      <c r="D20">
        <v>500622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27268</v>
      </c>
      <c r="C21" t="s">
        <v>11</v>
      </c>
      <c r="D21">
        <v>500622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27268</v>
      </c>
      <c r="C22" t="s">
        <v>11</v>
      </c>
      <c r="D22">
        <v>500622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27268</v>
      </c>
      <c r="C23" t="s">
        <v>11</v>
      </c>
      <c r="D23">
        <v>500622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27268</v>
      </c>
      <c r="C24" t="s">
        <v>11</v>
      </c>
      <c r="D24">
        <v>500622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27268</v>
      </c>
      <c r="C25" t="s">
        <v>11</v>
      </c>
      <c r="D25">
        <v>500622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L25" s="10">
        <v>4521</v>
      </c>
      <c r="M25" s="10">
        <f t="shared" si="0"/>
        <v>5479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27268</v>
      </c>
      <c r="C26" t="s">
        <v>11</v>
      </c>
      <c r="D26">
        <v>500622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4521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135.63</v>
      </c>
      <c r="V26" s="14">
        <f t="shared" si="3"/>
        <v>-135.63</v>
      </c>
    </row>
    <row r="27" spans="1:22" x14ac:dyDescent="0.25">
      <c r="A27" s="1">
        <v>27268</v>
      </c>
      <c r="C27" t="s">
        <v>11</v>
      </c>
      <c r="D27">
        <v>500622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27268</v>
      </c>
      <c r="C28" t="s">
        <v>11</v>
      </c>
      <c r="D28">
        <v>500622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L28" s="10">
        <v>-4521</v>
      </c>
      <c r="M28" s="10">
        <f t="shared" si="0"/>
        <v>-5479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27268</v>
      </c>
      <c r="C29" t="s">
        <v>11</v>
      </c>
      <c r="D29">
        <v>500622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27268</v>
      </c>
      <c r="C30" t="s">
        <v>11</v>
      </c>
      <c r="D30">
        <v>500622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27268</v>
      </c>
      <c r="C31" t="s">
        <v>11</v>
      </c>
      <c r="D31">
        <v>500622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27268</v>
      </c>
      <c r="C32" t="s">
        <v>11</v>
      </c>
      <c r="D32">
        <v>500622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27268</v>
      </c>
      <c r="C33" t="s">
        <v>11</v>
      </c>
      <c r="D33">
        <v>500622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27268</v>
      </c>
      <c r="C34" t="s">
        <v>11</v>
      </c>
      <c r="D34">
        <v>500622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27268</v>
      </c>
      <c r="C35" t="s">
        <v>11</v>
      </c>
      <c r="D35">
        <v>500622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L35" s="10">
        <v>4564</v>
      </c>
      <c r="M35" s="10">
        <f t="shared" si="0"/>
        <v>5436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27268</v>
      </c>
      <c r="C36" t="s">
        <v>11</v>
      </c>
      <c r="D36">
        <v>500622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4564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136.91999999999999</v>
      </c>
      <c r="V36" s="14">
        <f>T36-U36</f>
        <v>-136.91999999999999</v>
      </c>
    </row>
    <row r="37" spans="1:22" x14ac:dyDescent="0.25">
      <c r="A37" s="1">
        <v>27268</v>
      </c>
      <c r="C37" t="s">
        <v>11</v>
      </c>
      <c r="D37">
        <v>500622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L37" s="10">
        <v>8506</v>
      </c>
      <c r="M37" s="10">
        <f t="shared" si="0"/>
        <v>1494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27268</v>
      </c>
      <c r="C38" t="s">
        <v>11</v>
      </c>
      <c r="D38">
        <v>500622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13070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392.09999999999997</v>
      </c>
      <c r="V38" s="14">
        <f>T38-U38</f>
        <v>-392.09999999999997</v>
      </c>
    </row>
    <row r="39" spans="1:22" x14ac:dyDescent="0.25">
      <c r="A39" s="1">
        <v>27268</v>
      </c>
      <c r="C39" t="s">
        <v>11</v>
      </c>
      <c r="D39">
        <v>500622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27268</v>
      </c>
      <c r="C40" t="s">
        <v>11</v>
      </c>
      <c r="D40">
        <v>500622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L40" s="10">
        <v>-13070</v>
      </c>
      <c r="M40" s="10">
        <f t="shared" si="0"/>
        <v>3070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27268</v>
      </c>
      <c r="C41" t="s">
        <v>11</v>
      </c>
      <c r="D41">
        <v>500622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27268</v>
      </c>
      <c r="C42" t="s">
        <v>11</v>
      </c>
      <c r="D42">
        <v>500622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27268</v>
      </c>
      <c r="C43" t="s">
        <v>11</v>
      </c>
      <c r="D43">
        <v>500622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27268</v>
      </c>
      <c r="C44" t="s">
        <v>11</v>
      </c>
      <c r="D44">
        <v>500622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27268</v>
      </c>
      <c r="C45" t="s">
        <v>11</v>
      </c>
      <c r="D45">
        <v>500622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27268</v>
      </c>
      <c r="C46" t="s">
        <v>11</v>
      </c>
      <c r="D46">
        <v>500622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27268</v>
      </c>
      <c r="C47" t="s">
        <v>11</v>
      </c>
      <c r="D47">
        <v>500622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L47" s="10">
        <v>2346</v>
      </c>
      <c r="M47" s="10">
        <f>K47-L47</f>
        <v>7654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27268</v>
      </c>
      <c r="C48" t="s">
        <v>11</v>
      </c>
      <c r="D48">
        <v>500622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2346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70.38</v>
      </c>
      <c r="V48" s="14">
        <f t="shared" si="6"/>
        <v>-70.38</v>
      </c>
    </row>
    <row r="49" spans="1:22" x14ac:dyDescent="0.25">
      <c r="A49" s="1">
        <v>27268</v>
      </c>
      <c r="C49" t="s">
        <v>11</v>
      </c>
      <c r="D49">
        <v>500622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27268</v>
      </c>
      <c r="C50" t="s">
        <v>11</v>
      </c>
      <c r="D50">
        <v>500622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2346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70.38</v>
      </c>
      <c r="V50" s="14">
        <f t="shared" si="6"/>
        <v>-70.38</v>
      </c>
    </row>
    <row r="51" spans="1:22" x14ac:dyDescent="0.25">
      <c r="A51" s="1">
        <v>27268</v>
      </c>
      <c r="C51" t="s">
        <v>11</v>
      </c>
      <c r="D51">
        <v>500622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27268</v>
      </c>
      <c r="C52" t="s">
        <v>11</v>
      </c>
      <c r="D52">
        <v>500622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L52" s="10">
        <v>-2346</v>
      </c>
      <c r="M52" s="10">
        <f t="shared" si="0"/>
        <v>-7654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27268</v>
      </c>
      <c r="C53" t="s">
        <v>11</v>
      </c>
      <c r="D53">
        <v>500622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27268</v>
      </c>
      <c r="C54" t="s">
        <v>11</v>
      </c>
      <c r="D54">
        <v>500622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27268</v>
      </c>
      <c r="C55" t="s">
        <v>11</v>
      </c>
      <c r="D55">
        <v>500622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27268</v>
      </c>
      <c r="C56" t="s">
        <v>11</v>
      </c>
      <c r="D56">
        <v>500622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27268</v>
      </c>
      <c r="C57" t="s">
        <v>11</v>
      </c>
      <c r="D57">
        <v>500622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18753</v>
      </c>
      <c r="M57" s="10">
        <f t="shared" si="0"/>
        <v>-8753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27268</v>
      </c>
      <c r="C58" t="s">
        <v>11</v>
      </c>
      <c r="D58">
        <v>500622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18753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562.59</v>
      </c>
      <c r="V58" s="14">
        <f>T58-U58</f>
        <v>-562.59</v>
      </c>
    </row>
    <row r="59" spans="1:22" x14ac:dyDescent="0.25">
      <c r="A59" s="1">
        <v>27268</v>
      </c>
      <c r="C59" t="s">
        <v>11</v>
      </c>
      <c r="D59">
        <v>500622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27268</v>
      </c>
      <c r="C60" t="s">
        <v>11</v>
      </c>
      <c r="D60">
        <v>500622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-10390</v>
      </c>
      <c r="M60" s="10">
        <f t="shared" si="0"/>
        <v>390</v>
      </c>
      <c r="N60" s="10">
        <f>+N58+K59+K60</f>
        <v>0</v>
      </c>
      <c r="O60" s="10">
        <f>+O58+L59+L60</f>
        <v>8363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250.89</v>
      </c>
      <c r="V60" s="14">
        <f>T60-U60</f>
        <v>-250.89</v>
      </c>
    </row>
    <row r="61" spans="1:22" x14ac:dyDescent="0.25">
      <c r="A61" s="1">
        <v>27268</v>
      </c>
      <c r="C61" t="s">
        <v>11</v>
      </c>
      <c r="D61">
        <v>500622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27268</v>
      </c>
      <c r="C62" t="s">
        <v>11</v>
      </c>
      <c r="D62">
        <v>500622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L62" s="10">
        <v>-1116</v>
      </c>
      <c r="M62" s="10">
        <f t="shared" si="0"/>
        <v>-8884</v>
      </c>
      <c r="N62" s="10">
        <f>+N60+K61+K62</f>
        <v>0</v>
      </c>
      <c r="O62" s="10">
        <f>+O60+L61+L62</f>
        <v>7247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217.41</v>
      </c>
      <c r="V62" s="14">
        <f>T62-U62</f>
        <v>-217.41</v>
      </c>
    </row>
    <row r="63" spans="1:22" x14ac:dyDescent="0.25">
      <c r="A63" s="1">
        <v>27268</v>
      </c>
      <c r="C63" t="s">
        <v>11</v>
      </c>
      <c r="D63">
        <v>500622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27268</v>
      </c>
      <c r="C64" t="s">
        <v>11</v>
      </c>
      <c r="D64">
        <v>500622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7247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217.41</v>
      </c>
      <c r="V64" s="14">
        <f>T64-U64</f>
        <v>-217.41</v>
      </c>
    </row>
    <row r="65" spans="1:22" x14ac:dyDescent="0.25">
      <c r="A65" s="1">
        <v>27268</v>
      </c>
      <c r="C65" t="s">
        <v>11</v>
      </c>
      <c r="D65">
        <v>500622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27268</v>
      </c>
      <c r="C66" t="s">
        <v>11</v>
      </c>
      <c r="D66">
        <v>500622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7247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217.41</v>
      </c>
      <c r="V66" s="14">
        <f>T66-U66</f>
        <v>-217.41</v>
      </c>
    </row>
    <row r="67" spans="1:22" x14ac:dyDescent="0.25">
      <c r="A67" s="1">
        <v>27268</v>
      </c>
      <c r="C67" t="s">
        <v>11</v>
      </c>
      <c r="D67">
        <v>500622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27268</v>
      </c>
      <c r="C68" t="s">
        <v>11</v>
      </c>
      <c r="D68">
        <v>500622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7247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217.41</v>
      </c>
      <c r="V68" s="14">
        <f>T68-U68</f>
        <v>-217.41</v>
      </c>
    </row>
    <row r="69" spans="1:22" x14ac:dyDescent="0.25">
      <c r="A69" s="1">
        <v>27268</v>
      </c>
      <c r="C69" t="s">
        <v>11</v>
      </c>
      <c r="D69">
        <v>500622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27268</v>
      </c>
      <c r="C70" t="s">
        <v>11</v>
      </c>
      <c r="D70">
        <v>500622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7247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217.41</v>
      </c>
      <c r="V70" s="14">
        <f>T70-U70</f>
        <v>-217.41</v>
      </c>
    </row>
    <row r="71" spans="1:22" x14ac:dyDescent="0.25">
      <c r="A71" s="1">
        <v>27268</v>
      </c>
      <c r="C71" t="s">
        <v>11</v>
      </c>
      <c r="D71">
        <v>500622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27268</v>
      </c>
      <c r="C72" t="s">
        <v>11</v>
      </c>
      <c r="D72">
        <v>500622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7247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217.41</v>
      </c>
      <c r="V72" s="14">
        <f>T72-U72</f>
        <v>-217.41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SUM(L11:L70)</f>
        <v>7247</v>
      </c>
      <c r="M74" s="20">
        <f>SUM(M11:M70)</f>
        <v>-7247</v>
      </c>
      <c r="T74" s="21">
        <f>SUM(T11:T70)</f>
        <v>0</v>
      </c>
      <c r="U74" s="21">
        <f>SUM(U11:U72)</f>
        <v>2923.3499999999995</v>
      </c>
      <c r="V74" s="21">
        <f>SUM(V11:V72)</f>
        <v>-2923.3499999999995</v>
      </c>
    </row>
    <row r="75" spans="1:22" x14ac:dyDescent="0.25">
      <c r="O75" s="35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>
    <oddFooter>&amp;R&amp;F&amp;A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H9" workbookViewId="0">
      <selection activeCell="N17" sqref="N17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27268</v>
      </c>
      <c r="C11" t="s">
        <v>11</v>
      </c>
      <c r="D11">
        <v>500623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27268</v>
      </c>
      <c r="C12" t="s">
        <v>11</v>
      </c>
      <c r="D12">
        <v>500623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27268</v>
      </c>
      <c r="C13" t="s">
        <v>11</v>
      </c>
      <c r="D13">
        <v>500623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27268</v>
      </c>
      <c r="C14" t="s">
        <v>11</v>
      </c>
      <c r="D14">
        <v>500623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27268</v>
      </c>
      <c r="C15" t="s">
        <v>11</v>
      </c>
      <c r="D15">
        <v>500623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27268</v>
      </c>
      <c r="C16" t="s">
        <v>11</v>
      </c>
      <c r="D16">
        <v>500623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27268</v>
      </c>
      <c r="C17" t="s">
        <v>11</v>
      </c>
      <c r="D17">
        <v>500623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27268</v>
      </c>
      <c r="C18" t="s">
        <v>11</v>
      </c>
      <c r="D18">
        <v>500623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27268</v>
      </c>
      <c r="C19" t="s">
        <v>11</v>
      </c>
      <c r="D19">
        <v>500623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27268</v>
      </c>
      <c r="C20" t="s">
        <v>11</v>
      </c>
      <c r="D20">
        <v>500623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27268</v>
      </c>
      <c r="C21" t="s">
        <v>11</v>
      </c>
      <c r="D21">
        <v>500623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27268</v>
      </c>
      <c r="C22" t="s">
        <v>11</v>
      </c>
      <c r="D22">
        <v>500623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27268</v>
      </c>
      <c r="C23" t="s">
        <v>11</v>
      </c>
      <c r="D23">
        <v>500623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27268</v>
      </c>
      <c r="C24" t="s">
        <v>11</v>
      </c>
      <c r="D24">
        <v>500623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27268</v>
      </c>
      <c r="C25" t="s">
        <v>11</v>
      </c>
      <c r="D25">
        <v>500623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27268</v>
      </c>
      <c r="C26" t="s">
        <v>11</v>
      </c>
      <c r="D26">
        <v>500623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27268</v>
      </c>
      <c r="C27" t="s">
        <v>11</v>
      </c>
      <c r="D27">
        <v>500623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27268</v>
      </c>
      <c r="C28" t="s">
        <v>11</v>
      </c>
      <c r="D28">
        <v>500623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27268</v>
      </c>
      <c r="C29" t="s">
        <v>11</v>
      </c>
      <c r="D29">
        <v>500623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27268</v>
      </c>
      <c r="C30" t="s">
        <v>11</v>
      </c>
      <c r="D30">
        <v>500623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27268</v>
      </c>
      <c r="C31" t="s">
        <v>11</v>
      </c>
      <c r="D31">
        <v>500623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27268</v>
      </c>
      <c r="C32" t="s">
        <v>11</v>
      </c>
      <c r="D32">
        <v>500623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27268</v>
      </c>
      <c r="C33" t="s">
        <v>11</v>
      </c>
      <c r="D33">
        <v>500623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27268</v>
      </c>
      <c r="C34" t="s">
        <v>11</v>
      </c>
      <c r="D34">
        <v>500623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27268</v>
      </c>
      <c r="C35" t="s">
        <v>11</v>
      </c>
      <c r="D35">
        <v>500623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27268</v>
      </c>
      <c r="C36" t="s">
        <v>11</v>
      </c>
      <c r="D36">
        <v>500623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27268</v>
      </c>
      <c r="C37" t="s">
        <v>11</v>
      </c>
      <c r="D37">
        <v>500623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27268</v>
      </c>
      <c r="C38" t="s">
        <v>11</v>
      </c>
      <c r="D38">
        <v>500623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27268</v>
      </c>
      <c r="C39" t="s">
        <v>11</v>
      </c>
      <c r="D39">
        <v>500623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27268</v>
      </c>
      <c r="C40" t="s">
        <v>11</v>
      </c>
      <c r="D40">
        <v>500623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27268</v>
      </c>
      <c r="C41" t="s">
        <v>11</v>
      </c>
      <c r="D41">
        <v>500623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L41" s="10">
        <v>4367</v>
      </c>
      <c r="M41" s="10">
        <f t="shared" si="0"/>
        <v>5633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27268</v>
      </c>
      <c r="C42" t="s">
        <v>11</v>
      </c>
      <c r="D42">
        <v>500623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4367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131.01</v>
      </c>
      <c r="V42" s="14">
        <f>T42-U42</f>
        <v>-131.01</v>
      </c>
    </row>
    <row r="43" spans="1:22" x14ac:dyDescent="0.25">
      <c r="A43" s="1">
        <v>27268</v>
      </c>
      <c r="C43" t="s">
        <v>11</v>
      </c>
      <c r="D43">
        <v>500623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27268</v>
      </c>
      <c r="C44" t="s">
        <v>11</v>
      </c>
      <c r="D44">
        <v>500623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L44" s="10">
        <v>-4368</v>
      </c>
      <c r="M44" s="10">
        <f t="shared" si="0"/>
        <v>-5632</v>
      </c>
      <c r="N44" s="10">
        <f>+N42+K43+K44</f>
        <v>0</v>
      </c>
      <c r="O44" s="10">
        <f>+O42+L43+L44</f>
        <v>-1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0.03</v>
      </c>
      <c r="V44" s="14">
        <f t="shared" ref="V44:V52" si="6">T44-U44</f>
        <v>-0.03</v>
      </c>
    </row>
    <row r="45" spans="1:22" x14ac:dyDescent="0.25">
      <c r="A45" s="1">
        <v>27268</v>
      </c>
      <c r="C45" t="s">
        <v>11</v>
      </c>
      <c r="D45">
        <v>500623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27268</v>
      </c>
      <c r="C46" t="s">
        <v>11</v>
      </c>
      <c r="D46">
        <v>500623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-1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0.03</v>
      </c>
      <c r="V46" s="14">
        <f t="shared" si="6"/>
        <v>-0.03</v>
      </c>
    </row>
    <row r="47" spans="1:22" x14ac:dyDescent="0.25">
      <c r="A47" s="1">
        <v>27268</v>
      </c>
      <c r="C47" t="s">
        <v>11</v>
      </c>
      <c r="D47">
        <v>500623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27268</v>
      </c>
      <c r="C48" t="s">
        <v>11</v>
      </c>
      <c r="D48">
        <v>500623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-1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0.03</v>
      </c>
      <c r="V48" s="14">
        <f t="shared" si="6"/>
        <v>-0.03</v>
      </c>
    </row>
    <row r="49" spans="1:22" x14ac:dyDescent="0.25">
      <c r="A49" s="1">
        <v>27268</v>
      </c>
      <c r="C49" t="s">
        <v>11</v>
      </c>
      <c r="D49">
        <v>500623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27268</v>
      </c>
      <c r="C50" t="s">
        <v>11</v>
      </c>
      <c r="D50">
        <v>500623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-1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0.03</v>
      </c>
      <c r="V50" s="14">
        <f t="shared" si="6"/>
        <v>-0.03</v>
      </c>
    </row>
    <row r="51" spans="1:22" x14ac:dyDescent="0.25">
      <c r="A51" s="1">
        <v>27268</v>
      </c>
      <c r="C51" t="s">
        <v>11</v>
      </c>
      <c r="D51">
        <v>500623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27268</v>
      </c>
      <c r="C52" t="s">
        <v>11</v>
      </c>
      <c r="D52">
        <v>500623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-1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0.03</v>
      </c>
      <c r="V52" s="14">
        <f t="shared" si="6"/>
        <v>-0.03</v>
      </c>
    </row>
    <row r="53" spans="1:22" x14ac:dyDescent="0.25">
      <c r="A53" s="1">
        <v>27268</v>
      </c>
      <c r="C53" t="s">
        <v>11</v>
      </c>
      <c r="D53">
        <v>500623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L53" s="10">
        <v>1</v>
      </c>
      <c r="M53" s="10">
        <f t="shared" si="0"/>
        <v>9999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27268</v>
      </c>
      <c r="C54" t="s">
        <v>11</v>
      </c>
      <c r="D54">
        <v>500623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27268</v>
      </c>
      <c r="C55" t="s">
        <v>11</v>
      </c>
      <c r="D55">
        <v>500623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27268</v>
      </c>
      <c r="C56" t="s">
        <v>11</v>
      </c>
      <c r="D56">
        <v>500623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27268</v>
      </c>
      <c r="C57" t="s">
        <v>11</v>
      </c>
      <c r="D57">
        <v>500623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27268</v>
      </c>
      <c r="C58" t="s">
        <v>11</v>
      </c>
      <c r="D58">
        <v>500623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27268</v>
      </c>
      <c r="C59" t="s">
        <v>11</v>
      </c>
      <c r="D59">
        <v>500623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27268</v>
      </c>
      <c r="C60" t="s">
        <v>11</v>
      </c>
      <c r="D60">
        <v>500623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27268</v>
      </c>
      <c r="C61" t="s">
        <v>11</v>
      </c>
      <c r="D61">
        <v>500623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27268</v>
      </c>
      <c r="C62" t="s">
        <v>11</v>
      </c>
      <c r="D62">
        <v>500623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27268</v>
      </c>
      <c r="C63" t="s">
        <v>11</v>
      </c>
      <c r="D63">
        <v>500623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27268</v>
      </c>
      <c r="C64" t="s">
        <v>11</v>
      </c>
      <c r="D64">
        <v>500623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27268</v>
      </c>
      <c r="C65" t="s">
        <v>11</v>
      </c>
      <c r="D65">
        <v>500623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27268</v>
      </c>
      <c r="C66" t="s">
        <v>11</v>
      </c>
      <c r="D66">
        <v>500623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27268</v>
      </c>
      <c r="C67" t="s">
        <v>11</v>
      </c>
      <c r="D67">
        <v>500623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27268</v>
      </c>
      <c r="C68" t="s">
        <v>11</v>
      </c>
      <c r="D68">
        <v>500623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27268</v>
      </c>
      <c r="C69" t="s">
        <v>11</v>
      </c>
      <c r="D69">
        <v>500623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27268</v>
      </c>
      <c r="C70" t="s">
        <v>11</v>
      </c>
      <c r="D70">
        <v>500623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27268</v>
      </c>
      <c r="C71" t="s">
        <v>11</v>
      </c>
      <c r="D71">
        <v>500623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27268</v>
      </c>
      <c r="C72" t="s">
        <v>11</v>
      </c>
      <c r="D72">
        <v>500623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131.16</v>
      </c>
      <c r="V74" s="21">
        <f>SUM(V11:V70)</f>
        <v>-131.16</v>
      </c>
    </row>
    <row r="75" spans="1:22" x14ac:dyDescent="0.25">
      <c r="O75" s="38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Summary</vt:lpstr>
      <vt:lpstr>Reliant_27060(AUG)</vt:lpstr>
      <vt:lpstr>Duke 500621(Aug)</vt:lpstr>
      <vt:lpstr>Duke - 500622 (Aug)</vt:lpstr>
      <vt:lpstr>Duke -500623 (Aug)</vt:lpstr>
      <vt:lpstr>Duke - 500626 Aug)</vt:lpstr>
      <vt:lpstr>USGT - 500621 (Aug)</vt:lpstr>
      <vt:lpstr>USGT -500622(Aug)</vt:lpstr>
      <vt:lpstr>USGT - 500623 (Aug)</vt:lpstr>
      <vt:lpstr>Aquila - 27036 (aug)</vt:lpstr>
      <vt:lpstr>Richardson - 27249</vt:lpstr>
      <vt:lpstr>Sempra 27255 (Aug)</vt:lpstr>
      <vt:lpstr>'Aquila - 27036 (aug)'!Print_Area</vt:lpstr>
      <vt:lpstr>'Duke - 500622 (Aug)'!Print_Area</vt:lpstr>
      <vt:lpstr>'Duke - 500626 Aug)'!Print_Area</vt:lpstr>
      <vt:lpstr>'Duke 500621(Aug)'!Print_Area</vt:lpstr>
      <vt:lpstr>'Reliant_27060(AUG)'!Print_Area</vt:lpstr>
      <vt:lpstr>'USGT -500622(Aug)'!Print_Area</vt:lpstr>
      <vt:lpstr>Summary!Print_Titles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2000-09-01T16:33:47Z</cp:lastPrinted>
  <dcterms:created xsi:type="dcterms:W3CDTF">1997-10-14T16:00:14Z</dcterms:created>
  <dcterms:modified xsi:type="dcterms:W3CDTF">2023-09-10T15:06:17Z</dcterms:modified>
</cp:coreProperties>
</file>