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92512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P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<sst xmlns="http://schemas.openxmlformats.org/spreadsheetml/2006/main" count="31" uniqueCount="19">
  <si>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</si>
  <si>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</si>
  <si>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</si>
  <si>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</si>
  <si>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</si>
  <si>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</si>
  <si>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</si>
  <si>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</si>
  <si>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</si>
  <si>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</si>
  <si>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</si>
  <si>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</si>
  <si>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</si>
  <si>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</si>
  <si>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</si>
  <si>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</si>
  <si>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 xml:space="preserve">NORTH TX </t>
  </si>
  <si>
    <t xml:space="preserve"> PANHANDLE</t>
  </si>
  <si>
    <t>TW SJ Blanco price not available. El Paso non-Bondad price used 3/1 - 3/25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</si>
</sst>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20" workbookViewId="0">
      <selection activeCell="C32" sqref="C32"/>
    </sheetView>
  </sheetViews>
  <sheetFormatPr defaultColWidth="9.109375" defaultRowHeight="10.199999999999999" x14ac:dyDescent="0.2"/>
  <cols>
    <col min="1" max="1" width="4.44140625" style="3" customWidth="1"/>
    <col min="2" max="2" width="1.44140625" style="3" customWidth="1"/>
    <col min="3" max="3" width="7.109375" style="3" customWidth="1"/>
    <col min="4" max="4" width="4.44140625" style="3" bestFit="1" customWidth="1"/>
    <col min="5" max="6" width="7.33203125" style="3" customWidth="1"/>
    <col min="7" max="7" width="4.44140625" style="3" bestFit="1" customWidth="1"/>
    <col min="8" max="8" width="11.44140625" style="3" bestFit="1" customWidth="1"/>
    <col min="9" max="10" width="6.6640625" style="5" customWidth="1"/>
    <col min="11" max="11" width="9.33203125" style="5" bestFit="1" customWidth="1"/>
    <col min="12" max="12" width="7.33203125" style="3" customWidth="1"/>
    <col min="13" max="13" width="7.44140625" style="3" customWidth="1"/>
    <col min="14" max="16384" width="9.10937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16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17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2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>
        <v>2.75</v>
      </c>
      <c r="D19" s="27">
        <v>2.78</v>
      </c>
      <c r="E19" s="28">
        <f t="shared" ref="E19:E37" si="4">ROUND(SUM(C19:D19)/2,2)</f>
        <v>2.77</v>
      </c>
      <c r="F19" s="27">
        <v>2.75</v>
      </c>
      <c r="G19" s="27">
        <v>2.78</v>
      </c>
      <c r="H19" s="28">
        <f t="shared" ref="H19:H37" si="5">ROUND(SUM(F19:G19)/2,2)</f>
        <v>2.77</v>
      </c>
      <c r="I19" s="29">
        <v>2.73</v>
      </c>
      <c r="J19" s="30">
        <v>2.81</v>
      </c>
      <c r="K19" s="31">
        <f t="shared" si="2"/>
        <v>2.77</v>
      </c>
      <c r="L19" s="27">
        <f>ROUND((C19+D19+F19+G19+I19+J19)/6,2)</f>
        <v>2.77</v>
      </c>
      <c r="M19" s="27">
        <f>IF(L19=0,0,ROUND(SUM(L$7:L19)/O19,2))</f>
        <v>2.5099999999999998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2.75</v>
      </c>
      <c r="D20" s="27">
        <v>2.79</v>
      </c>
      <c r="E20" s="28">
        <f t="shared" si="4"/>
        <v>2.77</v>
      </c>
      <c r="F20" s="27">
        <v>2.75</v>
      </c>
      <c r="G20" s="27">
        <v>2.79</v>
      </c>
      <c r="H20" s="28">
        <f t="shared" si="5"/>
        <v>2.77</v>
      </c>
      <c r="I20" s="29">
        <v>2.77</v>
      </c>
      <c r="J20" s="30">
        <v>2.85</v>
      </c>
      <c r="K20" s="31">
        <f t="shared" si="2"/>
        <v>2.81</v>
      </c>
      <c r="L20" s="27">
        <f t="shared" si="3"/>
        <v>2.78</v>
      </c>
      <c r="M20" s="27">
        <f>IF(L20=0,0,ROUND(SUM(L$7:L20)/O20,2))</f>
        <v>2.5299999999999998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2.62</v>
      </c>
      <c r="D21" s="27">
        <v>2.66</v>
      </c>
      <c r="E21" s="28">
        <f t="shared" si="4"/>
        <v>2.64</v>
      </c>
      <c r="F21" s="27">
        <v>2.62</v>
      </c>
      <c r="G21" s="27">
        <v>2.66</v>
      </c>
      <c r="H21" s="31">
        <f t="shared" si="5"/>
        <v>2.64</v>
      </c>
      <c r="I21" s="29">
        <v>2.65</v>
      </c>
      <c r="J21" s="30">
        <v>2.73</v>
      </c>
      <c r="K21" s="31">
        <f t="shared" si="2"/>
        <v>2.69</v>
      </c>
      <c r="L21" s="27">
        <f t="shared" si="3"/>
        <v>2.66</v>
      </c>
      <c r="M21" s="27">
        <f>IF(L21=0,0,ROUND(SUM(L$7:L21)/O21,2))</f>
        <v>2.5299999999999998</v>
      </c>
      <c r="O21" s="3">
        <f>COUNT(J$7:J21)</f>
        <v>15</v>
      </c>
    </row>
    <row r="22" spans="1:18" x14ac:dyDescent="0.2">
      <c r="A22" s="6">
        <v>16</v>
      </c>
      <c r="B22" s="6"/>
      <c r="C22" s="27">
        <v>2.9</v>
      </c>
      <c r="D22" s="27">
        <v>2.93</v>
      </c>
      <c r="E22" s="28">
        <f t="shared" si="4"/>
        <v>2.92</v>
      </c>
      <c r="F22" s="27">
        <v>2.9</v>
      </c>
      <c r="G22" s="27">
        <v>2.93</v>
      </c>
      <c r="H22" s="31">
        <f t="shared" si="5"/>
        <v>2.92</v>
      </c>
      <c r="I22" s="29">
        <v>2.92</v>
      </c>
      <c r="J22" s="30">
        <v>2.97</v>
      </c>
      <c r="K22" s="31">
        <f t="shared" si="2"/>
        <v>2.95</v>
      </c>
      <c r="L22" s="27">
        <f t="shared" si="3"/>
        <v>2.93</v>
      </c>
      <c r="M22" s="27">
        <f>IF(L22=0,0,ROUND(SUM(L$7:L22)/O22,2))</f>
        <v>2.56</v>
      </c>
      <c r="O22" s="3">
        <f>COUNT(J$7:J22)</f>
        <v>16</v>
      </c>
    </row>
    <row r="23" spans="1:18" x14ac:dyDescent="0.2">
      <c r="A23" s="6">
        <v>17</v>
      </c>
      <c r="B23" s="6"/>
      <c r="C23" s="27">
        <v>2.9</v>
      </c>
      <c r="D23" s="27">
        <v>2.93</v>
      </c>
      <c r="E23" s="28">
        <f t="shared" ref="E23:E28" si="6">ROUND(SUM(C23:D23)/2,2)</f>
        <v>2.92</v>
      </c>
      <c r="F23" s="27">
        <v>2.9</v>
      </c>
      <c r="G23" s="27">
        <v>2.93</v>
      </c>
      <c r="H23" s="31">
        <f t="shared" ref="H23:H28" si="7">ROUND(SUM(F23:G23)/2,2)</f>
        <v>2.92</v>
      </c>
      <c r="I23" s="29">
        <v>2.92</v>
      </c>
      <c r="J23" s="30">
        <v>2.97</v>
      </c>
      <c r="K23" s="31">
        <f>ROUND(SUM(I23:J23)/2,2)</f>
        <v>2.95</v>
      </c>
      <c r="L23" s="27">
        <f>ROUND((C23+D23+F23+G23+I23+J23)/6,2)</f>
        <v>2.93</v>
      </c>
      <c r="M23" s="27">
        <f>IF(L23=0,0,ROUND(SUM(L$7:L23)/O23,2))</f>
        <v>2.58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2.9</v>
      </c>
      <c r="D24" s="27">
        <v>2.93</v>
      </c>
      <c r="E24" s="28">
        <f t="shared" si="6"/>
        <v>2.92</v>
      </c>
      <c r="F24" s="27">
        <v>2.9</v>
      </c>
      <c r="G24" s="27">
        <v>2.93</v>
      </c>
      <c r="H24" s="31">
        <f t="shared" si="7"/>
        <v>2.92</v>
      </c>
      <c r="I24" s="29">
        <v>2.92</v>
      </c>
      <c r="J24" s="30">
        <v>2.97</v>
      </c>
      <c r="K24" s="31">
        <f>ROUND(SUM(I24:J24)/2,2)</f>
        <v>2.95</v>
      </c>
      <c r="L24" s="27">
        <f>ROUND((C24+D24+F24+G24+I24+J24)/6,2)</f>
        <v>2.93</v>
      </c>
      <c r="M24" s="27">
        <f>IF(L24=0,0,ROUND(SUM(L$7:L24)/O24,2))</f>
        <v>2.6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>
        <v>3.05</v>
      </c>
      <c r="D25" s="27">
        <v>3.07</v>
      </c>
      <c r="E25" s="28">
        <f t="shared" si="6"/>
        <v>3.06</v>
      </c>
      <c r="F25" s="27">
        <v>3.05</v>
      </c>
      <c r="G25" s="27">
        <v>3.07</v>
      </c>
      <c r="H25" s="31">
        <f t="shared" si="7"/>
        <v>3.06</v>
      </c>
      <c r="I25" s="29">
        <v>3.06</v>
      </c>
      <c r="J25" s="30">
        <v>3.12</v>
      </c>
      <c r="K25" s="31">
        <f t="shared" ref="K25:K33" si="8">ROUND(SUM(I25:J25)/2,2)</f>
        <v>3.09</v>
      </c>
      <c r="L25" s="27">
        <f t="shared" ref="L25:L34" si="9">ROUND((C25+D25+F25+G25+I25+J25)/6,2)</f>
        <v>3.07</v>
      </c>
      <c r="M25" s="27">
        <f>IF(L25=0,0,ROUND(SUM(L$7:L25)/O25,2))</f>
        <v>2.62</v>
      </c>
      <c r="O25" s="3">
        <f>COUNT(J$7:J25)</f>
        <v>19</v>
      </c>
    </row>
    <row r="26" spans="1:18" x14ac:dyDescent="0.2">
      <c r="A26" s="6">
        <v>20</v>
      </c>
      <c r="B26" s="6">
        <v>1.65</v>
      </c>
      <c r="C26" s="27">
        <v>3.17</v>
      </c>
      <c r="D26" s="27">
        <v>3.21</v>
      </c>
      <c r="E26" s="28">
        <f t="shared" si="6"/>
        <v>3.19</v>
      </c>
      <c r="F26" s="27">
        <v>3.17</v>
      </c>
      <c r="G26" s="27">
        <v>3.21</v>
      </c>
      <c r="H26" s="31">
        <f t="shared" si="7"/>
        <v>3.19</v>
      </c>
      <c r="I26" s="29">
        <v>3.17</v>
      </c>
      <c r="J26" s="30">
        <v>3.24</v>
      </c>
      <c r="K26" s="31">
        <f t="shared" si="8"/>
        <v>3.21</v>
      </c>
      <c r="L26" s="27">
        <f t="shared" si="9"/>
        <v>3.2</v>
      </c>
      <c r="M26" s="27">
        <f>IF(L26=0,0,ROUND(SUM(L$7:L26)/O26,2))</f>
        <v>2.65</v>
      </c>
      <c r="O26" s="3">
        <f>COUNT(J$7:J26)</f>
        <v>20</v>
      </c>
    </row>
    <row r="27" spans="1:18" x14ac:dyDescent="0.2">
      <c r="A27" s="6">
        <v>21</v>
      </c>
      <c r="B27" s="6">
        <v>1.65</v>
      </c>
      <c r="C27" s="27">
        <v>3.09</v>
      </c>
      <c r="D27" s="27">
        <v>3.12</v>
      </c>
      <c r="E27" s="28">
        <f t="shared" si="6"/>
        <v>3.11</v>
      </c>
      <c r="F27" s="27">
        <v>3.09</v>
      </c>
      <c r="G27" s="27">
        <v>3.12</v>
      </c>
      <c r="H27" s="31">
        <f t="shared" si="7"/>
        <v>3.11</v>
      </c>
      <c r="I27" s="29">
        <v>3.06</v>
      </c>
      <c r="J27" s="30">
        <v>3.1</v>
      </c>
      <c r="K27" s="31">
        <f t="shared" si="8"/>
        <v>3.08</v>
      </c>
      <c r="L27" s="27">
        <f t="shared" si="9"/>
        <v>3.1</v>
      </c>
      <c r="M27" s="27">
        <f>IF(L27=0,0,ROUND(SUM(L$7:L27)/O27,2))</f>
        <v>2.67</v>
      </c>
      <c r="O27" s="3">
        <f>COUNT(J$7:J27)</f>
        <v>21</v>
      </c>
      <c r="R27" s="3">
        <v>5.82</v>
      </c>
    </row>
    <row r="28" spans="1:18" x14ac:dyDescent="0.2">
      <c r="A28" s="6">
        <v>22</v>
      </c>
      <c r="B28" s="6">
        <v>1.68</v>
      </c>
      <c r="C28" s="27">
        <v>3.03</v>
      </c>
      <c r="D28" s="27">
        <v>3.05</v>
      </c>
      <c r="E28" s="28">
        <f t="shared" si="6"/>
        <v>3.04</v>
      </c>
      <c r="F28" s="27">
        <v>3.03</v>
      </c>
      <c r="G28" s="27">
        <v>3.05</v>
      </c>
      <c r="H28" s="31">
        <f t="shared" si="7"/>
        <v>3.04</v>
      </c>
      <c r="I28" s="29">
        <v>2.99</v>
      </c>
      <c r="J28" s="30">
        <v>3.04</v>
      </c>
      <c r="K28" s="31">
        <f t="shared" si="8"/>
        <v>3.02</v>
      </c>
      <c r="L28" s="27">
        <f t="shared" si="9"/>
        <v>3.03</v>
      </c>
      <c r="M28" s="27">
        <f>IF(L28=0,0,ROUND(SUM(L$7:L28)/O28,2))</f>
        <v>2.69</v>
      </c>
      <c r="O28" s="3">
        <f>COUNT(J$7:J28)</f>
        <v>22</v>
      </c>
    </row>
    <row r="29" spans="1:18" x14ac:dyDescent="0.2">
      <c r="A29" s="6">
        <v>23</v>
      </c>
      <c r="B29" s="15"/>
      <c r="C29" s="27">
        <v>3.39</v>
      </c>
      <c r="D29" s="27">
        <v>3.41</v>
      </c>
      <c r="E29" s="28">
        <f t="shared" si="4"/>
        <v>3.4</v>
      </c>
      <c r="F29" s="27">
        <v>3.39</v>
      </c>
      <c r="G29" s="27">
        <v>3.41</v>
      </c>
      <c r="H29" s="31">
        <f t="shared" si="5"/>
        <v>3.4</v>
      </c>
      <c r="I29" s="29">
        <v>3.32</v>
      </c>
      <c r="J29" s="30">
        <v>3.4</v>
      </c>
      <c r="K29" s="31">
        <f t="shared" si="8"/>
        <v>3.36</v>
      </c>
      <c r="L29" s="27">
        <f t="shared" si="9"/>
        <v>3.39</v>
      </c>
      <c r="M29" s="27">
        <f>IF(L29=0,0,ROUND(SUM(L$7:L29)/O29,2))</f>
        <v>2.72</v>
      </c>
      <c r="O29" s="3">
        <f>COUNT(J$7:J29)</f>
        <v>23</v>
      </c>
    </row>
    <row r="30" spans="1:18" x14ac:dyDescent="0.2">
      <c r="A30" s="6">
        <v>24</v>
      </c>
      <c r="B30" s="15"/>
      <c r="C30" s="27">
        <v>3.39</v>
      </c>
      <c r="D30" s="27">
        <v>3.41</v>
      </c>
      <c r="E30" s="28">
        <f>ROUND(SUM(C30:D30)/2,2)</f>
        <v>3.4</v>
      </c>
      <c r="F30" s="27">
        <v>3.39</v>
      </c>
      <c r="G30" s="27">
        <v>3.41</v>
      </c>
      <c r="H30" s="31">
        <f>ROUND(SUM(F30:G30)/2,2)</f>
        <v>3.4</v>
      </c>
      <c r="I30" s="29">
        <v>3.32</v>
      </c>
      <c r="J30" s="30">
        <v>3.4</v>
      </c>
      <c r="K30" s="31">
        <f t="shared" si="8"/>
        <v>3.36</v>
      </c>
      <c r="L30" s="27">
        <f t="shared" si="9"/>
        <v>3.39</v>
      </c>
      <c r="M30" s="27">
        <f>IF(L30=0,0,ROUND(SUM(L$7:L30)/O30,2))</f>
        <v>2.75</v>
      </c>
      <c r="O30" s="3">
        <f>COUNT(J$7:J30)</f>
        <v>24</v>
      </c>
    </row>
    <row r="31" spans="1:18" x14ac:dyDescent="0.2">
      <c r="A31" s="6">
        <v>25</v>
      </c>
      <c r="B31" s="15">
        <v>2.09</v>
      </c>
      <c r="C31" s="27">
        <v>3.39</v>
      </c>
      <c r="D31" s="27">
        <v>3.41</v>
      </c>
      <c r="E31" s="28">
        <f>ROUND(SUM(C31:D31)/2,2)</f>
        <v>3.4</v>
      </c>
      <c r="F31" s="27">
        <v>3.39</v>
      </c>
      <c r="G31" s="27">
        <v>3.41</v>
      </c>
      <c r="H31" s="31">
        <f>ROUND(SUM(F31:G31)/2,2)</f>
        <v>3.4</v>
      </c>
      <c r="I31" s="29">
        <v>3.32</v>
      </c>
      <c r="J31" s="30">
        <v>3.4</v>
      </c>
      <c r="K31" s="31">
        <f>ROUND(SUM(I31:J31)/2,2)</f>
        <v>3.36</v>
      </c>
      <c r="L31" s="27">
        <f t="shared" si="9"/>
        <v>3.39</v>
      </c>
      <c r="M31" s="27">
        <f>IF(L31=0,0,ROUND(SUM(L$7:L31)/O31,2))</f>
        <v>2.77</v>
      </c>
      <c r="O31" s="3">
        <f>COUNT(J$7:J31)</f>
        <v>25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25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25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25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25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25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25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2.77</v>
      </c>
      <c r="F39" s="1"/>
      <c r="G39" s="6"/>
      <c r="H39" s="39">
        <f>ROUND(SUM(H7:H37)/H43,2)</f>
        <v>2.77</v>
      </c>
      <c r="I39" s="34"/>
      <c r="J39" s="34"/>
      <c r="K39" s="40">
        <f>ROUND(SUM(K7:K37)/K43,2)</f>
        <v>2.78</v>
      </c>
      <c r="L39" s="36"/>
      <c r="M39" s="41">
        <f>ROUND(SUM(L7:L37)/M43,2)</f>
        <v>2.77</v>
      </c>
      <c r="O39" s="3">
        <f>COUNT(J7:J37)</f>
        <v>25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25</v>
      </c>
      <c r="F43" s="51"/>
      <c r="G43" s="51"/>
      <c r="H43" s="51">
        <f>COUNT(G7:G37)</f>
        <v>25</v>
      </c>
      <c r="I43" s="48"/>
      <c r="J43" s="48"/>
      <c r="K43" s="48">
        <f>COUNT(J7:J37)</f>
        <v>25</v>
      </c>
      <c r="M43" s="51">
        <f>COUNT(J7:J37)</f>
        <v>25</v>
      </c>
    </row>
    <row r="44" spans="1:15" s="53" customFormat="1" x14ac:dyDescent="0.2">
      <c r="A44" s="52"/>
    </row>
    <row r="45" spans="1:15" x14ac:dyDescent="0.2">
      <c r="B45" s="3" t="s">
        <v>14</v>
      </c>
      <c r="C45" s="3" t="s">
        <v>18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2002-03-20T18:26:11Z</cp:lastPrinted>
  <dcterms:created xsi:type="dcterms:W3CDTF">1997-02-28T19:39:51Z</dcterms:created>
  <dcterms:modified xsi:type="dcterms:W3CDTF">2023-09-10T15:07:14Z</dcterms:modified>
</cp:coreProperties>
</file>