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/>
  </bookViews>
  <sheets>
    <sheet name="apr2000" sheetId="1" r:id="rId1"/>
  </sheets>
  <definedNames>
    <definedName name="_xlnm.Print_Area" localSheetId="0">'apr2000'!$B$1:$V$260</definedName>
    <definedName name="_xlnm.Print_Titles" localSheetId="0">'apr2000'!$1:$7</definedName>
  </definedNames>
  <calcPr calcId="0" fullCalcOnLoad="1"/>
</workbook>
</file>

<file path=xl/calcChain.xml><?xml version="1.0" encoding="utf-8"?>
<calcChain xmlns="http://schemas.openxmlformats.org/spreadsheetml/2006/main">
  <c r="S11" i="1" l="1"/>
  <c r="V11" i="1"/>
  <c r="S15" i="1"/>
  <c r="T15" i="1"/>
  <c r="U15" i="1"/>
  <c r="V15" i="1"/>
  <c r="V17" i="1"/>
  <c r="S25" i="1"/>
  <c r="T25" i="1"/>
  <c r="U25" i="1"/>
  <c r="V25" i="1"/>
  <c r="V28" i="1"/>
  <c r="S29" i="1"/>
  <c r="T29" i="1"/>
  <c r="U29" i="1"/>
  <c r="V29" i="1"/>
  <c r="V31" i="1"/>
  <c r="V39" i="1"/>
  <c r="V44" i="1"/>
  <c r="S51" i="1"/>
  <c r="T51" i="1"/>
  <c r="U51" i="1"/>
  <c r="V51" i="1"/>
  <c r="S59" i="1"/>
  <c r="V59" i="1"/>
  <c r="V84" i="1"/>
  <c r="V196" i="1"/>
  <c r="V206" i="1"/>
  <c r="S219" i="1"/>
  <c r="V219" i="1"/>
  <c r="V222" i="1"/>
  <c r="V223" i="1"/>
  <c r="V224" i="1"/>
  <c r="V225" i="1"/>
  <c r="V227" i="1"/>
  <c r="V235" i="1"/>
  <c r="V237" i="1"/>
  <c r="V241" i="1"/>
  <c r="V245" i="1"/>
  <c r="V249" i="1"/>
  <c r="S251" i="1"/>
  <c r="V251" i="1"/>
  <c r="S255" i="1"/>
  <c r="T255" i="1"/>
  <c r="U255" i="1"/>
  <c r="V255" i="1"/>
  <c r="S259" i="1"/>
  <c r="T259" i="1"/>
  <c r="U259" i="1"/>
  <c r="V259" i="1"/>
</calcChain>
</file>

<file path=xl/sharedStrings.xml><?xml version="1.0" encoding="utf-8"?>
<sst xmlns="http://schemas.openxmlformats.org/spreadsheetml/2006/main" count="3698" uniqueCount="479">
  <si>
    <t>$$</t>
  </si>
  <si>
    <t>k</t>
  </si>
  <si>
    <t>Wagner &amp; Brown Ltd.</t>
  </si>
  <si>
    <t>96021921</t>
  </si>
  <si>
    <t>KMID/HPL (THREE RIVERS)</t>
  </si>
  <si>
    <t>0986722</t>
  </si>
  <si>
    <t>250422</t>
  </si>
  <si>
    <t>BARTLETT #1</t>
  </si>
  <si>
    <t>0986725</t>
  </si>
  <si>
    <t>244300</t>
  </si>
  <si>
    <t>96035708</t>
  </si>
  <si>
    <t>267124</t>
  </si>
  <si>
    <t>HPL/OPL - KATY</t>
  </si>
  <si>
    <t>0986780</t>
  </si>
  <si>
    <t>238127</t>
  </si>
  <si>
    <t>96003514</t>
  </si>
  <si>
    <t>245278</t>
  </si>
  <si>
    <t>244984</t>
  </si>
  <si>
    <t>96022692</t>
  </si>
  <si>
    <t>Shoreham Energy Services Company</t>
  </si>
  <si>
    <t>254247</t>
  </si>
  <si>
    <t>96022934</t>
  </si>
  <si>
    <t>235994</t>
  </si>
  <si>
    <t>236289</t>
  </si>
  <si>
    <t>96016504</t>
  </si>
  <si>
    <t>233673</t>
  </si>
  <si>
    <t>238149</t>
  </si>
  <si>
    <t>96016516</t>
  </si>
  <si>
    <t>250373</t>
  </si>
  <si>
    <t>236091</t>
  </si>
  <si>
    <t>96022539</t>
  </si>
  <si>
    <t>Highland Energy Company</t>
  </si>
  <si>
    <t>TEXOMA/CEDAR ITE</t>
  </si>
  <si>
    <t>0986788</t>
  </si>
  <si>
    <t>229282</t>
  </si>
  <si>
    <t>96021997</t>
  </si>
  <si>
    <t>HPL/CENT-BEAUMONT (BI-DIRECT)</t>
  </si>
  <si>
    <t>0987001</t>
  </si>
  <si>
    <t>234590</t>
  </si>
  <si>
    <t>CASTLE/HPL - BUSBY (LOGICAL)</t>
  </si>
  <si>
    <t>0987052</t>
  </si>
  <si>
    <t>237659</t>
  </si>
  <si>
    <t>96033062</t>
  </si>
  <si>
    <t>EnergyUSA-TPC Corp.</t>
  </si>
  <si>
    <t>CHAN/HPL MOSS BLUFF STRG INPUT</t>
  </si>
  <si>
    <t>0987285</t>
  </si>
  <si>
    <t>237158</t>
  </si>
  <si>
    <t>96016333</t>
  </si>
  <si>
    <t>HOUSTON SHIP CHANNEL (EOL)</t>
  </si>
  <si>
    <t>0987342</t>
  </si>
  <si>
    <t>233763</t>
  </si>
  <si>
    <t>240499</t>
  </si>
  <si>
    <t>231171</t>
  </si>
  <si>
    <t>96035182</t>
  </si>
  <si>
    <t>233600</t>
  </si>
  <si>
    <t>231135</t>
  </si>
  <si>
    <t>231126</t>
  </si>
  <si>
    <t>HPL/MIDTEXAS - KATY</t>
  </si>
  <si>
    <t>0988740</t>
  </si>
  <si>
    <t>243806</t>
  </si>
  <si>
    <t>236095</t>
  </si>
  <si>
    <t>Encina Gas Marketing Company, L.L.C.</t>
  </si>
  <si>
    <t>249870</t>
  </si>
  <si>
    <t>96000718</t>
  </si>
  <si>
    <t>C.W.RESOURCES LODEN C/P</t>
  </si>
  <si>
    <t>0989602</t>
  </si>
  <si>
    <t>229316</t>
  </si>
  <si>
    <t>GOLDSTON/TEXOMA C/P</t>
  </si>
  <si>
    <t>0989603</t>
  </si>
  <si>
    <t>Vintage Gas Inc.</t>
  </si>
  <si>
    <t>229467</t>
  </si>
  <si>
    <t>96026301</t>
  </si>
  <si>
    <t>C.W. RESOURCES GLADEWATER C/P</t>
  </si>
  <si>
    <t>0989711</t>
  </si>
  <si>
    <t>Texaco Natural Gas Inc.</t>
  </si>
  <si>
    <t>HPL/CHANNEL -  AGUA DULCE</t>
  </si>
  <si>
    <t>0983500</t>
  </si>
  <si>
    <t>238045</t>
  </si>
  <si>
    <t>96022047</t>
  </si>
  <si>
    <t>Minerals Management Service</t>
  </si>
  <si>
    <t>SEAHAWK/A-S - MAT PLT 520</t>
  </si>
  <si>
    <t>0983536</t>
  </si>
  <si>
    <t>229538</t>
  </si>
  <si>
    <t>96030595</t>
  </si>
  <si>
    <t>242034</t>
  </si>
  <si>
    <t>Phillips Gas Marketing Company</t>
  </si>
  <si>
    <t>CLEAR LAKE GAS PLANT EXXON</t>
  </si>
  <si>
    <t>0984045</t>
  </si>
  <si>
    <t>226222</t>
  </si>
  <si>
    <t>96001168</t>
  </si>
  <si>
    <t>215087</t>
  </si>
  <si>
    <t>96035727</t>
  </si>
  <si>
    <t>Texla Energy Management Inc.</t>
  </si>
  <si>
    <t>EXXON PLANT HPL KATY</t>
  </si>
  <si>
    <t>0984132</t>
  </si>
  <si>
    <t>242192</t>
  </si>
  <si>
    <t>96003566</t>
  </si>
  <si>
    <t>OA</t>
  </si>
  <si>
    <t>Enron On Line (EOL)</t>
  </si>
  <si>
    <t>EOL</t>
  </si>
  <si>
    <t>236217</t>
  </si>
  <si>
    <t>244209</t>
  </si>
  <si>
    <t>96035735</t>
  </si>
  <si>
    <t>El Paso Merchant Energy - Gas, L.P.</t>
  </si>
  <si>
    <t>245069</t>
  </si>
  <si>
    <t>96032589</t>
  </si>
  <si>
    <t>230693</t>
  </si>
  <si>
    <t>243927</t>
  </si>
  <si>
    <t>247671</t>
  </si>
  <si>
    <t>238469</t>
  </si>
  <si>
    <t>233958</t>
  </si>
  <si>
    <t>4/3/2000 00:00:00</t>
  </si>
  <si>
    <t>239566</t>
  </si>
  <si>
    <t>4/8/2000 00:00:00</t>
  </si>
  <si>
    <t>4/10/2000 00:00:00</t>
  </si>
  <si>
    <t>234869</t>
  </si>
  <si>
    <t>253929</t>
  </si>
  <si>
    <t>251139</t>
  </si>
  <si>
    <t>4/26/2000 00:00:00</t>
  </si>
  <si>
    <t>248586</t>
  </si>
  <si>
    <t>239536</t>
  </si>
  <si>
    <t>238260</t>
  </si>
  <si>
    <t>ONEOK Energy Marketing and Trading Company, L.P.</t>
  </si>
  <si>
    <t>236172</t>
  </si>
  <si>
    <t>96003617</t>
  </si>
  <si>
    <t>239542</t>
  </si>
  <si>
    <t>239099</t>
  </si>
  <si>
    <t>237421</t>
  </si>
  <si>
    <t>239544</t>
  </si>
  <si>
    <t>234868</t>
  </si>
  <si>
    <t>241337</t>
  </si>
  <si>
    <t>236021</t>
  </si>
  <si>
    <t>254050</t>
  </si>
  <si>
    <t>Aquila Energy Marketing Corporation</t>
  </si>
  <si>
    <t>241067</t>
  </si>
  <si>
    <t>96028427</t>
  </si>
  <si>
    <t>255091</t>
  </si>
  <si>
    <t>ONEOK Energy Marketing and Trading Company, II</t>
  </si>
  <si>
    <t>243363</t>
  </si>
  <si>
    <t>96031833</t>
  </si>
  <si>
    <t>233485</t>
  </si>
  <si>
    <t>243355</t>
  </si>
  <si>
    <t>248074</t>
  </si>
  <si>
    <t>e prime, inc.</t>
  </si>
  <si>
    <t>229475</t>
  </si>
  <si>
    <t>96032033</t>
  </si>
  <si>
    <t>237932</t>
  </si>
  <si>
    <t>253994</t>
  </si>
  <si>
    <t>AEP Energy Services, Inc.</t>
  </si>
  <si>
    <t>233371</t>
  </si>
  <si>
    <t>96012092</t>
  </si>
  <si>
    <t>250588</t>
  </si>
  <si>
    <t>229511</t>
  </si>
  <si>
    <t>249969</t>
  </si>
  <si>
    <t>233553</t>
  </si>
  <si>
    <t>237996</t>
  </si>
  <si>
    <t>228136</t>
  </si>
  <si>
    <t>230290</t>
  </si>
  <si>
    <t>236149</t>
  </si>
  <si>
    <t>239448</t>
  </si>
  <si>
    <t>240343</t>
  </si>
  <si>
    <t>PG&amp;E Energy Trading-Gas Corporation</t>
  </si>
  <si>
    <t>238447</t>
  </si>
  <si>
    <t>96032251</t>
  </si>
  <si>
    <t>235062</t>
  </si>
  <si>
    <t>96004541</t>
  </si>
  <si>
    <t>244315</t>
  </si>
  <si>
    <t>255398</t>
  </si>
  <si>
    <t>Tenaska Marketing Ventures</t>
  </si>
  <si>
    <t>252297</t>
  </si>
  <si>
    <t>96036905</t>
  </si>
  <si>
    <t>242505</t>
  </si>
  <si>
    <t>239142</t>
  </si>
  <si>
    <t>246389</t>
  </si>
  <si>
    <t>4/19/2000 00:00:00</t>
  </si>
  <si>
    <t>236220</t>
  </si>
  <si>
    <t>Petrocom Energy Group Limited</t>
  </si>
  <si>
    <t>232554</t>
  </si>
  <si>
    <t>96032693</t>
  </si>
  <si>
    <t>255494</t>
  </si>
  <si>
    <t>236029</t>
  </si>
  <si>
    <t>238821</t>
  </si>
  <si>
    <t>243770</t>
  </si>
  <si>
    <t>238387</t>
  </si>
  <si>
    <t>243540</t>
  </si>
  <si>
    <t>244213</t>
  </si>
  <si>
    <t>235034</t>
  </si>
  <si>
    <t>238565</t>
  </si>
  <si>
    <t>243376</t>
  </si>
  <si>
    <t>233626</t>
  </si>
  <si>
    <t>233887</t>
  </si>
  <si>
    <t>233898</t>
  </si>
  <si>
    <t>239481</t>
  </si>
  <si>
    <t>239525</t>
  </si>
  <si>
    <t>239461</t>
  </si>
  <si>
    <t>235106</t>
  </si>
  <si>
    <t>238400</t>
  </si>
  <si>
    <t>239102</t>
  </si>
  <si>
    <t>242564</t>
  </si>
  <si>
    <t>241268</t>
  </si>
  <si>
    <t>243183</t>
  </si>
  <si>
    <t>255413</t>
  </si>
  <si>
    <t>96022138</t>
  </si>
  <si>
    <t>246648</t>
  </si>
  <si>
    <t>247677</t>
  </si>
  <si>
    <t>222592</t>
  </si>
  <si>
    <t>247710</t>
  </si>
  <si>
    <t>252091</t>
  </si>
  <si>
    <t>243275</t>
  </si>
  <si>
    <t>243152</t>
  </si>
  <si>
    <t>234691</t>
  </si>
  <si>
    <t>243357</t>
  </si>
  <si>
    <t>247707</t>
  </si>
  <si>
    <t>248651</t>
  </si>
  <si>
    <t>248716</t>
  </si>
  <si>
    <t>252832</t>
  </si>
  <si>
    <t>240434</t>
  </si>
  <si>
    <t>238501</t>
  </si>
  <si>
    <t>239790</t>
  </si>
  <si>
    <t>245298</t>
  </si>
  <si>
    <t>233687</t>
  </si>
  <si>
    <t>243015</t>
  </si>
  <si>
    <t>251025</t>
  </si>
  <si>
    <t>255336</t>
  </si>
  <si>
    <t>246153</t>
  </si>
  <si>
    <t>255252</t>
  </si>
  <si>
    <t>238051</t>
  </si>
  <si>
    <t>240363</t>
  </si>
  <si>
    <t>96023507</t>
  </si>
  <si>
    <t>255269</t>
  </si>
  <si>
    <t>245022</t>
  </si>
  <si>
    <t>237050</t>
  </si>
  <si>
    <t>228183</t>
  </si>
  <si>
    <t>235097</t>
  </si>
  <si>
    <t>254178</t>
  </si>
  <si>
    <t>237175</t>
  </si>
  <si>
    <t>246185</t>
  </si>
  <si>
    <t>240273</t>
  </si>
  <si>
    <t>243318</t>
  </si>
  <si>
    <t>236058</t>
  </si>
  <si>
    <t>240491</t>
  </si>
  <si>
    <t>252768</t>
  </si>
  <si>
    <t>96036447</t>
  </si>
  <si>
    <t>237607</t>
  </si>
  <si>
    <t>241424</t>
  </si>
  <si>
    <t>239465</t>
  </si>
  <si>
    <t>233951</t>
  </si>
  <si>
    <t>Conoco Inc.</t>
  </si>
  <si>
    <t>254008</t>
  </si>
  <si>
    <t>242750</t>
  </si>
  <si>
    <t>238002</t>
  </si>
  <si>
    <t>237572</t>
  </si>
  <si>
    <t>233629</t>
  </si>
  <si>
    <t>248088</t>
  </si>
  <si>
    <t>233882</t>
  </si>
  <si>
    <t>252099</t>
  </si>
  <si>
    <t>238590</t>
  </si>
  <si>
    <t>237641</t>
  </si>
  <si>
    <t>252403</t>
  </si>
  <si>
    <t>242262</t>
  </si>
  <si>
    <t>239635</t>
  </si>
  <si>
    <t>238355</t>
  </si>
  <si>
    <t>237573</t>
  </si>
  <si>
    <t>250688</t>
  </si>
  <si>
    <t>236041</t>
  </si>
  <si>
    <t>237856</t>
  </si>
  <si>
    <t>241053</t>
  </si>
  <si>
    <t>243033</t>
  </si>
  <si>
    <t>237126</t>
  </si>
  <si>
    <t>242334</t>
  </si>
  <si>
    <t>252524</t>
  </si>
  <si>
    <t>248235</t>
  </si>
  <si>
    <t>230344</t>
  </si>
  <si>
    <t>250675</t>
  </si>
  <si>
    <t>234780</t>
  </si>
  <si>
    <t>239222</t>
  </si>
  <si>
    <t>234963</t>
  </si>
  <si>
    <t>238556</t>
  </si>
  <si>
    <t>249723</t>
  </si>
  <si>
    <t>238410</t>
  </si>
  <si>
    <t>HESCO Gathering Company, L.L.C.</t>
  </si>
  <si>
    <t>PGEV/HPL - NEEDVILLE</t>
  </si>
  <si>
    <t>0984531</t>
  </si>
  <si>
    <t>Cody Energy LLC</t>
  </si>
  <si>
    <t>SHEARMAN, TOM MASTER C/P</t>
  </si>
  <si>
    <t>0985333</t>
  </si>
  <si>
    <t>249057</t>
  </si>
  <si>
    <t>96021914</t>
  </si>
  <si>
    <t>Coast Energy Group, a division of Cornerstone Propane, L.P.</t>
  </si>
  <si>
    <t>NNG/HPL (TIVOLI MOPS)</t>
  </si>
  <si>
    <t>0985674</t>
  </si>
  <si>
    <t>235504</t>
  </si>
  <si>
    <t>96018878</t>
  </si>
  <si>
    <t>Coastal Merchant Energy, L.P.</t>
  </si>
  <si>
    <t>96019597</t>
  </si>
  <si>
    <t>Shell Western E&amp;P Inc.</t>
  </si>
  <si>
    <t>THOMPSONVILLE STA PGEH HPL</t>
  </si>
  <si>
    <t>0986296</t>
  </si>
  <si>
    <t>229818</t>
  </si>
  <si>
    <t>96022049</t>
  </si>
  <si>
    <t>LUNDELL MINERALS #1</t>
  </si>
  <si>
    <t>0986347</t>
  </si>
  <si>
    <t>234218</t>
  </si>
  <si>
    <t>TEJAS/HPL (THOMPSONVILLE)</t>
  </si>
  <si>
    <t>0986351</t>
  </si>
  <si>
    <t>230869</t>
  </si>
  <si>
    <t>PENNZOIL/HPL-GULF PLAINS PLANT</t>
  </si>
  <si>
    <t>0986363</t>
  </si>
  <si>
    <t>252744</t>
  </si>
  <si>
    <t>233803</t>
  </si>
  <si>
    <t>Entity_Type</t>
  </si>
  <si>
    <t>Buyer_Desk</t>
  </si>
  <si>
    <t>Deal_Quantity</t>
  </si>
  <si>
    <t>Commencement_Date</t>
  </si>
  <si>
    <t>Termination_Date</t>
  </si>
  <si>
    <t>Arranged_Quantity</t>
  </si>
  <si>
    <t>track_nom_quantity</t>
  </si>
  <si>
    <t>cnf_quantity</t>
  </si>
  <si>
    <t>est_quantity</t>
  </si>
  <si>
    <t>ba_quantity</t>
  </si>
  <si>
    <t>privilege_id</t>
  </si>
  <si>
    <t>tran_rate</t>
  </si>
  <si>
    <t>deal_rate</t>
  </si>
  <si>
    <t>deal_cost</t>
  </si>
  <si>
    <t>acct_quantity</t>
  </si>
  <si>
    <t>native_deal_quantity</t>
  </si>
  <si>
    <t>arranged_priority</t>
  </si>
  <si>
    <t>arranged_counterparty_id</t>
  </si>
  <si>
    <t>brokered_quantity</t>
  </si>
  <si>
    <t>contact</t>
  </si>
  <si>
    <t>projected_quantity</t>
  </si>
  <si>
    <t>required_margin</t>
  </si>
  <si>
    <t>fuel_rate</t>
  </si>
  <si>
    <t>sys_origin_id</t>
  </si>
  <si>
    <t>sys_origin</t>
  </si>
  <si>
    <t>sys_origin_app</t>
  </si>
  <si>
    <t>price_desc</t>
  </si>
  <si>
    <t>SPLY</t>
  </si>
  <si>
    <t/>
  </si>
  <si>
    <t>F</t>
  </si>
  <si>
    <t>SA</t>
  </si>
  <si>
    <t>Sitara</t>
  </si>
  <si>
    <t>SITARA</t>
  </si>
  <si>
    <t>Duke Energy Trading and Marketing, L.L.C.</t>
  </si>
  <si>
    <t>IMHP</t>
  </si>
  <si>
    <t>LONESTAR/HPL KATY R/P (WALLER)</t>
  </si>
  <si>
    <t>0980067</t>
  </si>
  <si>
    <t>237994</t>
  </si>
  <si>
    <t>I</t>
  </si>
  <si>
    <t>4/14/2000 00:00:00</t>
  </si>
  <si>
    <t>4/27/2000 00:00:00</t>
  </si>
  <si>
    <t>16</t>
  </si>
  <si>
    <t>96021934</t>
  </si>
  <si>
    <t>D</t>
  </si>
  <si>
    <t>Falbaum, Craig</t>
  </si>
  <si>
    <t>Burlington Resources Trading Inc.</t>
  </si>
  <si>
    <t>209144</t>
  </si>
  <si>
    <t>4/1/2000 00:00:00</t>
  </si>
  <si>
    <t>4/30/2000 00:00:00</t>
  </si>
  <si>
    <t>96021928</t>
  </si>
  <si>
    <t>B</t>
  </si>
  <si>
    <t>Villarreal, Elsa</t>
  </si>
  <si>
    <t>Texas Energy Transfer Company, Ltd.</t>
  </si>
  <si>
    <t>240312</t>
  </si>
  <si>
    <t>4/11/2000 00:00:00</t>
  </si>
  <si>
    <t>4/18/2000 00:00:00</t>
  </si>
  <si>
    <t>96022036</t>
  </si>
  <si>
    <t>4/25/2000 00:00:00</t>
  </si>
  <si>
    <t>TXU Energy Trading Company</t>
  </si>
  <si>
    <t>244221</t>
  </si>
  <si>
    <t>4/15/2000 00:00:00</t>
  </si>
  <si>
    <t>96022404</t>
  </si>
  <si>
    <t>253893</t>
  </si>
  <si>
    <t>4/28/2000 00:00:00</t>
  </si>
  <si>
    <t>Tristar Gas Company, L.P.</t>
  </si>
  <si>
    <t>255347</t>
  </si>
  <si>
    <t>4/29/2000 00:00:00</t>
  </si>
  <si>
    <t>96037886</t>
  </si>
  <si>
    <t>Western Gas Resources, Inc.</t>
  </si>
  <si>
    <t>229327</t>
  </si>
  <si>
    <t>213241</t>
  </si>
  <si>
    <t>Richardson Products II, Ltd.</t>
  </si>
  <si>
    <t>241488</t>
  </si>
  <si>
    <t>4/12/2000 00:00:00</t>
  </si>
  <si>
    <t>96008621</t>
  </si>
  <si>
    <t>Phoenix Gas Pipeline Company</t>
  </si>
  <si>
    <t>230852</t>
  </si>
  <si>
    <t>96037029</t>
  </si>
  <si>
    <t>Martin, Tom</t>
  </si>
  <si>
    <t>Mitchell Gas Services L.P.</t>
  </si>
  <si>
    <t>236035</t>
  </si>
  <si>
    <t>4/7/2000 00:00:00</t>
  </si>
  <si>
    <t>5/1/2000 00:00:00</t>
  </si>
  <si>
    <t>96022022</t>
  </si>
  <si>
    <t>Aquila Southwest Marketing, L.P.</t>
  </si>
  <si>
    <t>244236</t>
  </si>
  <si>
    <t>4/17/2000 00:00:00</t>
  </si>
  <si>
    <t>Anadarko Energy Services Company</t>
  </si>
  <si>
    <t>240338</t>
  </si>
  <si>
    <t>96004890</t>
  </si>
  <si>
    <t>Duke Energy Field Services Marketing, LLC</t>
  </si>
  <si>
    <t>4/4/2000 00:00:00</t>
  </si>
  <si>
    <t>8</t>
  </si>
  <si>
    <t>PGEV/HPL (TEXOMA)</t>
  </si>
  <si>
    <t>0980071</t>
  </si>
  <si>
    <t>PG&amp;E Texas Industrial Energy, L.P.</t>
  </si>
  <si>
    <t>236101</t>
  </si>
  <si>
    <t>4/5/2000 00:00:00</t>
  </si>
  <si>
    <t>96022581</t>
  </si>
  <si>
    <t>244339</t>
  </si>
  <si>
    <t>2</t>
  </si>
  <si>
    <t>1</t>
  </si>
  <si>
    <t>4</t>
  </si>
  <si>
    <t>21</t>
  </si>
  <si>
    <t>18</t>
  </si>
  <si>
    <t>15</t>
  </si>
  <si>
    <t>14</t>
  </si>
  <si>
    <t>5</t>
  </si>
  <si>
    <t>10</t>
  </si>
  <si>
    <t>3</t>
  </si>
  <si>
    <t>Dynegy Marketing and Trade</t>
  </si>
  <si>
    <t>96022085</t>
  </si>
  <si>
    <t>7</t>
  </si>
  <si>
    <t>BP Energy Company</t>
  </si>
  <si>
    <t>Reliant Energy Services, Inc.</t>
  </si>
  <si>
    <t>GPM Gas Corporation</t>
  </si>
  <si>
    <t>AGUA DULCE PGEV</t>
  </si>
  <si>
    <t>0980584</t>
  </si>
  <si>
    <t>231239</t>
  </si>
  <si>
    <t>96023388</t>
  </si>
  <si>
    <t>Coral Energy Resources, L.P.</t>
  </si>
  <si>
    <t>Koch Midstream Services Company</t>
  </si>
  <si>
    <t>DELHI/TEXOMA ITE</t>
  </si>
  <si>
    <t>0980680</t>
  </si>
  <si>
    <t>244101</t>
  </si>
  <si>
    <t>4/20/2000 00:00:00</t>
  </si>
  <si>
    <t>96034726</t>
  </si>
  <si>
    <t>235938</t>
  </si>
  <si>
    <t>225027</t>
  </si>
  <si>
    <t>Koch Energy Trading, Inc.</t>
  </si>
  <si>
    <t>237629</t>
  </si>
  <si>
    <t>4/6/2000 00:00:00</t>
  </si>
  <si>
    <t>96030600</t>
  </si>
  <si>
    <t>Gottlob, Ed</t>
  </si>
  <si>
    <t>248800</t>
  </si>
  <si>
    <t>4/21/2000 00:00:00</t>
  </si>
  <si>
    <t>4/24/2000 00:00:00</t>
  </si>
  <si>
    <t>Aquarius Gas Marketing, Inc.</t>
  </si>
  <si>
    <t>STATE TRACT121</t>
  </si>
  <si>
    <t>0980785</t>
  </si>
  <si>
    <t>228161</t>
  </si>
  <si>
    <t>96021994</t>
  </si>
  <si>
    <t>Lamphier, Gary</t>
  </si>
  <si>
    <t>REFINERY KOCH REFINING HPL</t>
  </si>
  <si>
    <t>0981244</t>
  </si>
  <si>
    <t>243226</t>
  </si>
  <si>
    <t>4/13/2000 00:00:00</t>
  </si>
  <si>
    <t>11</t>
  </si>
  <si>
    <t>Total Zone 10</t>
  </si>
  <si>
    <t>Total Zone 1</t>
  </si>
  <si>
    <t>Total Zone 15</t>
  </si>
  <si>
    <t>Total Zone 16</t>
  </si>
  <si>
    <t>Total Zone 18</t>
  </si>
  <si>
    <t>Total Zone 2</t>
  </si>
  <si>
    <t>Total Zone 3</t>
  </si>
  <si>
    <t>Total Zone 4</t>
  </si>
  <si>
    <t>Total Zone 8</t>
  </si>
  <si>
    <t>Trade Zone</t>
  </si>
  <si>
    <t>Counterparty</t>
  </si>
  <si>
    <t>Meter Name</t>
  </si>
  <si>
    <t>Meter #</t>
  </si>
  <si>
    <t>Deal #</t>
  </si>
  <si>
    <t>Term</t>
  </si>
  <si>
    <t>Class</t>
  </si>
  <si>
    <t>Actual Mmbtu</t>
  </si>
  <si>
    <t>Houton Pipe Line</t>
  </si>
  <si>
    <t>Base and Spot Supply by Zone</t>
  </si>
  <si>
    <t>April 2000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</si>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</sst>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3" fontId="2" fillId="0" borderId="0" xfId="0" applyNumberFormat="1" applyFont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1" fillId="0" borderId="0" xfId="0" quotePrefix="1" applyFont="1"/>
    <xf numFmtId="3" fontId="3" fillId="0" borderId="0" xfId="0" applyNumberFormat="1" applyFont="1"/>
    <xf numFmtId="3" fontId="3" fillId="0" borderId="3" xfId="0" applyNumberFormat="1" applyFont="1" applyBorder="1"/>
    <xf numFmtId="4" fontId="3" fillId="0" borderId="3" xfId="0" applyNumberFormat="1" applyFont="1" applyBorder="1"/>
    <xf numFmtId="3" fontId="1" fillId="0" borderId="0" xfId="0" applyNumberFormat="1" applyFont="1"/>
    <xf numFmtId="3" fontId="1" fillId="0" borderId="2" xfId="0" applyNumberFormat="1" applyFont="1" applyBorder="1"/>
    <xf numFmtId="3" fontId="3" fillId="0" borderId="1" xfId="0" applyNumberFormat="1" applyFont="1" applyBorder="1"/>
    <xf numFmtId="4" fontId="3" fillId="0" borderId="0" xfId="0" applyNumberFormat="1" applyFont="1"/>
    <xf numFmtId="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60"/>
  <sheetViews>
    <sheetView tabSelected="1" topLeftCell="B1" workbookViewId="0">
      <selection activeCell="S13" sqref="S13"/>
    </sheetView>
  </sheetViews>
  <sheetFormatPr defaultRowHeight="13.2" x14ac:dyDescent="0.25"/>
  <cols>
    <col min="1" max="1" width="0" hidden="1" customWidth="1"/>
    <col min="2" max="2" width="21.88671875" customWidth="1"/>
    <col min="3" max="3" width="0" hidden="1" customWidth="1"/>
    <col min="4" max="4" width="11.5546875" hidden="1" customWidth="1"/>
    <col min="5" max="5" width="34.88671875" bestFit="1" customWidth="1"/>
    <col min="8" max="8" width="11.33203125" style="8" customWidth="1"/>
    <col min="10" max="18" width="9.109375" hidden="1" customWidth="1"/>
    <col min="19" max="19" width="13.6640625" style="13" customWidth="1"/>
    <col min="20" max="21" width="0" hidden="1" customWidth="1"/>
    <col min="22" max="22" width="13.5546875" style="19" customWidth="1"/>
  </cols>
  <sheetData>
    <row r="1" spans="1:42" s="1" customFormat="1" x14ac:dyDescent="0.25">
      <c r="B1" s="1" t="s">
        <v>475</v>
      </c>
      <c r="H1" s="7"/>
      <c r="S1" s="16"/>
      <c r="V1" s="2"/>
    </row>
    <row r="2" spans="1:42" s="1" customFormat="1" x14ac:dyDescent="0.25">
      <c r="B2" s="1" t="s">
        <v>476</v>
      </c>
      <c r="H2" s="7"/>
      <c r="S2" s="16"/>
      <c r="V2" s="2"/>
    </row>
    <row r="3" spans="1:42" s="1" customFormat="1" x14ac:dyDescent="0.25">
      <c r="H3" s="7"/>
      <c r="S3" s="16"/>
      <c r="V3" s="2"/>
    </row>
    <row r="4" spans="1:42" s="1" customFormat="1" x14ac:dyDescent="0.25">
      <c r="B4" s="12" t="s">
        <v>477</v>
      </c>
      <c r="H4" s="7"/>
      <c r="S4" s="16"/>
      <c r="V4" s="2"/>
    </row>
    <row r="7" spans="1:42" s="9" customFormat="1" ht="13.8" thickBot="1" x14ac:dyDescent="0.3">
      <c r="A7" s="9" t="s">
        <v>310</v>
      </c>
      <c r="B7" s="9" t="s">
        <v>468</v>
      </c>
      <c r="D7" s="9" t="s">
        <v>311</v>
      </c>
      <c r="E7" s="9" t="s">
        <v>469</v>
      </c>
      <c r="F7" s="9" t="s">
        <v>470</v>
      </c>
      <c r="G7" s="9" t="s">
        <v>471</v>
      </c>
      <c r="H7" s="10" t="s">
        <v>467</v>
      </c>
      <c r="I7" s="9" t="s">
        <v>472</v>
      </c>
      <c r="J7" s="9" t="s">
        <v>473</v>
      </c>
      <c r="K7" s="9" t="s">
        <v>312</v>
      </c>
      <c r="L7" s="9" t="s">
        <v>313</v>
      </c>
      <c r="M7" s="9" t="s">
        <v>314</v>
      </c>
      <c r="N7" s="9" t="s">
        <v>315</v>
      </c>
      <c r="P7" s="9" t="s">
        <v>316</v>
      </c>
      <c r="Q7" s="9" t="s">
        <v>317</v>
      </c>
      <c r="R7" s="9" t="s">
        <v>318</v>
      </c>
      <c r="S7" s="17" t="s">
        <v>474</v>
      </c>
      <c r="T7" s="9" t="s">
        <v>319</v>
      </c>
      <c r="U7" s="9" t="s">
        <v>1</v>
      </c>
      <c r="V7" s="11" t="s">
        <v>0</v>
      </c>
      <c r="Z7" s="9" t="s">
        <v>320</v>
      </c>
      <c r="AA7" s="9" t="s">
        <v>321</v>
      </c>
      <c r="AB7" s="9" t="s">
        <v>322</v>
      </c>
      <c r="AC7" s="9" t="s">
        <v>323</v>
      </c>
      <c r="AD7" s="9" t="s">
        <v>324</v>
      </c>
      <c r="AE7" s="9" t="s">
        <v>325</v>
      </c>
      <c r="AF7" s="9" t="s">
        <v>326</v>
      </c>
      <c r="AG7" s="9" t="s">
        <v>327</v>
      </c>
      <c r="AH7" s="9" t="s">
        <v>328</v>
      </c>
      <c r="AI7" s="9" t="s">
        <v>329</v>
      </c>
      <c r="AJ7" s="9" t="s">
        <v>330</v>
      </c>
      <c r="AK7" s="9" t="s">
        <v>331</v>
      </c>
      <c r="AL7" s="9" t="s">
        <v>332</v>
      </c>
      <c r="AM7" s="9" t="s">
        <v>333</v>
      </c>
      <c r="AN7" s="9" t="s">
        <v>334</v>
      </c>
      <c r="AO7" s="9" t="s">
        <v>335</v>
      </c>
      <c r="AP7" s="9" t="s">
        <v>336</v>
      </c>
    </row>
    <row r="8" spans="1:42" x14ac:dyDescent="0.25">
      <c r="A8" t="s">
        <v>337</v>
      </c>
      <c r="B8" t="s">
        <v>283</v>
      </c>
      <c r="D8" t="s">
        <v>344</v>
      </c>
      <c r="E8" t="s">
        <v>284</v>
      </c>
      <c r="F8" t="s">
        <v>285</v>
      </c>
      <c r="G8" t="s">
        <v>286</v>
      </c>
      <c r="H8" s="8" t="s">
        <v>411</v>
      </c>
      <c r="I8" t="s">
        <v>360</v>
      </c>
      <c r="J8" t="s">
        <v>348</v>
      </c>
      <c r="K8">
        <v>36360</v>
      </c>
      <c r="L8" t="s">
        <v>357</v>
      </c>
      <c r="M8" t="s">
        <v>358</v>
      </c>
      <c r="N8">
        <v>36360</v>
      </c>
      <c r="P8">
        <v>36360</v>
      </c>
      <c r="Q8">
        <v>32200</v>
      </c>
      <c r="R8">
        <v>4360</v>
      </c>
      <c r="S8" s="13">
        <v>39120</v>
      </c>
      <c r="T8">
        <v>39120</v>
      </c>
      <c r="U8" t="s">
        <v>287</v>
      </c>
      <c r="V8" s="19">
        <v>109927.2</v>
      </c>
      <c r="Z8">
        <v>7</v>
      </c>
      <c r="AA8">
        <v>0</v>
      </c>
      <c r="AE8">
        <v>36360</v>
      </c>
      <c r="AF8">
        <v>30</v>
      </c>
      <c r="AH8">
        <v>0</v>
      </c>
      <c r="AI8" t="s">
        <v>354</v>
      </c>
      <c r="AM8" t="s">
        <v>340</v>
      </c>
      <c r="AN8" t="s">
        <v>341</v>
      </c>
      <c r="AO8" t="s">
        <v>342</v>
      </c>
    </row>
    <row r="9" spans="1:42" x14ac:dyDescent="0.25">
      <c r="A9" t="s">
        <v>337</v>
      </c>
      <c r="B9" t="s">
        <v>295</v>
      </c>
      <c r="D9" t="s">
        <v>344</v>
      </c>
      <c r="E9" t="s">
        <v>296</v>
      </c>
      <c r="F9" t="s">
        <v>297</v>
      </c>
      <c r="G9" t="s">
        <v>298</v>
      </c>
      <c r="H9" s="8" t="s">
        <v>411</v>
      </c>
      <c r="I9" t="s">
        <v>360</v>
      </c>
      <c r="J9" t="s">
        <v>348</v>
      </c>
      <c r="K9">
        <v>300000</v>
      </c>
      <c r="L9" t="s">
        <v>357</v>
      </c>
      <c r="M9" t="s">
        <v>358</v>
      </c>
      <c r="N9">
        <v>300000</v>
      </c>
      <c r="P9">
        <v>300000</v>
      </c>
      <c r="Q9">
        <v>300000</v>
      </c>
      <c r="R9">
        <v>300000</v>
      </c>
      <c r="S9" s="13">
        <v>300000</v>
      </c>
      <c r="T9">
        <v>300000</v>
      </c>
      <c r="U9" t="s">
        <v>299</v>
      </c>
      <c r="V9" s="19">
        <v>846000</v>
      </c>
      <c r="Z9">
        <v>7</v>
      </c>
      <c r="AA9">
        <v>0</v>
      </c>
      <c r="AE9">
        <v>300000</v>
      </c>
      <c r="AF9">
        <v>30</v>
      </c>
      <c r="AH9">
        <v>0</v>
      </c>
      <c r="AI9" t="s">
        <v>361</v>
      </c>
      <c r="AM9" t="s">
        <v>340</v>
      </c>
      <c r="AN9" t="s">
        <v>341</v>
      </c>
      <c r="AO9" t="s">
        <v>342</v>
      </c>
    </row>
    <row r="10" spans="1:42" x14ac:dyDescent="0.25">
      <c r="A10" t="s">
        <v>337</v>
      </c>
      <c r="B10" t="s">
        <v>293</v>
      </c>
      <c r="D10" t="s">
        <v>344</v>
      </c>
      <c r="E10" t="s">
        <v>303</v>
      </c>
      <c r="F10" t="s">
        <v>304</v>
      </c>
      <c r="G10" t="s">
        <v>305</v>
      </c>
      <c r="H10" s="8" t="s">
        <v>411</v>
      </c>
      <c r="I10" t="s">
        <v>360</v>
      </c>
      <c r="J10" t="s">
        <v>348</v>
      </c>
      <c r="K10">
        <v>615000</v>
      </c>
      <c r="L10" t="s">
        <v>357</v>
      </c>
      <c r="M10" t="s">
        <v>358</v>
      </c>
      <c r="N10">
        <v>615000</v>
      </c>
      <c r="P10">
        <v>615000</v>
      </c>
      <c r="Q10">
        <v>615000</v>
      </c>
      <c r="R10">
        <v>615000</v>
      </c>
      <c r="S10" s="18">
        <v>615000</v>
      </c>
      <c r="T10">
        <v>615000</v>
      </c>
      <c r="U10" t="s">
        <v>294</v>
      </c>
      <c r="V10" s="20">
        <v>1728150</v>
      </c>
      <c r="Z10">
        <v>7</v>
      </c>
      <c r="AA10">
        <v>0</v>
      </c>
      <c r="AE10">
        <v>615000</v>
      </c>
      <c r="AF10">
        <v>30</v>
      </c>
      <c r="AH10">
        <v>0</v>
      </c>
      <c r="AI10" t="s">
        <v>354</v>
      </c>
      <c r="AM10" t="s">
        <v>340</v>
      </c>
      <c r="AN10" t="s">
        <v>341</v>
      </c>
      <c r="AO10" t="s">
        <v>342</v>
      </c>
    </row>
    <row r="11" spans="1:42" x14ac:dyDescent="0.25">
      <c r="I11" s="3" t="s">
        <v>459</v>
      </c>
      <c r="K11" s="4"/>
      <c r="L11" s="4"/>
      <c r="M11" s="4"/>
      <c r="N11" s="4"/>
      <c r="O11" s="4"/>
      <c r="P11" s="4"/>
      <c r="Q11" s="4"/>
      <c r="R11" s="4"/>
      <c r="S11" s="13">
        <f>SUM(S8:S10)</f>
        <v>954120</v>
      </c>
      <c r="T11" s="4"/>
      <c r="U11" s="4"/>
      <c r="V11" s="19">
        <f>SUM(V8:V10)</f>
        <v>2684077.2000000002</v>
      </c>
    </row>
    <row r="13" spans="1:42" x14ac:dyDescent="0.25">
      <c r="A13" t="s">
        <v>337</v>
      </c>
      <c r="B13" t="s">
        <v>424</v>
      </c>
      <c r="D13" t="s">
        <v>344</v>
      </c>
      <c r="E13" t="s">
        <v>306</v>
      </c>
      <c r="F13" t="s">
        <v>307</v>
      </c>
      <c r="G13" t="s">
        <v>308</v>
      </c>
      <c r="H13" s="8" t="s">
        <v>410</v>
      </c>
      <c r="I13" t="s">
        <v>353</v>
      </c>
      <c r="J13" t="s">
        <v>348</v>
      </c>
      <c r="K13">
        <v>10000</v>
      </c>
      <c r="L13" t="s">
        <v>350</v>
      </c>
      <c r="M13" t="s">
        <v>350</v>
      </c>
      <c r="N13">
        <v>10000</v>
      </c>
      <c r="P13">
        <v>10000</v>
      </c>
      <c r="Q13">
        <v>10000</v>
      </c>
      <c r="S13" s="13">
        <v>10000</v>
      </c>
      <c r="T13">
        <v>10000</v>
      </c>
      <c r="U13" t="s">
        <v>165</v>
      </c>
      <c r="V13" s="19">
        <v>30000</v>
      </c>
      <c r="Z13">
        <v>7</v>
      </c>
      <c r="AA13">
        <v>0</v>
      </c>
      <c r="AE13">
        <v>10000</v>
      </c>
      <c r="AF13">
        <v>60</v>
      </c>
      <c r="AH13">
        <v>0</v>
      </c>
      <c r="AI13" t="s">
        <v>361</v>
      </c>
      <c r="AM13" t="s">
        <v>340</v>
      </c>
      <c r="AN13" t="s">
        <v>341</v>
      </c>
      <c r="AO13" t="s">
        <v>342</v>
      </c>
    </row>
    <row r="14" spans="1:42" x14ac:dyDescent="0.25">
      <c r="A14" t="s">
        <v>337</v>
      </c>
      <c r="B14" t="s">
        <v>424</v>
      </c>
      <c r="D14" t="s">
        <v>344</v>
      </c>
      <c r="E14" t="s">
        <v>306</v>
      </c>
      <c r="F14" t="s">
        <v>307</v>
      </c>
      <c r="G14" t="s">
        <v>309</v>
      </c>
      <c r="H14" s="8" t="s">
        <v>410</v>
      </c>
      <c r="I14" t="s">
        <v>353</v>
      </c>
      <c r="J14" t="s">
        <v>348</v>
      </c>
      <c r="K14">
        <v>54000</v>
      </c>
      <c r="L14" t="s">
        <v>357</v>
      </c>
      <c r="M14" t="s">
        <v>111</v>
      </c>
      <c r="N14">
        <v>54000</v>
      </c>
      <c r="P14">
        <v>54000</v>
      </c>
      <c r="Q14">
        <v>54000</v>
      </c>
      <c r="R14">
        <v>18000</v>
      </c>
      <c r="S14" s="18">
        <v>54000</v>
      </c>
      <c r="T14" s="6">
        <v>54000</v>
      </c>
      <c r="U14" s="6" t="s">
        <v>165</v>
      </c>
      <c r="V14" s="20">
        <v>149580</v>
      </c>
      <c r="Z14">
        <v>7</v>
      </c>
      <c r="AA14">
        <v>0</v>
      </c>
      <c r="AE14">
        <v>54000</v>
      </c>
      <c r="AF14">
        <v>60</v>
      </c>
      <c r="AH14">
        <v>0</v>
      </c>
      <c r="AI14" t="s">
        <v>338</v>
      </c>
      <c r="AM14" t="s">
        <v>340</v>
      </c>
      <c r="AN14" t="s">
        <v>341</v>
      </c>
      <c r="AO14" t="s">
        <v>342</v>
      </c>
    </row>
    <row r="15" spans="1:42" x14ac:dyDescent="0.25">
      <c r="I15" s="3" t="s">
        <v>463</v>
      </c>
      <c r="S15" s="13">
        <f>SUM(S13:S14)</f>
        <v>64000</v>
      </c>
      <c r="T15" s="5">
        <f>SUM(T13:T14)</f>
        <v>64000</v>
      </c>
      <c r="U15" s="5">
        <f>SUM(U13:U14)</f>
        <v>0</v>
      </c>
      <c r="V15" s="19">
        <f>SUM(V13:V14)</f>
        <v>179580</v>
      </c>
    </row>
    <row r="17" spans="1:41" x14ac:dyDescent="0.25">
      <c r="A17" t="s">
        <v>337</v>
      </c>
      <c r="B17" t="s">
        <v>425</v>
      </c>
      <c r="D17" t="s">
        <v>344</v>
      </c>
      <c r="E17" t="s">
        <v>426</v>
      </c>
      <c r="F17" t="s">
        <v>427</v>
      </c>
      <c r="G17" t="s">
        <v>428</v>
      </c>
      <c r="H17" s="8" t="s">
        <v>419</v>
      </c>
      <c r="I17" t="s">
        <v>360</v>
      </c>
      <c r="J17" t="s">
        <v>348</v>
      </c>
      <c r="K17">
        <v>145000</v>
      </c>
      <c r="L17" t="s">
        <v>357</v>
      </c>
      <c r="M17" t="s">
        <v>358</v>
      </c>
      <c r="N17">
        <v>145000</v>
      </c>
      <c r="P17">
        <v>145000</v>
      </c>
      <c r="Q17">
        <v>145000</v>
      </c>
      <c r="S17" s="13">
        <v>145000</v>
      </c>
      <c r="T17">
        <v>145000</v>
      </c>
      <c r="U17" t="s">
        <v>429</v>
      </c>
      <c r="V17" s="19">
        <f>145000*2.82</f>
        <v>408900</v>
      </c>
      <c r="Z17">
        <v>7</v>
      </c>
      <c r="AA17">
        <v>0</v>
      </c>
      <c r="AE17">
        <v>145000</v>
      </c>
      <c r="AF17">
        <v>30</v>
      </c>
      <c r="AH17">
        <v>0</v>
      </c>
      <c r="AI17" t="s">
        <v>361</v>
      </c>
      <c r="AM17" t="s">
        <v>340</v>
      </c>
      <c r="AN17" t="s">
        <v>341</v>
      </c>
      <c r="AO17" t="s">
        <v>342</v>
      </c>
    </row>
    <row r="18" spans="1:41" x14ac:dyDescent="0.25">
      <c r="A18" t="s">
        <v>337</v>
      </c>
      <c r="B18" t="s">
        <v>447</v>
      </c>
      <c r="D18" t="s">
        <v>344</v>
      </c>
      <c r="E18" t="s">
        <v>448</v>
      </c>
      <c r="F18" t="s">
        <v>449</v>
      </c>
      <c r="G18" t="s">
        <v>450</v>
      </c>
      <c r="H18" s="8" t="s">
        <v>419</v>
      </c>
      <c r="I18" t="s">
        <v>360</v>
      </c>
      <c r="J18" t="s">
        <v>348</v>
      </c>
      <c r="K18">
        <v>36000</v>
      </c>
      <c r="L18" t="s">
        <v>357</v>
      </c>
      <c r="M18" t="s">
        <v>358</v>
      </c>
      <c r="N18">
        <v>36000</v>
      </c>
      <c r="P18">
        <v>36000</v>
      </c>
      <c r="Q18">
        <v>36000</v>
      </c>
      <c r="R18">
        <v>45135</v>
      </c>
      <c r="S18" s="13">
        <v>45135</v>
      </c>
      <c r="T18">
        <v>45135</v>
      </c>
      <c r="U18" t="s">
        <v>451</v>
      </c>
      <c r="V18" s="19">
        <v>0</v>
      </c>
      <c r="Z18">
        <v>7</v>
      </c>
      <c r="AA18">
        <v>0</v>
      </c>
      <c r="AE18">
        <v>36000</v>
      </c>
      <c r="AF18">
        <v>30</v>
      </c>
      <c r="AH18">
        <v>0</v>
      </c>
      <c r="AI18" t="s">
        <v>354</v>
      </c>
      <c r="AM18" t="s">
        <v>340</v>
      </c>
      <c r="AN18" t="s">
        <v>341</v>
      </c>
      <c r="AO18" t="s">
        <v>342</v>
      </c>
    </row>
    <row r="19" spans="1:41" x14ac:dyDescent="0.25">
      <c r="A19" t="s">
        <v>337</v>
      </c>
      <c r="B19" t="s">
        <v>74</v>
      </c>
      <c r="D19" t="s">
        <v>344</v>
      </c>
      <c r="E19" t="s">
        <v>75</v>
      </c>
      <c r="F19" t="s">
        <v>76</v>
      </c>
      <c r="G19" t="s">
        <v>77</v>
      </c>
      <c r="H19" s="8" t="s">
        <v>419</v>
      </c>
      <c r="I19" t="s">
        <v>353</v>
      </c>
      <c r="J19" t="s">
        <v>348</v>
      </c>
      <c r="K19">
        <v>5000</v>
      </c>
      <c r="L19" t="s">
        <v>441</v>
      </c>
      <c r="M19" t="s">
        <v>441</v>
      </c>
      <c r="N19">
        <v>5000</v>
      </c>
      <c r="P19">
        <v>5000</v>
      </c>
      <c r="Q19">
        <v>5000</v>
      </c>
      <c r="R19">
        <v>5000</v>
      </c>
      <c r="S19" s="13">
        <v>5000</v>
      </c>
      <c r="T19">
        <v>5000</v>
      </c>
      <c r="U19" t="s">
        <v>78</v>
      </c>
      <c r="V19" s="19">
        <v>14150</v>
      </c>
      <c r="Z19">
        <v>7</v>
      </c>
      <c r="AA19">
        <v>0</v>
      </c>
      <c r="AE19">
        <v>5000</v>
      </c>
      <c r="AF19">
        <v>60</v>
      </c>
      <c r="AH19">
        <v>0</v>
      </c>
      <c r="AI19" t="s">
        <v>338</v>
      </c>
      <c r="AM19" t="s">
        <v>340</v>
      </c>
      <c r="AN19" t="s">
        <v>341</v>
      </c>
      <c r="AO19" t="s">
        <v>342</v>
      </c>
    </row>
    <row r="20" spans="1:41" x14ac:dyDescent="0.25">
      <c r="A20" t="s">
        <v>337</v>
      </c>
      <c r="B20" t="s">
        <v>397</v>
      </c>
      <c r="D20" t="s">
        <v>344</v>
      </c>
      <c r="E20" t="s">
        <v>80</v>
      </c>
      <c r="F20" t="s">
        <v>81</v>
      </c>
      <c r="G20" t="s">
        <v>398</v>
      </c>
      <c r="H20" s="8" t="s">
        <v>419</v>
      </c>
      <c r="I20" t="s">
        <v>353</v>
      </c>
      <c r="J20" t="s">
        <v>348</v>
      </c>
      <c r="K20">
        <v>15000</v>
      </c>
      <c r="L20" t="s">
        <v>376</v>
      </c>
      <c r="M20" t="s">
        <v>358</v>
      </c>
      <c r="N20">
        <v>15000</v>
      </c>
      <c r="P20">
        <v>15000</v>
      </c>
      <c r="Q20">
        <v>15000</v>
      </c>
      <c r="S20" s="13">
        <v>15000</v>
      </c>
      <c r="T20">
        <v>15000</v>
      </c>
      <c r="U20" t="s">
        <v>399</v>
      </c>
      <c r="V20" s="19">
        <v>44400</v>
      </c>
      <c r="Z20">
        <v>7</v>
      </c>
      <c r="AA20">
        <v>0</v>
      </c>
      <c r="AE20">
        <v>15000</v>
      </c>
      <c r="AF20">
        <v>60</v>
      </c>
      <c r="AH20">
        <v>0</v>
      </c>
      <c r="AI20" t="s">
        <v>354</v>
      </c>
      <c r="AM20" t="s">
        <v>340</v>
      </c>
      <c r="AN20" t="s">
        <v>341</v>
      </c>
      <c r="AO20" t="s">
        <v>342</v>
      </c>
    </row>
    <row r="21" spans="1:41" x14ac:dyDescent="0.25">
      <c r="A21" t="s">
        <v>337</v>
      </c>
      <c r="B21" t="s">
        <v>447</v>
      </c>
      <c r="D21" t="s">
        <v>344</v>
      </c>
      <c r="E21" t="s">
        <v>80</v>
      </c>
      <c r="F21" t="s">
        <v>81</v>
      </c>
      <c r="G21" t="s">
        <v>450</v>
      </c>
      <c r="H21" s="8" t="s">
        <v>419</v>
      </c>
      <c r="I21" t="s">
        <v>360</v>
      </c>
      <c r="J21" t="s">
        <v>348</v>
      </c>
      <c r="K21">
        <v>82500</v>
      </c>
      <c r="L21" t="s">
        <v>357</v>
      </c>
      <c r="M21" t="s">
        <v>358</v>
      </c>
      <c r="N21">
        <v>82500</v>
      </c>
      <c r="P21">
        <v>82500</v>
      </c>
      <c r="Q21">
        <v>82500</v>
      </c>
      <c r="S21" s="13">
        <v>82500</v>
      </c>
      <c r="T21">
        <v>82500</v>
      </c>
      <c r="U21" t="s">
        <v>451</v>
      </c>
      <c r="V21" s="19">
        <v>386444.7</v>
      </c>
      <c r="Z21">
        <v>7</v>
      </c>
      <c r="AA21">
        <v>0</v>
      </c>
      <c r="AE21">
        <v>82500</v>
      </c>
      <c r="AF21">
        <v>30</v>
      </c>
      <c r="AH21">
        <v>0</v>
      </c>
      <c r="AI21" t="s">
        <v>354</v>
      </c>
      <c r="AM21" t="s">
        <v>340</v>
      </c>
      <c r="AN21" t="s">
        <v>341</v>
      </c>
      <c r="AO21" t="s">
        <v>342</v>
      </c>
    </row>
    <row r="22" spans="1:41" x14ac:dyDescent="0.25">
      <c r="A22" t="s">
        <v>337</v>
      </c>
      <c r="B22" t="s">
        <v>447</v>
      </c>
      <c r="D22" t="s">
        <v>344</v>
      </c>
      <c r="E22" t="s">
        <v>80</v>
      </c>
      <c r="F22" t="s">
        <v>81</v>
      </c>
      <c r="G22" t="s">
        <v>84</v>
      </c>
      <c r="H22" s="8" t="s">
        <v>419</v>
      </c>
      <c r="I22" t="s">
        <v>353</v>
      </c>
      <c r="J22" t="s">
        <v>348</v>
      </c>
      <c r="K22">
        <v>10000</v>
      </c>
      <c r="L22" t="s">
        <v>456</v>
      </c>
      <c r="M22" t="s">
        <v>358</v>
      </c>
      <c r="N22">
        <v>10000</v>
      </c>
      <c r="P22">
        <v>10000</v>
      </c>
      <c r="Q22">
        <v>10000</v>
      </c>
      <c r="S22" s="13">
        <v>10000</v>
      </c>
      <c r="T22">
        <v>10000</v>
      </c>
      <c r="U22" t="s">
        <v>451</v>
      </c>
      <c r="V22" s="19">
        <v>0</v>
      </c>
      <c r="Z22">
        <v>7</v>
      </c>
      <c r="AA22">
        <v>0</v>
      </c>
      <c r="AE22">
        <v>10000</v>
      </c>
      <c r="AF22">
        <v>60</v>
      </c>
      <c r="AH22">
        <v>0</v>
      </c>
      <c r="AI22" t="s">
        <v>354</v>
      </c>
      <c r="AM22" t="s">
        <v>340</v>
      </c>
      <c r="AN22" t="s">
        <v>341</v>
      </c>
      <c r="AO22" t="s">
        <v>342</v>
      </c>
    </row>
    <row r="23" spans="1:41" x14ac:dyDescent="0.25">
      <c r="A23" t="s">
        <v>337</v>
      </c>
      <c r="B23" t="s">
        <v>79</v>
      </c>
      <c r="D23" t="s">
        <v>344</v>
      </c>
      <c r="E23" t="s">
        <v>80</v>
      </c>
      <c r="F23" t="s">
        <v>81</v>
      </c>
      <c r="G23" t="s">
        <v>82</v>
      </c>
      <c r="H23" s="8" t="s">
        <v>419</v>
      </c>
      <c r="I23" t="s">
        <v>360</v>
      </c>
      <c r="J23" t="s">
        <v>339</v>
      </c>
      <c r="K23">
        <v>150000</v>
      </c>
      <c r="L23" t="s">
        <v>357</v>
      </c>
      <c r="M23" t="s">
        <v>358</v>
      </c>
      <c r="N23">
        <v>150000</v>
      </c>
      <c r="P23">
        <v>150000</v>
      </c>
      <c r="Q23">
        <v>150000</v>
      </c>
      <c r="S23" s="13">
        <v>150000</v>
      </c>
      <c r="T23">
        <v>150000</v>
      </c>
      <c r="U23" t="s">
        <v>83</v>
      </c>
      <c r="V23" s="19">
        <v>425625</v>
      </c>
      <c r="Z23">
        <v>7</v>
      </c>
      <c r="AA23">
        <v>0</v>
      </c>
      <c r="AE23">
        <v>150000</v>
      </c>
      <c r="AF23">
        <v>10</v>
      </c>
      <c r="AH23">
        <v>0</v>
      </c>
      <c r="AI23" t="s">
        <v>354</v>
      </c>
      <c r="AM23" t="s">
        <v>340</v>
      </c>
      <c r="AN23" t="s">
        <v>341</v>
      </c>
      <c r="AO23" t="s">
        <v>342</v>
      </c>
    </row>
    <row r="24" spans="1:41" x14ac:dyDescent="0.25">
      <c r="A24" t="s">
        <v>337</v>
      </c>
      <c r="B24" t="s">
        <v>288</v>
      </c>
      <c r="D24" t="s">
        <v>344</v>
      </c>
      <c r="E24" t="s">
        <v>289</v>
      </c>
      <c r="F24" t="s">
        <v>290</v>
      </c>
      <c r="G24" t="s">
        <v>291</v>
      </c>
      <c r="H24" s="8" t="s">
        <v>419</v>
      </c>
      <c r="I24" t="s">
        <v>353</v>
      </c>
      <c r="J24" t="s">
        <v>348</v>
      </c>
      <c r="K24">
        <v>3000</v>
      </c>
      <c r="L24" t="s">
        <v>401</v>
      </c>
      <c r="M24" t="s">
        <v>401</v>
      </c>
      <c r="N24">
        <v>3000</v>
      </c>
      <c r="P24">
        <v>3000</v>
      </c>
      <c r="Q24">
        <v>3000</v>
      </c>
      <c r="R24">
        <v>3000</v>
      </c>
      <c r="S24" s="18">
        <v>3000</v>
      </c>
      <c r="T24" s="6">
        <v>3000</v>
      </c>
      <c r="U24" s="6" t="s">
        <v>292</v>
      </c>
      <c r="V24" s="20">
        <v>8460</v>
      </c>
      <c r="Z24">
        <v>7</v>
      </c>
      <c r="AA24">
        <v>0</v>
      </c>
      <c r="AE24">
        <v>3000</v>
      </c>
      <c r="AF24">
        <v>60</v>
      </c>
      <c r="AH24">
        <v>0</v>
      </c>
      <c r="AI24" t="s">
        <v>443</v>
      </c>
      <c r="AM24" t="s">
        <v>340</v>
      </c>
      <c r="AN24" t="s">
        <v>341</v>
      </c>
      <c r="AO24" t="s">
        <v>342</v>
      </c>
    </row>
    <row r="25" spans="1:41" x14ac:dyDescent="0.25">
      <c r="I25" s="3" t="s">
        <v>464</v>
      </c>
      <c r="K25" s="3"/>
      <c r="L25" s="4"/>
      <c r="M25" s="4"/>
      <c r="N25" s="4"/>
      <c r="O25" s="4"/>
      <c r="P25" s="4"/>
      <c r="Q25" s="4"/>
      <c r="R25" s="4"/>
      <c r="S25" s="13">
        <f>SUM(S17:S24)</f>
        <v>455635</v>
      </c>
      <c r="T25" s="5">
        <f>SUM(T17:T24)</f>
        <v>455635</v>
      </c>
      <c r="U25" s="5">
        <f>SUM(U17:U24)</f>
        <v>0</v>
      </c>
      <c r="V25" s="19">
        <f>SUM(V17:V24)</f>
        <v>1287979.7</v>
      </c>
    </row>
    <row r="27" spans="1:41" x14ac:dyDescent="0.25">
      <c r="A27" t="s">
        <v>337</v>
      </c>
      <c r="B27" t="s">
        <v>85</v>
      </c>
      <c r="D27" t="s">
        <v>344</v>
      </c>
      <c r="E27" t="s">
        <v>86</v>
      </c>
      <c r="F27" t="s">
        <v>87</v>
      </c>
      <c r="G27" t="s">
        <v>88</v>
      </c>
      <c r="H27" s="8" t="s">
        <v>412</v>
      </c>
      <c r="I27" t="s">
        <v>360</v>
      </c>
      <c r="J27" t="s">
        <v>339</v>
      </c>
      <c r="K27">
        <v>300000</v>
      </c>
      <c r="L27" t="s">
        <v>357</v>
      </c>
      <c r="M27" t="s">
        <v>358</v>
      </c>
      <c r="N27">
        <v>300000</v>
      </c>
      <c r="P27">
        <v>300000</v>
      </c>
      <c r="Q27">
        <v>300000</v>
      </c>
      <c r="S27" s="13">
        <v>300000</v>
      </c>
      <c r="T27">
        <v>300000</v>
      </c>
      <c r="U27" t="s">
        <v>89</v>
      </c>
      <c r="V27" s="19">
        <v>877500</v>
      </c>
      <c r="Z27">
        <v>7</v>
      </c>
      <c r="AA27">
        <v>0</v>
      </c>
      <c r="AE27">
        <v>300000</v>
      </c>
      <c r="AF27">
        <v>10</v>
      </c>
      <c r="AH27">
        <v>0</v>
      </c>
      <c r="AI27" t="s">
        <v>452</v>
      </c>
      <c r="AM27" t="s">
        <v>340</v>
      </c>
      <c r="AN27" t="s">
        <v>341</v>
      </c>
      <c r="AO27" t="s">
        <v>342</v>
      </c>
    </row>
    <row r="28" spans="1:41" x14ac:dyDescent="0.25">
      <c r="A28" t="s">
        <v>337</v>
      </c>
      <c r="B28" t="s">
        <v>85</v>
      </c>
      <c r="D28" t="s">
        <v>344</v>
      </c>
      <c r="E28" t="s">
        <v>86</v>
      </c>
      <c r="F28" t="s">
        <v>87</v>
      </c>
      <c r="G28" t="s">
        <v>90</v>
      </c>
      <c r="H28" s="8" t="s">
        <v>412</v>
      </c>
      <c r="I28" t="s">
        <v>360</v>
      </c>
      <c r="J28" t="s">
        <v>339</v>
      </c>
      <c r="K28">
        <v>150000</v>
      </c>
      <c r="L28" t="s">
        <v>357</v>
      </c>
      <c r="M28" t="s">
        <v>358</v>
      </c>
      <c r="N28">
        <v>150000</v>
      </c>
      <c r="P28">
        <v>150000</v>
      </c>
      <c r="Q28">
        <v>150000</v>
      </c>
      <c r="S28" s="18">
        <v>149926</v>
      </c>
      <c r="T28" s="6">
        <v>149926</v>
      </c>
      <c r="U28" s="6" t="s">
        <v>91</v>
      </c>
      <c r="V28" s="20">
        <f>428625+212.2</f>
        <v>428837.2</v>
      </c>
      <c r="Z28">
        <v>7</v>
      </c>
      <c r="AA28">
        <v>0</v>
      </c>
      <c r="AE28">
        <v>150000</v>
      </c>
      <c r="AF28">
        <v>10</v>
      </c>
      <c r="AH28">
        <v>0</v>
      </c>
      <c r="AI28" t="s">
        <v>452</v>
      </c>
      <c r="AM28" t="s">
        <v>340</v>
      </c>
      <c r="AN28" t="s">
        <v>341</v>
      </c>
      <c r="AO28" t="s">
        <v>342</v>
      </c>
    </row>
    <row r="29" spans="1:41" x14ac:dyDescent="0.25">
      <c r="I29" s="3" t="s">
        <v>465</v>
      </c>
      <c r="S29" s="13">
        <f>SUM(S27:S28)</f>
        <v>449926</v>
      </c>
      <c r="T29" s="5">
        <f>SUM(T27:T28)</f>
        <v>449926</v>
      </c>
      <c r="U29" s="5">
        <f>SUM(U27:U28)</f>
        <v>0</v>
      </c>
      <c r="V29" s="19">
        <f>SUM(V27:V28)</f>
        <v>1306337.2</v>
      </c>
    </row>
    <row r="31" spans="1:41" x14ac:dyDescent="0.25">
      <c r="A31" t="s">
        <v>337</v>
      </c>
      <c r="B31" t="s">
        <v>425</v>
      </c>
      <c r="D31" t="s">
        <v>344</v>
      </c>
      <c r="E31" t="s">
        <v>281</v>
      </c>
      <c r="F31" t="s">
        <v>282</v>
      </c>
      <c r="G31" t="s">
        <v>428</v>
      </c>
      <c r="H31" s="8" t="s">
        <v>417</v>
      </c>
      <c r="I31" t="s">
        <v>360</v>
      </c>
      <c r="J31" t="s">
        <v>348</v>
      </c>
      <c r="K31">
        <v>5000</v>
      </c>
      <c r="L31" t="s">
        <v>364</v>
      </c>
      <c r="M31" t="s">
        <v>364</v>
      </c>
      <c r="N31">
        <v>5000</v>
      </c>
      <c r="P31">
        <v>5000</v>
      </c>
      <c r="Q31">
        <v>5000</v>
      </c>
      <c r="R31">
        <v>5000</v>
      </c>
      <c r="S31" s="13">
        <v>5000</v>
      </c>
      <c r="T31">
        <v>5000</v>
      </c>
      <c r="U31" t="s">
        <v>429</v>
      </c>
      <c r="V31" s="19">
        <f>5000*2.82</f>
        <v>14100</v>
      </c>
      <c r="Z31">
        <v>7</v>
      </c>
      <c r="AA31">
        <v>0</v>
      </c>
      <c r="AE31">
        <v>5000</v>
      </c>
      <c r="AF31">
        <v>30</v>
      </c>
      <c r="AH31">
        <v>0</v>
      </c>
      <c r="AI31" t="s">
        <v>361</v>
      </c>
      <c r="AM31" t="s">
        <v>340</v>
      </c>
      <c r="AN31" t="s">
        <v>341</v>
      </c>
      <c r="AO31" t="s">
        <v>342</v>
      </c>
    </row>
    <row r="33" spans="1:41" x14ac:dyDescent="0.25">
      <c r="A33" t="s">
        <v>337</v>
      </c>
      <c r="B33" t="s">
        <v>43</v>
      </c>
      <c r="D33" t="s">
        <v>344</v>
      </c>
      <c r="E33" t="s">
        <v>44</v>
      </c>
      <c r="F33" t="s">
        <v>45</v>
      </c>
      <c r="G33" t="s">
        <v>46</v>
      </c>
      <c r="H33" s="8" t="s">
        <v>422</v>
      </c>
      <c r="I33" t="s">
        <v>353</v>
      </c>
      <c r="J33" t="s">
        <v>348</v>
      </c>
      <c r="K33">
        <v>40000</v>
      </c>
      <c r="L33" t="s">
        <v>441</v>
      </c>
      <c r="M33" t="s">
        <v>441</v>
      </c>
      <c r="N33">
        <v>40000</v>
      </c>
      <c r="P33">
        <v>40000</v>
      </c>
      <c r="Q33">
        <v>40000</v>
      </c>
      <c r="S33" s="13">
        <v>40000</v>
      </c>
      <c r="T33">
        <v>40000</v>
      </c>
      <c r="U33" t="s">
        <v>47</v>
      </c>
      <c r="V33" s="19">
        <v>113000</v>
      </c>
      <c r="Z33">
        <v>7</v>
      </c>
      <c r="AA33">
        <v>0</v>
      </c>
      <c r="AE33">
        <v>40000</v>
      </c>
      <c r="AF33">
        <v>60</v>
      </c>
      <c r="AH33">
        <v>0</v>
      </c>
      <c r="AI33" t="s">
        <v>443</v>
      </c>
      <c r="AM33" t="s">
        <v>340</v>
      </c>
      <c r="AN33" t="s">
        <v>341</v>
      </c>
      <c r="AO33" t="s">
        <v>342</v>
      </c>
    </row>
    <row r="35" spans="1:41" x14ac:dyDescent="0.25">
      <c r="A35" t="s">
        <v>337</v>
      </c>
      <c r="B35" t="s">
        <v>397</v>
      </c>
      <c r="D35" t="s">
        <v>344</v>
      </c>
      <c r="E35" t="s">
        <v>403</v>
      </c>
      <c r="F35" t="s">
        <v>404</v>
      </c>
      <c r="G35" t="s">
        <v>398</v>
      </c>
      <c r="H35" s="8" t="s">
        <v>402</v>
      </c>
      <c r="I35" t="s">
        <v>353</v>
      </c>
      <c r="J35" t="s">
        <v>348</v>
      </c>
      <c r="K35">
        <v>21000</v>
      </c>
      <c r="L35" t="s">
        <v>370</v>
      </c>
      <c r="M35" t="s">
        <v>396</v>
      </c>
      <c r="N35">
        <v>21000</v>
      </c>
      <c r="P35">
        <v>21000</v>
      </c>
      <c r="Q35">
        <v>21000</v>
      </c>
      <c r="R35">
        <v>21000</v>
      </c>
      <c r="S35" s="13">
        <v>21000</v>
      </c>
      <c r="T35">
        <v>21000</v>
      </c>
      <c r="U35" t="s">
        <v>399</v>
      </c>
      <c r="V35" s="19">
        <v>62580</v>
      </c>
      <c r="Z35">
        <v>7</v>
      </c>
      <c r="AA35">
        <v>0</v>
      </c>
      <c r="AE35">
        <v>21000</v>
      </c>
      <c r="AF35">
        <v>60</v>
      </c>
      <c r="AH35">
        <v>0</v>
      </c>
      <c r="AI35" t="s">
        <v>354</v>
      </c>
      <c r="AM35" t="s">
        <v>340</v>
      </c>
      <c r="AN35" t="s">
        <v>341</v>
      </c>
      <c r="AO35" t="s">
        <v>342</v>
      </c>
    </row>
    <row r="36" spans="1:41" x14ac:dyDescent="0.25">
      <c r="A36" t="s">
        <v>337</v>
      </c>
      <c r="B36" t="s">
        <v>405</v>
      </c>
      <c r="D36" t="s">
        <v>344</v>
      </c>
      <c r="E36" t="s">
        <v>403</v>
      </c>
      <c r="F36" t="s">
        <v>404</v>
      </c>
      <c r="G36" t="s">
        <v>406</v>
      </c>
      <c r="H36" s="8" t="s">
        <v>402</v>
      </c>
      <c r="I36" t="s">
        <v>353</v>
      </c>
      <c r="J36" t="s">
        <v>348</v>
      </c>
      <c r="K36">
        <v>30000</v>
      </c>
      <c r="L36" t="s">
        <v>407</v>
      </c>
      <c r="M36" t="s">
        <v>407</v>
      </c>
      <c r="N36">
        <v>30000</v>
      </c>
      <c r="P36">
        <v>30000</v>
      </c>
      <c r="Q36">
        <v>30000</v>
      </c>
      <c r="R36">
        <v>30000</v>
      </c>
      <c r="S36" s="13">
        <v>30000</v>
      </c>
      <c r="T36">
        <v>30000</v>
      </c>
      <c r="U36" t="s">
        <v>408</v>
      </c>
      <c r="V36" s="19">
        <v>84450</v>
      </c>
      <c r="Z36">
        <v>7</v>
      </c>
      <c r="AA36">
        <v>0</v>
      </c>
      <c r="AE36">
        <v>30000</v>
      </c>
      <c r="AF36">
        <v>60</v>
      </c>
      <c r="AH36">
        <v>0</v>
      </c>
      <c r="AI36" t="s">
        <v>338</v>
      </c>
      <c r="AM36" t="s">
        <v>340</v>
      </c>
      <c r="AN36" t="s">
        <v>341</v>
      </c>
      <c r="AO36" t="s">
        <v>342</v>
      </c>
    </row>
    <row r="37" spans="1:41" x14ac:dyDescent="0.25">
      <c r="A37" t="s">
        <v>337</v>
      </c>
      <c r="B37" t="s">
        <v>405</v>
      </c>
      <c r="D37" t="s">
        <v>344</v>
      </c>
      <c r="E37" t="s">
        <v>403</v>
      </c>
      <c r="F37" t="s">
        <v>404</v>
      </c>
      <c r="G37" t="s">
        <v>409</v>
      </c>
      <c r="H37" s="8" t="s">
        <v>402</v>
      </c>
      <c r="I37" t="s">
        <v>353</v>
      </c>
      <c r="J37" t="s">
        <v>348</v>
      </c>
      <c r="K37">
        <v>60000</v>
      </c>
      <c r="L37" t="s">
        <v>370</v>
      </c>
      <c r="M37" t="s">
        <v>396</v>
      </c>
      <c r="N37">
        <v>60000</v>
      </c>
      <c r="P37">
        <v>60000</v>
      </c>
      <c r="Q37">
        <v>60000</v>
      </c>
      <c r="R37">
        <v>60000</v>
      </c>
      <c r="S37" s="13">
        <v>60000</v>
      </c>
      <c r="T37">
        <v>60000</v>
      </c>
      <c r="U37" t="s">
        <v>408</v>
      </c>
      <c r="V37" s="19">
        <v>178800</v>
      </c>
      <c r="Z37">
        <v>7</v>
      </c>
      <c r="AA37">
        <v>0</v>
      </c>
      <c r="AE37">
        <v>60000</v>
      </c>
      <c r="AF37">
        <v>60</v>
      </c>
      <c r="AH37">
        <v>0</v>
      </c>
      <c r="AI37" t="s">
        <v>338</v>
      </c>
      <c r="AM37" t="s">
        <v>340</v>
      </c>
      <c r="AN37" t="s">
        <v>341</v>
      </c>
      <c r="AO37" t="s">
        <v>342</v>
      </c>
    </row>
    <row r="38" spans="1:41" x14ac:dyDescent="0.25">
      <c r="A38" t="s">
        <v>337</v>
      </c>
      <c r="B38" t="s">
        <v>439</v>
      </c>
      <c r="D38" t="s">
        <v>344</v>
      </c>
      <c r="E38" t="s">
        <v>432</v>
      </c>
      <c r="F38" t="s">
        <v>433</v>
      </c>
      <c r="G38" t="s">
        <v>440</v>
      </c>
      <c r="H38" s="8" t="s">
        <v>402</v>
      </c>
      <c r="I38" t="s">
        <v>353</v>
      </c>
      <c r="J38" t="s">
        <v>348</v>
      </c>
      <c r="K38">
        <v>9200</v>
      </c>
      <c r="L38" t="s">
        <v>441</v>
      </c>
      <c r="M38" t="s">
        <v>391</v>
      </c>
      <c r="N38">
        <v>9200</v>
      </c>
      <c r="P38">
        <v>9200</v>
      </c>
      <c r="Q38">
        <v>9200</v>
      </c>
      <c r="R38">
        <v>8457</v>
      </c>
      <c r="S38" s="13">
        <v>8457</v>
      </c>
      <c r="T38">
        <v>8457</v>
      </c>
      <c r="U38" t="s">
        <v>442</v>
      </c>
      <c r="V38" s="19">
        <v>23752.93</v>
      </c>
      <c r="Z38">
        <v>7</v>
      </c>
      <c r="AA38">
        <v>0</v>
      </c>
      <c r="AE38">
        <v>9200</v>
      </c>
      <c r="AF38">
        <v>60</v>
      </c>
      <c r="AH38">
        <v>0</v>
      </c>
      <c r="AI38" t="s">
        <v>443</v>
      </c>
      <c r="AM38" t="s">
        <v>340</v>
      </c>
      <c r="AN38" t="s">
        <v>341</v>
      </c>
      <c r="AO38" t="s">
        <v>342</v>
      </c>
    </row>
    <row r="39" spans="1:41" x14ac:dyDescent="0.25">
      <c r="A39" t="s">
        <v>337</v>
      </c>
      <c r="B39" t="s">
        <v>431</v>
      </c>
      <c r="D39" t="s">
        <v>344</v>
      </c>
      <c r="E39" t="s">
        <v>432</v>
      </c>
      <c r="F39" t="s">
        <v>433</v>
      </c>
      <c r="G39" t="s">
        <v>438</v>
      </c>
      <c r="H39" s="8" t="s">
        <v>402</v>
      </c>
      <c r="I39" t="s">
        <v>360</v>
      </c>
      <c r="J39" t="s">
        <v>339</v>
      </c>
      <c r="K39">
        <v>1050000</v>
      </c>
      <c r="L39" t="s">
        <v>357</v>
      </c>
      <c r="M39" t="s">
        <v>358</v>
      </c>
      <c r="N39">
        <v>1050000</v>
      </c>
      <c r="P39">
        <v>1050000</v>
      </c>
      <c r="Q39">
        <v>1050000</v>
      </c>
      <c r="R39">
        <v>1047330</v>
      </c>
      <c r="S39" s="13">
        <v>1047330</v>
      </c>
      <c r="T39">
        <v>1047330</v>
      </c>
      <c r="U39" t="s">
        <v>436</v>
      </c>
      <c r="V39" s="19">
        <f>3201526.75-6078.31</f>
        <v>3195448.44</v>
      </c>
      <c r="Z39">
        <v>7</v>
      </c>
      <c r="AA39">
        <v>0</v>
      </c>
      <c r="AE39">
        <v>1050000</v>
      </c>
      <c r="AF39">
        <v>10</v>
      </c>
      <c r="AH39">
        <v>0</v>
      </c>
      <c r="AI39" t="s">
        <v>338</v>
      </c>
      <c r="AM39" t="s">
        <v>340</v>
      </c>
      <c r="AN39" t="s">
        <v>341</v>
      </c>
      <c r="AO39" t="s">
        <v>342</v>
      </c>
    </row>
    <row r="40" spans="1:41" x14ac:dyDescent="0.25">
      <c r="A40" t="s">
        <v>337</v>
      </c>
      <c r="B40" t="s">
        <v>431</v>
      </c>
      <c r="D40" t="s">
        <v>344</v>
      </c>
      <c r="E40" t="s">
        <v>432</v>
      </c>
      <c r="F40" t="s">
        <v>433</v>
      </c>
      <c r="G40" t="s">
        <v>434</v>
      </c>
      <c r="H40" s="8" t="s">
        <v>402</v>
      </c>
      <c r="I40" t="s">
        <v>353</v>
      </c>
      <c r="J40" t="s">
        <v>348</v>
      </c>
      <c r="K40">
        <v>50000</v>
      </c>
      <c r="L40" t="s">
        <v>370</v>
      </c>
      <c r="M40" t="s">
        <v>435</v>
      </c>
      <c r="N40">
        <v>50000</v>
      </c>
      <c r="P40">
        <v>50000</v>
      </c>
      <c r="Q40">
        <v>50000</v>
      </c>
      <c r="R40">
        <v>49821</v>
      </c>
      <c r="S40" s="13">
        <v>49821</v>
      </c>
      <c r="T40">
        <v>49821</v>
      </c>
      <c r="U40" t="s">
        <v>436</v>
      </c>
      <c r="V40" s="19">
        <v>0</v>
      </c>
      <c r="Z40">
        <v>7</v>
      </c>
      <c r="AA40">
        <v>0</v>
      </c>
      <c r="AE40">
        <v>50000</v>
      </c>
      <c r="AF40">
        <v>60</v>
      </c>
      <c r="AH40">
        <v>0</v>
      </c>
      <c r="AI40" t="s">
        <v>361</v>
      </c>
      <c r="AM40" t="s">
        <v>340</v>
      </c>
      <c r="AN40" t="s">
        <v>341</v>
      </c>
      <c r="AO40" t="s">
        <v>342</v>
      </c>
    </row>
    <row r="41" spans="1:41" x14ac:dyDescent="0.25">
      <c r="A41" t="s">
        <v>337</v>
      </c>
      <c r="B41" t="s">
        <v>431</v>
      </c>
      <c r="D41" t="s">
        <v>344</v>
      </c>
      <c r="E41" t="s">
        <v>432</v>
      </c>
      <c r="F41" t="s">
        <v>433</v>
      </c>
      <c r="G41" t="s">
        <v>437</v>
      </c>
      <c r="H41" s="8" t="s">
        <v>402</v>
      </c>
      <c r="I41" t="s">
        <v>353</v>
      </c>
      <c r="J41" t="s">
        <v>348</v>
      </c>
      <c r="K41">
        <v>10000</v>
      </c>
      <c r="L41" t="s">
        <v>407</v>
      </c>
      <c r="M41" t="s">
        <v>407</v>
      </c>
      <c r="N41">
        <v>10000</v>
      </c>
      <c r="P41">
        <v>10000</v>
      </c>
      <c r="Q41">
        <v>10000</v>
      </c>
      <c r="R41">
        <v>7606</v>
      </c>
      <c r="S41" s="13">
        <v>7606</v>
      </c>
      <c r="T41">
        <v>7606</v>
      </c>
      <c r="U41" t="s">
        <v>436</v>
      </c>
      <c r="V41" s="19">
        <v>0</v>
      </c>
      <c r="Z41">
        <v>7</v>
      </c>
      <c r="AA41">
        <v>0</v>
      </c>
      <c r="AE41">
        <v>10000</v>
      </c>
      <c r="AF41">
        <v>60</v>
      </c>
      <c r="AH41">
        <v>0</v>
      </c>
      <c r="AI41" t="s">
        <v>338</v>
      </c>
      <c r="AM41" t="s">
        <v>340</v>
      </c>
      <c r="AN41" t="s">
        <v>341</v>
      </c>
      <c r="AO41" t="s">
        <v>342</v>
      </c>
    </row>
    <row r="42" spans="1:41" x14ac:dyDescent="0.25">
      <c r="A42" t="s">
        <v>337</v>
      </c>
      <c r="B42" t="s">
        <v>431</v>
      </c>
      <c r="D42" t="s">
        <v>344</v>
      </c>
      <c r="E42" t="s">
        <v>432</v>
      </c>
      <c r="F42" t="s">
        <v>433</v>
      </c>
      <c r="G42" t="s">
        <v>444</v>
      </c>
      <c r="H42" s="8" t="s">
        <v>402</v>
      </c>
      <c r="I42" t="s">
        <v>353</v>
      </c>
      <c r="J42" t="s">
        <v>348</v>
      </c>
      <c r="K42">
        <v>28000</v>
      </c>
      <c r="L42" t="s">
        <v>445</v>
      </c>
      <c r="M42" t="s">
        <v>446</v>
      </c>
      <c r="N42">
        <v>28000</v>
      </c>
      <c r="P42">
        <v>28000</v>
      </c>
      <c r="Q42">
        <v>28000</v>
      </c>
      <c r="R42">
        <v>15121</v>
      </c>
      <c r="S42" s="13">
        <v>15121</v>
      </c>
      <c r="T42">
        <v>15121</v>
      </c>
      <c r="U42" t="s">
        <v>436</v>
      </c>
      <c r="V42" s="19">
        <v>0</v>
      </c>
      <c r="Z42">
        <v>7</v>
      </c>
      <c r="AA42">
        <v>0</v>
      </c>
      <c r="AE42">
        <v>28000</v>
      </c>
      <c r="AF42">
        <v>60</v>
      </c>
      <c r="AH42">
        <v>0</v>
      </c>
      <c r="AI42" t="s">
        <v>361</v>
      </c>
      <c r="AM42" t="s">
        <v>340</v>
      </c>
      <c r="AN42" t="s">
        <v>341</v>
      </c>
      <c r="AO42" t="s">
        <v>342</v>
      </c>
    </row>
    <row r="43" spans="1:41" x14ac:dyDescent="0.25">
      <c r="A43" t="s">
        <v>337</v>
      </c>
      <c r="B43" t="s">
        <v>31</v>
      </c>
      <c r="D43" t="s">
        <v>344</v>
      </c>
      <c r="E43" t="s">
        <v>32</v>
      </c>
      <c r="F43" t="s">
        <v>33</v>
      </c>
      <c r="G43" t="s">
        <v>34</v>
      </c>
      <c r="H43" s="8" t="s">
        <v>402</v>
      </c>
      <c r="I43" t="s">
        <v>360</v>
      </c>
      <c r="J43" t="s">
        <v>348</v>
      </c>
      <c r="K43">
        <v>12300</v>
      </c>
      <c r="L43" t="s">
        <v>357</v>
      </c>
      <c r="M43" t="s">
        <v>358</v>
      </c>
      <c r="N43">
        <v>12300</v>
      </c>
      <c r="P43">
        <v>12300</v>
      </c>
      <c r="Q43">
        <v>12300</v>
      </c>
      <c r="R43">
        <v>5831</v>
      </c>
      <c r="S43" s="13">
        <v>6531</v>
      </c>
      <c r="T43">
        <v>6531</v>
      </c>
      <c r="U43" t="s">
        <v>35</v>
      </c>
      <c r="V43" s="19">
        <v>17437.77</v>
      </c>
      <c r="Z43">
        <v>7</v>
      </c>
      <c r="AA43">
        <v>0</v>
      </c>
      <c r="AE43">
        <v>12300</v>
      </c>
      <c r="AF43">
        <v>30</v>
      </c>
      <c r="AH43">
        <v>0</v>
      </c>
      <c r="AI43" t="s">
        <v>354</v>
      </c>
      <c r="AM43" t="s">
        <v>340</v>
      </c>
      <c r="AN43" t="s">
        <v>341</v>
      </c>
      <c r="AO43" t="s">
        <v>342</v>
      </c>
    </row>
    <row r="44" spans="1:41" x14ac:dyDescent="0.25">
      <c r="A44" t="s">
        <v>337</v>
      </c>
      <c r="B44" t="s">
        <v>343</v>
      </c>
      <c r="D44" t="s">
        <v>344</v>
      </c>
      <c r="E44" t="s">
        <v>36</v>
      </c>
      <c r="F44" t="s">
        <v>37</v>
      </c>
      <c r="G44" t="s">
        <v>347</v>
      </c>
      <c r="H44" s="8" t="s">
        <v>402</v>
      </c>
      <c r="I44" t="s">
        <v>353</v>
      </c>
      <c r="J44" t="s">
        <v>348</v>
      </c>
      <c r="K44">
        <v>96809</v>
      </c>
      <c r="L44" t="s">
        <v>391</v>
      </c>
      <c r="M44" t="s">
        <v>365</v>
      </c>
      <c r="N44">
        <v>96809</v>
      </c>
      <c r="P44">
        <v>96809</v>
      </c>
      <c r="Q44">
        <v>96809</v>
      </c>
      <c r="R44">
        <v>96809</v>
      </c>
      <c r="S44" s="13">
        <v>96809</v>
      </c>
      <c r="T44">
        <v>96809</v>
      </c>
      <c r="U44" t="s">
        <v>352</v>
      </c>
      <c r="V44" s="19">
        <f>57200+174600+29144.71+7834.82+12857.16</f>
        <v>281636.68999999994</v>
      </c>
      <c r="Z44">
        <v>7</v>
      </c>
      <c r="AA44">
        <v>0</v>
      </c>
      <c r="AE44">
        <v>96809</v>
      </c>
      <c r="AF44">
        <v>60</v>
      </c>
      <c r="AH44">
        <v>0</v>
      </c>
      <c r="AI44" t="s">
        <v>354</v>
      </c>
      <c r="AM44" t="s">
        <v>340</v>
      </c>
      <c r="AN44" t="s">
        <v>341</v>
      </c>
      <c r="AO44" t="s">
        <v>342</v>
      </c>
    </row>
    <row r="45" spans="1:41" x14ac:dyDescent="0.25">
      <c r="A45" t="s">
        <v>337</v>
      </c>
      <c r="B45" t="s">
        <v>343</v>
      </c>
      <c r="D45" t="s">
        <v>344</v>
      </c>
      <c r="E45" t="s">
        <v>36</v>
      </c>
      <c r="F45" t="s">
        <v>37</v>
      </c>
      <c r="G45" t="s">
        <v>38</v>
      </c>
      <c r="H45" s="8" t="s">
        <v>402</v>
      </c>
      <c r="I45" t="s">
        <v>353</v>
      </c>
      <c r="J45" t="s">
        <v>348</v>
      </c>
      <c r="K45">
        <v>33321</v>
      </c>
      <c r="L45" t="s">
        <v>357</v>
      </c>
      <c r="M45" t="s">
        <v>111</v>
      </c>
      <c r="N45">
        <v>33321</v>
      </c>
      <c r="P45">
        <v>33321</v>
      </c>
      <c r="Q45">
        <v>33321</v>
      </c>
      <c r="R45">
        <v>33321</v>
      </c>
      <c r="S45" s="13">
        <v>33321</v>
      </c>
      <c r="T45">
        <v>33321</v>
      </c>
      <c r="U45" t="s">
        <v>352</v>
      </c>
      <c r="V45" s="19">
        <v>94964.85</v>
      </c>
      <c r="Z45">
        <v>7</v>
      </c>
      <c r="AA45">
        <v>0</v>
      </c>
      <c r="AE45">
        <v>33321</v>
      </c>
      <c r="AF45">
        <v>60</v>
      </c>
      <c r="AH45">
        <v>0</v>
      </c>
      <c r="AI45" t="s">
        <v>338</v>
      </c>
      <c r="AM45" t="s">
        <v>340</v>
      </c>
      <c r="AN45" t="s">
        <v>341</v>
      </c>
      <c r="AO45" t="s">
        <v>342</v>
      </c>
    </row>
    <row r="46" spans="1:41" x14ac:dyDescent="0.25">
      <c r="A46" t="s">
        <v>337</v>
      </c>
      <c r="B46" t="s">
        <v>400</v>
      </c>
      <c r="D46" t="s">
        <v>344</v>
      </c>
      <c r="E46" t="s">
        <v>39</v>
      </c>
      <c r="F46" t="s">
        <v>40</v>
      </c>
      <c r="G46" t="s">
        <v>41</v>
      </c>
      <c r="H46" s="8" t="s">
        <v>402</v>
      </c>
      <c r="I46" t="s">
        <v>353</v>
      </c>
      <c r="J46" t="s">
        <v>348</v>
      </c>
      <c r="K46">
        <v>46800</v>
      </c>
      <c r="L46" t="s">
        <v>407</v>
      </c>
      <c r="M46" t="s">
        <v>114</v>
      </c>
      <c r="N46">
        <v>39000</v>
      </c>
      <c r="P46">
        <v>39000</v>
      </c>
      <c r="Q46">
        <v>39000</v>
      </c>
      <c r="R46">
        <v>40053</v>
      </c>
      <c r="S46" s="13">
        <v>48078</v>
      </c>
      <c r="T46">
        <v>48078</v>
      </c>
      <c r="U46" t="s">
        <v>42</v>
      </c>
      <c r="V46" s="19">
        <v>138320.45000000001</v>
      </c>
      <c r="Z46">
        <v>7</v>
      </c>
      <c r="AA46">
        <v>0</v>
      </c>
      <c r="AE46">
        <v>46800</v>
      </c>
      <c r="AF46">
        <v>60</v>
      </c>
      <c r="AH46">
        <v>0</v>
      </c>
      <c r="AI46" t="s">
        <v>338</v>
      </c>
      <c r="AM46" t="s">
        <v>340</v>
      </c>
      <c r="AN46" t="s">
        <v>341</v>
      </c>
      <c r="AO46" t="s">
        <v>342</v>
      </c>
    </row>
    <row r="47" spans="1:41" x14ac:dyDescent="0.25">
      <c r="A47" t="s">
        <v>337</v>
      </c>
      <c r="B47" t="s">
        <v>92</v>
      </c>
      <c r="D47" t="s">
        <v>344</v>
      </c>
      <c r="E47" t="s">
        <v>39</v>
      </c>
      <c r="F47" t="s">
        <v>40</v>
      </c>
      <c r="G47" t="s">
        <v>195</v>
      </c>
      <c r="H47" s="8" t="s">
        <v>402</v>
      </c>
      <c r="I47" t="s">
        <v>353</v>
      </c>
      <c r="J47" t="s">
        <v>348</v>
      </c>
      <c r="K47">
        <v>18620</v>
      </c>
      <c r="L47" t="s">
        <v>401</v>
      </c>
      <c r="M47" t="s">
        <v>358</v>
      </c>
      <c r="N47">
        <v>18620</v>
      </c>
      <c r="P47">
        <v>18620</v>
      </c>
      <c r="Q47">
        <v>18620</v>
      </c>
      <c r="R47">
        <v>19123</v>
      </c>
      <c r="S47" s="13">
        <v>19123</v>
      </c>
      <c r="T47">
        <v>19123</v>
      </c>
      <c r="U47" t="s">
        <v>96</v>
      </c>
      <c r="V47" s="19">
        <v>56298.97</v>
      </c>
      <c r="Z47">
        <v>7</v>
      </c>
      <c r="AA47">
        <v>0</v>
      </c>
      <c r="AE47">
        <v>18620</v>
      </c>
      <c r="AF47">
        <v>60</v>
      </c>
      <c r="AH47">
        <v>0</v>
      </c>
      <c r="AI47" t="s">
        <v>354</v>
      </c>
      <c r="AM47" t="s">
        <v>340</v>
      </c>
      <c r="AN47" t="s">
        <v>341</v>
      </c>
      <c r="AO47" t="s">
        <v>342</v>
      </c>
    </row>
    <row r="48" spans="1:41" x14ac:dyDescent="0.25">
      <c r="A48" t="s">
        <v>337</v>
      </c>
      <c r="B48" t="s">
        <v>2</v>
      </c>
      <c r="D48" t="s">
        <v>344</v>
      </c>
      <c r="E48" t="s">
        <v>64</v>
      </c>
      <c r="F48" t="s">
        <v>65</v>
      </c>
      <c r="G48" t="s">
        <v>66</v>
      </c>
      <c r="H48" s="8" t="s">
        <v>402</v>
      </c>
      <c r="I48" t="s">
        <v>360</v>
      </c>
      <c r="J48" t="s">
        <v>348</v>
      </c>
      <c r="K48">
        <v>339000</v>
      </c>
      <c r="L48" t="s">
        <v>357</v>
      </c>
      <c r="M48" t="s">
        <v>358</v>
      </c>
      <c r="N48">
        <v>339000</v>
      </c>
      <c r="P48">
        <v>339000</v>
      </c>
      <c r="Q48">
        <v>339000</v>
      </c>
      <c r="R48">
        <v>345726</v>
      </c>
      <c r="S48" s="13">
        <v>345726</v>
      </c>
      <c r="T48">
        <v>345726</v>
      </c>
      <c r="U48" t="s">
        <v>3</v>
      </c>
      <c r="V48" s="19">
        <v>985319.1</v>
      </c>
      <c r="Z48">
        <v>7</v>
      </c>
      <c r="AA48">
        <v>0</v>
      </c>
      <c r="AE48">
        <v>339000</v>
      </c>
      <c r="AF48">
        <v>30</v>
      </c>
      <c r="AH48">
        <v>0</v>
      </c>
      <c r="AI48" t="s">
        <v>354</v>
      </c>
      <c r="AM48" t="s">
        <v>340</v>
      </c>
      <c r="AN48" t="s">
        <v>341</v>
      </c>
      <c r="AO48" t="s">
        <v>342</v>
      </c>
    </row>
    <row r="49" spans="1:41" x14ac:dyDescent="0.25">
      <c r="A49" t="s">
        <v>337</v>
      </c>
      <c r="B49" t="s">
        <v>69</v>
      </c>
      <c r="D49" t="s">
        <v>344</v>
      </c>
      <c r="E49" t="s">
        <v>67</v>
      </c>
      <c r="F49" t="s">
        <v>68</v>
      </c>
      <c r="G49" t="s">
        <v>70</v>
      </c>
      <c r="H49" s="8" t="s">
        <v>402</v>
      </c>
      <c r="I49" t="s">
        <v>360</v>
      </c>
      <c r="J49" t="s">
        <v>348</v>
      </c>
      <c r="K49">
        <v>10050</v>
      </c>
      <c r="L49" t="s">
        <v>357</v>
      </c>
      <c r="M49" t="s">
        <v>358</v>
      </c>
      <c r="N49">
        <v>10050</v>
      </c>
      <c r="P49">
        <v>10050</v>
      </c>
      <c r="Q49">
        <v>10050</v>
      </c>
      <c r="R49">
        <v>945</v>
      </c>
      <c r="S49" s="13">
        <v>10564</v>
      </c>
      <c r="T49">
        <v>10564</v>
      </c>
      <c r="U49" t="s">
        <v>71</v>
      </c>
      <c r="V49" s="19">
        <v>30001.759999999998</v>
      </c>
      <c r="Z49">
        <v>7</v>
      </c>
      <c r="AA49">
        <v>0</v>
      </c>
      <c r="AE49">
        <v>10050</v>
      </c>
      <c r="AF49">
        <v>30</v>
      </c>
      <c r="AH49">
        <v>0</v>
      </c>
      <c r="AI49" t="s">
        <v>354</v>
      </c>
      <c r="AM49" t="s">
        <v>340</v>
      </c>
      <c r="AN49" t="s">
        <v>341</v>
      </c>
      <c r="AO49" t="s">
        <v>342</v>
      </c>
    </row>
    <row r="50" spans="1:41" x14ac:dyDescent="0.25">
      <c r="A50" t="s">
        <v>337</v>
      </c>
      <c r="B50" t="s">
        <v>2</v>
      </c>
      <c r="D50" t="s">
        <v>344</v>
      </c>
      <c r="E50" t="s">
        <v>72</v>
      </c>
      <c r="F50" t="s">
        <v>73</v>
      </c>
      <c r="G50" t="s">
        <v>66</v>
      </c>
      <c r="H50" s="8" t="s">
        <v>402</v>
      </c>
      <c r="I50" t="s">
        <v>360</v>
      </c>
      <c r="J50" t="s">
        <v>348</v>
      </c>
      <c r="K50">
        <v>225000</v>
      </c>
      <c r="L50" t="s">
        <v>357</v>
      </c>
      <c r="M50" t="s">
        <v>358</v>
      </c>
      <c r="N50">
        <v>225000</v>
      </c>
      <c r="P50">
        <v>225000</v>
      </c>
      <c r="Q50">
        <v>225000</v>
      </c>
      <c r="R50">
        <v>242759</v>
      </c>
      <c r="S50" s="18">
        <v>242759</v>
      </c>
      <c r="T50" s="6">
        <v>242759</v>
      </c>
      <c r="U50" s="6" t="s">
        <v>3</v>
      </c>
      <c r="V50" s="20">
        <v>691863.15</v>
      </c>
      <c r="Z50">
        <v>7</v>
      </c>
      <c r="AA50">
        <v>0</v>
      </c>
      <c r="AE50">
        <v>225000</v>
      </c>
      <c r="AF50">
        <v>30</v>
      </c>
      <c r="AH50">
        <v>0</v>
      </c>
      <c r="AI50" t="s">
        <v>354</v>
      </c>
      <c r="AM50" t="s">
        <v>340</v>
      </c>
      <c r="AN50" t="s">
        <v>341</v>
      </c>
      <c r="AO50" t="s">
        <v>342</v>
      </c>
    </row>
    <row r="51" spans="1:41" x14ac:dyDescent="0.25">
      <c r="I51" s="3" t="s">
        <v>466</v>
      </c>
      <c r="K51" s="4"/>
      <c r="L51" s="4"/>
      <c r="M51" s="4"/>
      <c r="N51" s="4"/>
      <c r="O51" s="4"/>
      <c r="P51" s="4"/>
      <c r="Q51" s="4"/>
      <c r="R51" s="4"/>
      <c r="S51" s="13">
        <f>SUM(S35:S50)</f>
        <v>2042246</v>
      </c>
      <c r="T51" s="5">
        <f>SUM(T35:T50)</f>
        <v>2042246</v>
      </c>
      <c r="U51" s="5">
        <f>SUM(U35:U50)</f>
        <v>0</v>
      </c>
      <c r="V51" s="19">
        <f>SUM(V35:V50)</f>
        <v>5840874.1100000003</v>
      </c>
    </row>
    <row r="53" spans="1:41" x14ac:dyDescent="0.25">
      <c r="A53" t="s">
        <v>337</v>
      </c>
      <c r="B53" t="s">
        <v>133</v>
      </c>
      <c r="D53" t="s">
        <v>344</v>
      </c>
      <c r="E53" t="s">
        <v>48</v>
      </c>
      <c r="F53" t="s">
        <v>49</v>
      </c>
      <c r="G53" t="s">
        <v>51</v>
      </c>
      <c r="H53" s="8" t="s">
        <v>418</v>
      </c>
      <c r="I53" t="s">
        <v>353</v>
      </c>
      <c r="J53" t="s">
        <v>339</v>
      </c>
      <c r="K53">
        <v>5000</v>
      </c>
      <c r="L53" t="s">
        <v>364</v>
      </c>
      <c r="M53" t="s">
        <v>364</v>
      </c>
      <c r="N53">
        <v>5000</v>
      </c>
      <c r="P53">
        <v>5000</v>
      </c>
      <c r="Q53">
        <v>5000</v>
      </c>
      <c r="S53" s="13">
        <v>5000</v>
      </c>
      <c r="T53">
        <v>5000</v>
      </c>
      <c r="U53" t="s">
        <v>135</v>
      </c>
      <c r="V53" s="19">
        <v>14687.5</v>
      </c>
      <c r="Z53">
        <v>7</v>
      </c>
      <c r="AA53">
        <v>0</v>
      </c>
      <c r="AE53">
        <v>5000</v>
      </c>
      <c r="AF53">
        <v>10</v>
      </c>
      <c r="AH53">
        <v>0</v>
      </c>
      <c r="AI53" t="s">
        <v>388</v>
      </c>
      <c r="AM53" t="s">
        <v>97</v>
      </c>
      <c r="AN53" t="s">
        <v>98</v>
      </c>
      <c r="AO53" t="s">
        <v>99</v>
      </c>
    </row>
    <row r="54" spans="1:41" x14ac:dyDescent="0.25">
      <c r="A54" t="s">
        <v>337</v>
      </c>
      <c r="B54" t="s">
        <v>247</v>
      </c>
      <c r="D54" t="s">
        <v>344</v>
      </c>
      <c r="E54" t="s">
        <v>48</v>
      </c>
      <c r="F54" t="s">
        <v>49</v>
      </c>
      <c r="G54" t="s">
        <v>52</v>
      </c>
      <c r="H54" s="8" t="s">
        <v>418</v>
      </c>
      <c r="I54" t="s">
        <v>360</v>
      </c>
      <c r="J54" t="s">
        <v>339</v>
      </c>
      <c r="K54">
        <v>300000</v>
      </c>
      <c r="L54" t="s">
        <v>357</v>
      </c>
      <c r="M54" t="s">
        <v>358</v>
      </c>
      <c r="N54">
        <v>300000</v>
      </c>
      <c r="P54">
        <v>300000</v>
      </c>
      <c r="Q54">
        <v>300000</v>
      </c>
      <c r="S54" s="13">
        <v>300000</v>
      </c>
      <c r="T54">
        <v>300000</v>
      </c>
      <c r="U54" t="s">
        <v>53</v>
      </c>
      <c r="V54" s="19">
        <v>0</v>
      </c>
      <c r="Z54">
        <v>7</v>
      </c>
      <c r="AA54">
        <v>0</v>
      </c>
      <c r="AE54">
        <v>300000</v>
      </c>
      <c r="AF54">
        <v>10</v>
      </c>
      <c r="AH54">
        <v>0</v>
      </c>
      <c r="AI54" t="s">
        <v>388</v>
      </c>
      <c r="AM54" t="s">
        <v>97</v>
      </c>
      <c r="AN54" t="s">
        <v>98</v>
      </c>
      <c r="AO54" t="s">
        <v>99</v>
      </c>
    </row>
    <row r="55" spans="1:41" x14ac:dyDescent="0.25">
      <c r="A55" t="s">
        <v>337</v>
      </c>
      <c r="B55" t="s">
        <v>247</v>
      </c>
      <c r="D55" t="s">
        <v>344</v>
      </c>
      <c r="E55" t="s">
        <v>48</v>
      </c>
      <c r="F55" t="s">
        <v>49</v>
      </c>
      <c r="G55" t="s">
        <v>55</v>
      </c>
      <c r="H55" s="8" t="s">
        <v>418</v>
      </c>
      <c r="I55" t="s">
        <v>360</v>
      </c>
      <c r="J55" t="s">
        <v>339</v>
      </c>
      <c r="K55">
        <v>450000</v>
      </c>
      <c r="L55" t="s">
        <v>357</v>
      </c>
      <c r="M55" t="s">
        <v>358</v>
      </c>
      <c r="N55">
        <v>450000</v>
      </c>
      <c r="P55">
        <v>450000</v>
      </c>
      <c r="Q55">
        <v>450000</v>
      </c>
      <c r="S55" s="13">
        <v>450000</v>
      </c>
      <c r="T55">
        <v>450000</v>
      </c>
      <c r="U55" t="s">
        <v>53</v>
      </c>
      <c r="V55" s="19">
        <v>2678175</v>
      </c>
      <c r="Z55">
        <v>7</v>
      </c>
      <c r="AA55">
        <v>0</v>
      </c>
      <c r="AE55">
        <v>450000</v>
      </c>
      <c r="AF55">
        <v>10</v>
      </c>
      <c r="AH55">
        <v>0</v>
      </c>
      <c r="AI55" t="s">
        <v>388</v>
      </c>
      <c r="AM55" t="s">
        <v>97</v>
      </c>
      <c r="AN55" t="s">
        <v>98</v>
      </c>
      <c r="AO55" t="s">
        <v>99</v>
      </c>
    </row>
    <row r="56" spans="1:41" x14ac:dyDescent="0.25">
      <c r="A56" t="s">
        <v>337</v>
      </c>
      <c r="B56" t="s">
        <v>247</v>
      </c>
      <c r="D56" t="s">
        <v>344</v>
      </c>
      <c r="E56" t="s">
        <v>48</v>
      </c>
      <c r="F56" t="s">
        <v>49</v>
      </c>
      <c r="G56" t="s">
        <v>56</v>
      </c>
      <c r="H56" s="8" t="s">
        <v>418</v>
      </c>
      <c r="I56" t="s">
        <v>360</v>
      </c>
      <c r="J56" t="s">
        <v>339</v>
      </c>
      <c r="K56">
        <v>150000</v>
      </c>
      <c r="L56" t="s">
        <v>357</v>
      </c>
      <c r="M56" t="s">
        <v>358</v>
      </c>
      <c r="N56">
        <v>150000</v>
      </c>
      <c r="P56">
        <v>150000</v>
      </c>
      <c r="Q56">
        <v>150000</v>
      </c>
      <c r="S56" s="13">
        <v>150000</v>
      </c>
      <c r="T56">
        <v>150000</v>
      </c>
      <c r="U56" t="s">
        <v>53</v>
      </c>
      <c r="V56" s="19">
        <v>0</v>
      </c>
      <c r="Z56">
        <v>7</v>
      </c>
      <c r="AA56">
        <v>0</v>
      </c>
      <c r="AE56">
        <v>150000</v>
      </c>
      <c r="AF56">
        <v>10</v>
      </c>
      <c r="AH56">
        <v>0</v>
      </c>
      <c r="AI56" t="s">
        <v>388</v>
      </c>
      <c r="AM56" t="s">
        <v>97</v>
      </c>
      <c r="AN56" t="s">
        <v>98</v>
      </c>
      <c r="AO56" t="s">
        <v>99</v>
      </c>
    </row>
    <row r="57" spans="1:41" x14ac:dyDescent="0.25">
      <c r="A57" t="s">
        <v>337</v>
      </c>
      <c r="B57" t="s">
        <v>247</v>
      </c>
      <c r="D57" t="s">
        <v>344</v>
      </c>
      <c r="E57" t="s">
        <v>48</v>
      </c>
      <c r="F57" t="s">
        <v>49</v>
      </c>
      <c r="G57" t="s">
        <v>54</v>
      </c>
      <c r="H57" s="8" t="s">
        <v>418</v>
      </c>
      <c r="I57" t="s">
        <v>353</v>
      </c>
      <c r="J57" t="s">
        <v>339</v>
      </c>
      <c r="K57">
        <v>15000</v>
      </c>
      <c r="L57" t="s">
        <v>357</v>
      </c>
      <c r="M57" t="s">
        <v>111</v>
      </c>
      <c r="N57">
        <v>15000</v>
      </c>
      <c r="P57">
        <v>15000</v>
      </c>
      <c r="Q57">
        <v>15000</v>
      </c>
      <c r="S57" s="13">
        <v>15000</v>
      </c>
      <c r="T57">
        <v>15000</v>
      </c>
      <c r="U57" t="s">
        <v>53</v>
      </c>
      <c r="V57" s="19">
        <v>0</v>
      </c>
      <c r="Z57">
        <v>7</v>
      </c>
      <c r="AA57">
        <v>0</v>
      </c>
      <c r="AE57">
        <v>15000</v>
      </c>
      <c r="AF57">
        <v>10</v>
      </c>
      <c r="AH57">
        <v>0</v>
      </c>
      <c r="AI57" t="s">
        <v>388</v>
      </c>
      <c r="AM57" t="s">
        <v>97</v>
      </c>
      <c r="AN57" t="s">
        <v>98</v>
      </c>
      <c r="AO57" t="s">
        <v>99</v>
      </c>
    </row>
    <row r="58" spans="1:41" x14ac:dyDescent="0.25">
      <c r="A58" t="s">
        <v>337</v>
      </c>
      <c r="B58" t="s">
        <v>122</v>
      </c>
      <c r="D58" t="s">
        <v>344</v>
      </c>
      <c r="E58" t="s">
        <v>48</v>
      </c>
      <c r="F58" t="s">
        <v>49</v>
      </c>
      <c r="G58" t="s">
        <v>50</v>
      </c>
      <c r="H58" s="8" t="s">
        <v>418</v>
      </c>
      <c r="I58" t="s">
        <v>353</v>
      </c>
      <c r="J58" t="s">
        <v>339</v>
      </c>
      <c r="K58">
        <v>15000</v>
      </c>
      <c r="L58" t="s">
        <v>357</v>
      </c>
      <c r="M58" t="s">
        <v>111</v>
      </c>
      <c r="N58">
        <v>15000</v>
      </c>
      <c r="P58">
        <v>15000</v>
      </c>
      <c r="Q58">
        <v>15000</v>
      </c>
      <c r="R58">
        <v>15000</v>
      </c>
      <c r="S58" s="18">
        <v>15000</v>
      </c>
      <c r="T58">
        <v>15000</v>
      </c>
      <c r="U58" t="s">
        <v>124</v>
      </c>
      <c r="V58" s="20">
        <v>42375</v>
      </c>
      <c r="Z58">
        <v>7</v>
      </c>
      <c r="AA58">
        <v>0</v>
      </c>
      <c r="AE58">
        <v>15000</v>
      </c>
      <c r="AF58">
        <v>10</v>
      </c>
      <c r="AH58">
        <v>15000</v>
      </c>
      <c r="AI58" t="s">
        <v>388</v>
      </c>
      <c r="AM58" t="s">
        <v>97</v>
      </c>
      <c r="AN58" t="s">
        <v>98</v>
      </c>
      <c r="AO58" t="s">
        <v>99</v>
      </c>
    </row>
    <row r="59" spans="1:41" x14ac:dyDescent="0.25">
      <c r="I59" s="3" t="s">
        <v>458</v>
      </c>
      <c r="K59" s="4"/>
      <c r="L59" s="4"/>
      <c r="M59" s="4"/>
      <c r="N59" s="4"/>
      <c r="O59" s="4"/>
      <c r="P59" s="4"/>
      <c r="Q59" s="4"/>
      <c r="R59" s="4"/>
      <c r="S59" s="13">
        <f>SUM(S53:S58)</f>
        <v>935000</v>
      </c>
      <c r="T59" s="4"/>
      <c r="U59" s="4"/>
      <c r="V59" s="19">
        <f>SUM(V53:V58)</f>
        <v>2735237.5</v>
      </c>
    </row>
    <row r="61" spans="1:41" x14ac:dyDescent="0.25">
      <c r="A61" t="s">
        <v>337</v>
      </c>
      <c r="B61" t="s">
        <v>439</v>
      </c>
      <c r="D61" t="s">
        <v>344</v>
      </c>
      <c r="E61" t="s">
        <v>453</v>
      </c>
      <c r="F61" t="s">
        <v>454</v>
      </c>
      <c r="G61" t="s">
        <v>455</v>
      </c>
      <c r="H61" s="8" t="s">
        <v>457</v>
      </c>
      <c r="I61" t="s">
        <v>353</v>
      </c>
      <c r="J61" t="s">
        <v>348</v>
      </c>
      <c r="K61">
        <v>5000</v>
      </c>
      <c r="L61" t="s">
        <v>456</v>
      </c>
      <c r="M61" t="s">
        <v>456</v>
      </c>
      <c r="N61">
        <v>5000</v>
      </c>
      <c r="P61">
        <v>5000</v>
      </c>
      <c r="Q61">
        <v>5000</v>
      </c>
      <c r="R61">
        <v>5000</v>
      </c>
      <c r="S61" s="13">
        <v>5000</v>
      </c>
      <c r="T61">
        <v>5000</v>
      </c>
      <c r="U61" t="s">
        <v>442</v>
      </c>
      <c r="V61" s="19">
        <v>14650</v>
      </c>
      <c r="Z61">
        <v>7</v>
      </c>
      <c r="AA61">
        <v>0</v>
      </c>
      <c r="AE61">
        <v>5000</v>
      </c>
      <c r="AF61">
        <v>60</v>
      </c>
      <c r="AH61">
        <v>0</v>
      </c>
      <c r="AI61" t="s">
        <v>361</v>
      </c>
      <c r="AM61" t="s">
        <v>340</v>
      </c>
      <c r="AN61" t="s">
        <v>341</v>
      </c>
      <c r="AO61" t="s">
        <v>342</v>
      </c>
    </row>
    <row r="63" spans="1:41" x14ac:dyDescent="0.25">
      <c r="A63" t="s">
        <v>337</v>
      </c>
      <c r="B63" t="s">
        <v>343</v>
      </c>
      <c r="D63" t="s">
        <v>344</v>
      </c>
      <c r="E63" t="s">
        <v>4</v>
      </c>
      <c r="F63" t="s">
        <v>5</v>
      </c>
      <c r="G63" t="s">
        <v>6</v>
      </c>
      <c r="H63" s="8" t="s">
        <v>416</v>
      </c>
      <c r="I63" t="s">
        <v>353</v>
      </c>
      <c r="J63" t="s">
        <v>348</v>
      </c>
      <c r="K63">
        <v>15000</v>
      </c>
      <c r="L63" t="s">
        <v>367</v>
      </c>
      <c r="M63" t="s">
        <v>367</v>
      </c>
      <c r="N63">
        <v>15000</v>
      </c>
      <c r="P63">
        <v>15000</v>
      </c>
      <c r="Q63">
        <v>15000</v>
      </c>
      <c r="R63">
        <v>14755</v>
      </c>
      <c r="S63" s="13">
        <v>14729</v>
      </c>
      <c r="T63">
        <v>14729</v>
      </c>
      <c r="U63" t="s">
        <v>352</v>
      </c>
      <c r="V63" s="19">
        <v>43892.42</v>
      </c>
      <c r="Z63">
        <v>7</v>
      </c>
      <c r="AA63">
        <v>0</v>
      </c>
      <c r="AE63">
        <v>15000</v>
      </c>
      <c r="AF63">
        <v>60</v>
      </c>
      <c r="AH63">
        <v>0</v>
      </c>
      <c r="AI63" t="s">
        <v>354</v>
      </c>
      <c r="AM63" t="s">
        <v>340</v>
      </c>
      <c r="AN63" t="s">
        <v>341</v>
      </c>
      <c r="AO63" t="s">
        <v>342</v>
      </c>
    </row>
    <row r="65" spans="1:41" x14ac:dyDescent="0.25">
      <c r="A65" t="s">
        <v>337</v>
      </c>
      <c r="B65" t="s">
        <v>148</v>
      </c>
      <c r="D65" t="s">
        <v>344</v>
      </c>
      <c r="E65" t="s">
        <v>93</v>
      </c>
      <c r="F65" t="s">
        <v>94</v>
      </c>
      <c r="G65" t="s">
        <v>200</v>
      </c>
      <c r="H65" s="8" t="s">
        <v>415</v>
      </c>
      <c r="I65" t="s">
        <v>360</v>
      </c>
      <c r="J65" t="s">
        <v>339</v>
      </c>
      <c r="K65">
        <v>170000</v>
      </c>
      <c r="L65" t="s">
        <v>349</v>
      </c>
      <c r="M65" t="s">
        <v>358</v>
      </c>
      <c r="N65">
        <v>170000</v>
      </c>
      <c r="P65">
        <v>170000</v>
      </c>
      <c r="Q65">
        <v>170000</v>
      </c>
      <c r="S65" s="13">
        <v>170000</v>
      </c>
      <c r="T65">
        <v>170000</v>
      </c>
      <c r="U65" t="s">
        <v>150</v>
      </c>
      <c r="V65" s="19">
        <v>627012.5</v>
      </c>
      <c r="Z65">
        <v>7</v>
      </c>
      <c r="AA65">
        <v>0</v>
      </c>
      <c r="AE65">
        <v>170000</v>
      </c>
      <c r="AF65">
        <v>10</v>
      </c>
      <c r="AH65">
        <v>0</v>
      </c>
      <c r="AI65" t="s">
        <v>388</v>
      </c>
      <c r="AM65" t="s">
        <v>97</v>
      </c>
      <c r="AN65" t="s">
        <v>98</v>
      </c>
      <c r="AO65" t="s">
        <v>99</v>
      </c>
    </row>
    <row r="66" spans="1:41" x14ac:dyDescent="0.25">
      <c r="A66" t="s">
        <v>337</v>
      </c>
      <c r="B66" t="s">
        <v>148</v>
      </c>
      <c r="D66" t="s">
        <v>344</v>
      </c>
      <c r="E66" t="s">
        <v>93</v>
      </c>
      <c r="F66" t="s">
        <v>94</v>
      </c>
      <c r="G66" t="s">
        <v>149</v>
      </c>
      <c r="H66" s="8" t="s">
        <v>415</v>
      </c>
      <c r="I66" t="s">
        <v>353</v>
      </c>
      <c r="J66" t="s">
        <v>339</v>
      </c>
      <c r="K66">
        <v>15000</v>
      </c>
      <c r="L66" t="s">
        <v>357</v>
      </c>
      <c r="M66" t="s">
        <v>111</v>
      </c>
      <c r="N66">
        <v>15000</v>
      </c>
      <c r="P66">
        <v>15000</v>
      </c>
      <c r="Q66">
        <v>15000</v>
      </c>
      <c r="S66" s="13">
        <v>15000</v>
      </c>
      <c r="T66">
        <v>15000</v>
      </c>
      <c r="U66" t="s">
        <v>150</v>
      </c>
      <c r="V66" s="19">
        <v>0</v>
      </c>
      <c r="Z66">
        <v>7</v>
      </c>
      <c r="AA66">
        <v>0</v>
      </c>
      <c r="AE66">
        <v>15000</v>
      </c>
      <c r="AF66">
        <v>10</v>
      </c>
      <c r="AH66">
        <v>0</v>
      </c>
      <c r="AI66" t="s">
        <v>388</v>
      </c>
      <c r="AM66" t="s">
        <v>97</v>
      </c>
      <c r="AN66" t="s">
        <v>98</v>
      </c>
      <c r="AO66" t="s">
        <v>99</v>
      </c>
    </row>
    <row r="67" spans="1:41" x14ac:dyDescent="0.25">
      <c r="A67" t="s">
        <v>337</v>
      </c>
      <c r="B67" t="s">
        <v>148</v>
      </c>
      <c r="D67" t="s">
        <v>344</v>
      </c>
      <c r="E67" t="s">
        <v>93</v>
      </c>
      <c r="F67" t="s">
        <v>94</v>
      </c>
      <c r="G67" t="s">
        <v>220</v>
      </c>
      <c r="H67" s="8" t="s">
        <v>415</v>
      </c>
      <c r="I67" t="s">
        <v>353</v>
      </c>
      <c r="J67" t="s">
        <v>339</v>
      </c>
      <c r="K67">
        <v>15000</v>
      </c>
      <c r="L67" t="s">
        <v>357</v>
      </c>
      <c r="M67" t="s">
        <v>111</v>
      </c>
      <c r="N67">
        <v>15000</v>
      </c>
      <c r="P67">
        <v>15000</v>
      </c>
      <c r="Q67">
        <v>15000</v>
      </c>
      <c r="S67" s="13">
        <v>15000</v>
      </c>
      <c r="T67">
        <v>15000</v>
      </c>
      <c r="U67" t="s">
        <v>150</v>
      </c>
      <c r="V67" s="19">
        <v>0</v>
      </c>
      <c r="Z67">
        <v>7</v>
      </c>
      <c r="AA67">
        <v>0</v>
      </c>
      <c r="AE67">
        <v>15000</v>
      </c>
      <c r="AF67">
        <v>10</v>
      </c>
      <c r="AH67">
        <v>0</v>
      </c>
      <c r="AI67" t="s">
        <v>388</v>
      </c>
      <c r="AM67" t="s">
        <v>97</v>
      </c>
      <c r="AN67" t="s">
        <v>98</v>
      </c>
      <c r="AO67" t="s">
        <v>99</v>
      </c>
    </row>
    <row r="68" spans="1:41" x14ac:dyDescent="0.25">
      <c r="A68" t="s">
        <v>337</v>
      </c>
      <c r="B68" t="s">
        <v>148</v>
      </c>
      <c r="D68" t="s">
        <v>344</v>
      </c>
      <c r="E68" t="s">
        <v>93</v>
      </c>
      <c r="F68" t="s">
        <v>94</v>
      </c>
      <c r="G68" t="s">
        <v>226</v>
      </c>
      <c r="H68" s="8" t="s">
        <v>415</v>
      </c>
      <c r="I68" t="s">
        <v>353</v>
      </c>
      <c r="J68" t="s">
        <v>339</v>
      </c>
      <c r="K68">
        <v>5000</v>
      </c>
      <c r="L68" t="s">
        <v>391</v>
      </c>
      <c r="M68" t="s">
        <v>391</v>
      </c>
      <c r="N68">
        <v>5000</v>
      </c>
      <c r="P68">
        <v>5000</v>
      </c>
      <c r="Q68">
        <v>5000</v>
      </c>
      <c r="S68" s="13">
        <v>5000</v>
      </c>
      <c r="T68">
        <v>5000</v>
      </c>
      <c r="U68" t="s">
        <v>150</v>
      </c>
      <c r="V68" s="19">
        <v>0</v>
      </c>
      <c r="Z68">
        <v>7</v>
      </c>
      <c r="AA68">
        <v>0</v>
      </c>
      <c r="AE68">
        <v>5000</v>
      </c>
      <c r="AF68">
        <v>10</v>
      </c>
      <c r="AH68">
        <v>0</v>
      </c>
      <c r="AI68" t="s">
        <v>388</v>
      </c>
      <c r="AM68" t="s">
        <v>97</v>
      </c>
      <c r="AN68" t="s">
        <v>98</v>
      </c>
      <c r="AO68" t="s">
        <v>99</v>
      </c>
    </row>
    <row r="69" spans="1:41" x14ac:dyDescent="0.25">
      <c r="A69" t="s">
        <v>337</v>
      </c>
      <c r="B69" t="s">
        <v>148</v>
      </c>
      <c r="D69" t="s">
        <v>344</v>
      </c>
      <c r="E69" t="s">
        <v>93</v>
      </c>
      <c r="F69" t="s">
        <v>94</v>
      </c>
      <c r="G69" t="s">
        <v>276</v>
      </c>
      <c r="H69" s="8" t="s">
        <v>415</v>
      </c>
      <c r="I69" t="s">
        <v>353</v>
      </c>
      <c r="J69" t="s">
        <v>339</v>
      </c>
      <c r="K69">
        <v>5000</v>
      </c>
      <c r="L69" t="s">
        <v>401</v>
      </c>
      <c r="M69" t="s">
        <v>401</v>
      </c>
      <c r="N69">
        <v>5000</v>
      </c>
      <c r="P69">
        <v>5000</v>
      </c>
      <c r="Q69">
        <v>5000</v>
      </c>
      <c r="S69" s="13">
        <v>5000</v>
      </c>
      <c r="T69">
        <v>5000</v>
      </c>
      <c r="U69" t="s">
        <v>150</v>
      </c>
      <c r="V69" s="19">
        <v>0</v>
      </c>
      <c r="Z69">
        <v>7</v>
      </c>
      <c r="AA69">
        <v>0</v>
      </c>
      <c r="AE69">
        <v>5000</v>
      </c>
      <c r="AF69">
        <v>10</v>
      </c>
      <c r="AH69">
        <v>0</v>
      </c>
      <c r="AI69" t="s">
        <v>388</v>
      </c>
      <c r="AM69" t="s">
        <v>97</v>
      </c>
      <c r="AN69" t="s">
        <v>98</v>
      </c>
      <c r="AO69" t="s">
        <v>99</v>
      </c>
    </row>
    <row r="70" spans="1:41" x14ac:dyDescent="0.25">
      <c r="A70" t="s">
        <v>337</v>
      </c>
      <c r="B70" t="s">
        <v>133</v>
      </c>
      <c r="D70" t="s">
        <v>344</v>
      </c>
      <c r="E70" t="s">
        <v>93</v>
      </c>
      <c r="F70" t="s">
        <v>94</v>
      </c>
      <c r="G70" t="s">
        <v>140</v>
      </c>
      <c r="H70" s="8" t="s">
        <v>415</v>
      </c>
      <c r="I70" t="s">
        <v>360</v>
      </c>
      <c r="J70" t="s">
        <v>339</v>
      </c>
      <c r="K70">
        <v>150000</v>
      </c>
      <c r="L70" t="s">
        <v>357</v>
      </c>
      <c r="M70" t="s">
        <v>358</v>
      </c>
      <c r="N70">
        <v>150000</v>
      </c>
      <c r="P70">
        <v>150000</v>
      </c>
      <c r="Q70">
        <v>150000</v>
      </c>
      <c r="R70">
        <v>150000</v>
      </c>
      <c r="S70" s="13">
        <v>150000</v>
      </c>
      <c r="T70">
        <v>150000</v>
      </c>
      <c r="U70" t="s">
        <v>135</v>
      </c>
      <c r="V70" s="19">
        <v>441375</v>
      </c>
      <c r="Z70">
        <v>7</v>
      </c>
      <c r="AA70">
        <v>0</v>
      </c>
      <c r="AE70">
        <v>150000</v>
      </c>
      <c r="AF70">
        <v>10</v>
      </c>
      <c r="AH70">
        <v>150000</v>
      </c>
      <c r="AI70" t="s">
        <v>388</v>
      </c>
      <c r="AM70" t="s">
        <v>97</v>
      </c>
      <c r="AN70" t="s">
        <v>98</v>
      </c>
      <c r="AO70" t="s">
        <v>99</v>
      </c>
    </row>
    <row r="71" spans="1:41" x14ac:dyDescent="0.25">
      <c r="A71" t="s">
        <v>337</v>
      </c>
      <c r="B71" t="s">
        <v>133</v>
      </c>
      <c r="D71" t="s">
        <v>344</v>
      </c>
      <c r="E71" t="s">
        <v>93</v>
      </c>
      <c r="F71" t="s">
        <v>94</v>
      </c>
      <c r="G71" t="s">
        <v>184</v>
      </c>
      <c r="H71" s="8" t="s">
        <v>415</v>
      </c>
      <c r="I71" t="s">
        <v>360</v>
      </c>
      <c r="J71" t="s">
        <v>339</v>
      </c>
      <c r="K71">
        <v>80000</v>
      </c>
      <c r="L71" t="s">
        <v>370</v>
      </c>
      <c r="M71" t="s">
        <v>358</v>
      </c>
      <c r="N71">
        <v>80000</v>
      </c>
      <c r="P71">
        <v>80000</v>
      </c>
      <c r="Q71">
        <v>80000</v>
      </c>
      <c r="R71">
        <v>80000</v>
      </c>
      <c r="S71" s="13">
        <v>80000</v>
      </c>
      <c r="T71">
        <v>80000</v>
      </c>
      <c r="U71" t="s">
        <v>135</v>
      </c>
      <c r="V71" s="19">
        <v>242400</v>
      </c>
      <c r="Z71">
        <v>7</v>
      </c>
      <c r="AA71">
        <v>0</v>
      </c>
      <c r="AE71">
        <v>80000</v>
      </c>
      <c r="AF71">
        <v>10</v>
      </c>
      <c r="AH71">
        <v>80000</v>
      </c>
      <c r="AI71" t="s">
        <v>388</v>
      </c>
      <c r="AM71" t="s">
        <v>97</v>
      </c>
      <c r="AN71" t="s">
        <v>98</v>
      </c>
      <c r="AO71" t="s">
        <v>99</v>
      </c>
    </row>
    <row r="72" spans="1:41" x14ac:dyDescent="0.25">
      <c r="A72" t="s">
        <v>337</v>
      </c>
      <c r="B72" t="s">
        <v>133</v>
      </c>
      <c r="D72" t="s">
        <v>344</v>
      </c>
      <c r="E72" t="s">
        <v>93</v>
      </c>
      <c r="F72" t="s">
        <v>94</v>
      </c>
      <c r="G72" t="s">
        <v>198</v>
      </c>
      <c r="H72" s="8" t="s">
        <v>415</v>
      </c>
      <c r="I72" t="s">
        <v>360</v>
      </c>
      <c r="J72" t="s">
        <v>339</v>
      </c>
      <c r="K72">
        <v>85000</v>
      </c>
      <c r="L72" t="s">
        <v>349</v>
      </c>
      <c r="M72" t="s">
        <v>358</v>
      </c>
      <c r="N72">
        <v>85000</v>
      </c>
      <c r="P72">
        <v>85000</v>
      </c>
      <c r="Q72">
        <v>85000</v>
      </c>
      <c r="R72">
        <v>85000</v>
      </c>
      <c r="S72" s="13">
        <v>85000</v>
      </c>
      <c r="T72">
        <v>85000</v>
      </c>
      <c r="U72" t="s">
        <v>135</v>
      </c>
      <c r="V72" s="19">
        <v>254150</v>
      </c>
      <c r="Z72">
        <v>7</v>
      </c>
      <c r="AA72">
        <v>0</v>
      </c>
      <c r="AE72">
        <v>85000</v>
      </c>
      <c r="AF72">
        <v>10</v>
      </c>
      <c r="AH72">
        <v>85000</v>
      </c>
      <c r="AI72" t="s">
        <v>388</v>
      </c>
      <c r="AM72" t="s">
        <v>97</v>
      </c>
      <c r="AN72" t="s">
        <v>98</v>
      </c>
      <c r="AO72" t="s">
        <v>99</v>
      </c>
    </row>
    <row r="73" spans="1:41" x14ac:dyDescent="0.25">
      <c r="A73" t="s">
        <v>337</v>
      </c>
      <c r="B73" t="s">
        <v>133</v>
      </c>
      <c r="D73" t="s">
        <v>344</v>
      </c>
      <c r="E73" t="s">
        <v>93</v>
      </c>
      <c r="F73" t="s">
        <v>94</v>
      </c>
      <c r="G73" t="s">
        <v>210</v>
      </c>
      <c r="H73" s="8" t="s">
        <v>415</v>
      </c>
      <c r="I73" t="s">
        <v>360</v>
      </c>
      <c r="J73" t="s">
        <v>339</v>
      </c>
      <c r="K73">
        <v>135000</v>
      </c>
      <c r="L73" t="s">
        <v>401</v>
      </c>
      <c r="M73" t="s">
        <v>358</v>
      </c>
      <c r="N73">
        <v>135000</v>
      </c>
      <c r="P73">
        <v>135000</v>
      </c>
      <c r="Q73">
        <v>135000</v>
      </c>
      <c r="R73">
        <v>135000</v>
      </c>
      <c r="S73" s="13">
        <v>135000</v>
      </c>
      <c r="T73">
        <v>135000</v>
      </c>
      <c r="U73" t="s">
        <v>135</v>
      </c>
      <c r="V73" s="19">
        <v>390825</v>
      </c>
      <c r="Z73">
        <v>7</v>
      </c>
      <c r="AA73">
        <v>0</v>
      </c>
      <c r="AE73">
        <v>135000</v>
      </c>
      <c r="AF73">
        <v>10</v>
      </c>
      <c r="AH73">
        <v>135000</v>
      </c>
      <c r="AI73" t="s">
        <v>388</v>
      </c>
      <c r="AM73" t="s">
        <v>97</v>
      </c>
      <c r="AN73" t="s">
        <v>98</v>
      </c>
      <c r="AO73" t="s">
        <v>99</v>
      </c>
    </row>
    <row r="74" spans="1:41" x14ac:dyDescent="0.25">
      <c r="A74" t="s">
        <v>337</v>
      </c>
      <c r="B74" t="s">
        <v>133</v>
      </c>
      <c r="D74" t="s">
        <v>344</v>
      </c>
      <c r="E74" t="s">
        <v>93</v>
      </c>
      <c r="F74" t="s">
        <v>94</v>
      </c>
      <c r="G74" t="s">
        <v>243</v>
      </c>
      <c r="H74" s="8" t="s">
        <v>415</v>
      </c>
      <c r="I74" t="s">
        <v>360</v>
      </c>
      <c r="J74" t="s">
        <v>339</v>
      </c>
      <c r="K74">
        <v>120000</v>
      </c>
      <c r="L74" t="s">
        <v>391</v>
      </c>
      <c r="M74" t="s">
        <v>358</v>
      </c>
      <c r="N74">
        <v>120000</v>
      </c>
      <c r="P74">
        <v>120000</v>
      </c>
      <c r="Q74">
        <v>120000</v>
      </c>
      <c r="R74">
        <v>120000</v>
      </c>
      <c r="S74" s="13">
        <v>120000</v>
      </c>
      <c r="T74">
        <v>120000</v>
      </c>
      <c r="U74" t="s">
        <v>135</v>
      </c>
      <c r="V74" s="19">
        <v>339000</v>
      </c>
      <c r="Z74">
        <v>7</v>
      </c>
      <c r="AA74">
        <v>0</v>
      </c>
      <c r="AE74">
        <v>120000</v>
      </c>
      <c r="AF74">
        <v>10</v>
      </c>
      <c r="AH74">
        <v>120000</v>
      </c>
      <c r="AI74" t="s">
        <v>388</v>
      </c>
      <c r="AM74" t="s">
        <v>97</v>
      </c>
      <c r="AN74" t="s">
        <v>98</v>
      </c>
      <c r="AO74" t="s">
        <v>99</v>
      </c>
    </row>
    <row r="75" spans="1:41" x14ac:dyDescent="0.25">
      <c r="A75" t="s">
        <v>337</v>
      </c>
      <c r="B75" t="s">
        <v>133</v>
      </c>
      <c r="D75" t="s">
        <v>344</v>
      </c>
      <c r="E75" t="s">
        <v>93</v>
      </c>
      <c r="F75" t="s">
        <v>94</v>
      </c>
      <c r="G75" t="s">
        <v>249</v>
      </c>
      <c r="H75" s="8" t="s">
        <v>415</v>
      </c>
      <c r="I75" t="s">
        <v>360</v>
      </c>
      <c r="J75" t="s">
        <v>339</v>
      </c>
      <c r="K75">
        <v>170000</v>
      </c>
      <c r="L75" t="s">
        <v>349</v>
      </c>
      <c r="M75" t="s">
        <v>358</v>
      </c>
      <c r="N75">
        <v>170000</v>
      </c>
      <c r="P75">
        <v>170000</v>
      </c>
      <c r="Q75">
        <v>170000</v>
      </c>
      <c r="R75">
        <v>146000</v>
      </c>
      <c r="S75" s="13">
        <v>170000</v>
      </c>
      <c r="T75">
        <v>170000</v>
      </c>
      <c r="U75" t="s">
        <v>135</v>
      </c>
      <c r="V75" s="19">
        <v>512125</v>
      </c>
      <c r="Z75">
        <v>7</v>
      </c>
      <c r="AA75">
        <v>0</v>
      </c>
      <c r="AE75">
        <v>170000</v>
      </c>
      <c r="AF75">
        <v>10</v>
      </c>
      <c r="AH75">
        <v>146000</v>
      </c>
      <c r="AI75" t="s">
        <v>388</v>
      </c>
      <c r="AM75" t="s">
        <v>97</v>
      </c>
      <c r="AN75" t="s">
        <v>98</v>
      </c>
      <c r="AO75" t="s">
        <v>99</v>
      </c>
    </row>
    <row r="76" spans="1:41" x14ac:dyDescent="0.25">
      <c r="A76" t="s">
        <v>337</v>
      </c>
      <c r="B76" t="s">
        <v>133</v>
      </c>
      <c r="D76" t="s">
        <v>344</v>
      </c>
      <c r="E76" t="s">
        <v>93</v>
      </c>
      <c r="F76" t="s">
        <v>94</v>
      </c>
      <c r="G76" t="s">
        <v>251</v>
      </c>
      <c r="H76" s="8" t="s">
        <v>415</v>
      </c>
      <c r="I76" t="s">
        <v>360</v>
      </c>
      <c r="J76" t="s">
        <v>339</v>
      </c>
      <c r="K76">
        <v>120000</v>
      </c>
      <c r="L76" t="s">
        <v>391</v>
      </c>
      <c r="M76" t="s">
        <v>358</v>
      </c>
      <c r="N76">
        <v>120000</v>
      </c>
      <c r="P76">
        <v>120000</v>
      </c>
      <c r="Q76">
        <v>120000</v>
      </c>
      <c r="R76">
        <v>115000</v>
      </c>
      <c r="S76" s="13">
        <v>120000</v>
      </c>
      <c r="T76">
        <v>120000</v>
      </c>
      <c r="U76" t="s">
        <v>135</v>
      </c>
      <c r="V76" s="19">
        <v>338700</v>
      </c>
      <c r="Z76">
        <v>7</v>
      </c>
      <c r="AA76">
        <v>0</v>
      </c>
      <c r="AE76">
        <v>120000</v>
      </c>
      <c r="AF76">
        <v>10</v>
      </c>
      <c r="AH76">
        <v>115000</v>
      </c>
      <c r="AI76" t="s">
        <v>388</v>
      </c>
      <c r="AM76" t="s">
        <v>97</v>
      </c>
      <c r="AN76" t="s">
        <v>98</v>
      </c>
      <c r="AO76" t="s">
        <v>99</v>
      </c>
    </row>
    <row r="77" spans="1:41" x14ac:dyDescent="0.25">
      <c r="A77" t="s">
        <v>337</v>
      </c>
      <c r="B77" t="s">
        <v>133</v>
      </c>
      <c r="D77" t="s">
        <v>344</v>
      </c>
      <c r="E77" t="s">
        <v>93</v>
      </c>
      <c r="F77" t="s">
        <v>94</v>
      </c>
      <c r="G77" t="s">
        <v>257</v>
      </c>
      <c r="H77" s="8" t="s">
        <v>415</v>
      </c>
      <c r="I77" t="s">
        <v>360</v>
      </c>
      <c r="J77" t="s">
        <v>339</v>
      </c>
      <c r="K77">
        <v>120000</v>
      </c>
      <c r="L77" t="s">
        <v>391</v>
      </c>
      <c r="M77" t="s">
        <v>358</v>
      </c>
      <c r="N77">
        <v>120000</v>
      </c>
      <c r="P77">
        <v>120000</v>
      </c>
      <c r="Q77">
        <v>120000</v>
      </c>
      <c r="R77">
        <v>120000</v>
      </c>
      <c r="S77" s="13">
        <v>120000</v>
      </c>
      <c r="T77">
        <v>120000</v>
      </c>
      <c r="U77" t="s">
        <v>135</v>
      </c>
      <c r="V77" s="19">
        <v>341400</v>
      </c>
      <c r="Z77">
        <v>7</v>
      </c>
      <c r="AA77">
        <v>0</v>
      </c>
      <c r="AE77">
        <v>120000</v>
      </c>
      <c r="AF77">
        <v>10</v>
      </c>
      <c r="AH77">
        <v>120000</v>
      </c>
      <c r="AI77" t="s">
        <v>388</v>
      </c>
      <c r="AM77" t="s">
        <v>97</v>
      </c>
      <c r="AN77" t="s">
        <v>98</v>
      </c>
      <c r="AO77" t="s">
        <v>99</v>
      </c>
    </row>
    <row r="78" spans="1:41" x14ac:dyDescent="0.25">
      <c r="A78" t="s">
        <v>337</v>
      </c>
      <c r="B78" t="s">
        <v>133</v>
      </c>
      <c r="D78" t="s">
        <v>344</v>
      </c>
      <c r="E78" t="s">
        <v>93</v>
      </c>
      <c r="F78" t="s">
        <v>94</v>
      </c>
      <c r="G78" t="s">
        <v>261</v>
      </c>
      <c r="H78" s="8" t="s">
        <v>415</v>
      </c>
      <c r="I78" t="s">
        <v>360</v>
      </c>
      <c r="J78" t="s">
        <v>339</v>
      </c>
      <c r="K78">
        <v>120000</v>
      </c>
      <c r="L78" t="s">
        <v>391</v>
      </c>
      <c r="M78" t="s">
        <v>358</v>
      </c>
      <c r="N78">
        <v>120000</v>
      </c>
      <c r="P78">
        <v>120000</v>
      </c>
      <c r="Q78">
        <v>120000</v>
      </c>
      <c r="R78">
        <v>120000</v>
      </c>
      <c r="S78" s="13">
        <v>120000</v>
      </c>
      <c r="T78">
        <v>120000</v>
      </c>
      <c r="U78" t="s">
        <v>135</v>
      </c>
      <c r="V78" s="19">
        <v>341400</v>
      </c>
      <c r="Z78">
        <v>7</v>
      </c>
      <c r="AA78">
        <v>0</v>
      </c>
      <c r="AE78">
        <v>120000</v>
      </c>
      <c r="AF78">
        <v>10</v>
      </c>
      <c r="AH78">
        <v>120000</v>
      </c>
      <c r="AI78" t="s">
        <v>388</v>
      </c>
      <c r="AM78" t="s">
        <v>97</v>
      </c>
      <c r="AN78" t="s">
        <v>98</v>
      </c>
      <c r="AO78" t="s">
        <v>99</v>
      </c>
    </row>
    <row r="79" spans="1:41" x14ac:dyDescent="0.25">
      <c r="A79" t="s">
        <v>337</v>
      </c>
      <c r="B79" t="s">
        <v>133</v>
      </c>
      <c r="D79" t="s">
        <v>344</v>
      </c>
      <c r="E79" t="s">
        <v>93</v>
      </c>
      <c r="F79" t="s">
        <v>94</v>
      </c>
      <c r="G79" t="s">
        <v>262</v>
      </c>
      <c r="H79" s="8" t="s">
        <v>415</v>
      </c>
      <c r="I79" t="s">
        <v>360</v>
      </c>
      <c r="J79" t="s">
        <v>339</v>
      </c>
      <c r="K79">
        <v>120000</v>
      </c>
      <c r="L79" t="s">
        <v>391</v>
      </c>
      <c r="M79" t="s">
        <v>358</v>
      </c>
      <c r="N79">
        <v>120000</v>
      </c>
      <c r="P79">
        <v>120000</v>
      </c>
      <c r="Q79">
        <v>120000</v>
      </c>
      <c r="R79">
        <v>120000</v>
      </c>
      <c r="S79" s="13">
        <v>120000</v>
      </c>
      <c r="T79">
        <v>120000</v>
      </c>
      <c r="U79" t="s">
        <v>135</v>
      </c>
      <c r="V79" s="19">
        <v>346500</v>
      </c>
      <c r="Z79">
        <v>7</v>
      </c>
      <c r="AA79">
        <v>0</v>
      </c>
      <c r="AE79">
        <v>120000</v>
      </c>
      <c r="AF79">
        <v>10</v>
      </c>
      <c r="AH79">
        <v>120000</v>
      </c>
      <c r="AI79" t="s">
        <v>388</v>
      </c>
      <c r="AM79" t="s">
        <v>97</v>
      </c>
      <c r="AN79" t="s">
        <v>98</v>
      </c>
      <c r="AO79" t="s">
        <v>99</v>
      </c>
    </row>
    <row r="80" spans="1:41" x14ac:dyDescent="0.25">
      <c r="A80" t="s">
        <v>337</v>
      </c>
      <c r="B80" t="s">
        <v>133</v>
      </c>
      <c r="D80" t="s">
        <v>344</v>
      </c>
      <c r="E80" t="s">
        <v>93</v>
      </c>
      <c r="F80" t="s">
        <v>94</v>
      </c>
      <c r="G80" t="s">
        <v>272</v>
      </c>
      <c r="H80" s="8" t="s">
        <v>415</v>
      </c>
      <c r="I80" t="s">
        <v>360</v>
      </c>
      <c r="J80" t="s">
        <v>339</v>
      </c>
      <c r="K80">
        <v>150000</v>
      </c>
      <c r="L80" t="s">
        <v>357</v>
      </c>
      <c r="M80" t="s">
        <v>358</v>
      </c>
      <c r="N80">
        <v>150000</v>
      </c>
      <c r="P80">
        <v>150000</v>
      </c>
      <c r="Q80">
        <v>150000</v>
      </c>
      <c r="R80">
        <v>150000</v>
      </c>
      <c r="S80" s="13">
        <v>150000</v>
      </c>
      <c r="T80">
        <v>150000</v>
      </c>
      <c r="U80" t="s">
        <v>135</v>
      </c>
      <c r="V80" s="19">
        <v>433500</v>
      </c>
      <c r="Z80">
        <v>7</v>
      </c>
      <c r="AA80">
        <v>0</v>
      </c>
      <c r="AE80">
        <v>150000</v>
      </c>
      <c r="AF80">
        <v>10</v>
      </c>
      <c r="AH80">
        <v>150000</v>
      </c>
      <c r="AI80" t="s">
        <v>388</v>
      </c>
      <c r="AM80" t="s">
        <v>97</v>
      </c>
      <c r="AN80" t="s">
        <v>98</v>
      </c>
      <c r="AO80" t="s">
        <v>99</v>
      </c>
    </row>
    <row r="81" spans="1:41" x14ac:dyDescent="0.25">
      <c r="A81" t="s">
        <v>337</v>
      </c>
      <c r="B81" t="s">
        <v>133</v>
      </c>
      <c r="D81" t="s">
        <v>344</v>
      </c>
      <c r="E81" t="s">
        <v>93</v>
      </c>
      <c r="F81" t="s">
        <v>94</v>
      </c>
      <c r="G81" t="s">
        <v>134</v>
      </c>
      <c r="H81" s="8" t="s">
        <v>415</v>
      </c>
      <c r="I81" t="s">
        <v>353</v>
      </c>
      <c r="J81" t="s">
        <v>339</v>
      </c>
      <c r="K81">
        <v>5000</v>
      </c>
      <c r="L81" t="s">
        <v>383</v>
      </c>
      <c r="M81" t="s">
        <v>383</v>
      </c>
      <c r="N81">
        <v>5000</v>
      </c>
      <c r="P81">
        <v>5000</v>
      </c>
      <c r="Q81">
        <v>5000</v>
      </c>
      <c r="R81">
        <v>5000</v>
      </c>
      <c r="S81" s="13">
        <v>5000</v>
      </c>
      <c r="T81">
        <v>5000</v>
      </c>
      <c r="U81" t="s">
        <v>135</v>
      </c>
      <c r="V81" s="19">
        <v>14475</v>
      </c>
      <c r="Z81">
        <v>7</v>
      </c>
      <c r="AA81">
        <v>0</v>
      </c>
      <c r="AE81">
        <v>5000</v>
      </c>
      <c r="AF81">
        <v>10</v>
      </c>
      <c r="AH81">
        <v>5000</v>
      </c>
      <c r="AI81" t="s">
        <v>388</v>
      </c>
      <c r="AM81" t="s">
        <v>97</v>
      </c>
      <c r="AN81" t="s">
        <v>98</v>
      </c>
      <c r="AO81" t="s">
        <v>99</v>
      </c>
    </row>
    <row r="82" spans="1:41" x14ac:dyDescent="0.25">
      <c r="A82" t="s">
        <v>337</v>
      </c>
      <c r="B82" t="s">
        <v>133</v>
      </c>
      <c r="D82" t="s">
        <v>344</v>
      </c>
      <c r="E82" t="s">
        <v>93</v>
      </c>
      <c r="F82" t="s">
        <v>94</v>
      </c>
      <c r="G82" t="s">
        <v>182</v>
      </c>
      <c r="H82" s="8" t="s">
        <v>415</v>
      </c>
      <c r="I82" t="s">
        <v>353</v>
      </c>
      <c r="J82" t="s">
        <v>339</v>
      </c>
      <c r="K82">
        <v>30000</v>
      </c>
      <c r="L82" t="s">
        <v>370</v>
      </c>
      <c r="M82" t="s">
        <v>396</v>
      </c>
      <c r="N82">
        <v>30000</v>
      </c>
      <c r="P82">
        <v>30000</v>
      </c>
      <c r="Q82">
        <v>30000</v>
      </c>
      <c r="R82">
        <v>30000</v>
      </c>
      <c r="S82" s="13">
        <v>30000</v>
      </c>
      <c r="T82">
        <v>30000</v>
      </c>
      <c r="U82" t="s">
        <v>135</v>
      </c>
      <c r="V82" s="19">
        <v>89775</v>
      </c>
      <c r="Z82">
        <v>7</v>
      </c>
      <c r="AA82">
        <v>0</v>
      </c>
      <c r="AE82">
        <v>30000</v>
      </c>
      <c r="AF82">
        <v>10</v>
      </c>
      <c r="AH82">
        <v>30000</v>
      </c>
      <c r="AI82" t="s">
        <v>388</v>
      </c>
      <c r="AM82" t="s">
        <v>97</v>
      </c>
      <c r="AN82" t="s">
        <v>98</v>
      </c>
      <c r="AO82" t="s">
        <v>99</v>
      </c>
    </row>
    <row r="83" spans="1:41" x14ac:dyDescent="0.25">
      <c r="A83" t="s">
        <v>337</v>
      </c>
      <c r="B83" t="s">
        <v>133</v>
      </c>
      <c r="D83" t="s">
        <v>344</v>
      </c>
      <c r="E83" t="s">
        <v>93</v>
      </c>
      <c r="F83" t="s">
        <v>94</v>
      </c>
      <c r="G83" t="s">
        <v>199</v>
      </c>
      <c r="H83" s="8" t="s">
        <v>415</v>
      </c>
      <c r="I83" t="s">
        <v>353</v>
      </c>
      <c r="J83" t="s">
        <v>339</v>
      </c>
      <c r="K83">
        <v>10000</v>
      </c>
      <c r="L83" t="s">
        <v>383</v>
      </c>
      <c r="M83" t="s">
        <v>383</v>
      </c>
      <c r="N83">
        <v>10000</v>
      </c>
      <c r="P83">
        <v>10000</v>
      </c>
      <c r="Q83">
        <v>10000</v>
      </c>
      <c r="R83">
        <v>10000</v>
      </c>
      <c r="S83" s="13">
        <v>10000</v>
      </c>
      <c r="T83">
        <v>10000</v>
      </c>
      <c r="U83" t="s">
        <v>135</v>
      </c>
      <c r="V83" s="19">
        <v>29425</v>
      </c>
      <c r="Z83">
        <v>7</v>
      </c>
      <c r="AA83">
        <v>0</v>
      </c>
      <c r="AE83">
        <v>10000</v>
      </c>
      <c r="AF83">
        <v>10</v>
      </c>
      <c r="AH83">
        <v>10000</v>
      </c>
      <c r="AI83" t="s">
        <v>388</v>
      </c>
      <c r="AM83" t="s">
        <v>97</v>
      </c>
      <c r="AN83" t="s">
        <v>98</v>
      </c>
      <c r="AO83" t="s">
        <v>99</v>
      </c>
    </row>
    <row r="84" spans="1:41" x14ac:dyDescent="0.25">
      <c r="A84" t="s">
        <v>337</v>
      </c>
      <c r="B84" t="s">
        <v>133</v>
      </c>
      <c r="D84" t="s">
        <v>344</v>
      </c>
      <c r="E84" t="s">
        <v>93</v>
      </c>
      <c r="F84" t="s">
        <v>94</v>
      </c>
      <c r="G84" t="s">
        <v>227</v>
      </c>
      <c r="H84" s="8" t="s">
        <v>415</v>
      </c>
      <c r="I84" t="s">
        <v>353</v>
      </c>
      <c r="J84" t="s">
        <v>348</v>
      </c>
      <c r="K84">
        <v>10000</v>
      </c>
      <c r="L84" t="s">
        <v>349</v>
      </c>
      <c r="M84" t="s">
        <v>446</v>
      </c>
      <c r="N84">
        <v>10000</v>
      </c>
      <c r="P84">
        <v>10000</v>
      </c>
      <c r="Q84">
        <v>10000</v>
      </c>
      <c r="R84">
        <v>10000</v>
      </c>
      <c r="S84" s="13">
        <v>10000</v>
      </c>
      <c r="T84">
        <v>10000</v>
      </c>
      <c r="U84" t="s">
        <v>228</v>
      </c>
      <c r="V84" s="19">
        <f>S84*2.98</f>
        <v>29800</v>
      </c>
      <c r="Z84">
        <v>7</v>
      </c>
      <c r="AA84">
        <v>0</v>
      </c>
      <c r="AE84">
        <v>10000</v>
      </c>
      <c r="AF84">
        <v>60</v>
      </c>
      <c r="AH84">
        <v>10000</v>
      </c>
      <c r="AI84" t="s">
        <v>361</v>
      </c>
      <c r="AM84" t="s">
        <v>340</v>
      </c>
      <c r="AN84" t="s">
        <v>341</v>
      </c>
      <c r="AO84" t="s">
        <v>342</v>
      </c>
    </row>
    <row r="85" spans="1:41" x14ac:dyDescent="0.25">
      <c r="A85" t="s">
        <v>337</v>
      </c>
      <c r="B85" t="s">
        <v>133</v>
      </c>
      <c r="D85" t="s">
        <v>344</v>
      </c>
      <c r="E85" t="s">
        <v>93</v>
      </c>
      <c r="F85" t="s">
        <v>94</v>
      </c>
      <c r="G85" t="s">
        <v>234</v>
      </c>
      <c r="H85" s="8" t="s">
        <v>415</v>
      </c>
      <c r="I85" t="s">
        <v>353</v>
      </c>
      <c r="J85" t="s">
        <v>339</v>
      </c>
      <c r="K85">
        <v>10000</v>
      </c>
      <c r="L85" t="s">
        <v>373</v>
      </c>
      <c r="M85" t="s">
        <v>373</v>
      </c>
      <c r="N85">
        <v>10000</v>
      </c>
      <c r="P85">
        <v>10000</v>
      </c>
      <c r="Q85">
        <v>10000</v>
      </c>
      <c r="R85">
        <v>5000</v>
      </c>
      <c r="S85" s="13">
        <v>10000</v>
      </c>
      <c r="T85">
        <v>10000</v>
      </c>
      <c r="U85" t="s">
        <v>135</v>
      </c>
      <c r="V85" s="19">
        <v>30050</v>
      </c>
      <c r="Z85">
        <v>7</v>
      </c>
      <c r="AA85">
        <v>0</v>
      </c>
      <c r="AE85">
        <v>10000</v>
      </c>
      <c r="AF85">
        <v>10</v>
      </c>
      <c r="AH85">
        <v>5000</v>
      </c>
      <c r="AI85" t="s">
        <v>388</v>
      </c>
      <c r="AM85" t="s">
        <v>97</v>
      </c>
      <c r="AN85" t="s">
        <v>98</v>
      </c>
      <c r="AO85" t="s">
        <v>99</v>
      </c>
    </row>
    <row r="86" spans="1:41" x14ac:dyDescent="0.25">
      <c r="A86" t="s">
        <v>337</v>
      </c>
      <c r="B86" t="s">
        <v>133</v>
      </c>
      <c r="D86" t="s">
        <v>344</v>
      </c>
      <c r="E86" t="s">
        <v>93</v>
      </c>
      <c r="F86" t="s">
        <v>94</v>
      </c>
      <c r="G86" t="s">
        <v>237</v>
      </c>
      <c r="H86" s="8" t="s">
        <v>415</v>
      </c>
      <c r="I86" t="s">
        <v>353</v>
      </c>
      <c r="J86" t="s">
        <v>339</v>
      </c>
      <c r="K86">
        <v>5000</v>
      </c>
      <c r="L86" t="s">
        <v>364</v>
      </c>
      <c r="M86" t="s">
        <v>364</v>
      </c>
      <c r="N86">
        <v>5000</v>
      </c>
      <c r="P86">
        <v>5000</v>
      </c>
      <c r="Q86">
        <v>5000</v>
      </c>
      <c r="S86" s="13">
        <v>5000</v>
      </c>
      <c r="T86">
        <v>5000</v>
      </c>
      <c r="U86" t="s">
        <v>135</v>
      </c>
      <c r="V86" s="19">
        <v>14600</v>
      </c>
      <c r="Z86">
        <v>7</v>
      </c>
      <c r="AA86">
        <v>0</v>
      </c>
      <c r="AE86">
        <v>5000</v>
      </c>
      <c r="AF86">
        <v>10</v>
      </c>
      <c r="AH86">
        <v>0</v>
      </c>
      <c r="AI86" t="s">
        <v>388</v>
      </c>
      <c r="AM86" t="s">
        <v>97</v>
      </c>
      <c r="AN86" t="s">
        <v>98</v>
      </c>
      <c r="AO86" t="s">
        <v>99</v>
      </c>
    </row>
    <row r="87" spans="1:41" x14ac:dyDescent="0.25">
      <c r="A87" t="s">
        <v>337</v>
      </c>
      <c r="B87" t="s">
        <v>133</v>
      </c>
      <c r="D87" t="s">
        <v>344</v>
      </c>
      <c r="E87" t="s">
        <v>93</v>
      </c>
      <c r="F87" t="s">
        <v>94</v>
      </c>
      <c r="G87" t="s">
        <v>244</v>
      </c>
      <c r="H87" s="8" t="s">
        <v>415</v>
      </c>
      <c r="I87" t="s">
        <v>353</v>
      </c>
      <c r="J87" t="s">
        <v>339</v>
      </c>
      <c r="K87">
        <v>5000</v>
      </c>
      <c r="L87" t="s">
        <v>383</v>
      </c>
      <c r="M87" t="s">
        <v>383</v>
      </c>
      <c r="N87">
        <v>5000</v>
      </c>
      <c r="P87">
        <v>5000</v>
      </c>
      <c r="Q87">
        <v>5000</v>
      </c>
      <c r="S87" s="13">
        <v>5000</v>
      </c>
      <c r="T87">
        <v>5000</v>
      </c>
      <c r="U87" t="s">
        <v>135</v>
      </c>
      <c r="V87" s="19">
        <v>14612.5</v>
      </c>
      <c r="Z87">
        <v>7</v>
      </c>
      <c r="AA87">
        <v>0</v>
      </c>
      <c r="AE87">
        <v>5000</v>
      </c>
      <c r="AF87">
        <v>10</v>
      </c>
      <c r="AH87">
        <v>0</v>
      </c>
      <c r="AI87" t="s">
        <v>388</v>
      </c>
      <c r="AM87" t="s">
        <v>97</v>
      </c>
      <c r="AN87" t="s">
        <v>98</v>
      </c>
      <c r="AO87" t="s">
        <v>99</v>
      </c>
    </row>
    <row r="88" spans="1:41" x14ac:dyDescent="0.25">
      <c r="A88" t="s">
        <v>337</v>
      </c>
      <c r="B88" t="s">
        <v>133</v>
      </c>
      <c r="D88" t="s">
        <v>344</v>
      </c>
      <c r="E88" t="s">
        <v>93</v>
      </c>
      <c r="F88" t="s">
        <v>94</v>
      </c>
      <c r="G88" t="s">
        <v>260</v>
      </c>
      <c r="H88" s="8" t="s">
        <v>415</v>
      </c>
      <c r="I88" t="s">
        <v>353</v>
      </c>
      <c r="J88" t="s">
        <v>339</v>
      </c>
      <c r="K88">
        <v>15000</v>
      </c>
      <c r="L88" t="s">
        <v>113</v>
      </c>
      <c r="M88" t="s">
        <v>114</v>
      </c>
      <c r="N88">
        <v>15000</v>
      </c>
      <c r="P88">
        <v>15000</v>
      </c>
      <c r="Q88">
        <v>15000</v>
      </c>
      <c r="R88">
        <v>15000</v>
      </c>
      <c r="S88" s="13">
        <v>15000</v>
      </c>
      <c r="T88">
        <v>15000</v>
      </c>
      <c r="U88" t="s">
        <v>135</v>
      </c>
      <c r="V88" s="19">
        <v>43537.5</v>
      </c>
      <c r="Z88">
        <v>7</v>
      </c>
      <c r="AA88">
        <v>0</v>
      </c>
      <c r="AE88">
        <v>15000</v>
      </c>
      <c r="AF88">
        <v>10</v>
      </c>
      <c r="AH88">
        <v>15000</v>
      </c>
      <c r="AI88" t="s">
        <v>388</v>
      </c>
      <c r="AM88" t="s">
        <v>97</v>
      </c>
      <c r="AN88" t="s">
        <v>98</v>
      </c>
      <c r="AO88" t="s">
        <v>99</v>
      </c>
    </row>
    <row r="89" spans="1:41" x14ac:dyDescent="0.25">
      <c r="A89" t="s">
        <v>337</v>
      </c>
      <c r="B89" t="s">
        <v>133</v>
      </c>
      <c r="D89" t="s">
        <v>344</v>
      </c>
      <c r="E89" t="s">
        <v>93</v>
      </c>
      <c r="F89" t="s">
        <v>94</v>
      </c>
      <c r="G89" t="s">
        <v>269</v>
      </c>
      <c r="H89" s="8" t="s">
        <v>415</v>
      </c>
      <c r="I89" t="s">
        <v>353</v>
      </c>
      <c r="J89" t="s">
        <v>339</v>
      </c>
      <c r="K89">
        <v>15000</v>
      </c>
      <c r="L89" t="s">
        <v>456</v>
      </c>
      <c r="M89" t="s">
        <v>456</v>
      </c>
      <c r="N89">
        <v>15000</v>
      </c>
      <c r="P89">
        <v>15000</v>
      </c>
      <c r="Q89">
        <v>15000</v>
      </c>
      <c r="R89">
        <v>15000</v>
      </c>
      <c r="S89" s="13">
        <v>15000</v>
      </c>
      <c r="T89">
        <v>15000</v>
      </c>
      <c r="U89" t="s">
        <v>135</v>
      </c>
      <c r="V89" s="19">
        <v>43912.5</v>
      </c>
      <c r="Z89">
        <v>7</v>
      </c>
      <c r="AA89">
        <v>0</v>
      </c>
      <c r="AE89">
        <v>15000</v>
      </c>
      <c r="AF89">
        <v>10</v>
      </c>
      <c r="AH89">
        <v>15000</v>
      </c>
      <c r="AI89" t="s">
        <v>388</v>
      </c>
      <c r="AM89" t="s">
        <v>97</v>
      </c>
      <c r="AN89" t="s">
        <v>98</v>
      </c>
      <c r="AO89" t="s">
        <v>99</v>
      </c>
    </row>
    <row r="90" spans="1:41" x14ac:dyDescent="0.25">
      <c r="A90" t="s">
        <v>337</v>
      </c>
      <c r="B90" t="s">
        <v>133</v>
      </c>
      <c r="D90" t="s">
        <v>344</v>
      </c>
      <c r="E90" t="s">
        <v>93</v>
      </c>
      <c r="F90" t="s">
        <v>94</v>
      </c>
      <c r="G90" t="s">
        <v>274</v>
      </c>
      <c r="H90" s="8" t="s">
        <v>415</v>
      </c>
      <c r="I90" t="s">
        <v>353</v>
      </c>
      <c r="J90" t="s">
        <v>339</v>
      </c>
      <c r="K90">
        <v>5000</v>
      </c>
      <c r="L90" t="s">
        <v>401</v>
      </c>
      <c r="M90" t="s">
        <v>401</v>
      </c>
      <c r="N90">
        <v>5000</v>
      </c>
      <c r="P90">
        <v>5000</v>
      </c>
      <c r="Q90">
        <v>5000</v>
      </c>
      <c r="S90" s="13">
        <v>5000</v>
      </c>
      <c r="T90">
        <v>5000</v>
      </c>
      <c r="U90" t="s">
        <v>135</v>
      </c>
      <c r="V90" s="19">
        <v>14687.5</v>
      </c>
      <c r="Z90">
        <v>7</v>
      </c>
      <c r="AA90">
        <v>0</v>
      </c>
      <c r="AE90">
        <v>5000</v>
      </c>
      <c r="AF90">
        <v>10</v>
      </c>
      <c r="AH90">
        <v>0</v>
      </c>
      <c r="AI90" t="s">
        <v>388</v>
      </c>
      <c r="AM90" t="s">
        <v>97</v>
      </c>
      <c r="AN90" t="s">
        <v>98</v>
      </c>
      <c r="AO90" t="s">
        <v>99</v>
      </c>
    </row>
    <row r="91" spans="1:41" x14ac:dyDescent="0.25">
      <c r="A91" t="s">
        <v>337</v>
      </c>
      <c r="B91" t="s">
        <v>430</v>
      </c>
      <c r="D91" t="s">
        <v>344</v>
      </c>
      <c r="E91" t="s">
        <v>93</v>
      </c>
      <c r="F91" t="s">
        <v>94</v>
      </c>
      <c r="G91" t="s">
        <v>241</v>
      </c>
      <c r="H91" s="8" t="s">
        <v>415</v>
      </c>
      <c r="I91" t="s">
        <v>353</v>
      </c>
      <c r="J91" t="s">
        <v>339</v>
      </c>
      <c r="K91">
        <v>10000</v>
      </c>
      <c r="L91" t="s">
        <v>350</v>
      </c>
      <c r="M91" t="s">
        <v>350</v>
      </c>
      <c r="N91">
        <v>10000</v>
      </c>
      <c r="P91">
        <v>10000</v>
      </c>
      <c r="Q91">
        <v>10000</v>
      </c>
      <c r="S91" s="13">
        <v>10000</v>
      </c>
      <c r="T91">
        <v>10000</v>
      </c>
      <c r="U91" t="s">
        <v>242</v>
      </c>
      <c r="V91" s="19">
        <v>30675</v>
      </c>
      <c r="Z91">
        <v>7</v>
      </c>
      <c r="AA91">
        <v>0</v>
      </c>
      <c r="AE91">
        <v>10000</v>
      </c>
      <c r="AF91">
        <v>10</v>
      </c>
      <c r="AH91">
        <v>0</v>
      </c>
      <c r="AI91" t="s">
        <v>388</v>
      </c>
      <c r="AM91" t="s">
        <v>97</v>
      </c>
      <c r="AN91" t="s">
        <v>98</v>
      </c>
      <c r="AO91" t="s">
        <v>99</v>
      </c>
    </row>
    <row r="92" spans="1:41" x14ac:dyDescent="0.25">
      <c r="A92" t="s">
        <v>337</v>
      </c>
      <c r="B92" t="s">
        <v>420</v>
      </c>
      <c r="D92" t="s">
        <v>344</v>
      </c>
      <c r="E92" t="s">
        <v>93</v>
      </c>
      <c r="F92" t="s">
        <v>94</v>
      </c>
      <c r="G92" t="s">
        <v>160</v>
      </c>
      <c r="H92" s="8" t="s">
        <v>415</v>
      </c>
      <c r="I92" t="s">
        <v>353</v>
      </c>
      <c r="J92" t="s">
        <v>348</v>
      </c>
      <c r="K92">
        <v>5500</v>
      </c>
      <c r="L92" t="s">
        <v>456</v>
      </c>
      <c r="M92" t="s">
        <v>456</v>
      </c>
      <c r="N92">
        <v>5500</v>
      </c>
      <c r="P92">
        <v>5500</v>
      </c>
      <c r="Q92">
        <v>5500</v>
      </c>
      <c r="S92" s="13">
        <v>5500</v>
      </c>
      <c r="T92">
        <v>5500</v>
      </c>
      <c r="U92" t="s">
        <v>421</v>
      </c>
      <c r="V92" s="19">
        <v>16142.5</v>
      </c>
      <c r="Z92">
        <v>7</v>
      </c>
      <c r="AA92">
        <v>0</v>
      </c>
      <c r="AE92">
        <v>5500</v>
      </c>
      <c r="AF92">
        <v>60</v>
      </c>
      <c r="AH92">
        <v>0</v>
      </c>
      <c r="AI92" t="s">
        <v>354</v>
      </c>
      <c r="AM92" t="s">
        <v>340</v>
      </c>
      <c r="AN92" t="s">
        <v>341</v>
      </c>
      <c r="AO92" t="s">
        <v>342</v>
      </c>
    </row>
    <row r="93" spans="1:41" x14ac:dyDescent="0.25">
      <c r="A93" t="s">
        <v>337</v>
      </c>
      <c r="B93" t="s">
        <v>420</v>
      </c>
      <c r="D93" t="s">
        <v>344</v>
      </c>
      <c r="E93" t="s">
        <v>93</v>
      </c>
      <c r="F93" t="s">
        <v>94</v>
      </c>
      <c r="G93" t="s">
        <v>171</v>
      </c>
      <c r="H93" s="8" t="s">
        <v>415</v>
      </c>
      <c r="I93" t="s">
        <v>353</v>
      </c>
      <c r="J93" t="s">
        <v>348</v>
      </c>
      <c r="K93">
        <v>1515</v>
      </c>
      <c r="L93" t="s">
        <v>349</v>
      </c>
      <c r="M93" t="s">
        <v>349</v>
      </c>
      <c r="N93">
        <v>1515</v>
      </c>
      <c r="P93">
        <v>1515</v>
      </c>
      <c r="Q93">
        <v>1515</v>
      </c>
      <c r="S93" s="13">
        <v>1515</v>
      </c>
      <c r="T93">
        <v>1515</v>
      </c>
      <c r="U93" t="s">
        <v>421</v>
      </c>
      <c r="V93" s="19">
        <v>4529.8500000000004</v>
      </c>
      <c r="Z93">
        <v>7</v>
      </c>
      <c r="AA93">
        <v>0</v>
      </c>
      <c r="AE93">
        <v>1515</v>
      </c>
      <c r="AF93">
        <v>60</v>
      </c>
      <c r="AH93">
        <v>0</v>
      </c>
      <c r="AI93" t="s">
        <v>354</v>
      </c>
      <c r="AM93" t="s">
        <v>340</v>
      </c>
      <c r="AN93" t="s">
        <v>341</v>
      </c>
      <c r="AO93" t="s">
        <v>342</v>
      </c>
    </row>
    <row r="94" spans="1:41" x14ac:dyDescent="0.25">
      <c r="A94" t="s">
        <v>337</v>
      </c>
      <c r="B94" t="s">
        <v>143</v>
      </c>
      <c r="D94" t="s">
        <v>344</v>
      </c>
      <c r="E94" t="s">
        <v>93</v>
      </c>
      <c r="F94" t="s">
        <v>94</v>
      </c>
      <c r="G94" t="s">
        <v>144</v>
      </c>
      <c r="H94" s="8" t="s">
        <v>415</v>
      </c>
      <c r="I94" t="s">
        <v>360</v>
      </c>
      <c r="J94" t="s">
        <v>339</v>
      </c>
      <c r="K94">
        <v>150000</v>
      </c>
      <c r="L94" t="s">
        <v>357</v>
      </c>
      <c r="M94" t="s">
        <v>358</v>
      </c>
      <c r="N94">
        <v>150000</v>
      </c>
      <c r="P94">
        <v>150000</v>
      </c>
      <c r="Q94">
        <v>150000</v>
      </c>
      <c r="S94" s="13">
        <v>150000</v>
      </c>
      <c r="T94">
        <v>150000</v>
      </c>
      <c r="U94" t="s">
        <v>145</v>
      </c>
      <c r="V94" s="19">
        <v>437625</v>
      </c>
      <c r="Z94">
        <v>7</v>
      </c>
      <c r="AA94">
        <v>0</v>
      </c>
      <c r="AE94">
        <v>150000</v>
      </c>
      <c r="AF94">
        <v>10</v>
      </c>
      <c r="AH94">
        <v>0</v>
      </c>
      <c r="AI94" t="s">
        <v>388</v>
      </c>
      <c r="AM94" t="s">
        <v>97</v>
      </c>
      <c r="AN94" t="s">
        <v>98</v>
      </c>
      <c r="AO94" t="s">
        <v>99</v>
      </c>
    </row>
    <row r="95" spans="1:41" x14ac:dyDescent="0.25">
      <c r="A95" t="s">
        <v>337</v>
      </c>
      <c r="B95" t="s">
        <v>143</v>
      </c>
      <c r="D95" t="s">
        <v>344</v>
      </c>
      <c r="E95" t="s">
        <v>93</v>
      </c>
      <c r="F95" t="s">
        <v>94</v>
      </c>
      <c r="G95" t="s">
        <v>152</v>
      </c>
      <c r="H95" s="8" t="s">
        <v>415</v>
      </c>
      <c r="I95" t="s">
        <v>360</v>
      </c>
      <c r="J95" t="s">
        <v>339</v>
      </c>
      <c r="K95">
        <v>150000</v>
      </c>
      <c r="L95" t="s">
        <v>357</v>
      </c>
      <c r="M95" t="s">
        <v>358</v>
      </c>
      <c r="N95">
        <v>150000</v>
      </c>
      <c r="P95">
        <v>150000</v>
      </c>
      <c r="Q95">
        <v>150000</v>
      </c>
      <c r="S95" s="13">
        <v>150000</v>
      </c>
      <c r="T95">
        <v>150000</v>
      </c>
      <c r="U95" t="s">
        <v>145</v>
      </c>
      <c r="V95" s="19">
        <v>440625</v>
      </c>
      <c r="Z95">
        <v>7</v>
      </c>
      <c r="AA95">
        <v>0</v>
      </c>
      <c r="AE95">
        <v>150000</v>
      </c>
      <c r="AF95">
        <v>10</v>
      </c>
      <c r="AH95">
        <v>0</v>
      </c>
      <c r="AI95" t="s">
        <v>388</v>
      </c>
      <c r="AM95" t="s">
        <v>97</v>
      </c>
      <c r="AN95" t="s">
        <v>98</v>
      </c>
      <c r="AO95" t="s">
        <v>99</v>
      </c>
    </row>
    <row r="96" spans="1:41" x14ac:dyDescent="0.25">
      <c r="A96" t="s">
        <v>337</v>
      </c>
      <c r="B96" t="s">
        <v>143</v>
      </c>
      <c r="D96" t="s">
        <v>344</v>
      </c>
      <c r="E96" t="s">
        <v>93</v>
      </c>
      <c r="F96" t="s">
        <v>94</v>
      </c>
      <c r="G96" t="s">
        <v>156</v>
      </c>
      <c r="H96" s="8" t="s">
        <v>415</v>
      </c>
      <c r="I96" t="s">
        <v>360</v>
      </c>
      <c r="J96" t="s">
        <v>339</v>
      </c>
      <c r="K96">
        <v>150000</v>
      </c>
      <c r="L96" t="s">
        <v>357</v>
      </c>
      <c r="M96" t="s">
        <v>358</v>
      </c>
      <c r="N96">
        <v>150000</v>
      </c>
      <c r="P96">
        <v>150000</v>
      </c>
      <c r="Q96">
        <v>150000</v>
      </c>
      <c r="S96" s="13">
        <v>150000</v>
      </c>
      <c r="T96">
        <v>150000</v>
      </c>
      <c r="U96" t="s">
        <v>145</v>
      </c>
      <c r="V96" s="19">
        <v>439125</v>
      </c>
      <c r="Z96">
        <v>7</v>
      </c>
      <c r="AA96">
        <v>0</v>
      </c>
      <c r="AE96">
        <v>150000</v>
      </c>
      <c r="AF96">
        <v>10</v>
      </c>
      <c r="AH96">
        <v>0</v>
      </c>
      <c r="AI96" t="s">
        <v>388</v>
      </c>
      <c r="AM96" t="s">
        <v>97</v>
      </c>
      <c r="AN96" t="s">
        <v>98</v>
      </c>
      <c r="AO96" t="s">
        <v>99</v>
      </c>
    </row>
    <row r="97" spans="1:41" x14ac:dyDescent="0.25">
      <c r="A97" t="s">
        <v>337</v>
      </c>
      <c r="B97" t="s">
        <v>143</v>
      </c>
      <c r="D97" t="s">
        <v>344</v>
      </c>
      <c r="E97" t="s">
        <v>93</v>
      </c>
      <c r="F97" t="s">
        <v>94</v>
      </c>
      <c r="G97" t="s">
        <v>157</v>
      </c>
      <c r="H97" s="8" t="s">
        <v>415</v>
      </c>
      <c r="I97" t="s">
        <v>360</v>
      </c>
      <c r="J97" t="s">
        <v>339</v>
      </c>
      <c r="K97">
        <v>150000</v>
      </c>
      <c r="L97" t="s">
        <v>357</v>
      </c>
      <c r="M97" t="s">
        <v>358</v>
      </c>
      <c r="N97">
        <v>150000</v>
      </c>
      <c r="P97">
        <v>150000</v>
      </c>
      <c r="Q97">
        <v>150000</v>
      </c>
      <c r="R97">
        <v>20000</v>
      </c>
      <c r="S97" s="13">
        <v>150000</v>
      </c>
      <c r="T97">
        <v>150000</v>
      </c>
      <c r="U97" t="s">
        <v>145</v>
      </c>
      <c r="V97" s="19">
        <v>441750</v>
      </c>
      <c r="Z97">
        <v>7</v>
      </c>
      <c r="AA97">
        <v>0</v>
      </c>
      <c r="AE97">
        <v>150000</v>
      </c>
      <c r="AF97">
        <v>10</v>
      </c>
      <c r="AH97">
        <v>20000</v>
      </c>
      <c r="AI97" t="s">
        <v>388</v>
      </c>
      <c r="AM97" t="s">
        <v>97</v>
      </c>
      <c r="AN97" t="s">
        <v>98</v>
      </c>
      <c r="AO97" t="s">
        <v>99</v>
      </c>
    </row>
    <row r="98" spans="1:41" x14ac:dyDescent="0.25">
      <c r="A98" t="s">
        <v>337</v>
      </c>
      <c r="B98" t="s">
        <v>143</v>
      </c>
      <c r="D98" t="s">
        <v>344</v>
      </c>
      <c r="E98" t="s">
        <v>93</v>
      </c>
      <c r="F98" t="s">
        <v>94</v>
      </c>
      <c r="G98" t="s">
        <v>154</v>
      </c>
      <c r="H98" s="8" t="s">
        <v>415</v>
      </c>
      <c r="I98" t="s">
        <v>353</v>
      </c>
      <c r="J98" t="s">
        <v>339</v>
      </c>
      <c r="K98">
        <v>15000</v>
      </c>
      <c r="L98" t="s">
        <v>357</v>
      </c>
      <c r="M98" t="s">
        <v>111</v>
      </c>
      <c r="N98">
        <v>15000</v>
      </c>
      <c r="P98">
        <v>15000</v>
      </c>
      <c r="Q98">
        <v>15000</v>
      </c>
      <c r="R98">
        <v>15000</v>
      </c>
      <c r="S98" s="13">
        <v>15000</v>
      </c>
      <c r="T98">
        <v>15000</v>
      </c>
      <c r="U98" t="s">
        <v>145</v>
      </c>
      <c r="V98" s="19">
        <v>43050</v>
      </c>
      <c r="Z98">
        <v>7</v>
      </c>
      <c r="AA98">
        <v>0</v>
      </c>
      <c r="AE98">
        <v>15000</v>
      </c>
      <c r="AF98">
        <v>10</v>
      </c>
      <c r="AH98">
        <v>15000</v>
      </c>
      <c r="AI98" t="s">
        <v>388</v>
      </c>
      <c r="AM98" t="s">
        <v>97</v>
      </c>
      <c r="AN98" t="s">
        <v>98</v>
      </c>
      <c r="AO98" t="s">
        <v>99</v>
      </c>
    </row>
    <row r="99" spans="1:41" x14ac:dyDescent="0.25">
      <c r="A99" t="s">
        <v>337</v>
      </c>
      <c r="B99" t="s">
        <v>143</v>
      </c>
      <c r="D99" t="s">
        <v>344</v>
      </c>
      <c r="E99" t="s">
        <v>93</v>
      </c>
      <c r="F99" t="s">
        <v>94</v>
      </c>
      <c r="G99" t="s">
        <v>248</v>
      </c>
      <c r="H99" s="8" t="s">
        <v>415</v>
      </c>
      <c r="I99" t="s">
        <v>353</v>
      </c>
      <c r="J99" t="s">
        <v>339</v>
      </c>
      <c r="K99">
        <v>5000</v>
      </c>
      <c r="L99" t="s">
        <v>373</v>
      </c>
      <c r="M99" t="s">
        <v>373</v>
      </c>
      <c r="N99">
        <v>5000</v>
      </c>
      <c r="P99">
        <v>5000</v>
      </c>
      <c r="Q99">
        <v>5000</v>
      </c>
      <c r="S99" s="13">
        <v>5000</v>
      </c>
      <c r="T99">
        <v>5000</v>
      </c>
      <c r="U99" t="s">
        <v>145</v>
      </c>
      <c r="V99" s="19">
        <v>14975</v>
      </c>
      <c r="Z99">
        <v>7</v>
      </c>
      <c r="AA99">
        <v>0</v>
      </c>
      <c r="AE99">
        <v>5000</v>
      </c>
      <c r="AF99">
        <v>10</v>
      </c>
      <c r="AH99">
        <v>0</v>
      </c>
      <c r="AI99" t="s">
        <v>388</v>
      </c>
      <c r="AM99" t="s">
        <v>97</v>
      </c>
      <c r="AN99" t="s">
        <v>98</v>
      </c>
      <c r="AO99" t="s">
        <v>99</v>
      </c>
    </row>
    <row r="100" spans="1:41" x14ac:dyDescent="0.25">
      <c r="A100" t="s">
        <v>337</v>
      </c>
      <c r="B100" t="s">
        <v>103</v>
      </c>
      <c r="D100" t="s">
        <v>344</v>
      </c>
      <c r="E100" t="s">
        <v>93</v>
      </c>
      <c r="F100" t="s">
        <v>94</v>
      </c>
      <c r="G100" t="s">
        <v>106</v>
      </c>
      <c r="H100" s="8" t="s">
        <v>415</v>
      </c>
      <c r="I100" t="s">
        <v>360</v>
      </c>
      <c r="J100" t="s">
        <v>339</v>
      </c>
      <c r="K100">
        <v>150000</v>
      </c>
      <c r="L100" t="s">
        <v>357</v>
      </c>
      <c r="M100" t="s">
        <v>358</v>
      </c>
      <c r="N100">
        <v>150000</v>
      </c>
      <c r="P100">
        <v>150000</v>
      </c>
      <c r="Q100">
        <v>150000</v>
      </c>
      <c r="S100" s="13">
        <v>150000</v>
      </c>
      <c r="T100">
        <v>150000</v>
      </c>
      <c r="U100" t="s">
        <v>105</v>
      </c>
      <c r="V100" s="19">
        <v>439875</v>
      </c>
      <c r="Z100">
        <v>7</v>
      </c>
      <c r="AA100">
        <v>0</v>
      </c>
      <c r="AE100">
        <v>150000</v>
      </c>
      <c r="AF100">
        <v>10</v>
      </c>
      <c r="AH100">
        <v>0</v>
      </c>
      <c r="AI100" t="s">
        <v>388</v>
      </c>
      <c r="AM100" t="s">
        <v>97</v>
      </c>
      <c r="AN100" t="s">
        <v>98</v>
      </c>
      <c r="AO100" t="s">
        <v>99</v>
      </c>
    </row>
    <row r="101" spans="1:41" x14ac:dyDescent="0.25">
      <c r="A101" t="s">
        <v>337</v>
      </c>
      <c r="B101" t="s">
        <v>103</v>
      </c>
      <c r="D101" t="s">
        <v>344</v>
      </c>
      <c r="E101" t="s">
        <v>93</v>
      </c>
      <c r="F101" t="s">
        <v>94</v>
      </c>
      <c r="G101" t="s">
        <v>104</v>
      </c>
      <c r="H101" s="8" t="s">
        <v>415</v>
      </c>
      <c r="I101" t="s">
        <v>353</v>
      </c>
      <c r="J101" t="s">
        <v>339</v>
      </c>
      <c r="K101">
        <v>5000</v>
      </c>
      <c r="L101" t="s">
        <v>365</v>
      </c>
      <c r="M101" t="s">
        <v>365</v>
      </c>
      <c r="N101">
        <v>5000</v>
      </c>
      <c r="P101">
        <v>5000</v>
      </c>
      <c r="Q101">
        <v>5000</v>
      </c>
      <c r="S101" s="13">
        <v>5000</v>
      </c>
      <c r="T101">
        <v>5000</v>
      </c>
      <c r="U101" t="s">
        <v>105</v>
      </c>
      <c r="V101" s="19">
        <v>14375</v>
      </c>
      <c r="Z101">
        <v>7</v>
      </c>
      <c r="AA101">
        <v>0</v>
      </c>
      <c r="AE101">
        <v>5000</v>
      </c>
      <c r="AF101">
        <v>10</v>
      </c>
      <c r="AH101">
        <v>0</v>
      </c>
      <c r="AI101" t="s">
        <v>388</v>
      </c>
      <c r="AM101" t="s">
        <v>97</v>
      </c>
      <c r="AN101" t="s">
        <v>98</v>
      </c>
      <c r="AO101" t="s">
        <v>99</v>
      </c>
    </row>
    <row r="102" spans="1:41" x14ac:dyDescent="0.25">
      <c r="A102" t="s">
        <v>337</v>
      </c>
      <c r="B102" t="s">
        <v>103</v>
      </c>
      <c r="D102" t="s">
        <v>344</v>
      </c>
      <c r="E102" t="s">
        <v>93</v>
      </c>
      <c r="F102" t="s">
        <v>94</v>
      </c>
      <c r="G102" t="s">
        <v>108</v>
      </c>
      <c r="H102" s="8" t="s">
        <v>415</v>
      </c>
      <c r="I102" t="s">
        <v>353</v>
      </c>
      <c r="J102" t="s">
        <v>339</v>
      </c>
      <c r="K102">
        <v>5000</v>
      </c>
      <c r="L102" t="s">
        <v>435</v>
      </c>
      <c r="M102" t="s">
        <v>435</v>
      </c>
      <c r="N102">
        <v>5000</v>
      </c>
      <c r="P102">
        <v>5000</v>
      </c>
      <c r="Q102">
        <v>5000</v>
      </c>
      <c r="S102" s="13">
        <v>5000</v>
      </c>
      <c r="T102">
        <v>5000</v>
      </c>
      <c r="U102" t="s">
        <v>105</v>
      </c>
      <c r="V102" s="19">
        <v>14362.5</v>
      </c>
      <c r="Z102">
        <v>7</v>
      </c>
      <c r="AA102">
        <v>0</v>
      </c>
      <c r="AE102">
        <v>5000</v>
      </c>
      <c r="AF102">
        <v>10</v>
      </c>
      <c r="AH102">
        <v>0</v>
      </c>
      <c r="AI102" t="s">
        <v>388</v>
      </c>
      <c r="AM102" t="s">
        <v>97</v>
      </c>
      <c r="AN102" t="s">
        <v>98</v>
      </c>
      <c r="AO102" t="s">
        <v>99</v>
      </c>
    </row>
    <row r="103" spans="1:41" x14ac:dyDescent="0.25">
      <c r="A103" t="s">
        <v>337</v>
      </c>
      <c r="B103" t="s">
        <v>103</v>
      </c>
      <c r="D103" t="s">
        <v>344</v>
      </c>
      <c r="E103" t="s">
        <v>93</v>
      </c>
      <c r="F103" t="s">
        <v>94</v>
      </c>
      <c r="G103" t="s">
        <v>110</v>
      </c>
      <c r="H103" s="8" t="s">
        <v>415</v>
      </c>
      <c r="I103" t="s">
        <v>353</v>
      </c>
      <c r="J103" t="s">
        <v>339</v>
      </c>
      <c r="K103">
        <v>15000</v>
      </c>
      <c r="L103" t="s">
        <v>357</v>
      </c>
      <c r="M103" t="s">
        <v>111</v>
      </c>
      <c r="N103">
        <v>15000</v>
      </c>
      <c r="P103">
        <v>15000</v>
      </c>
      <c r="Q103">
        <v>15000</v>
      </c>
      <c r="S103" s="13">
        <v>15000</v>
      </c>
      <c r="T103">
        <v>15000</v>
      </c>
      <c r="U103" t="s">
        <v>105</v>
      </c>
      <c r="V103" s="19">
        <v>42375</v>
      </c>
      <c r="Z103">
        <v>7</v>
      </c>
      <c r="AA103">
        <v>0</v>
      </c>
      <c r="AE103">
        <v>15000</v>
      </c>
      <c r="AF103">
        <v>10</v>
      </c>
      <c r="AH103">
        <v>0</v>
      </c>
      <c r="AI103" t="s">
        <v>388</v>
      </c>
      <c r="AM103" t="s">
        <v>97</v>
      </c>
      <c r="AN103" t="s">
        <v>98</v>
      </c>
      <c r="AO103" t="s">
        <v>99</v>
      </c>
    </row>
    <row r="104" spans="1:41" x14ac:dyDescent="0.25">
      <c r="A104" t="s">
        <v>337</v>
      </c>
      <c r="B104" t="s">
        <v>103</v>
      </c>
      <c r="D104" t="s">
        <v>344</v>
      </c>
      <c r="E104" t="s">
        <v>93</v>
      </c>
      <c r="F104" t="s">
        <v>94</v>
      </c>
      <c r="G104" t="s">
        <v>115</v>
      </c>
      <c r="H104" s="8" t="s">
        <v>415</v>
      </c>
      <c r="I104" t="s">
        <v>353</v>
      </c>
      <c r="J104" t="s">
        <v>339</v>
      </c>
      <c r="K104">
        <v>5000</v>
      </c>
      <c r="L104" t="s">
        <v>401</v>
      </c>
      <c r="M104" t="s">
        <v>401</v>
      </c>
      <c r="N104">
        <v>5000</v>
      </c>
      <c r="P104">
        <v>5000</v>
      </c>
      <c r="Q104">
        <v>5000</v>
      </c>
      <c r="S104" s="13">
        <v>5000</v>
      </c>
      <c r="T104">
        <v>5000</v>
      </c>
      <c r="U104" t="s">
        <v>105</v>
      </c>
      <c r="V104" s="19">
        <v>14187.5</v>
      </c>
      <c r="Z104">
        <v>7</v>
      </c>
      <c r="AA104">
        <v>0</v>
      </c>
      <c r="AE104">
        <v>5000</v>
      </c>
      <c r="AF104">
        <v>10</v>
      </c>
      <c r="AH104">
        <v>0</v>
      </c>
      <c r="AI104" t="s">
        <v>388</v>
      </c>
      <c r="AM104" t="s">
        <v>97</v>
      </c>
      <c r="AN104" t="s">
        <v>98</v>
      </c>
      <c r="AO104" t="s">
        <v>99</v>
      </c>
    </row>
    <row r="105" spans="1:41" x14ac:dyDescent="0.25">
      <c r="A105" t="s">
        <v>337</v>
      </c>
      <c r="B105" t="s">
        <v>103</v>
      </c>
      <c r="D105" t="s">
        <v>344</v>
      </c>
      <c r="E105" t="s">
        <v>93</v>
      </c>
      <c r="F105" t="s">
        <v>94</v>
      </c>
      <c r="G105" t="s">
        <v>117</v>
      </c>
      <c r="H105" s="8" t="s">
        <v>415</v>
      </c>
      <c r="I105" t="s">
        <v>353</v>
      </c>
      <c r="J105" t="s">
        <v>339</v>
      </c>
      <c r="K105">
        <v>10000</v>
      </c>
      <c r="L105" t="s">
        <v>118</v>
      </c>
      <c r="M105" t="s">
        <v>118</v>
      </c>
      <c r="N105">
        <v>10000</v>
      </c>
      <c r="P105">
        <v>10000</v>
      </c>
      <c r="Q105">
        <v>10000</v>
      </c>
      <c r="S105" s="13">
        <v>10000</v>
      </c>
      <c r="T105">
        <v>10000</v>
      </c>
      <c r="U105" t="s">
        <v>105</v>
      </c>
      <c r="V105" s="19">
        <v>30050</v>
      </c>
      <c r="Z105">
        <v>7</v>
      </c>
      <c r="AA105">
        <v>0</v>
      </c>
      <c r="AE105">
        <v>10000</v>
      </c>
      <c r="AF105">
        <v>10</v>
      </c>
      <c r="AH105">
        <v>0</v>
      </c>
      <c r="AI105" t="s">
        <v>388</v>
      </c>
      <c r="AM105" t="s">
        <v>97</v>
      </c>
      <c r="AN105" t="s">
        <v>98</v>
      </c>
      <c r="AO105" t="s">
        <v>99</v>
      </c>
    </row>
    <row r="106" spans="1:41" x14ac:dyDescent="0.25">
      <c r="A106" t="s">
        <v>337</v>
      </c>
      <c r="B106" t="s">
        <v>103</v>
      </c>
      <c r="D106" t="s">
        <v>344</v>
      </c>
      <c r="E106" t="s">
        <v>93</v>
      </c>
      <c r="F106" t="s">
        <v>94</v>
      </c>
      <c r="G106" t="s">
        <v>120</v>
      </c>
      <c r="H106" s="8" t="s">
        <v>415</v>
      </c>
      <c r="I106" t="s">
        <v>353</v>
      </c>
      <c r="J106" t="s">
        <v>339</v>
      </c>
      <c r="K106">
        <v>15000</v>
      </c>
      <c r="L106" t="s">
        <v>113</v>
      </c>
      <c r="M106" t="s">
        <v>114</v>
      </c>
      <c r="N106">
        <v>15000</v>
      </c>
      <c r="P106">
        <v>15000</v>
      </c>
      <c r="Q106">
        <v>15000</v>
      </c>
      <c r="S106" s="13">
        <v>15000</v>
      </c>
      <c r="T106">
        <v>15000</v>
      </c>
      <c r="U106" t="s">
        <v>105</v>
      </c>
      <c r="V106" s="19">
        <v>42300</v>
      </c>
      <c r="Z106">
        <v>7</v>
      </c>
      <c r="AA106">
        <v>0</v>
      </c>
      <c r="AE106">
        <v>15000</v>
      </c>
      <c r="AF106">
        <v>10</v>
      </c>
      <c r="AH106">
        <v>0</v>
      </c>
      <c r="AI106" t="s">
        <v>388</v>
      </c>
      <c r="AM106" t="s">
        <v>97</v>
      </c>
      <c r="AN106" t="s">
        <v>98</v>
      </c>
      <c r="AO106" t="s">
        <v>99</v>
      </c>
    </row>
    <row r="107" spans="1:41" x14ac:dyDescent="0.25">
      <c r="A107" t="s">
        <v>337</v>
      </c>
      <c r="B107" t="s">
        <v>103</v>
      </c>
      <c r="D107" t="s">
        <v>344</v>
      </c>
      <c r="E107" t="s">
        <v>93</v>
      </c>
      <c r="F107" t="s">
        <v>94</v>
      </c>
      <c r="G107" t="s">
        <v>125</v>
      </c>
      <c r="H107" s="8" t="s">
        <v>415</v>
      </c>
      <c r="I107" t="s">
        <v>353</v>
      </c>
      <c r="J107" t="s">
        <v>339</v>
      </c>
      <c r="K107">
        <v>15000</v>
      </c>
      <c r="L107" t="s">
        <v>113</v>
      </c>
      <c r="M107" t="s">
        <v>114</v>
      </c>
      <c r="N107">
        <v>15000</v>
      </c>
      <c r="P107">
        <v>15000</v>
      </c>
      <c r="Q107">
        <v>15000</v>
      </c>
      <c r="S107" s="13">
        <v>15000</v>
      </c>
      <c r="T107">
        <v>15000</v>
      </c>
      <c r="U107" t="s">
        <v>105</v>
      </c>
      <c r="V107" s="19">
        <v>43650</v>
      </c>
      <c r="Z107">
        <v>7</v>
      </c>
      <c r="AA107">
        <v>0</v>
      </c>
      <c r="AE107">
        <v>15000</v>
      </c>
      <c r="AF107">
        <v>10</v>
      </c>
      <c r="AH107">
        <v>0</v>
      </c>
      <c r="AI107" t="s">
        <v>388</v>
      </c>
      <c r="AM107" t="s">
        <v>97</v>
      </c>
      <c r="AN107" t="s">
        <v>98</v>
      </c>
      <c r="AO107" t="s">
        <v>99</v>
      </c>
    </row>
    <row r="108" spans="1:41" x14ac:dyDescent="0.25">
      <c r="A108" t="s">
        <v>337</v>
      </c>
      <c r="B108" t="s">
        <v>103</v>
      </c>
      <c r="D108" t="s">
        <v>344</v>
      </c>
      <c r="E108" t="s">
        <v>93</v>
      </c>
      <c r="F108" t="s">
        <v>94</v>
      </c>
      <c r="G108" t="s">
        <v>127</v>
      </c>
      <c r="H108" s="8" t="s">
        <v>415</v>
      </c>
      <c r="I108" t="s">
        <v>353</v>
      </c>
      <c r="J108" t="s">
        <v>339</v>
      </c>
      <c r="K108">
        <v>5000</v>
      </c>
      <c r="L108" t="s">
        <v>441</v>
      </c>
      <c r="M108" t="s">
        <v>441</v>
      </c>
      <c r="N108">
        <v>5000</v>
      </c>
      <c r="P108">
        <v>5000</v>
      </c>
      <c r="Q108">
        <v>5000</v>
      </c>
      <c r="S108" s="13">
        <v>5000</v>
      </c>
      <c r="T108">
        <v>5000</v>
      </c>
      <c r="U108" t="s">
        <v>105</v>
      </c>
      <c r="V108" s="19">
        <v>15350</v>
      </c>
      <c r="Z108">
        <v>7</v>
      </c>
      <c r="AA108">
        <v>0</v>
      </c>
      <c r="AE108">
        <v>5000</v>
      </c>
      <c r="AF108">
        <v>10</v>
      </c>
      <c r="AH108">
        <v>0</v>
      </c>
      <c r="AI108" t="s">
        <v>388</v>
      </c>
      <c r="AM108" t="s">
        <v>97</v>
      </c>
      <c r="AN108" t="s">
        <v>98</v>
      </c>
      <c r="AO108" t="s">
        <v>99</v>
      </c>
    </row>
    <row r="109" spans="1:41" x14ac:dyDescent="0.25">
      <c r="A109" t="s">
        <v>337</v>
      </c>
      <c r="B109" t="s">
        <v>103</v>
      </c>
      <c r="D109" t="s">
        <v>344</v>
      </c>
      <c r="E109" t="s">
        <v>93</v>
      </c>
      <c r="F109" t="s">
        <v>94</v>
      </c>
      <c r="G109" t="s">
        <v>128</v>
      </c>
      <c r="H109" s="8" t="s">
        <v>415</v>
      </c>
      <c r="I109" t="s">
        <v>353</v>
      </c>
      <c r="J109" t="s">
        <v>339</v>
      </c>
      <c r="K109">
        <v>15000</v>
      </c>
      <c r="L109" t="s">
        <v>113</v>
      </c>
      <c r="M109" t="s">
        <v>114</v>
      </c>
      <c r="N109">
        <v>15000</v>
      </c>
      <c r="P109">
        <v>15000</v>
      </c>
      <c r="Q109">
        <v>15000</v>
      </c>
      <c r="S109" s="13">
        <v>15000</v>
      </c>
      <c r="T109">
        <v>15000</v>
      </c>
      <c r="U109" t="s">
        <v>105</v>
      </c>
      <c r="V109" s="19">
        <v>43650</v>
      </c>
      <c r="Z109">
        <v>7</v>
      </c>
      <c r="AA109">
        <v>0</v>
      </c>
      <c r="AE109">
        <v>15000</v>
      </c>
      <c r="AF109">
        <v>10</v>
      </c>
      <c r="AH109">
        <v>0</v>
      </c>
      <c r="AI109" t="s">
        <v>388</v>
      </c>
      <c r="AM109" t="s">
        <v>97</v>
      </c>
      <c r="AN109" t="s">
        <v>98</v>
      </c>
      <c r="AO109" t="s">
        <v>99</v>
      </c>
    </row>
    <row r="110" spans="1:41" x14ac:dyDescent="0.25">
      <c r="A110" t="s">
        <v>337</v>
      </c>
      <c r="B110" t="s">
        <v>103</v>
      </c>
      <c r="D110" t="s">
        <v>344</v>
      </c>
      <c r="E110" t="s">
        <v>93</v>
      </c>
      <c r="F110" t="s">
        <v>94</v>
      </c>
      <c r="G110" t="s">
        <v>129</v>
      </c>
      <c r="H110" s="8" t="s">
        <v>415</v>
      </c>
      <c r="I110" t="s">
        <v>353</v>
      </c>
      <c r="J110" t="s">
        <v>339</v>
      </c>
      <c r="K110">
        <v>5000</v>
      </c>
      <c r="L110" t="s">
        <v>401</v>
      </c>
      <c r="M110" t="s">
        <v>401</v>
      </c>
      <c r="N110">
        <v>5000</v>
      </c>
      <c r="P110">
        <v>5000</v>
      </c>
      <c r="Q110">
        <v>5000</v>
      </c>
      <c r="S110" s="13">
        <v>5000</v>
      </c>
      <c r="T110">
        <v>5000</v>
      </c>
      <c r="U110" t="s">
        <v>105</v>
      </c>
      <c r="V110" s="19">
        <v>15350</v>
      </c>
      <c r="Z110">
        <v>7</v>
      </c>
      <c r="AA110">
        <v>0</v>
      </c>
      <c r="AE110">
        <v>5000</v>
      </c>
      <c r="AF110">
        <v>10</v>
      </c>
      <c r="AH110">
        <v>0</v>
      </c>
      <c r="AI110" t="s">
        <v>388</v>
      </c>
      <c r="AM110" t="s">
        <v>97</v>
      </c>
      <c r="AN110" t="s">
        <v>98</v>
      </c>
      <c r="AO110" t="s">
        <v>99</v>
      </c>
    </row>
    <row r="111" spans="1:41" x14ac:dyDescent="0.25">
      <c r="A111" t="s">
        <v>337</v>
      </c>
      <c r="B111" t="s">
        <v>103</v>
      </c>
      <c r="D111" t="s">
        <v>344</v>
      </c>
      <c r="E111" t="s">
        <v>93</v>
      </c>
      <c r="F111" t="s">
        <v>94</v>
      </c>
      <c r="G111" t="s">
        <v>208</v>
      </c>
      <c r="H111" s="8" t="s">
        <v>415</v>
      </c>
      <c r="I111" t="s">
        <v>353</v>
      </c>
      <c r="J111" t="s">
        <v>339</v>
      </c>
      <c r="K111">
        <v>10000</v>
      </c>
      <c r="L111" t="s">
        <v>349</v>
      </c>
      <c r="M111" t="s">
        <v>349</v>
      </c>
      <c r="N111">
        <v>10000</v>
      </c>
      <c r="P111">
        <v>10000</v>
      </c>
      <c r="Q111">
        <v>10000</v>
      </c>
      <c r="S111" s="13">
        <v>10000</v>
      </c>
      <c r="T111">
        <v>10000</v>
      </c>
      <c r="U111" t="s">
        <v>105</v>
      </c>
      <c r="V111" s="19">
        <v>31100</v>
      </c>
      <c r="Z111">
        <v>7</v>
      </c>
      <c r="AA111">
        <v>0</v>
      </c>
      <c r="AE111">
        <v>10000</v>
      </c>
      <c r="AF111">
        <v>10</v>
      </c>
      <c r="AH111">
        <v>0</v>
      </c>
      <c r="AI111" t="s">
        <v>388</v>
      </c>
      <c r="AM111" t="s">
        <v>97</v>
      </c>
      <c r="AN111" t="s">
        <v>98</v>
      </c>
      <c r="AO111" t="s">
        <v>99</v>
      </c>
    </row>
    <row r="112" spans="1:41" x14ac:dyDescent="0.25">
      <c r="A112" t="s">
        <v>337</v>
      </c>
      <c r="B112" t="s">
        <v>103</v>
      </c>
      <c r="D112" t="s">
        <v>344</v>
      </c>
      <c r="E112" t="s">
        <v>93</v>
      </c>
      <c r="F112" t="s">
        <v>94</v>
      </c>
      <c r="G112" t="s">
        <v>215</v>
      </c>
      <c r="H112" s="8" t="s">
        <v>415</v>
      </c>
      <c r="I112" t="s">
        <v>353</v>
      </c>
      <c r="J112" t="s">
        <v>339</v>
      </c>
      <c r="K112">
        <v>5000</v>
      </c>
      <c r="L112" t="s">
        <v>350</v>
      </c>
      <c r="M112" t="s">
        <v>350</v>
      </c>
      <c r="N112">
        <v>5000</v>
      </c>
      <c r="P112">
        <v>5000</v>
      </c>
      <c r="Q112">
        <v>5000</v>
      </c>
      <c r="S112" s="13">
        <v>5000</v>
      </c>
      <c r="T112">
        <v>5000</v>
      </c>
      <c r="U112" t="s">
        <v>105</v>
      </c>
      <c r="V112" s="19">
        <v>15450</v>
      </c>
      <c r="Z112">
        <v>7</v>
      </c>
      <c r="AA112">
        <v>0</v>
      </c>
      <c r="AE112">
        <v>5000</v>
      </c>
      <c r="AF112">
        <v>10</v>
      </c>
      <c r="AH112">
        <v>0</v>
      </c>
      <c r="AI112" t="s">
        <v>388</v>
      </c>
      <c r="AM112" t="s">
        <v>97</v>
      </c>
      <c r="AN112" t="s">
        <v>98</v>
      </c>
      <c r="AO112" t="s">
        <v>99</v>
      </c>
    </row>
    <row r="113" spans="1:41" x14ac:dyDescent="0.25">
      <c r="A113" t="s">
        <v>337</v>
      </c>
      <c r="B113" t="s">
        <v>103</v>
      </c>
      <c r="D113" t="s">
        <v>344</v>
      </c>
      <c r="E113" t="s">
        <v>93</v>
      </c>
      <c r="F113" t="s">
        <v>94</v>
      </c>
      <c r="G113" t="s">
        <v>218</v>
      </c>
      <c r="H113" s="8" t="s">
        <v>415</v>
      </c>
      <c r="I113" t="s">
        <v>353</v>
      </c>
      <c r="J113" t="s">
        <v>339</v>
      </c>
      <c r="K113">
        <v>15000</v>
      </c>
      <c r="L113" t="s">
        <v>113</v>
      </c>
      <c r="M113" t="s">
        <v>114</v>
      </c>
      <c r="N113">
        <v>15000</v>
      </c>
      <c r="P113">
        <v>15000</v>
      </c>
      <c r="Q113">
        <v>15000</v>
      </c>
      <c r="S113" s="13">
        <v>15000</v>
      </c>
      <c r="T113">
        <v>15000</v>
      </c>
      <c r="U113" t="s">
        <v>105</v>
      </c>
      <c r="V113" s="19">
        <v>43650</v>
      </c>
      <c r="Z113">
        <v>7</v>
      </c>
      <c r="AA113">
        <v>0</v>
      </c>
      <c r="AE113">
        <v>15000</v>
      </c>
      <c r="AF113">
        <v>10</v>
      </c>
      <c r="AH113">
        <v>0</v>
      </c>
      <c r="AI113" t="s">
        <v>388</v>
      </c>
      <c r="AM113" t="s">
        <v>97</v>
      </c>
      <c r="AN113" t="s">
        <v>98</v>
      </c>
      <c r="AO113" t="s">
        <v>99</v>
      </c>
    </row>
    <row r="114" spans="1:41" x14ac:dyDescent="0.25">
      <c r="A114" t="s">
        <v>337</v>
      </c>
      <c r="B114" t="s">
        <v>103</v>
      </c>
      <c r="D114" t="s">
        <v>344</v>
      </c>
      <c r="E114" t="s">
        <v>93</v>
      </c>
      <c r="F114" t="s">
        <v>94</v>
      </c>
      <c r="G114" t="s">
        <v>224</v>
      </c>
      <c r="H114" s="8" t="s">
        <v>415</v>
      </c>
      <c r="I114" t="s">
        <v>353</v>
      </c>
      <c r="J114" t="s">
        <v>339</v>
      </c>
      <c r="K114">
        <v>10000</v>
      </c>
      <c r="L114" t="s">
        <v>174</v>
      </c>
      <c r="M114" t="s">
        <v>174</v>
      </c>
      <c r="N114">
        <v>10000</v>
      </c>
      <c r="P114">
        <v>10000</v>
      </c>
      <c r="Q114">
        <v>10000</v>
      </c>
      <c r="S114" s="13">
        <v>10000</v>
      </c>
      <c r="T114">
        <v>10000</v>
      </c>
      <c r="U114" t="s">
        <v>105</v>
      </c>
      <c r="V114" s="19">
        <v>30750</v>
      </c>
      <c r="Z114">
        <v>7</v>
      </c>
      <c r="AA114">
        <v>0</v>
      </c>
      <c r="AE114">
        <v>10000</v>
      </c>
      <c r="AF114">
        <v>10</v>
      </c>
      <c r="AH114">
        <v>0</v>
      </c>
      <c r="AI114" t="s">
        <v>388</v>
      </c>
      <c r="AM114" t="s">
        <v>97</v>
      </c>
      <c r="AN114" t="s">
        <v>98</v>
      </c>
      <c r="AO114" t="s">
        <v>99</v>
      </c>
    </row>
    <row r="115" spans="1:41" x14ac:dyDescent="0.25">
      <c r="A115" t="s">
        <v>337</v>
      </c>
      <c r="B115" t="s">
        <v>103</v>
      </c>
      <c r="D115" t="s">
        <v>344</v>
      </c>
      <c r="E115" t="s">
        <v>93</v>
      </c>
      <c r="F115" t="s">
        <v>94</v>
      </c>
      <c r="G115" t="s">
        <v>230</v>
      </c>
      <c r="H115" s="8" t="s">
        <v>415</v>
      </c>
      <c r="I115" t="s">
        <v>353</v>
      </c>
      <c r="J115" t="s">
        <v>339</v>
      </c>
      <c r="K115">
        <v>5000</v>
      </c>
      <c r="L115" t="s">
        <v>365</v>
      </c>
      <c r="M115" t="s">
        <v>365</v>
      </c>
      <c r="N115">
        <v>5000</v>
      </c>
      <c r="P115">
        <v>5000</v>
      </c>
      <c r="Q115">
        <v>5000</v>
      </c>
      <c r="S115" s="13">
        <v>5000</v>
      </c>
      <c r="T115">
        <v>5000</v>
      </c>
      <c r="U115" t="s">
        <v>105</v>
      </c>
      <c r="V115" s="19">
        <v>15312.5</v>
      </c>
      <c r="Z115">
        <v>7</v>
      </c>
      <c r="AA115">
        <v>0</v>
      </c>
      <c r="AE115">
        <v>5000</v>
      </c>
      <c r="AF115">
        <v>10</v>
      </c>
      <c r="AH115">
        <v>0</v>
      </c>
      <c r="AI115" t="s">
        <v>388</v>
      </c>
      <c r="AM115" t="s">
        <v>97</v>
      </c>
      <c r="AN115" t="s">
        <v>98</v>
      </c>
      <c r="AO115" t="s">
        <v>99</v>
      </c>
    </row>
    <row r="116" spans="1:41" x14ac:dyDescent="0.25">
      <c r="A116" t="s">
        <v>337</v>
      </c>
      <c r="B116" t="s">
        <v>103</v>
      </c>
      <c r="D116" t="s">
        <v>344</v>
      </c>
      <c r="E116" t="s">
        <v>93</v>
      </c>
      <c r="F116" t="s">
        <v>94</v>
      </c>
      <c r="G116" t="s">
        <v>246</v>
      </c>
      <c r="H116" s="8" t="s">
        <v>415</v>
      </c>
      <c r="I116" t="s">
        <v>353</v>
      </c>
      <c r="J116" t="s">
        <v>339</v>
      </c>
      <c r="K116">
        <v>15000</v>
      </c>
      <c r="L116" t="s">
        <v>357</v>
      </c>
      <c r="M116" t="s">
        <v>111</v>
      </c>
      <c r="N116">
        <v>15000</v>
      </c>
      <c r="P116">
        <v>15000</v>
      </c>
      <c r="Q116">
        <v>15000</v>
      </c>
      <c r="S116" s="13">
        <v>15000</v>
      </c>
      <c r="T116">
        <v>15000</v>
      </c>
      <c r="U116" t="s">
        <v>105</v>
      </c>
      <c r="V116" s="19">
        <v>43912.5</v>
      </c>
      <c r="Z116">
        <v>7</v>
      </c>
      <c r="AA116">
        <v>0</v>
      </c>
      <c r="AE116">
        <v>15000</v>
      </c>
      <c r="AF116">
        <v>10</v>
      </c>
      <c r="AH116">
        <v>0</v>
      </c>
      <c r="AI116" t="s">
        <v>388</v>
      </c>
      <c r="AM116" t="s">
        <v>97</v>
      </c>
      <c r="AN116" t="s">
        <v>98</v>
      </c>
      <c r="AO116" t="s">
        <v>99</v>
      </c>
    </row>
    <row r="117" spans="1:41" x14ac:dyDescent="0.25">
      <c r="A117" t="s">
        <v>337</v>
      </c>
      <c r="B117" t="s">
        <v>103</v>
      </c>
      <c r="D117" t="s">
        <v>344</v>
      </c>
      <c r="E117" t="s">
        <v>93</v>
      </c>
      <c r="F117" t="s">
        <v>94</v>
      </c>
      <c r="G117" t="s">
        <v>278</v>
      </c>
      <c r="H117" s="8" t="s">
        <v>415</v>
      </c>
      <c r="I117" t="s">
        <v>353</v>
      </c>
      <c r="J117" t="s">
        <v>339</v>
      </c>
      <c r="K117">
        <v>10000</v>
      </c>
      <c r="L117" t="s">
        <v>367</v>
      </c>
      <c r="M117" t="s">
        <v>367</v>
      </c>
      <c r="N117">
        <v>10000</v>
      </c>
      <c r="P117">
        <v>10000</v>
      </c>
      <c r="Q117">
        <v>10000</v>
      </c>
      <c r="S117" s="13">
        <v>10000</v>
      </c>
      <c r="T117">
        <v>10000</v>
      </c>
      <c r="U117" t="s">
        <v>105</v>
      </c>
      <c r="V117" s="19">
        <v>30725</v>
      </c>
      <c r="Z117">
        <v>7</v>
      </c>
      <c r="AA117">
        <v>0</v>
      </c>
      <c r="AE117">
        <v>10000</v>
      </c>
      <c r="AF117">
        <v>10</v>
      </c>
      <c r="AH117">
        <v>0</v>
      </c>
      <c r="AI117" t="s">
        <v>388</v>
      </c>
      <c r="AM117" t="s">
        <v>97</v>
      </c>
      <c r="AN117" t="s">
        <v>98</v>
      </c>
      <c r="AO117" t="s">
        <v>99</v>
      </c>
    </row>
    <row r="118" spans="1:41" x14ac:dyDescent="0.25">
      <c r="A118" t="s">
        <v>337</v>
      </c>
      <c r="B118" t="s">
        <v>389</v>
      </c>
      <c r="D118" t="s">
        <v>344</v>
      </c>
      <c r="E118" t="s">
        <v>93</v>
      </c>
      <c r="F118" t="s">
        <v>94</v>
      </c>
      <c r="G118" t="s">
        <v>390</v>
      </c>
      <c r="H118" s="8" t="s">
        <v>415</v>
      </c>
      <c r="I118" t="s">
        <v>353</v>
      </c>
      <c r="J118" t="s">
        <v>348</v>
      </c>
      <c r="K118">
        <v>50000</v>
      </c>
      <c r="L118" t="s">
        <v>407</v>
      </c>
      <c r="M118" t="s">
        <v>435</v>
      </c>
      <c r="N118">
        <v>50000</v>
      </c>
      <c r="P118">
        <v>50000</v>
      </c>
      <c r="Q118">
        <v>50000</v>
      </c>
      <c r="S118" s="13">
        <v>50000</v>
      </c>
      <c r="T118">
        <v>50000</v>
      </c>
      <c r="U118" t="s">
        <v>393</v>
      </c>
      <c r="V118" s="19">
        <v>148200</v>
      </c>
      <c r="Z118">
        <v>7</v>
      </c>
      <c r="AA118">
        <v>0</v>
      </c>
      <c r="AE118">
        <v>50000</v>
      </c>
      <c r="AF118">
        <v>60</v>
      </c>
      <c r="AH118">
        <v>0</v>
      </c>
      <c r="AI118" t="s">
        <v>354</v>
      </c>
      <c r="AM118" t="s">
        <v>340</v>
      </c>
      <c r="AN118" t="s">
        <v>341</v>
      </c>
      <c r="AO118" t="s">
        <v>342</v>
      </c>
    </row>
    <row r="119" spans="1:41" x14ac:dyDescent="0.25">
      <c r="A119" t="s">
        <v>337</v>
      </c>
      <c r="B119" t="s">
        <v>137</v>
      </c>
      <c r="D119" t="s">
        <v>344</v>
      </c>
      <c r="E119" t="s">
        <v>93</v>
      </c>
      <c r="F119" t="s">
        <v>94</v>
      </c>
      <c r="G119" t="s">
        <v>138</v>
      </c>
      <c r="H119" s="8" t="s">
        <v>415</v>
      </c>
      <c r="I119" t="s">
        <v>353</v>
      </c>
      <c r="J119" t="s">
        <v>339</v>
      </c>
      <c r="K119">
        <v>5000</v>
      </c>
      <c r="L119" t="s">
        <v>349</v>
      </c>
      <c r="M119" t="s">
        <v>349</v>
      </c>
      <c r="N119">
        <v>5000</v>
      </c>
      <c r="P119">
        <v>5000</v>
      </c>
      <c r="Q119">
        <v>5000</v>
      </c>
      <c r="S119" s="13">
        <v>5000</v>
      </c>
      <c r="T119">
        <v>5000</v>
      </c>
      <c r="U119" t="s">
        <v>139</v>
      </c>
      <c r="V119" s="19">
        <v>15037.5</v>
      </c>
      <c r="Z119">
        <v>7</v>
      </c>
      <c r="AA119">
        <v>0</v>
      </c>
      <c r="AE119">
        <v>5000</v>
      </c>
      <c r="AF119">
        <v>10</v>
      </c>
      <c r="AH119">
        <v>0</v>
      </c>
      <c r="AI119" t="s">
        <v>388</v>
      </c>
      <c r="AM119" t="s">
        <v>97</v>
      </c>
      <c r="AN119" t="s">
        <v>98</v>
      </c>
      <c r="AO119" t="s">
        <v>99</v>
      </c>
    </row>
    <row r="120" spans="1:41" x14ac:dyDescent="0.25">
      <c r="A120" t="s">
        <v>337</v>
      </c>
      <c r="B120" t="s">
        <v>137</v>
      </c>
      <c r="D120" t="s">
        <v>344</v>
      </c>
      <c r="E120" t="s">
        <v>93</v>
      </c>
      <c r="F120" t="s">
        <v>94</v>
      </c>
      <c r="G120" t="s">
        <v>141</v>
      </c>
      <c r="H120" s="8" t="s">
        <v>415</v>
      </c>
      <c r="I120" t="s">
        <v>353</v>
      </c>
      <c r="J120" t="s">
        <v>339</v>
      </c>
      <c r="K120">
        <v>1000</v>
      </c>
      <c r="L120" t="s">
        <v>349</v>
      </c>
      <c r="M120" t="s">
        <v>349</v>
      </c>
      <c r="N120">
        <v>1000</v>
      </c>
      <c r="P120">
        <v>1000</v>
      </c>
      <c r="Q120">
        <v>1000</v>
      </c>
      <c r="S120" s="13">
        <v>1000</v>
      </c>
      <c r="T120">
        <v>1000</v>
      </c>
      <c r="U120" t="s">
        <v>139</v>
      </c>
      <c r="V120" s="19">
        <v>3012.5</v>
      </c>
      <c r="Z120">
        <v>7</v>
      </c>
      <c r="AA120">
        <v>0</v>
      </c>
      <c r="AE120">
        <v>1000</v>
      </c>
      <c r="AF120">
        <v>10</v>
      </c>
      <c r="AH120">
        <v>0</v>
      </c>
      <c r="AI120" t="s">
        <v>388</v>
      </c>
      <c r="AM120" t="s">
        <v>97</v>
      </c>
      <c r="AN120" t="s">
        <v>98</v>
      </c>
      <c r="AO120" t="s">
        <v>99</v>
      </c>
    </row>
    <row r="121" spans="1:41" x14ac:dyDescent="0.25">
      <c r="A121" t="s">
        <v>337</v>
      </c>
      <c r="B121" t="s">
        <v>137</v>
      </c>
      <c r="D121" t="s">
        <v>344</v>
      </c>
      <c r="E121" t="s">
        <v>93</v>
      </c>
      <c r="F121" t="s">
        <v>94</v>
      </c>
      <c r="G121" t="s">
        <v>142</v>
      </c>
      <c r="H121" s="8" t="s">
        <v>415</v>
      </c>
      <c r="I121" t="s">
        <v>353</v>
      </c>
      <c r="J121" t="s">
        <v>339</v>
      </c>
      <c r="K121">
        <v>40000</v>
      </c>
      <c r="L121" t="s">
        <v>445</v>
      </c>
      <c r="M121" t="s">
        <v>446</v>
      </c>
      <c r="N121">
        <v>40000</v>
      </c>
      <c r="P121">
        <v>40000</v>
      </c>
      <c r="Q121">
        <v>40000</v>
      </c>
      <c r="R121">
        <v>40000</v>
      </c>
      <c r="S121" s="13">
        <v>40000</v>
      </c>
      <c r="T121">
        <v>40000</v>
      </c>
      <c r="U121" t="s">
        <v>139</v>
      </c>
      <c r="V121" s="19">
        <v>122000</v>
      </c>
      <c r="Z121">
        <v>7</v>
      </c>
      <c r="AA121">
        <v>0</v>
      </c>
      <c r="AE121">
        <v>40000</v>
      </c>
      <c r="AF121">
        <v>10</v>
      </c>
      <c r="AH121">
        <v>40000</v>
      </c>
      <c r="AI121" t="s">
        <v>388</v>
      </c>
      <c r="AM121" t="s">
        <v>97</v>
      </c>
      <c r="AN121" t="s">
        <v>98</v>
      </c>
      <c r="AO121" t="s">
        <v>99</v>
      </c>
    </row>
    <row r="122" spans="1:41" x14ac:dyDescent="0.25">
      <c r="A122" t="s">
        <v>337</v>
      </c>
      <c r="B122" t="s">
        <v>137</v>
      </c>
      <c r="D122" t="s">
        <v>344</v>
      </c>
      <c r="E122" t="s">
        <v>93</v>
      </c>
      <c r="F122" t="s">
        <v>94</v>
      </c>
      <c r="G122" t="s">
        <v>153</v>
      </c>
      <c r="H122" s="8" t="s">
        <v>415</v>
      </c>
      <c r="I122" t="s">
        <v>353</v>
      </c>
      <c r="J122" t="s">
        <v>339</v>
      </c>
      <c r="K122">
        <v>5000</v>
      </c>
      <c r="L122" t="s">
        <v>367</v>
      </c>
      <c r="M122" t="s">
        <v>367</v>
      </c>
      <c r="N122">
        <v>5000</v>
      </c>
      <c r="P122">
        <v>5000</v>
      </c>
      <c r="Q122">
        <v>5000</v>
      </c>
      <c r="S122" s="13">
        <v>5000</v>
      </c>
      <c r="T122">
        <v>5000</v>
      </c>
      <c r="U122" t="s">
        <v>139</v>
      </c>
      <c r="V122" s="19">
        <v>15275</v>
      </c>
      <c r="Z122">
        <v>7</v>
      </c>
      <c r="AA122">
        <v>0</v>
      </c>
      <c r="AE122">
        <v>5000</v>
      </c>
      <c r="AF122">
        <v>10</v>
      </c>
      <c r="AH122">
        <v>0</v>
      </c>
      <c r="AI122" t="s">
        <v>388</v>
      </c>
      <c r="AM122" t="s">
        <v>97</v>
      </c>
      <c r="AN122" t="s">
        <v>98</v>
      </c>
      <c r="AO122" t="s">
        <v>99</v>
      </c>
    </row>
    <row r="123" spans="1:41" x14ac:dyDescent="0.25">
      <c r="A123" t="s">
        <v>337</v>
      </c>
      <c r="B123" t="s">
        <v>137</v>
      </c>
      <c r="D123" t="s">
        <v>344</v>
      </c>
      <c r="E123" t="s">
        <v>93</v>
      </c>
      <c r="F123" t="s">
        <v>94</v>
      </c>
      <c r="G123" t="s">
        <v>166</v>
      </c>
      <c r="H123" s="8" t="s">
        <v>415</v>
      </c>
      <c r="I123" t="s">
        <v>353</v>
      </c>
      <c r="J123" t="s">
        <v>339</v>
      </c>
      <c r="K123">
        <v>15000</v>
      </c>
      <c r="L123" t="s">
        <v>370</v>
      </c>
      <c r="M123" t="s">
        <v>396</v>
      </c>
      <c r="N123">
        <v>15000</v>
      </c>
      <c r="P123">
        <v>15000</v>
      </c>
      <c r="Q123">
        <v>15000</v>
      </c>
      <c r="S123" s="13">
        <v>15000</v>
      </c>
      <c r="T123">
        <v>15000</v>
      </c>
      <c r="U123" t="s">
        <v>139</v>
      </c>
      <c r="V123" s="19">
        <v>45000</v>
      </c>
      <c r="Z123">
        <v>7</v>
      </c>
      <c r="AA123">
        <v>0</v>
      </c>
      <c r="AE123">
        <v>15000</v>
      </c>
      <c r="AF123">
        <v>10</v>
      </c>
      <c r="AH123">
        <v>0</v>
      </c>
      <c r="AI123" t="s">
        <v>388</v>
      </c>
      <c r="AM123" t="s">
        <v>97</v>
      </c>
      <c r="AN123" t="s">
        <v>98</v>
      </c>
      <c r="AO123" t="s">
        <v>99</v>
      </c>
    </row>
    <row r="124" spans="1:41" x14ac:dyDescent="0.25">
      <c r="A124" t="s">
        <v>337</v>
      </c>
      <c r="B124" t="s">
        <v>137</v>
      </c>
      <c r="D124" t="s">
        <v>344</v>
      </c>
      <c r="E124" t="s">
        <v>93</v>
      </c>
      <c r="F124" t="s">
        <v>94</v>
      </c>
      <c r="G124" t="s">
        <v>167</v>
      </c>
      <c r="H124" s="8" t="s">
        <v>415</v>
      </c>
      <c r="I124" t="s">
        <v>353</v>
      </c>
      <c r="J124" t="s">
        <v>339</v>
      </c>
      <c r="K124">
        <v>10000</v>
      </c>
      <c r="L124" t="s">
        <v>376</v>
      </c>
      <c r="M124" t="s">
        <v>358</v>
      </c>
      <c r="N124">
        <v>10000</v>
      </c>
      <c r="P124">
        <v>10000</v>
      </c>
      <c r="Q124">
        <v>10000</v>
      </c>
      <c r="R124">
        <v>10000</v>
      </c>
      <c r="S124" s="13">
        <v>10000</v>
      </c>
      <c r="T124">
        <v>10000</v>
      </c>
      <c r="U124" t="s">
        <v>139</v>
      </c>
      <c r="V124" s="19">
        <v>29960</v>
      </c>
      <c r="Z124">
        <v>7</v>
      </c>
      <c r="AA124">
        <v>0</v>
      </c>
      <c r="AE124">
        <v>10000</v>
      </c>
      <c r="AF124">
        <v>10</v>
      </c>
      <c r="AH124">
        <v>10000</v>
      </c>
      <c r="AI124" t="s">
        <v>388</v>
      </c>
      <c r="AM124" t="s">
        <v>97</v>
      </c>
      <c r="AN124" t="s">
        <v>98</v>
      </c>
      <c r="AO124" t="s">
        <v>99</v>
      </c>
    </row>
    <row r="125" spans="1:41" x14ac:dyDescent="0.25">
      <c r="A125" t="s">
        <v>337</v>
      </c>
      <c r="B125" t="s">
        <v>137</v>
      </c>
      <c r="D125" t="s">
        <v>344</v>
      </c>
      <c r="E125" t="s">
        <v>93</v>
      </c>
      <c r="F125" t="s">
        <v>94</v>
      </c>
      <c r="G125" t="s">
        <v>201</v>
      </c>
      <c r="H125" s="8" t="s">
        <v>415</v>
      </c>
      <c r="I125" t="s">
        <v>353</v>
      </c>
      <c r="J125" t="s">
        <v>348</v>
      </c>
      <c r="K125">
        <v>15000</v>
      </c>
      <c r="L125" t="s">
        <v>376</v>
      </c>
      <c r="M125" t="s">
        <v>358</v>
      </c>
      <c r="N125">
        <v>15000</v>
      </c>
      <c r="P125">
        <v>15000</v>
      </c>
      <c r="Q125">
        <v>15000</v>
      </c>
      <c r="S125" s="13">
        <v>15000</v>
      </c>
      <c r="T125">
        <v>15000</v>
      </c>
      <c r="U125" t="s">
        <v>202</v>
      </c>
      <c r="V125" s="19">
        <v>45300</v>
      </c>
      <c r="Z125">
        <v>7</v>
      </c>
      <c r="AA125">
        <v>0</v>
      </c>
      <c r="AE125">
        <v>15000</v>
      </c>
      <c r="AF125">
        <v>60</v>
      </c>
      <c r="AH125">
        <v>0</v>
      </c>
      <c r="AI125" t="s">
        <v>338</v>
      </c>
      <c r="AM125" t="s">
        <v>340</v>
      </c>
      <c r="AN125" t="s">
        <v>341</v>
      </c>
      <c r="AO125" t="s">
        <v>342</v>
      </c>
    </row>
    <row r="126" spans="1:41" x14ac:dyDescent="0.25">
      <c r="A126" t="s">
        <v>337</v>
      </c>
      <c r="B126" t="s">
        <v>137</v>
      </c>
      <c r="D126" t="s">
        <v>344</v>
      </c>
      <c r="E126" t="s">
        <v>93</v>
      </c>
      <c r="F126" t="s">
        <v>94</v>
      </c>
      <c r="G126" t="s">
        <v>203</v>
      </c>
      <c r="H126" s="8" t="s">
        <v>415</v>
      </c>
      <c r="I126" t="s">
        <v>353</v>
      </c>
      <c r="J126" t="s">
        <v>339</v>
      </c>
      <c r="K126">
        <v>10000</v>
      </c>
      <c r="L126" t="s">
        <v>174</v>
      </c>
      <c r="M126" t="s">
        <v>174</v>
      </c>
      <c r="N126">
        <v>10000</v>
      </c>
      <c r="P126">
        <v>10000</v>
      </c>
      <c r="Q126">
        <v>10000</v>
      </c>
      <c r="S126" s="13">
        <v>10000</v>
      </c>
      <c r="T126">
        <v>10000</v>
      </c>
      <c r="U126" t="s">
        <v>139</v>
      </c>
      <c r="V126" s="19">
        <v>30900</v>
      </c>
      <c r="Z126">
        <v>7</v>
      </c>
      <c r="AA126">
        <v>0</v>
      </c>
      <c r="AE126">
        <v>10000</v>
      </c>
      <c r="AF126">
        <v>10</v>
      </c>
      <c r="AH126">
        <v>0</v>
      </c>
      <c r="AI126" t="s">
        <v>388</v>
      </c>
      <c r="AM126" t="s">
        <v>97</v>
      </c>
      <c r="AN126" t="s">
        <v>98</v>
      </c>
      <c r="AO126" t="s">
        <v>99</v>
      </c>
    </row>
    <row r="127" spans="1:41" x14ac:dyDescent="0.25">
      <c r="A127" t="s">
        <v>337</v>
      </c>
      <c r="B127" t="s">
        <v>137</v>
      </c>
      <c r="D127" t="s">
        <v>344</v>
      </c>
      <c r="E127" t="s">
        <v>93</v>
      </c>
      <c r="F127" t="s">
        <v>94</v>
      </c>
      <c r="G127" t="s">
        <v>204</v>
      </c>
      <c r="H127" s="8" t="s">
        <v>415</v>
      </c>
      <c r="I127" t="s">
        <v>353</v>
      </c>
      <c r="J127" t="s">
        <v>339</v>
      </c>
      <c r="K127">
        <v>5000</v>
      </c>
      <c r="L127" t="s">
        <v>435</v>
      </c>
      <c r="M127" t="s">
        <v>435</v>
      </c>
      <c r="N127">
        <v>5000</v>
      </c>
      <c r="P127">
        <v>5000</v>
      </c>
      <c r="Q127">
        <v>5000</v>
      </c>
      <c r="S127" s="13">
        <v>5000</v>
      </c>
      <c r="T127">
        <v>5000</v>
      </c>
      <c r="U127" t="s">
        <v>139</v>
      </c>
      <c r="V127" s="19">
        <v>15450</v>
      </c>
      <c r="Z127">
        <v>7</v>
      </c>
      <c r="AA127">
        <v>0</v>
      </c>
      <c r="AE127">
        <v>5000</v>
      </c>
      <c r="AF127">
        <v>10</v>
      </c>
      <c r="AH127">
        <v>0</v>
      </c>
      <c r="AI127" t="s">
        <v>388</v>
      </c>
      <c r="AM127" t="s">
        <v>97</v>
      </c>
      <c r="AN127" t="s">
        <v>98</v>
      </c>
      <c r="AO127" t="s">
        <v>99</v>
      </c>
    </row>
    <row r="128" spans="1:41" x14ac:dyDescent="0.25">
      <c r="A128" t="s">
        <v>337</v>
      </c>
      <c r="B128" t="s">
        <v>137</v>
      </c>
      <c r="D128" t="s">
        <v>344</v>
      </c>
      <c r="E128" t="s">
        <v>93</v>
      </c>
      <c r="F128" t="s">
        <v>94</v>
      </c>
      <c r="G128" t="s">
        <v>206</v>
      </c>
      <c r="H128" s="8" t="s">
        <v>415</v>
      </c>
      <c r="I128" t="s">
        <v>353</v>
      </c>
      <c r="J128" t="s">
        <v>339</v>
      </c>
      <c r="K128">
        <v>10000</v>
      </c>
      <c r="L128" t="s">
        <v>435</v>
      </c>
      <c r="M128" t="s">
        <v>435</v>
      </c>
      <c r="N128">
        <v>10000</v>
      </c>
      <c r="P128">
        <v>10000</v>
      </c>
      <c r="Q128">
        <v>10000</v>
      </c>
      <c r="S128" s="13">
        <v>10000</v>
      </c>
      <c r="T128">
        <v>10000</v>
      </c>
      <c r="U128" t="s">
        <v>139</v>
      </c>
      <c r="V128" s="19">
        <v>30800</v>
      </c>
      <c r="Z128">
        <v>7</v>
      </c>
      <c r="AA128">
        <v>0</v>
      </c>
      <c r="AE128">
        <v>10000</v>
      </c>
      <c r="AF128">
        <v>10</v>
      </c>
      <c r="AH128">
        <v>0</v>
      </c>
      <c r="AI128" t="s">
        <v>388</v>
      </c>
      <c r="AM128" t="s">
        <v>97</v>
      </c>
      <c r="AN128" t="s">
        <v>98</v>
      </c>
      <c r="AO128" t="s">
        <v>99</v>
      </c>
    </row>
    <row r="129" spans="1:41" x14ac:dyDescent="0.25">
      <c r="A129" t="s">
        <v>337</v>
      </c>
      <c r="B129" t="s">
        <v>137</v>
      </c>
      <c r="D129" t="s">
        <v>344</v>
      </c>
      <c r="E129" t="s">
        <v>93</v>
      </c>
      <c r="F129" t="s">
        <v>94</v>
      </c>
      <c r="G129" t="s">
        <v>207</v>
      </c>
      <c r="H129" s="8" t="s">
        <v>415</v>
      </c>
      <c r="I129" t="s">
        <v>353</v>
      </c>
      <c r="J129" t="s">
        <v>339</v>
      </c>
      <c r="K129">
        <v>10000</v>
      </c>
      <c r="L129" t="s">
        <v>350</v>
      </c>
      <c r="M129" t="s">
        <v>350</v>
      </c>
      <c r="N129">
        <v>10000</v>
      </c>
      <c r="P129">
        <v>10000</v>
      </c>
      <c r="Q129">
        <v>10000</v>
      </c>
      <c r="R129">
        <v>10000</v>
      </c>
      <c r="S129" s="13">
        <v>10000</v>
      </c>
      <c r="T129">
        <v>10000</v>
      </c>
      <c r="U129" t="s">
        <v>139</v>
      </c>
      <c r="V129" s="19">
        <v>30900</v>
      </c>
      <c r="Z129">
        <v>7</v>
      </c>
      <c r="AA129">
        <v>0</v>
      </c>
      <c r="AE129">
        <v>10000</v>
      </c>
      <c r="AF129">
        <v>10</v>
      </c>
      <c r="AH129">
        <v>10000</v>
      </c>
      <c r="AI129" t="s">
        <v>388</v>
      </c>
      <c r="AM129" t="s">
        <v>97</v>
      </c>
      <c r="AN129" t="s">
        <v>98</v>
      </c>
      <c r="AO129" t="s">
        <v>99</v>
      </c>
    </row>
    <row r="130" spans="1:41" x14ac:dyDescent="0.25">
      <c r="A130" t="s">
        <v>337</v>
      </c>
      <c r="B130" t="s">
        <v>137</v>
      </c>
      <c r="D130" t="s">
        <v>344</v>
      </c>
      <c r="E130" t="s">
        <v>93</v>
      </c>
      <c r="F130" t="s">
        <v>94</v>
      </c>
      <c r="G130" t="s">
        <v>209</v>
      </c>
      <c r="H130" s="8" t="s">
        <v>415</v>
      </c>
      <c r="I130" t="s">
        <v>353</v>
      </c>
      <c r="J130" t="s">
        <v>339</v>
      </c>
      <c r="K130">
        <v>10000</v>
      </c>
      <c r="L130" t="s">
        <v>349</v>
      </c>
      <c r="M130" t="s">
        <v>349</v>
      </c>
      <c r="N130">
        <v>10000</v>
      </c>
      <c r="P130">
        <v>10000</v>
      </c>
      <c r="Q130">
        <v>10000</v>
      </c>
      <c r="S130" s="13">
        <v>10000</v>
      </c>
      <c r="T130">
        <v>10000</v>
      </c>
      <c r="U130" t="s">
        <v>139</v>
      </c>
      <c r="V130" s="19">
        <v>30875</v>
      </c>
      <c r="Z130">
        <v>7</v>
      </c>
      <c r="AA130">
        <v>0</v>
      </c>
      <c r="AE130">
        <v>10000</v>
      </c>
      <c r="AF130">
        <v>10</v>
      </c>
      <c r="AH130">
        <v>0</v>
      </c>
      <c r="AI130" t="s">
        <v>388</v>
      </c>
      <c r="AM130" t="s">
        <v>97</v>
      </c>
      <c r="AN130" t="s">
        <v>98</v>
      </c>
      <c r="AO130" t="s">
        <v>99</v>
      </c>
    </row>
    <row r="131" spans="1:41" x14ac:dyDescent="0.25">
      <c r="A131" t="s">
        <v>337</v>
      </c>
      <c r="B131" t="s">
        <v>137</v>
      </c>
      <c r="D131" t="s">
        <v>344</v>
      </c>
      <c r="E131" t="s">
        <v>93</v>
      </c>
      <c r="F131" t="s">
        <v>94</v>
      </c>
      <c r="G131" t="s">
        <v>211</v>
      </c>
      <c r="H131" s="8" t="s">
        <v>415</v>
      </c>
      <c r="I131" t="s">
        <v>353</v>
      </c>
      <c r="J131" t="s">
        <v>339</v>
      </c>
      <c r="K131">
        <v>1000</v>
      </c>
      <c r="L131" t="s">
        <v>349</v>
      </c>
      <c r="M131" t="s">
        <v>349</v>
      </c>
      <c r="N131">
        <v>1000</v>
      </c>
      <c r="P131">
        <v>1000</v>
      </c>
      <c r="Q131">
        <v>1000</v>
      </c>
      <c r="S131" s="13">
        <v>1000</v>
      </c>
      <c r="T131">
        <v>1000</v>
      </c>
      <c r="U131" t="s">
        <v>139</v>
      </c>
      <c r="V131" s="19">
        <v>3012.5</v>
      </c>
      <c r="Z131">
        <v>7</v>
      </c>
      <c r="AA131">
        <v>0</v>
      </c>
      <c r="AE131">
        <v>1000</v>
      </c>
      <c r="AF131">
        <v>10</v>
      </c>
      <c r="AH131">
        <v>0</v>
      </c>
      <c r="AI131" t="s">
        <v>388</v>
      </c>
      <c r="AM131" t="s">
        <v>97</v>
      </c>
      <c r="AN131" t="s">
        <v>98</v>
      </c>
      <c r="AO131" t="s">
        <v>99</v>
      </c>
    </row>
    <row r="132" spans="1:41" x14ac:dyDescent="0.25">
      <c r="A132" t="s">
        <v>337</v>
      </c>
      <c r="B132" t="s">
        <v>137</v>
      </c>
      <c r="D132" t="s">
        <v>344</v>
      </c>
      <c r="E132" t="s">
        <v>93</v>
      </c>
      <c r="F132" t="s">
        <v>94</v>
      </c>
      <c r="G132" t="s">
        <v>213</v>
      </c>
      <c r="H132" s="8" t="s">
        <v>415</v>
      </c>
      <c r="I132" t="s">
        <v>353</v>
      </c>
      <c r="J132" t="s">
        <v>339</v>
      </c>
      <c r="K132">
        <v>40000</v>
      </c>
      <c r="L132" t="s">
        <v>445</v>
      </c>
      <c r="M132" t="s">
        <v>446</v>
      </c>
      <c r="N132">
        <v>40000</v>
      </c>
      <c r="P132">
        <v>40000</v>
      </c>
      <c r="Q132">
        <v>40000</v>
      </c>
      <c r="S132" s="13">
        <v>40000</v>
      </c>
      <c r="T132">
        <v>40000</v>
      </c>
      <c r="U132" t="s">
        <v>139</v>
      </c>
      <c r="V132" s="19">
        <v>121800</v>
      </c>
      <c r="Z132">
        <v>7</v>
      </c>
      <c r="AA132">
        <v>0</v>
      </c>
      <c r="AE132">
        <v>40000</v>
      </c>
      <c r="AF132">
        <v>10</v>
      </c>
      <c r="AH132">
        <v>0</v>
      </c>
      <c r="AI132" t="s">
        <v>388</v>
      </c>
      <c r="AM132" t="s">
        <v>97</v>
      </c>
      <c r="AN132" t="s">
        <v>98</v>
      </c>
      <c r="AO132" t="s">
        <v>99</v>
      </c>
    </row>
    <row r="133" spans="1:41" x14ac:dyDescent="0.25">
      <c r="A133" t="s">
        <v>337</v>
      </c>
      <c r="B133" t="s">
        <v>137</v>
      </c>
      <c r="D133" t="s">
        <v>344</v>
      </c>
      <c r="E133" t="s">
        <v>93</v>
      </c>
      <c r="F133" t="s">
        <v>94</v>
      </c>
      <c r="G133" t="s">
        <v>214</v>
      </c>
      <c r="H133" s="8" t="s">
        <v>415</v>
      </c>
      <c r="I133" t="s">
        <v>353</v>
      </c>
      <c r="J133" t="s">
        <v>339</v>
      </c>
      <c r="K133">
        <v>4000</v>
      </c>
      <c r="L133" t="s">
        <v>445</v>
      </c>
      <c r="M133" t="s">
        <v>446</v>
      </c>
      <c r="N133">
        <v>4000</v>
      </c>
      <c r="P133">
        <v>4000</v>
      </c>
      <c r="Q133">
        <v>4000</v>
      </c>
      <c r="S133" s="13">
        <v>4000</v>
      </c>
      <c r="T133">
        <v>4000</v>
      </c>
      <c r="U133" t="s">
        <v>139</v>
      </c>
      <c r="V133" s="19">
        <v>12040</v>
      </c>
      <c r="Z133">
        <v>7</v>
      </c>
      <c r="AA133">
        <v>0</v>
      </c>
      <c r="AE133">
        <v>4000</v>
      </c>
      <c r="AF133">
        <v>10</v>
      </c>
      <c r="AH133">
        <v>0</v>
      </c>
      <c r="AI133" t="s">
        <v>388</v>
      </c>
      <c r="AM133" t="s">
        <v>97</v>
      </c>
      <c r="AN133" t="s">
        <v>98</v>
      </c>
      <c r="AO133" t="s">
        <v>99</v>
      </c>
    </row>
    <row r="134" spans="1:41" x14ac:dyDescent="0.25">
      <c r="A134" t="s">
        <v>337</v>
      </c>
      <c r="B134" t="s">
        <v>137</v>
      </c>
      <c r="D134" t="s">
        <v>344</v>
      </c>
      <c r="E134" t="s">
        <v>93</v>
      </c>
      <c r="F134" t="s">
        <v>94</v>
      </c>
      <c r="G134" t="s">
        <v>223</v>
      </c>
      <c r="H134" s="8" t="s">
        <v>415</v>
      </c>
      <c r="I134" t="s">
        <v>353</v>
      </c>
      <c r="J134" t="s">
        <v>339</v>
      </c>
      <c r="K134">
        <v>10000</v>
      </c>
      <c r="L134" t="s">
        <v>376</v>
      </c>
      <c r="M134" t="s">
        <v>358</v>
      </c>
      <c r="N134">
        <v>10000</v>
      </c>
      <c r="P134">
        <v>10000</v>
      </c>
      <c r="Q134">
        <v>10000</v>
      </c>
      <c r="R134">
        <v>10000</v>
      </c>
      <c r="S134" s="13">
        <v>10000</v>
      </c>
      <c r="T134">
        <v>10000</v>
      </c>
      <c r="U134" t="s">
        <v>139</v>
      </c>
      <c r="V134" s="19">
        <v>30625</v>
      </c>
      <c r="Z134">
        <v>7</v>
      </c>
      <c r="AA134">
        <v>0</v>
      </c>
      <c r="AE134">
        <v>10000</v>
      </c>
      <c r="AF134">
        <v>10</v>
      </c>
      <c r="AH134">
        <v>10000</v>
      </c>
      <c r="AI134" t="s">
        <v>388</v>
      </c>
      <c r="AM134" t="s">
        <v>97</v>
      </c>
      <c r="AN134" t="s">
        <v>98</v>
      </c>
      <c r="AO134" t="s">
        <v>99</v>
      </c>
    </row>
    <row r="135" spans="1:41" x14ac:dyDescent="0.25">
      <c r="A135" t="s">
        <v>337</v>
      </c>
      <c r="B135" t="s">
        <v>137</v>
      </c>
      <c r="D135" t="s">
        <v>344</v>
      </c>
      <c r="E135" t="s">
        <v>93</v>
      </c>
      <c r="F135" t="s">
        <v>94</v>
      </c>
      <c r="G135" t="s">
        <v>225</v>
      </c>
      <c r="H135" s="8" t="s">
        <v>415</v>
      </c>
      <c r="I135" t="s">
        <v>353</v>
      </c>
      <c r="J135" t="s">
        <v>339</v>
      </c>
      <c r="K135">
        <v>20000</v>
      </c>
      <c r="L135" t="s">
        <v>376</v>
      </c>
      <c r="M135" t="s">
        <v>358</v>
      </c>
      <c r="N135">
        <v>20000</v>
      </c>
      <c r="P135">
        <v>20000</v>
      </c>
      <c r="Q135">
        <v>20000</v>
      </c>
      <c r="R135">
        <v>20000</v>
      </c>
      <c r="S135" s="13">
        <v>20000</v>
      </c>
      <c r="T135">
        <v>20000</v>
      </c>
      <c r="U135" t="s">
        <v>139</v>
      </c>
      <c r="V135" s="19">
        <v>60200</v>
      </c>
      <c r="Z135">
        <v>7</v>
      </c>
      <c r="AA135">
        <v>0</v>
      </c>
      <c r="AE135">
        <v>20000</v>
      </c>
      <c r="AF135">
        <v>10</v>
      </c>
      <c r="AH135">
        <v>20000</v>
      </c>
      <c r="AI135" t="s">
        <v>388</v>
      </c>
      <c r="AM135" t="s">
        <v>97</v>
      </c>
      <c r="AN135" t="s">
        <v>98</v>
      </c>
      <c r="AO135" t="s">
        <v>99</v>
      </c>
    </row>
    <row r="136" spans="1:41" x14ac:dyDescent="0.25">
      <c r="A136" t="s">
        <v>337</v>
      </c>
      <c r="B136" t="s">
        <v>137</v>
      </c>
      <c r="D136" t="s">
        <v>344</v>
      </c>
      <c r="E136" t="s">
        <v>93</v>
      </c>
      <c r="F136" t="s">
        <v>94</v>
      </c>
      <c r="G136" t="s">
        <v>253</v>
      </c>
      <c r="H136" s="8" t="s">
        <v>415</v>
      </c>
      <c r="I136" t="s">
        <v>353</v>
      </c>
      <c r="J136" t="s">
        <v>339</v>
      </c>
      <c r="K136">
        <v>40000</v>
      </c>
      <c r="L136" t="s">
        <v>445</v>
      </c>
      <c r="M136" t="s">
        <v>446</v>
      </c>
      <c r="N136">
        <v>40000</v>
      </c>
      <c r="P136">
        <v>40000</v>
      </c>
      <c r="Q136">
        <v>40000</v>
      </c>
      <c r="S136" s="13">
        <v>40000</v>
      </c>
      <c r="T136">
        <v>40000</v>
      </c>
      <c r="U136" t="s">
        <v>139</v>
      </c>
      <c r="V136" s="19">
        <v>120400</v>
      </c>
      <c r="Z136">
        <v>7</v>
      </c>
      <c r="AA136">
        <v>0</v>
      </c>
      <c r="AE136">
        <v>40000</v>
      </c>
      <c r="AF136">
        <v>10</v>
      </c>
      <c r="AH136">
        <v>0</v>
      </c>
      <c r="AI136" t="s">
        <v>388</v>
      </c>
      <c r="AM136" t="s">
        <v>97</v>
      </c>
      <c r="AN136" t="s">
        <v>98</v>
      </c>
      <c r="AO136" t="s">
        <v>99</v>
      </c>
    </row>
    <row r="137" spans="1:41" x14ac:dyDescent="0.25">
      <c r="A137" t="s">
        <v>337</v>
      </c>
      <c r="B137" t="s">
        <v>137</v>
      </c>
      <c r="D137" t="s">
        <v>344</v>
      </c>
      <c r="E137" t="s">
        <v>93</v>
      </c>
      <c r="F137" t="s">
        <v>94</v>
      </c>
      <c r="G137" t="s">
        <v>255</v>
      </c>
      <c r="H137" s="8" t="s">
        <v>415</v>
      </c>
      <c r="I137" t="s">
        <v>353</v>
      </c>
      <c r="J137" t="s">
        <v>339</v>
      </c>
      <c r="K137">
        <v>10000</v>
      </c>
      <c r="L137" t="s">
        <v>350</v>
      </c>
      <c r="M137" t="s">
        <v>350</v>
      </c>
      <c r="N137">
        <v>10000</v>
      </c>
      <c r="P137">
        <v>10000</v>
      </c>
      <c r="Q137">
        <v>10000</v>
      </c>
      <c r="S137" s="13">
        <v>10000</v>
      </c>
      <c r="T137">
        <v>10000</v>
      </c>
      <c r="U137" t="s">
        <v>139</v>
      </c>
      <c r="V137" s="19">
        <v>30600</v>
      </c>
      <c r="Z137">
        <v>7</v>
      </c>
      <c r="AA137">
        <v>0</v>
      </c>
      <c r="AE137">
        <v>10000</v>
      </c>
      <c r="AF137">
        <v>10</v>
      </c>
      <c r="AH137">
        <v>0</v>
      </c>
      <c r="AI137" t="s">
        <v>388</v>
      </c>
      <c r="AM137" t="s">
        <v>97</v>
      </c>
      <c r="AN137" t="s">
        <v>98</v>
      </c>
      <c r="AO137" t="s">
        <v>99</v>
      </c>
    </row>
    <row r="138" spans="1:41" x14ac:dyDescent="0.25">
      <c r="A138" t="s">
        <v>337</v>
      </c>
      <c r="B138" t="s">
        <v>137</v>
      </c>
      <c r="D138" t="s">
        <v>344</v>
      </c>
      <c r="E138" t="s">
        <v>93</v>
      </c>
      <c r="F138" t="s">
        <v>94</v>
      </c>
      <c r="G138" t="s">
        <v>263</v>
      </c>
      <c r="H138" s="8" t="s">
        <v>415</v>
      </c>
      <c r="I138" t="s">
        <v>353</v>
      </c>
      <c r="J138" t="s">
        <v>339</v>
      </c>
      <c r="K138">
        <v>10000</v>
      </c>
      <c r="L138" t="s">
        <v>118</v>
      </c>
      <c r="M138" t="s">
        <v>118</v>
      </c>
      <c r="N138">
        <v>10000</v>
      </c>
      <c r="P138">
        <v>10000</v>
      </c>
      <c r="Q138">
        <v>10000</v>
      </c>
      <c r="R138">
        <v>10000</v>
      </c>
      <c r="S138" s="13">
        <v>10000</v>
      </c>
      <c r="T138">
        <v>10000</v>
      </c>
      <c r="U138" t="s">
        <v>139</v>
      </c>
      <c r="V138" s="19">
        <v>30000</v>
      </c>
      <c r="Z138">
        <v>7</v>
      </c>
      <c r="AA138">
        <v>0</v>
      </c>
      <c r="AE138">
        <v>10000</v>
      </c>
      <c r="AF138">
        <v>10</v>
      </c>
      <c r="AH138">
        <v>10000</v>
      </c>
      <c r="AI138" t="s">
        <v>388</v>
      </c>
      <c r="AM138" t="s">
        <v>97</v>
      </c>
      <c r="AN138" t="s">
        <v>98</v>
      </c>
      <c r="AO138" t="s">
        <v>99</v>
      </c>
    </row>
    <row r="139" spans="1:41" x14ac:dyDescent="0.25">
      <c r="A139" t="s">
        <v>337</v>
      </c>
      <c r="B139" t="s">
        <v>137</v>
      </c>
      <c r="D139" t="s">
        <v>344</v>
      </c>
      <c r="E139" t="s">
        <v>93</v>
      </c>
      <c r="F139" t="s">
        <v>94</v>
      </c>
      <c r="G139" t="s">
        <v>273</v>
      </c>
      <c r="H139" s="8" t="s">
        <v>415</v>
      </c>
      <c r="I139" t="s">
        <v>353</v>
      </c>
      <c r="J139" t="s">
        <v>339</v>
      </c>
      <c r="K139">
        <v>10000</v>
      </c>
      <c r="L139" t="s">
        <v>118</v>
      </c>
      <c r="M139" t="s">
        <v>118</v>
      </c>
      <c r="N139">
        <v>10000</v>
      </c>
      <c r="P139">
        <v>10000</v>
      </c>
      <c r="Q139">
        <v>10000</v>
      </c>
      <c r="R139">
        <v>10000</v>
      </c>
      <c r="S139" s="13">
        <v>10000</v>
      </c>
      <c r="T139">
        <v>10000</v>
      </c>
      <c r="U139" t="s">
        <v>139</v>
      </c>
      <c r="V139" s="19">
        <v>30250</v>
      </c>
      <c r="Z139">
        <v>7</v>
      </c>
      <c r="AA139">
        <v>0</v>
      </c>
      <c r="AE139">
        <v>10000</v>
      </c>
      <c r="AF139">
        <v>10</v>
      </c>
      <c r="AH139">
        <v>10000</v>
      </c>
      <c r="AI139" t="s">
        <v>388</v>
      </c>
      <c r="AM139" t="s">
        <v>97</v>
      </c>
      <c r="AN139" t="s">
        <v>98</v>
      </c>
      <c r="AO139" t="s">
        <v>99</v>
      </c>
    </row>
    <row r="140" spans="1:41" x14ac:dyDescent="0.25">
      <c r="A140" t="s">
        <v>337</v>
      </c>
      <c r="B140" t="s">
        <v>122</v>
      </c>
      <c r="D140" t="s">
        <v>344</v>
      </c>
      <c r="E140" t="s">
        <v>93</v>
      </c>
      <c r="F140" t="s">
        <v>94</v>
      </c>
      <c r="G140" t="s">
        <v>186</v>
      </c>
      <c r="H140" s="8" t="s">
        <v>415</v>
      </c>
      <c r="I140" t="s">
        <v>360</v>
      </c>
      <c r="J140" t="s">
        <v>339</v>
      </c>
      <c r="K140">
        <v>135000</v>
      </c>
      <c r="L140" t="s">
        <v>401</v>
      </c>
      <c r="M140" t="s">
        <v>358</v>
      </c>
      <c r="N140">
        <v>135000</v>
      </c>
      <c r="P140">
        <v>135000</v>
      </c>
      <c r="Q140">
        <v>135000</v>
      </c>
      <c r="S140" s="13">
        <v>135000</v>
      </c>
      <c r="T140">
        <v>135000</v>
      </c>
      <c r="U140" t="s">
        <v>124</v>
      </c>
      <c r="V140" s="19">
        <v>386100</v>
      </c>
      <c r="Z140">
        <v>7</v>
      </c>
      <c r="AA140">
        <v>0</v>
      </c>
      <c r="AE140">
        <v>135000</v>
      </c>
      <c r="AF140">
        <v>10</v>
      </c>
      <c r="AH140">
        <v>0</v>
      </c>
      <c r="AI140" t="s">
        <v>388</v>
      </c>
      <c r="AM140" t="s">
        <v>97</v>
      </c>
      <c r="AN140" t="s">
        <v>98</v>
      </c>
      <c r="AO140" t="s">
        <v>99</v>
      </c>
    </row>
    <row r="141" spans="1:41" x14ac:dyDescent="0.25">
      <c r="A141" t="s">
        <v>337</v>
      </c>
      <c r="B141" t="s">
        <v>122</v>
      </c>
      <c r="D141" t="s">
        <v>344</v>
      </c>
      <c r="E141" t="s">
        <v>93</v>
      </c>
      <c r="F141" t="s">
        <v>94</v>
      </c>
      <c r="G141" t="s">
        <v>123</v>
      </c>
      <c r="H141" s="8" t="s">
        <v>415</v>
      </c>
      <c r="I141" t="s">
        <v>353</v>
      </c>
      <c r="J141" t="s">
        <v>339</v>
      </c>
      <c r="K141">
        <v>5000</v>
      </c>
      <c r="L141" t="s">
        <v>407</v>
      </c>
      <c r="M141" t="s">
        <v>407</v>
      </c>
      <c r="N141">
        <v>5000</v>
      </c>
      <c r="P141">
        <v>5000</v>
      </c>
      <c r="Q141">
        <v>5000</v>
      </c>
      <c r="R141">
        <v>5000</v>
      </c>
      <c r="S141" s="13">
        <v>5000</v>
      </c>
      <c r="T141">
        <v>5000</v>
      </c>
      <c r="U141" t="s">
        <v>124</v>
      </c>
      <c r="V141" s="19">
        <v>14125</v>
      </c>
      <c r="Z141">
        <v>7</v>
      </c>
      <c r="AA141">
        <v>0</v>
      </c>
      <c r="AE141">
        <v>5000</v>
      </c>
      <c r="AF141">
        <v>10</v>
      </c>
      <c r="AH141">
        <v>5000</v>
      </c>
      <c r="AI141" t="s">
        <v>388</v>
      </c>
      <c r="AM141" t="s">
        <v>97</v>
      </c>
      <c r="AN141" t="s">
        <v>98</v>
      </c>
      <c r="AO141" t="s">
        <v>99</v>
      </c>
    </row>
    <row r="142" spans="1:41" x14ac:dyDescent="0.25">
      <c r="A142" t="s">
        <v>337</v>
      </c>
      <c r="B142" t="s">
        <v>122</v>
      </c>
      <c r="D142" t="s">
        <v>344</v>
      </c>
      <c r="E142" t="s">
        <v>93</v>
      </c>
      <c r="F142" t="s">
        <v>94</v>
      </c>
      <c r="G142" t="s">
        <v>146</v>
      </c>
      <c r="H142" s="8" t="s">
        <v>415</v>
      </c>
      <c r="I142" t="s">
        <v>353</v>
      </c>
      <c r="J142" t="s">
        <v>339</v>
      </c>
      <c r="K142">
        <v>5000</v>
      </c>
      <c r="L142" t="s">
        <v>391</v>
      </c>
      <c r="M142" t="s">
        <v>391</v>
      </c>
      <c r="N142">
        <v>5000</v>
      </c>
      <c r="P142">
        <v>5000</v>
      </c>
      <c r="Q142">
        <v>5000</v>
      </c>
      <c r="S142" s="13">
        <v>5000</v>
      </c>
      <c r="T142">
        <v>5000</v>
      </c>
      <c r="U142" t="s">
        <v>124</v>
      </c>
      <c r="V142" s="19">
        <v>14125</v>
      </c>
      <c r="Z142">
        <v>7</v>
      </c>
      <c r="AA142">
        <v>0</v>
      </c>
      <c r="AE142">
        <v>5000</v>
      </c>
      <c r="AF142">
        <v>10</v>
      </c>
      <c r="AH142">
        <v>0</v>
      </c>
      <c r="AI142" t="s">
        <v>388</v>
      </c>
      <c r="AM142" t="s">
        <v>97</v>
      </c>
      <c r="AN142" t="s">
        <v>98</v>
      </c>
      <c r="AO142" t="s">
        <v>99</v>
      </c>
    </row>
    <row r="143" spans="1:41" x14ac:dyDescent="0.25">
      <c r="A143" t="s">
        <v>337</v>
      </c>
      <c r="B143" t="s">
        <v>122</v>
      </c>
      <c r="D143" t="s">
        <v>344</v>
      </c>
      <c r="E143" t="s">
        <v>93</v>
      </c>
      <c r="F143" t="s">
        <v>94</v>
      </c>
      <c r="G143" t="s">
        <v>155</v>
      </c>
      <c r="H143" s="8" t="s">
        <v>415</v>
      </c>
      <c r="I143" t="s">
        <v>353</v>
      </c>
      <c r="J143" t="s">
        <v>339</v>
      </c>
      <c r="K143">
        <v>5000</v>
      </c>
      <c r="L143" t="s">
        <v>391</v>
      </c>
      <c r="M143" t="s">
        <v>391</v>
      </c>
      <c r="N143">
        <v>5000</v>
      </c>
      <c r="P143">
        <v>5000</v>
      </c>
      <c r="Q143">
        <v>5000</v>
      </c>
      <c r="R143">
        <v>5000</v>
      </c>
      <c r="S143" s="13">
        <v>5000</v>
      </c>
      <c r="T143">
        <v>5000</v>
      </c>
      <c r="U143" t="s">
        <v>124</v>
      </c>
      <c r="V143" s="19">
        <v>14550</v>
      </c>
      <c r="Z143">
        <v>7</v>
      </c>
      <c r="AA143">
        <v>0</v>
      </c>
      <c r="AE143">
        <v>5000</v>
      </c>
      <c r="AF143">
        <v>10</v>
      </c>
      <c r="AH143">
        <v>5000</v>
      </c>
      <c r="AI143" t="s">
        <v>388</v>
      </c>
      <c r="AM143" t="s">
        <v>97</v>
      </c>
      <c r="AN143" t="s">
        <v>98</v>
      </c>
      <c r="AO143" t="s">
        <v>99</v>
      </c>
    </row>
    <row r="144" spans="1:41" x14ac:dyDescent="0.25">
      <c r="A144" t="s">
        <v>337</v>
      </c>
      <c r="B144" t="s">
        <v>122</v>
      </c>
      <c r="D144" t="s">
        <v>344</v>
      </c>
      <c r="E144" t="s">
        <v>93</v>
      </c>
      <c r="F144" t="s">
        <v>94</v>
      </c>
      <c r="G144" t="s">
        <v>158</v>
      </c>
      <c r="H144" s="8" t="s">
        <v>415</v>
      </c>
      <c r="I144" t="s">
        <v>353</v>
      </c>
      <c r="J144" t="s">
        <v>339</v>
      </c>
      <c r="K144">
        <v>5000</v>
      </c>
      <c r="L144" t="s">
        <v>407</v>
      </c>
      <c r="M144" t="s">
        <v>407</v>
      </c>
      <c r="N144">
        <v>5000</v>
      </c>
      <c r="P144">
        <v>5000</v>
      </c>
      <c r="Q144">
        <v>5000</v>
      </c>
      <c r="R144">
        <v>5000</v>
      </c>
      <c r="S144" s="13">
        <v>5000</v>
      </c>
      <c r="T144">
        <v>5000</v>
      </c>
      <c r="U144" t="s">
        <v>124</v>
      </c>
      <c r="V144" s="19">
        <v>14450</v>
      </c>
      <c r="Z144">
        <v>7</v>
      </c>
      <c r="AA144">
        <v>0</v>
      </c>
      <c r="AE144">
        <v>5000</v>
      </c>
      <c r="AF144">
        <v>10</v>
      </c>
      <c r="AH144">
        <v>5000</v>
      </c>
      <c r="AI144" t="s">
        <v>388</v>
      </c>
      <c r="AM144" t="s">
        <v>97</v>
      </c>
      <c r="AN144" t="s">
        <v>98</v>
      </c>
      <c r="AO144" t="s">
        <v>99</v>
      </c>
    </row>
    <row r="145" spans="1:41" x14ac:dyDescent="0.25">
      <c r="A145" t="s">
        <v>337</v>
      </c>
      <c r="B145" t="s">
        <v>122</v>
      </c>
      <c r="D145" t="s">
        <v>344</v>
      </c>
      <c r="E145" t="s">
        <v>93</v>
      </c>
      <c r="F145" t="s">
        <v>94</v>
      </c>
      <c r="G145" t="s">
        <v>159</v>
      </c>
      <c r="H145" s="8" t="s">
        <v>415</v>
      </c>
      <c r="I145" t="s">
        <v>353</v>
      </c>
      <c r="J145" t="s">
        <v>339</v>
      </c>
      <c r="K145">
        <v>15000</v>
      </c>
      <c r="L145" t="s">
        <v>113</v>
      </c>
      <c r="M145" t="s">
        <v>114</v>
      </c>
      <c r="N145">
        <v>15000</v>
      </c>
      <c r="P145">
        <v>15000</v>
      </c>
      <c r="Q145">
        <v>15000</v>
      </c>
      <c r="S145" s="13">
        <v>15000</v>
      </c>
      <c r="T145">
        <v>15000</v>
      </c>
      <c r="U145" t="s">
        <v>124</v>
      </c>
      <c r="V145" s="19">
        <v>42937.5</v>
      </c>
      <c r="Z145">
        <v>7</v>
      </c>
      <c r="AA145">
        <v>0</v>
      </c>
      <c r="AE145">
        <v>15000</v>
      </c>
      <c r="AF145">
        <v>10</v>
      </c>
      <c r="AH145">
        <v>0</v>
      </c>
      <c r="AI145" t="s">
        <v>388</v>
      </c>
      <c r="AM145" t="s">
        <v>97</v>
      </c>
      <c r="AN145" t="s">
        <v>98</v>
      </c>
      <c r="AO145" t="s">
        <v>99</v>
      </c>
    </row>
    <row r="146" spans="1:41" x14ac:dyDescent="0.25">
      <c r="A146" t="s">
        <v>337</v>
      </c>
      <c r="B146" t="s">
        <v>122</v>
      </c>
      <c r="D146" t="s">
        <v>344</v>
      </c>
      <c r="E146" t="s">
        <v>93</v>
      </c>
      <c r="F146" t="s">
        <v>94</v>
      </c>
      <c r="G146" t="s">
        <v>181</v>
      </c>
      <c r="H146" s="8" t="s">
        <v>415</v>
      </c>
      <c r="I146" t="s">
        <v>353</v>
      </c>
      <c r="J146" t="s">
        <v>348</v>
      </c>
      <c r="K146">
        <v>5000</v>
      </c>
      <c r="L146" t="s">
        <v>391</v>
      </c>
      <c r="M146" t="s">
        <v>391</v>
      </c>
      <c r="N146">
        <v>5000</v>
      </c>
      <c r="P146">
        <v>5000</v>
      </c>
      <c r="Q146">
        <v>5000</v>
      </c>
      <c r="S146" s="13">
        <v>5000</v>
      </c>
      <c r="T146">
        <v>5000</v>
      </c>
      <c r="U146" t="s">
        <v>124</v>
      </c>
      <c r="V146" s="19">
        <v>14387.5</v>
      </c>
      <c r="Z146">
        <v>7</v>
      </c>
      <c r="AA146">
        <v>0</v>
      </c>
      <c r="AE146">
        <v>5000</v>
      </c>
      <c r="AF146">
        <v>60</v>
      </c>
      <c r="AH146">
        <v>0</v>
      </c>
      <c r="AI146" t="s">
        <v>338</v>
      </c>
      <c r="AM146" t="s">
        <v>340</v>
      </c>
      <c r="AN146" t="s">
        <v>341</v>
      </c>
      <c r="AO146" t="s">
        <v>342</v>
      </c>
    </row>
    <row r="147" spans="1:41" x14ac:dyDescent="0.25">
      <c r="A147" t="s">
        <v>337</v>
      </c>
      <c r="B147" t="s">
        <v>122</v>
      </c>
      <c r="D147" t="s">
        <v>344</v>
      </c>
      <c r="E147" t="s">
        <v>93</v>
      </c>
      <c r="F147" t="s">
        <v>94</v>
      </c>
      <c r="G147" t="s">
        <v>183</v>
      </c>
      <c r="H147" s="8" t="s">
        <v>415</v>
      </c>
      <c r="I147" t="s">
        <v>353</v>
      </c>
      <c r="J147" t="s">
        <v>339</v>
      </c>
      <c r="K147">
        <v>5000</v>
      </c>
      <c r="L147" t="s">
        <v>391</v>
      </c>
      <c r="M147" t="s">
        <v>391</v>
      </c>
      <c r="N147">
        <v>5000</v>
      </c>
      <c r="P147">
        <v>5000</v>
      </c>
      <c r="Q147">
        <v>5000</v>
      </c>
      <c r="S147" s="13">
        <v>5000</v>
      </c>
      <c r="T147">
        <v>5000</v>
      </c>
      <c r="U147" t="s">
        <v>124</v>
      </c>
      <c r="V147" s="19">
        <v>14375</v>
      </c>
      <c r="Z147">
        <v>7</v>
      </c>
      <c r="AA147">
        <v>0</v>
      </c>
      <c r="AE147">
        <v>5000</v>
      </c>
      <c r="AF147">
        <v>10</v>
      </c>
      <c r="AH147">
        <v>0</v>
      </c>
      <c r="AI147" t="s">
        <v>388</v>
      </c>
      <c r="AM147" t="s">
        <v>97</v>
      </c>
      <c r="AN147" t="s">
        <v>98</v>
      </c>
      <c r="AO147" t="s">
        <v>99</v>
      </c>
    </row>
    <row r="148" spans="1:41" x14ac:dyDescent="0.25">
      <c r="A148" t="s">
        <v>337</v>
      </c>
      <c r="B148" t="s">
        <v>122</v>
      </c>
      <c r="D148" t="s">
        <v>344</v>
      </c>
      <c r="E148" t="s">
        <v>93</v>
      </c>
      <c r="F148" t="s">
        <v>94</v>
      </c>
      <c r="G148" t="s">
        <v>185</v>
      </c>
      <c r="H148" s="8" t="s">
        <v>415</v>
      </c>
      <c r="I148" t="s">
        <v>353</v>
      </c>
      <c r="J148" t="s">
        <v>348</v>
      </c>
      <c r="K148">
        <v>30000</v>
      </c>
      <c r="L148" t="s">
        <v>370</v>
      </c>
      <c r="M148" t="s">
        <v>396</v>
      </c>
      <c r="N148">
        <v>30000</v>
      </c>
      <c r="P148">
        <v>30000</v>
      </c>
      <c r="Q148">
        <v>30000</v>
      </c>
      <c r="S148" s="13">
        <v>30000</v>
      </c>
      <c r="T148">
        <v>30000</v>
      </c>
      <c r="U148" t="s">
        <v>124</v>
      </c>
      <c r="V148" s="19">
        <v>90300</v>
      </c>
      <c r="Z148">
        <v>7</v>
      </c>
      <c r="AA148">
        <v>0</v>
      </c>
      <c r="AE148">
        <v>30000</v>
      </c>
      <c r="AF148">
        <v>60</v>
      </c>
      <c r="AH148">
        <v>0</v>
      </c>
      <c r="AI148" t="s">
        <v>338</v>
      </c>
      <c r="AM148" t="s">
        <v>340</v>
      </c>
      <c r="AN148" t="s">
        <v>341</v>
      </c>
      <c r="AO148" t="s">
        <v>342</v>
      </c>
    </row>
    <row r="149" spans="1:41" x14ac:dyDescent="0.25">
      <c r="A149" t="s">
        <v>337</v>
      </c>
      <c r="B149" t="s">
        <v>122</v>
      </c>
      <c r="D149" t="s">
        <v>344</v>
      </c>
      <c r="E149" t="s">
        <v>93</v>
      </c>
      <c r="F149" t="s">
        <v>94</v>
      </c>
      <c r="G149" t="s">
        <v>187</v>
      </c>
      <c r="H149" s="8" t="s">
        <v>415</v>
      </c>
      <c r="I149" t="s">
        <v>353</v>
      </c>
      <c r="J149" t="s">
        <v>339</v>
      </c>
      <c r="K149">
        <v>5000</v>
      </c>
      <c r="L149" t="s">
        <v>391</v>
      </c>
      <c r="M149" t="s">
        <v>391</v>
      </c>
      <c r="N149">
        <v>5000</v>
      </c>
      <c r="P149">
        <v>5000</v>
      </c>
      <c r="Q149">
        <v>5000</v>
      </c>
      <c r="S149" s="13">
        <v>5000</v>
      </c>
      <c r="T149">
        <v>5000</v>
      </c>
      <c r="U149" t="s">
        <v>124</v>
      </c>
      <c r="V149" s="19">
        <v>14375</v>
      </c>
      <c r="Z149">
        <v>7</v>
      </c>
      <c r="AA149">
        <v>0</v>
      </c>
      <c r="AE149">
        <v>5000</v>
      </c>
      <c r="AF149">
        <v>10</v>
      </c>
      <c r="AH149">
        <v>0</v>
      </c>
      <c r="AI149" t="s">
        <v>388</v>
      </c>
      <c r="AM149" t="s">
        <v>97</v>
      </c>
      <c r="AN149" t="s">
        <v>98</v>
      </c>
      <c r="AO149" t="s">
        <v>99</v>
      </c>
    </row>
    <row r="150" spans="1:41" x14ac:dyDescent="0.25">
      <c r="A150" t="s">
        <v>337</v>
      </c>
      <c r="B150" t="s">
        <v>122</v>
      </c>
      <c r="D150" t="s">
        <v>344</v>
      </c>
      <c r="E150" t="s">
        <v>93</v>
      </c>
      <c r="F150" t="s">
        <v>94</v>
      </c>
      <c r="G150" t="s">
        <v>188</v>
      </c>
      <c r="H150" s="8" t="s">
        <v>415</v>
      </c>
      <c r="I150" t="s">
        <v>353</v>
      </c>
      <c r="J150" t="s">
        <v>348</v>
      </c>
      <c r="K150">
        <v>500</v>
      </c>
      <c r="L150" t="s">
        <v>349</v>
      </c>
      <c r="M150" t="s">
        <v>349</v>
      </c>
      <c r="N150">
        <v>500</v>
      </c>
      <c r="P150">
        <v>500</v>
      </c>
      <c r="Q150">
        <v>500</v>
      </c>
      <c r="S150" s="13">
        <v>500</v>
      </c>
      <c r="T150">
        <v>500</v>
      </c>
      <c r="U150" t="s">
        <v>124</v>
      </c>
      <c r="V150" s="19">
        <v>1500</v>
      </c>
      <c r="Z150">
        <v>7</v>
      </c>
      <c r="AA150">
        <v>0</v>
      </c>
      <c r="AE150">
        <v>500</v>
      </c>
      <c r="AF150">
        <v>60</v>
      </c>
      <c r="AH150">
        <v>0</v>
      </c>
      <c r="AI150" t="s">
        <v>338</v>
      </c>
      <c r="AM150" t="s">
        <v>340</v>
      </c>
      <c r="AN150" t="s">
        <v>341</v>
      </c>
      <c r="AO150" t="s">
        <v>342</v>
      </c>
    </row>
    <row r="151" spans="1:41" x14ac:dyDescent="0.25">
      <c r="A151" t="s">
        <v>337</v>
      </c>
      <c r="B151" t="s">
        <v>122</v>
      </c>
      <c r="D151" t="s">
        <v>344</v>
      </c>
      <c r="E151" t="s">
        <v>93</v>
      </c>
      <c r="F151" t="s">
        <v>94</v>
      </c>
      <c r="G151" t="s">
        <v>189</v>
      </c>
      <c r="H151" s="8" t="s">
        <v>415</v>
      </c>
      <c r="I151" t="s">
        <v>353</v>
      </c>
      <c r="J151" t="s">
        <v>339</v>
      </c>
      <c r="K151">
        <v>15000</v>
      </c>
      <c r="L151" t="s">
        <v>357</v>
      </c>
      <c r="M151" t="s">
        <v>111</v>
      </c>
      <c r="N151">
        <v>15000</v>
      </c>
      <c r="P151">
        <v>15000</v>
      </c>
      <c r="Q151">
        <v>15000</v>
      </c>
      <c r="S151" s="13">
        <v>15000</v>
      </c>
      <c r="T151">
        <v>15000</v>
      </c>
      <c r="U151" t="s">
        <v>124</v>
      </c>
      <c r="V151" s="19">
        <v>42900</v>
      </c>
      <c r="Z151">
        <v>7</v>
      </c>
      <c r="AA151">
        <v>0</v>
      </c>
      <c r="AE151">
        <v>15000</v>
      </c>
      <c r="AF151">
        <v>10</v>
      </c>
      <c r="AH151">
        <v>0</v>
      </c>
      <c r="AI151" t="s">
        <v>388</v>
      </c>
      <c r="AM151" t="s">
        <v>97</v>
      </c>
      <c r="AN151" t="s">
        <v>98</v>
      </c>
      <c r="AO151" t="s">
        <v>99</v>
      </c>
    </row>
    <row r="152" spans="1:41" x14ac:dyDescent="0.25">
      <c r="A152" t="s">
        <v>337</v>
      </c>
      <c r="B152" t="s">
        <v>122</v>
      </c>
      <c r="D152" t="s">
        <v>344</v>
      </c>
      <c r="E152" t="s">
        <v>93</v>
      </c>
      <c r="F152" t="s">
        <v>94</v>
      </c>
      <c r="G152" t="s">
        <v>190</v>
      </c>
      <c r="H152" s="8" t="s">
        <v>415</v>
      </c>
      <c r="I152" t="s">
        <v>353</v>
      </c>
      <c r="J152" t="s">
        <v>339</v>
      </c>
      <c r="K152">
        <v>15000</v>
      </c>
      <c r="L152" t="s">
        <v>357</v>
      </c>
      <c r="M152" t="s">
        <v>111</v>
      </c>
      <c r="N152">
        <v>15000</v>
      </c>
      <c r="P152">
        <v>15000</v>
      </c>
      <c r="Q152">
        <v>15000</v>
      </c>
      <c r="S152" s="13">
        <v>15000</v>
      </c>
      <c r="T152">
        <v>15000</v>
      </c>
      <c r="U152" t="s">
        <v>124</v>
      </c>
      <c r="V152" s="19">
        <v>42450</v>
      </c>
      <c r="Z152">
        <v>7</v>
      </c>
      <c r="AA152">
        <v>0</v>
      </c>
      <c r="AE152">
        <v>15000</v>
      </c>
      <c r="AF152">
        <v>10</v>
      </c>
      <c r="AH152">
        <v>0</v>
      </c>
      <c r="AI152" t="s">
        <v>388</v>
      </c>
      <c r="AM152" t="s">
        <v>97</v>
      </c>
      <c r="AN152" t="s">
        <v>98</v>
      </c>
      <c r="AO152" t="s">
        <v>99</v>
      </c>
    </row>
    <row r="153" spans="1:41" x14ac:dyDescent="0.25">
      <c r="A153" t="s">
        <v>337</v>
      </c>
      <c r="B153" t="s">
        <v>122</v>
      </c>
      <c r="D153" t="s">
        <v>344</v>
      </c>
      <c r="E153" t="s">
        <v>93</v>
      </c>
      <c r="F153" t="s">
        <v>94</v>
      </c>
      <c r="G153" t="s">
        <v>191</v>
      </c>
      <c r="H153" s="8" t="s">
        <v>415</v>
      </c>
      <c r="I153" t="s">
        <v>353</v>
      </c>
      <c r="J153" t="s">
        <v>339</v>
      </c>
      <c r="K153">
        <v>15000</v>
      </c>
      <c r="L153" t="s">
        <v>357</v>
      </c>
      <c r="M153" t="s">
        <v>111</v>
      </c>
      <c r="N153">
        <v>15000</v>
      </c>
      <c r="P153">
        <v>15000</v>
      </c>
      <c r="Q153">
        <v>15000</v>
      </c>
      <c r="S153" s="13">
        <v>15000</v>
      </c>
      <c r="T153">
        <v>15000</v>
      </c>
      <c r="U153" t="s">
        <v>124</v>
      </c>
      <c r="V153" s="19">
        <v>42450</v>
      </c>
      <c r="Z153">
        <v>7</v>
      </c>
      <c r="AA153">
        <v>0</v>
      </c>
      <c r="AE153">
        <v>15000</v>
      </c>
      <c r="AF153">
        <v>10</v>
      </c>
      <c r="AH153">
        <v>0</v>
      </c>
      <c r="AI153" t="s">
        <v>388</v>
      </c>
      <c r="AM153" t="s">
        <v>97</v>
      </c>
      <c r="AN153" t="s">
        <v>98</v>
      </c>
      <c r="AO153" t="s">
        <v>99</v>
      </c>
    </row>
    <row r="154" spans="1:41" x14ac:dyDescent="0.25">
      <c r="A154" t="s">
        <v>337</v>
      </c>
      <c r="B154" t="s">
        <v>122</v>
      </c>
      <c r="D154" t="s">
        <v>344</v>
      </c>
      <c r="E154" t="s">
        <v>93</v>
      </c>
      <c r="F154" t="s">
        <v>94</v>
      </c>
      <c r="G154" t="s">
        <v>192</v>
      </c>
      <c r="H154" s="8" t="s">
        <v>415</v>
      </c>
      <c r="I154" t="s">
        <v>353</v>
      </c>
      <c r="J154" t="s">
        <v>339</v>
      </c>
      <c r="K154">
        <v>15000</v>
      </c>
      <c r="L154" t="s">
        <v>113</v>
      </c>
      <c r="M154" t="s">
        <v>114</v>
      </c>
      <c r="N154">
        <v>15000</v>
      </c>
      <c r="P154">
        <v>15000</v>
      </c>
      <c r="Q154">
        <v>15000</v>
      </c>
      <c r="S154" s="13">
        <v>15000</v>
      </c>
      <c r="T154">
        <v>15000</v>
      </c>
      <c r="U154" t="s">
        <v>124</v>
      </c>
      <c r="V154" s="19">
        <v>43875</v>
      </c>
      <c r="Z154">
        <v>7</v>
      </c>
      <c r="AA154">
        <v>0</v>
      </c>
      <c r="AE154">
        <v>15000</v>
      </c>
      <c r="AF154">
        <v>10</v>
      </c>
      <c r="AH154">
        <v>0</v>
      </c>
      <c r="AI154" t="s">
        <v>388</v>
      </c>
      <c r="AM154" t="s">
        <v>97</v>
      </c>
      <c r="AN154" t="s">
        <v>98</v>
      </c>
      <c r="AO154" t="s">
        <v>99</v>
      </c>
    </row>
    <row r="155" spans="1:41" x14ac:dyDescent="0.25">
      <c r="A155" t="s">
        <v>337</v>
      </c>
      <c r="B155" t="s">
        <v>122</v>
      </c>
      <c r="D155" t="s">
        <v>344</v>
      </c>
      <c r="E155" t="s">
        <v>93</v>
      </c>
      <c r="F155" t="s">
        <v>94</v>
      </c>
      <c r="G155" t="s">
        <v>193</v>
      </c>
      <c r="H155" s="8" t="s">
        <v>415</v>
      </c>
      <c r="I155" t="s">
        <v>353</v>
      </c>
      <c r="J155" t="s">
        <v>339</v>
      </c>
      <c r="K155">
        <v>15000</v>
      </c>
      <c r="L155" t="s">
        <v>113</v>
      </c>
      <c r="M155" t="s">
        <v>114</v>
      </c>
      <c r="N155">
        <v>15000</v>
      </c>
      <c r="P155">
        <v>15000</v>
      </c>
      <c r="Q155">
        <v>15000</v>
      </c>
      <c r="S155" s="13">
        <v>15000</v>
      </c>
      <c r="T155">
        <v>15000</v>
      </c>
      <c r="U155" t="s">
        <v>124</v>
      </c>
      <c r="V155" s="19">
        <v>43762.5</v>
      </c>
      <c r="Z155">
        <v>7</v>
      </c>
      <c r="AA155">
        <v>0</v>
      </c>
      <c r="AE155">
        <v>15000</v>
      </c>
      <c r="AF155">
        <v>10</v>
      </c>
      <c r="AH155">
        <v>0</v>
      </c>
      <c r="AI155" t="s">
        <v>388</v>
      </c>
      <c r="AM155" t="s">
        <v>97</v>
      </c>
      <c r="AN155" t="s">
        <v>98</v>
      </c>
      <c r="AO155" t="s">
        <v>99</v>
      </c>
    </row>
    <row r="156" spans="1:41" x14ac:dyDescent="0.25">
      <c r="A156" t="s">
        <v>337</v>
      </c>
      <c r="B156" t="s">
        <v>122</v>
      </c>
      <c r="D156" t="s">
        <v>344</v>
      </c>
      <c r="E156" t="s">
        <v>93</v>
      </c>
      <c r="F156" t="s">
        <v>94</v>
      </c>
      <c r="G156" t="s">
        <v>194</v>
      </c>
      <c r="H156" s="8" t="s">
        <v>415</v>
      </c>
      <c r="I156" t="s">
        <v>353</v>
      </c>
      <c r="J156" t="s">
        <v>339</v>
      </c>
      <c r="K156">
        <v>15000</v>
      </c>
      <c r="L156" t="s">
        <v>113</v>
      </c>
      <c r="M156" t="s">
        <v>114</v>
      </c>
      <c r="N156">
        <v>15000</v>
      </c>
      <c r="P156">
        <v>15000</v>
      </c>
      <c r="Q156">
        <v>15000</v>
      </c>
      <c r="R156">
        <v>15000</v>
      </c>
      <c r="S156" s="13">
        <v>15000</v>
      </c>
      <c r="T156">
        <v>15000</v>
      </c>
      <c r="U156" t="s">
        <v>124</v>
      </c>
      <c r="V156" s="19">
        <v>43725</v>
      </c>
      <c r="Z156">
        <v>7</v>
      </c>
      <c r="AA156">
        <v>0</v>
      </c>
      <c r="AE156">
        <v>15000</v>
      </c>
      <c r="AF156">
        <v>10</v>
      </c>
      <c r="AH156">
        <v>15000</v>
      </c>
      <c r="AI156" t="s">
        <v>388</v>
      </c>
      <c r="AM156" t="s">
        <v>97</v>
      </c>
      <c r="AN156" t="s">
        <v>98</v>
      </c>
      <c r="AO156" t="s">
        <v>99</v>
      </c>
    </row>
    <row r="157" spans="1:41" x14ac:dyDescent="0.25">
      <c r="A157" t="s">
        <v>337</v>
      </c>
      <c r="B157" t="s">
        <v>122</v>
      </c>
      <c r="D157" t="s">
        <v>344</v>
      </c>
      <c r="E157" t="s">
        <v>93</v>
      </c>
      <c r="F157" t="s">
        <v>94</v>
      </c>
      <c r="G157" t="s">
        <v>196</v>
      </c>
      <c r="H157" s="8" t="s">
        <v>415</v>
      </c>
      <c r="I157" t="s">
        <v>353</v>
      </c>
      <c r="J157" t="s">
        <v>339</v>
      </c>
      <c r="K157">
        <v>5000</v>
      </c>
      <c r="L157" t="s">
        <v>391</v>
      </c>
      <c r="M157" t="s">
        <v>391</v>
      </c>
      <c r="N157">
        <v>5000</v>
      </c>
      <c r="P157">
        <v>5000</v>
      </c>
      <c r="Q157">
        <v>5000</v>
      </c>
      <c r="S157" s="13">
        <v>5000</v>
      </c>
      <c r="T157">
        <v>5000</v>
      </c>
      <c r="U157" t="s">
        <v>124</v>
      </c>
      <c r="V157" s="19">
        <v>14362.5</v>
      </c>
      <c r="Z157">
        <v>7</v>
      </c>
      <c r="AA157">
        <v>0</v>
      </c>
      <c r="AE157">
        <v>5000</v>
      </c>
      <c r="AF157">
        <v>10</v>
      </c>
      <c r="AH157">
        <v>0</v>
      </c>
      <c r="AI157" t="s">
        <v>388</v>
      </c>
      <c r="AM157" t="s">
        <v>97</v>
      </c>
      <c r="AN157" t="s">
        <v>98</v>
      </c>
      <c r="AO157" t="s">
        <v>99</v>
      </c>
    </row>
    <row r="158" spans="1:41" x14ac:dyDescent="0.25">
      <c r="A158" t="s">
        <v>337</v>
      </c>
      <c r="B158" t="s">
        <v>122</v>
      </c>
      <c r="D158" t="s">
        <v>344</v>
      </c>
      <c r="E158" t="s">
        <v>93</v>
      </c>
      <c r="F158" t="s">
        <v>94</v>
      </c>
      <c r="G158" t="s">
        <v>216</v>
      </c>
      <c r="H158" s="8" t="s">
        <v>415</v>
      </c>
      <c r="I158" t="s">
        <v>353</v>
      </c>
      <c r="J158" t="s">
        <v>348</v>
      </c>
      <c r="K158">
        <v>2000</v>
      </c>
      <c r="L158" t="s">
        <v>364</v>
      </c>
      <c r="M158" t="s">
        <v>364</v>
      </c>
      <c r="N158">
        <v>2000</v>
      </c>
      <c r="P158">
        <v>2000</v>
      </c>
      <c r="Q158">
        <v>2000</v>
      </c>
      <c r="S158" s="13">
        <v>2000</v>
      </c>
      <c r="T158">
        <v>2000</v>
      </c>
      <c r="U158" t="s">
        <v>124</v>
      </c>
      <c r="V158" s="19">
        <v>5880</v>
      </c>
      <c r="Z158">
        <v>7</v>
      </c>
      <c r="AA158">
        <v>0</v>
      </c>
      <c r="AE158">
        <v>2000</v>
      </c>
      <c r="AF158">
        <v>60</v>
      </c>
      <c r="AH158">
        <v>0</v>
      </c>
      <c r="AI158" t="s">
        <v>338</v>
      </c>
      <c r="AM158" t="s">
        <v>340</v>
      </c>
      <c r="AN158" t="s">
        <v>341</v>
      </c>
      <c r="AO158" t="s">
        <v>342</v>
      </c>
    </row>
    <row r="159" spans="1:41" x14ac:dyDescent="0.25">
      <c r="A159" t="s">
        <v>337</v>
      </c>
      <c r="B159" t="s">
        <v>122</v>
      </c>
      <c r="D159" t="s">
        <v>344</v>
      </c>
      <c r="E159" t="s">
        <v>93</v>
      </c>
      <c r="F159" t="s">
        <v>94</v>
      </c>
      <c r="G159" t="s">
        <v>245</v>
      </c>
      <c r="H159" s="8" t="s">
        <v>415</v>
      </c>
      <c r="I159" t="s">
        <v>353</v>
      </c>
      <c r="J159" t="s">
        <v>339</v>
      </c>
      <c r="K159">
        <v>15000</v>
      </c>
      <c r="L159" t="s">
        <v>113</v>
      </c>
      <c r="M159" t="s">
        <v>114</v>
      </c>
      <c r="N159">
        <v>15000</v>
      </c>
      <c r="P159">
        <v>15000</v>
      </c>
      <c r="Q159">
        <v>15000</v>
      </c>
      <c r="R159">
        <v>15000</v>
      </c>
      <c r="S159" s="13">
        <v>15000</v>
      </c>
      <c r="T159">
        <v>15000</v>
      </c>
      <c r="U159" t="s">
        <v>124</v>
      </c>
      <c r="V159" s="19">
        <v>43725</v>
      </c>
      <c r="Z159">
        <v>7</v>
      </c>
      <c r="AA159">
        <v>0</v>
      </c>
      <c r="AE159">
        <v>15000</v>
      </c>
      <c r="AF159">
        <v>10</v>
      </c>
      <c r="AH159">
        <v>15000</v>
      </c>
      <c r="AI159" t="s">
        <v>388</v>
      </c>
      <c r="AM159" t="s">
        <v>97</v>
      </c>
      <c r="AN159" t="s">
        <v>98</v>
      </c>
      <c r="AO159" t="s">
        <v>99</v>
      </c>
    </row>
    <row r="160" spans="1:41" x14ac:dyDescent="0.25">
      <c r="A160" t="s">
        <v>337</v>
      </c>
      <c r="B160" t="s">
        <v>122</v>
      </c>
      <c r="D160" t="s">
        <v>344</v>
      </c>
      <c r="E160" t="s">
        <v>93</v>
      </c>
      <c r="F160" t="s">
        <v>94</v>
      </c>
      <c r="G160" t="s">
        <v>250</v>
      </c>
      <c r="H160" s="8" t="s">
        <v>415</v>
      </c>
      <c r="I160" t="s">
        <v>353</v>
      </c>
      <c r="J160" t="s">
        <v>339</v>
      </c>
      <c r="K160">
        <v>5000</v>
      </c>
      <c r="L160" t="s">
        <v>391</v>
      </c>
      <c r="M160" t="s">
        <v>391</v>
      </c>
      <c r="N160">
        <v>5000</v>
      </c>
      <c r="P160">
        <v>5000</v>
      </c>
      <c r="Q160">
        <v>5000</v>
      </c>
      <c r="R160">
        <v>5000</v>
      </c>
      <c r="S160" s="13">
        <v>5000</v>
      </c>
      <c r="T160">
        <v>5000</v>
      </c>
      <c r="U160" t="s">
        <v>124</v>
      </c>
      <c r="V160" s="19">
        <v>14375</v>
      </c>
      <c r="Z160">
        <v>7</v>
      </c>
      <c r="AA160">
        <v>0</v>
      </c>
      <c r="AE160">
        <v>5000</v>
      </c>
      <c r="AF160">
        <v>10</v>
      </c>
      <c r="AH160">
        <v>5000</v>
      </c>
      <c r="AI160" t="s">
        <v>388</v>
      </c>
      <c r="AM160" t="s">
        <v>97</v>
      </c>
      <c r="AN160" t="s">
        <v>98</v>
      </c>
      <c r="AO160" t="s">
        <v>99</v>
      </c>
    </row>
    <row r="161" spans="1:41" x14ac:dyDescent="0.25">
      <c r="A161" t="s">
        <v>337</v>
      </c>
      <c r="B161" t="s">
        <v>122</v>
      </c>
      <c r="D161" t="s">
        <v>344</v>
      </c>
      <c r="E161" t="s">
        <v>93</v>
      </c>
      <c r="F161" t="s">
        <v>94</v>
      </c>
      <c r="G161" t="s">
        <v>252</v>
      </c>
      <c r="H161" s="8" t="s">
        <v>415</v>
      </c>
      <c r="I161" t="s">
        <v>353</v>
      </c>
      <c r="J161" t="s">
        <v>339</v>
      </c>
      <c r="K161">
        <v>15000</v>
      </c>
      <c r="L161" t="s">
        <v>357</v>
      </c>
      <c r="M161" t="s">
        <v>111</v>
      </c>
      <c r="N161">
        <v>15000</v>
      </c>
      <c r="P161">
        <v>15000</v>
      </c>
      <c r="Q161">
        <v>15000</v>
      </c>
      <c r="R161">
        <v>15000</v>
      </c>
      <c r="S161" s="13">
        <v>15000</v>
      </c>
      <c r="T161">
        <v>15000</v>
      </c>
      <c r="U161" t="s">
        <v>124</v>
      </c>
      <c r="V161" s="19">
        <v>43650</v>
      </c>
      <c r="Z161">
        <v>7</v>
      </c>
      <c r="AA161">
        <v>0</v>
      </c>
      <c r="AE161">
        <v>15000</v>
      </c>
      <c r="AF161">
        <v>10</v>
      </c>
      <c r="AH161">
        <v>15000</v>
      </c>
      <c r="AI161" t="s">
        <v>388</v>
      </c>
      <c r="AM161" t="s">
        <v>97</v>
      </c>
      <c r="AN161" t="s">
        <v>98</v>
      </c>
      <c r="AO161" t="s">
        <v>99</v>
      </c>
    </row>
    <row r="162" spans="1:41" x14ac:dyDescent="0.25">
      <c r="A162" t="s">
        <v>337</v>
      </c>
      <c r="B162" t="s">
        <v>122</v>
      </c>
      <c r="D162" t="s">
        <v>344</v>
      </c>
      <c r="E162" t="s">
        <v>93</v>
      </c>
      <c r="F162" t="s">
        <v>94</v>
      </c>
      <c r="G162" t="s">
        <v>256</v>
      </c>
      <c r="H162" s="8" t="s">
        <v>415</v>
      </c>
      <c r="I162" t="s">
        <v>353</v>
      </c>
      <c r="J162" t="s">
        <v>339</v>
      </c>
      <c r="K162">
        <v>5000</v>
      </c>
      <c r="L162" t="s">
        <v>391</v>
      </c>
      <c r="M162" t="s">
        <v>391</v>
      </c>
      <c r="N162">
        <v>5000</v>
      </c>
      <c r="P162">
        <v>5000</v>
      </c>
      <c r="Q162">
        <v>5000</v>
      </c>
      <c r="S162" s="13">
        <v>5000</v>
      </c>
      <c r="T162">
        <v>5000</v>
      </c>
      <c r="U162" t="s">
        <v>124</v>
      </c>
      <c r="V162" s="19">
        <v>14400</v>
      </c>
      <c r="Z162">
        <v>7</v>
      </c>
      <c r="AA162">
        <v>0</v>
      </c>
      <c r="AE162">
        <v>5000</v>
      </c>
      <c r="AF162">
        <v>10</v>
      </c>
      <c r="AH162">
        <v>0</v>
      </c>
      <c r="AI162" t="s">
        <v>388</v>
      </c>
      <c r="AM162" t="s">
        <v>97</v>
      </c>
      <c r="AN162" t="s">
        <v>98</v>
      </c>
      <c r="AO162" t="s">
        <v>99</v>
      </c>
    </row>
    <row r="163" spans="1:41" x14ac:dyDescent="0.25">
      <c r="A163" t="s">
        <v>337</v>
      </c>
      <c r="B163" t="s">
        <v>122</v>
      </c>
      <c r="D163" t="s">
        <v>344</v>
      </c>
      <c r="E163" t="s">
        <v>93</v>
      </c>
      <c r="F163" t="s">
        <v>94</v>
      </c>
      <c r="G163" t="s">
        <v>265</v>
      </c>
      <c r="H163" s="8" t="s">
        <v>415</v>
      </c>
      <c r="I163" t="s">
        <v>353</v>
      </c>
      <c r="J163" t="s">
        <v>339</v>
      </c>
      <c r="K163">
        <v>5000</v>
      </c>
      <c r="L163" t="s">
        <v>391</v>
      </c>
      <c r="M163" t="s">
        <v>391</v>
      </c>
      <c r="N163">
        <v>5000</v>
      </c>
      <c r="P163">
        <v>5000</v>
      </c>
      <c r="Q163">
        <v>5000</v>
      </c>
      <c r="S163" s="13">
        <v>5000</v>
      </c>
      <c r="T163">
        <v>5000</v>
      </c>
      <c r="U163" t="s">
        <v>124</v>
      </c>
      <c r="V163" s="19">
        <v>14400</v>
      </c>
      <c r="Z163">
        <v>7</v>
      </c>
      <c r="AA163">
        <v>0</v>
      </c>
      <c r="AE163">
        <v>5000</v>
      </c>
      <c r="AF163">
        <v>10</v>
      </c>
      <c r="AH163">
        <v>0</v>
      </c>
      <c r="AI163" t="s">
        <v>388</v>
      </c>
      <c r="AM163" t="s">
        <v>97</v>
      </c>
      <c r="AN163" t="s">
        <v>98</v>
      </c>
      <c r="AO163" t="s">
        <v>99</v>
      </c>
    </row>
    <row r="164" spans="1:41" x14ac:dyDescent="0.25">
      <c r="A164" t="s">
        <v>337</v>
      </c>
      <c r="B164" t="s">
        <v>176</v>
      </c>
      <c r="D164" t="s">
        <v>344</v>
      </c>
      <c r="E164" t="s">
        <v>93</v>
      </c>
      <c r="F164" t="s">
        <v>94</v>
      </c>
      <c r="G164" t="s">
        <v>177</v>
      </c>
      <c r="H164" s="8" t="s">
        <v>415</v>
      </c>
      <c r="I164" t="s">
        <v>360</v>
      </c>
      <c r="J164" t="s">
        <v>348</v>
      </c>
      <c r="K164">
        <v>600000</v>
      </c>
      <c r="L164" t="s">
        <v>357</v>
      </c>
      <c r="M164" t="s">
        <v>358</v>
      </c>
      <c r="N164">
        <v>600000</v>
      </c>
      <c r="P164">
        <v>600000</v>
      </c>
      <c r="Q164">
        <v>600000</v>
      </c>
      <c r="S164" s="13">
        <v>600000</v>
      </c>
      <c r="T164">
        <v>600000</v>
      </c>
      <c r="U164" t="s">
        <v>178</v>
      </c>
      <c r="V164" s="19">
        <v>1779700</v>
      </c>
      <c r="Z164">
        <v>7</v>
      </c>
      <c r="AA164">
        <v>0</v>
      </c>
      <c r="AE164">
        <v>600000</v>
      </c>
      <c r="AF164">
        <v>30</v>
      </c>
      <c r="AH164">
        <v>0</v>
      </c>
      <c r="AI164" t="s">
        <v>361</v>
      </c>
      <c r="AM164" t="s">
        <v>340</v>
      </c>
      <c r="AN164" t="s">
        <v>341</v>
      </c>
      <c r="AO164" t="s">
        <v>342</v>
      </c>
    </row>
    <row r="165" spans="1:41" x14ac:dyDescent="0.25">
      <c r="A165" t="s">
        <v>337</v>
      </c>
      <c r="B165" t="s">
        <v>161</v>
      </c>
      <c r="D165" t="s">
        <v>344</v>
      </c>
      <c r="E165" t="s">
        <v>93</v>
      </c>
      <c r="F165" t="s">
        <v>94</v>
      </c>
      <c r="G165" t="s">
        <v>162</v>
      </c>
      <c r="H165" s="8" t="s">
        <v>415</v>
      </c>
      <c r="I165" t="s">
        <v>353</v>
      </c>
      <c r="J165" t="s">
        <v>339</v>
      </c>
      <c r="K165">
        <v>5000</v>
      </c>
      <c r="L165" t="s">
        <v>391</v>
      </c>
      <c r="M165" t="s">
        <v>391</v>
      </c>
      <c r="N165">
        <v>5000</v>
      </c>
      <c r="P165">
        <v>5000</v>
      </c>
      <c r="Q165">
        <v>5000</v>
      </c>
      <c r="S165" s="13">
        <v>5000</v>
      </c>
      <c r="T165">
        <v>5000</v>
      </c>
      <c r="U165" t="s">
        <v>163</v>
      </c>
      <c r="V165" s="19">
        <v>0</v>
      </c>
      <c r="Z165">
        <v>7</v>
      </c>
      <c r="AA165">
        <v>0</v>
      </c>
      <c r="AE165">
        <v>5000</v>
      </c>
      <c r="AF165">
        <v>10</v>
      </c>
      <c r="AH165">
        <v>0</v>
      </c>
      <c r="AI165" t="s">
        <v>388</v>
      </c>
      <c r="AM165" t="s">
        <v>97</v>
      </c>
      <c r="AN165" t="s">
        <v>98</v>
      </c>
      <c r="AO165" t="s">
        <v>99</v>
      </c>
    </row>
    <row r="166" spans="1:41" x14ac:dyDescent="0.25">
      <c r="A166" t="s">
        <v>337</v>
      </c>
      <c r="B166" t="s">
        <v>161</v>
      </c>
      <c r="D166" t="s">
        <v>344</v>
      </c>
      <c r="E166" t="s">
        <v>93</v>
      </c>
      <c r="F166" t="s">
        <v>94</v>
      </c>
      <c r="G166" t="s">
        <v>172</v>
      </c>
      <c r="H166" s="8" t="s">
        <v>415</v>
      </c>
      <c r="I166" t="s">
        <v>353</v>
      </c>
      <c r="J166" t="s">
        <v>339</v>
      </c>
      <c r="K166">
        <v>15000</v>
      </c>
      <c r="L166" t="s">
        <v>113</v>
      </c>
      <c r="M166" t="s">
        <v>114</v>
      </c>
      <c r="N166">
        <v>15000</v>
      </c>
      <c r="P166">
        <v>15000</v>
      </c>
      <c r="Q166">
        <v>15000</v>
      </c>
      <c r="S166" s="13">
        <v>15000</v>
      </c>
      <c r="T166">
        <v>15000</v>
      </c>
      <c r="U166" t="s">
        <v>163</v>
      </c>
      <c r="V166" s="19">
        <v>133300</v>
      </c>
      <c r="Z166">
        <v>7</v>
      </c>
      <c r="AA166">
        <v>0</v>
      </c>
      <c r="AE166">
        <v>15000</v>
      </c>
      <c r="AF166">
        <v>10</v>
      </c>
      <c r="AH166">
        <v>0</v>
      </c>
      <c r="AI166" t="s">
        <v>388</v>
      </c>
      <c r="AM166" t="s">
        <v>97</v>
      </c>
      <c r="AN166" t="s">
        <v>98</v>
      </c>
      <c r="AO166" t="s">
        <v>99</v>
      </c>
    </row>
    <row r="167" spans="1:41" x14ac:dyDescent="0.25">
      <c r="A167" t="s">
        <v>337</v>
      </c>
      <c r="B167" t="s">
        <v>161</v>
      </c>
      <c r="D167" t="s">
        <v>344</v>
      </c>
      <c r="E167" t="s">
        <v>93</v>
      </c>
      <c r="F167" t="s">
        <v>94</v>
      </c>
      <c r="G167" t="s">
        <v>173</v>
      </c>
      <c r="H167" s="8" t="s">
        <v>415</v>
      </c>
      <c r="I167" t="s">
        <v>353</v>
      </c>
      <c r="J167" t="s">
        <v>339</v>
      </c>
      <c r="K167">
        <v>10000</v>
      </c>
      <c r="L167" t="s">
        <v>174</v>
      </c>
      <c r="M167" t="s">
        <v>174</v>
      </c>
      <c r="N167">
        <v>10000</v>
      </c>
      <c r="P167">
        <v>10000</v>
      </c>
      <c r="Q167">
        <v>10000</v>
      </c>
      <c r="S167" s="13">
        <v>10000</v>
      </c>
      <c r="T167">
        <v>10000</v>
      </c>
      <c r="U167" t="s">
        <v>163</v>
      </c>
      <c r="V167" s="19">
        <v>0</v>
      </c>
      <c r="Z167">
        <v>7</v>
      </c>
      <c r="AA167">
        <v>0</v>
      </c>
      <c r="AE167">
        <v>10000</v>
      </c>
      <c r="AF167">
        <v>10</v>
      </c>
      <c r="AH167">
        <v>0</v>
      </c>
      <c r="AI167" t="s">
        <v>388</v>
      </c>
      <c r="AM167" t="s">
        <v>97</v>
      </c>
      <c r="AN167" t="s">
        <v>98</v>
      </c>
      <c r="AO167" t="s">
        <v>99</v>
      </c>
    </row>
    <row r="168" spans="1:41" x14ac:dyDescent="0.25">
      <c r="A168" t="s">
        <v>337</v>
      </c>
      <c r="B168" t="s">
        <v>161</v>
      </c>
      <c r="D168" t="s">
        <v>344</v>
      </c>
      <c r="E168" t="s">
        <v>93</v>
      </c>
      <c r="F168" t="s">
        <v>94</v>
      </c>
      <c r="G168" t="s">
        <v>197</v>
      </c>
      <c r="H168" s="8" t="s">
        <v>415</v>
      </c>
      <c r="I168" t="s">
        <v>353</v>
      </c>
      <c r="J168" t="s">
        <v>339</v>
      </c>
      <c r="K168">
        <v>15000</v>
      </c>
      <c r="L168" t="s">
        <v>113</v>
      </c>
      <c r="M168" t="s">
        <v>114</v>
      </c>
      <c r="N168">
        <v>15000</v>
      </c>
      <c r="P168">
        <v>15000</v>
      </c>
      <c r="Q168">
        <v>15000</v>
      </c>
      <c r="S168" s="13">
        <v>15000</v>
      </c>
      <c r="T168">
        <v>15000</v>
      </c>
      <c r="U168" t="s">
        <v>163</v>
      </c>
      <c r="V168" s="19">
        <v>0</v>
      </c>
      <c r="Z168">
        <v>7</v>
      </c>
      <c r="AA168">
        <v>0</v>
      </c>
      <c r="AE168">
        <v>15000</v>
      </c>
      <c r="AF168">
        <v>10</v>
      </c>
      <c r="AH168">
        <v>0</v>
      </c>
      <c r="AI168" t="s">
        <v>388</v>
      </c>
      <c r="AM168" t="s">
        <v>97</v>
      </c>
      <c r="AN168" t="s">
        <v>98</v>
      </c>
      <c r="AO168" t="s">
        <v>99</v>
      </c>
    </row>
    <row r="169" spans="1:41" x14ac:dyDescent="0.25">
      <c r="A169" t="s">
        <v>337</v>
      </c>
      <c r="B169" t="s">
        <v>424</v>
      </c>
      <c r="D169" t="s">
        <v>344</v>
      </c>
      <c r="E169" t="s">
        <v>93</v>
      </c>
      <c r="F169" t="s">
        <v>94</v>
      </c>
      <c r="G169" t="s">
        <v>164</v>
      </c>
      <c r="H169" s="8" t="s">
        <v>415</v>
      </c>
      <c r="I169" t="s">
        <v>353</v>
      </c>
      <c r="J169" t="s">
        <v>348</v>
      </c>
      <c r="K169">
        <v>5000</v>
      </c>
      <c r="L169" t="s">
        <v>401</v>
      </c>
      <c r="M169" t="s">
        <v>401</v>
      </c>
      <c r="N169">
        <v>5000</v>
      </c>
      <c r="P169">
        <v>5000</v>
      </c>
      <c r="Q169">
        <v>5000</v>
      </c>
      <c r="S169" s="13">
        <v>5000</v>
      </c>
      <c r="T169">
        <v>5000</v>
      </c>
      <c r="U169" t="s">
        <v>165</v>
      </c>
      <c r="V169" s="19">
        <v>14250</v>
      </c>
      <c r="Z169">
        <v>7</v>
      </c>
      <c r="AA169">
        <v>0</v>
      </c>
      <c r="AE169">
        <v>5000</v>
      </c>
      <c r="AF169">
        <v>60</v>
      </c>
      <c r="AH169">
        <v>0</v>
      </c>
      <c r="AI169" t="s">
        <v>338</v>
      </c>
      <c r="AM169" t="s">
        <v>340</v>
      </c>
      <c r="AN169" t="s">
        <v>341</v>
      </c>
      <c r="AO169" t="s">
        <v>342</v>
      </c>
    </row>
    <row r="170" spans="1:41" x14ac:dyDescent="0.25">
      <c r="A170" t="s">
        <v>337</v>
      </c>
      <c r="B170" t="s">
        <v>168</v>
      </c>
      <c r="D170" t="s">
        <v>344</v>
      </c>
      <c r="E170" t="s">
        <v>93</v>
      </c>
      <c r="F170" t="s">
        <v>94</v>
      </c>
      <c r="G170" t="s">
        <v>169</v>
      </c>
      <c r="H170" s="8" t="s">
        <v>415</v>
      </c>
      <c r="I170" t="s">
        <v>353</v>
      </c>
      <c r="J170" t="s">
        <v>339</v>
      </c>
      <c r="K170">
        <v>5000</v>
      </c>
      <c r="L170" t="s">
        <v>350</v>
      </c>
      <c r="M170" t="s">
        <v>350</v>
      </c>
      <c r="N170">
        <v>5000</v>
      </c>
      <c r="P170">
        <v>5000</v>
      </c>
      <c r="Q170">
        <v>5000</v>
      </c>
      <c r="R170">
        <v>5000</v>
      </c>
      <c r="S170" s="13">
        <v>5000</v>
      </c>
      <c r="T170">
        <v>5000</v>
      </c>
      <c r="U170" t="s">
        <v>170</v>
      </c>
      <c r="V170" s="19">
        <v>15312.5</v>
      </c>
      <c r="Z170">
        <v>7</v>
      </c>
      <c r="AA170">
        <v>0</v>
      </c>
      <c r="AE170">
        <v>5000</v>
      </c>
      <c r="AF170">
        <v>10</v>
      </c>
      <c r="AH170">
        <v>5000</v>
      </c>
      <c r="AI170" t="s">
        <v>388</v>
      </c>
      <c r="AM170" t="s">
        <v>97</v>
      </c>
      <c r="AN170" t="s">
        <v>98</v>
      </c>
      <c r="AO170" t="s">
        <v>99</v>
      </c>
    </row>
    <row r="171" spans="1:41" x14ac:dyDescent="0.25">
      <c r="A171" t="s">
        <v>337</v>
      </c>
      <c r="B171" t="s">
        <v>74</v>
      </c>
      <c r="D171" t="s">
        <v>344</v>
      </c>
      <c r="E171" t="s">
        <v>93</v>
      </c>
      <c r="F171" t="s">
        <v>94</v>
      </c>
      <c r="G171" t="s">
        <v>259</v>
      </c>
      <c r="H171" s="8" t="s">
        <v>415</v>
      </c>
      <c r="I171" t="s">
        <v>353</v>
      </c>
      <c r="J171" t="s">
        <v>348</v>
      </c>
      <c r="K171">
        <v>5000</v>
      </c>
      <c r="L171" t="s">
        <v>456</v>
      </c>
      <c r="M171" t="s">
        <v>456</v>
      </c>
      <c r="N171">
        <v>5000</v>
      </c>
      <c r="P171">
        <v>5000</v>
      </c>
      <c r="Q171">
        <v>5000</v>
      </c>
      <c r="S171" s="13">
        <v>5000</v>
      </c>
      <c r="T171">
        <v>5000</v>
      </c>
      <c r="U171" t="s">
        <v>78</v>
      </c>
      <c r="V171" s="19">
        <v>14637.5</v>
      </c>
      <c r="Z171">
        <v>7</v>
      </c>
      <c r="AA171">
        <v>0</v>
      </c>
      <c r="AE171">
        <v>5000</v>
      </c>
      <c r="AF171">
        <v>60</v>
      </c>
      <c r="AH171">
        <v>0</v>
      </c>
      <c r="AI171" t="s">
        <v>361</v>
      </c>
      <c r="AM171" t="s">
        <v>340</v>
      </c>
      <c r="AN171" t="s">
        <v>341</v>
      </c>
      <c r="AO171" t="s">
        <v>342</v>
      </c>
    </row>
    <row r="172" spans="1:41" x14ac:dyDescent="0.25">
      <c r="A172" t="s">
        <v>337</v>
      </c>
      <c r="B172" t="s">
        <v>74</v>
      </c>
      <c r="D172" t="s">
        <v>344</v>
      </c>
      <c r="E172" t="s">
        <v>93</v>
      </c>
      <c r="F172" t="s">
        <v>94</v>
      </c>
      <c r="G172" t="s">
        <v>179</v>
      </c>
      <c r="H172" s="8" t="s">
        <v>415</v>
      </c>
      <c r="I172" t="s">
        <v>353</v>
      </c>
      <c r="J172" t="s">
        <v>348</v>
      </c>
      <c r="K172">
        <v>14808</v>
      </c>
      <c r="L172" t="s">
        <v>376</v>
      </c>
      <c r="M172" t="s">
        <v>358</v>
      </c>
      <c r="N172">
        <v>14808</v>
      </c>
      <c r="P172">
        <v>14808</v>
      </c>
      <c r="Q172">
        <v>14808</v>
      </c>
      <c r="S172" s="13">
        <v>14808</v>
      </c>
      <c r="T172">
        <v>14808</v>
      </c>
      <c r="U172" t="s">
        <v>78</v>
      </c>
      <c r="V172" s="19">
        <v>44794.2</v>
      </c>
      <c r="Z172">
        <v>7</v>
      </c>
      <c r="AA172">
        <v>0</v>
      </c>
      <c r="AE172">
        <v>14808</v>
      </c>
      <c r="AF172">
        <v>60</v>
      </c>
      <c r="AH172">
        <v>0</v>
      </c>
      <c r="AI172" t="s">
        <v>361</v>
      </c>
      <c r="AM172" t="s">
        <v>340</v>
      </c>
      <c r="AN172" t="s">
        <v>341</v>
      </c>
      <c r="AO172" t="s">
        <v>342</v>
      </c>
    </row>
    <row r="173" spans="1:41" x14ac:dyDescent="0.25">
      <c r="A173" t="s">
        <v>337</v>
      </c>
      <c r="B173" t="s">
        <v>74</v>
      </c>
      <c r="D173" t="s">
        <v>344</v>
      </c>
      <c r="E173" t="s">
        <v>93</v>
      </c>
      <c r="F173" t="s">
        <v>94</v>
      </c>
      <c r="G173" t="s">
        <v>121</v>
      </c>
      <c r="H173" s="8" t="s">
        <v>415</v>
      </c>
      <c r="I173" t="s">
        <v>353</v>
      </c>
      <c r="J173" t="s">
        <v>339</v>
      </c>
      <c r="K173">
        <v>5000</v>
      </c>
      <c r="L173" t="s">
        <v>391</v>
      </c>
      <c r="M173" t="s">
        <v>391</v>
      </c>
      <c r="N173">
        <v>5000</v>
      </c>
      <c r="P173">
        <v>5000</v>
      </c>
      <c r="Q173">
        <v>5000</v>
      </c>
      <c r="S173" s="13">
        <v>5000</v>
      </c>
      <c r="T173">
        <v>5000</v>
      </c>
      <c r="U173" t="s">
        <v>102</v>
      </c>
      <c r="V173" s="19">
        <v>14225</v>
      </c>
      <c r="Z173">
        <v>7</v>
      </c>
      <c r="AA173">
        <v>0</v>
      </c>
      <c r="AE173">
        <v>5000</v>
      </c>
      <c r="AF173">
        <v>10</v>
      </c>
      <c r="AH173">
        <v>0</v>
      </c>
      <c r="AI173" t="s">
        <v>388</v>
      </c>
      <c r="AM173" t="s">
        <v>97</v>
      </c>
      <c r="AN173" t="s">
        <v>98</v>
      </c>
      <c r="AO173" t="s">
        <v>99</v>
      </c>
    </row>
    <row r="174" spans="1:41" x14ac:dyDescent="0.25">
      <c r="A174" t="s">
        <v>337</v>
      </c>
      <c r="B174" t="s">
        <v>74</v>
      </c>
      <c r="D174" t="s">
        <v>344</v>
      </c>
      <c r="E174" t="s">
        <v>93</v>
      </c>
      <c r="F174" t="s">
        <v>94</v>
      </c>
      <c r="G174" t="s">
        <v>130</v>
      </c>
      <c r="H174" s="8" t="s">
        <v>415</v>
      </c>
      <c r="I174" t="s">
        <v>353</v>
      </c>
      <c r="J174" t="s">
        <v>339</v>
      </c>
      <c r="K174">
        <v>5000</v>
      </c>
      <c r="L174" t="s">
        <v>383</v>
      </c>
      <c r="M174" t="s">
        <v>383</v>
      </c>
      <c r="N174">
        <v>5000</v>
      </c>
      <c r="P174">
        <v>5000</v>
      </c>
      <c r="Q174">
        <v>5000</v>
      </c>
      <c r="S174" s="13">
        <v>5000</v>
      </c>
      <c r="T174">
        <v>5000</v>
      </c>
      <c r="U174" t="s">
        <v>102</v>
      </c>
      <c r="V174" s="19">
        <v>14150</v>
      </c>
      <c r="Z174">
        <v>7</v>
      </c>
      <c r="AA174">
        <v>0</v>
      </c>
      <c r="AE174">
        <v>5000</v>
      </c>
      <c r="AF174">
        <v>10</v>
      </c>
      <c r="AH174">
        <v>0</v>
      </c>
      <c r="AI174" t="s">
        <v>388</v>
      </c>
      <c r="AM174" t="s">
        <v>97</v>
      </c>
      <c r="AN174" t="s">
        <v>98</v>
      </c>
      <c r="AO174" t="s">
        <v>99</v>
      </c>
    </row>
    <row r="175" spans="1:41" x14ac:dyDescent="0.25">
      <c r="A175" t="s">
        <v>337</v>
      </c>
      <c r="B175" t="s">
        <v>74</v>
      </c>
      <c r="D175" t="s">
        <v>344</v>
      </c>
      <c r="E175" t="s">
        <v>93</v>
      </c>
      <c r="F175" t="s">
        <v>94</v>
      </c>
      <c r="G175" t="s">
        <v>131</v>
      </c>
      <c r="H175" s="8" t="s">
        <v>415</v>
      </c>
      <c r="I175" t="s">
        <v>353</v>
      </c>
      <c r="J175" t="s">
        <v>339</v>
      </c>
      <c r="K175">
        <v>5000</v>
      </c>
      <c r="L175" t="s">
        <v>407</v>
      </c>
      <c r="M175" t="s">
        <v>407</v>
      </c>
      <c r="N175">
        <v>5000</v>
      </c>
      <c r="P175">
        <v>5000</v>
      </c>
      <c r="Q175">
        <v>5000</v>
      </c>
      <c r="S175" s="13">
        <v>5000</v>
      </c>
      <c r="T175">
        <v>5000</v>
      </c>
      <c r="U175" t="s">
        <v>102</v>
      </c>
      <c r="V175" s="19">
        <v>14100</v>
      </c>
      <c r="Z175">
        <v>7</v>
      </c>
      <c r="AA175">
        <v>0</v>
      </c>
      <c r="AE175">
        <v>5000</v>
      </c>
      <c r="AF175">
        <v>10</v>
      </c>
      <c r="AH175">
        <v>0</v>
      </c>
      <c r="AI175" t="s">
        <v>388</v>
      </c>
      <c r="AM175" t="s">
        <v>97</v>
      </c>
      <c r="AN175" t="s">
        <v>98</v>
      </c>
      <c r="AO175" t="s">
        <v>99</v>
      </c>
    </row>
    <row r="176" spans="1:41" x14ac:dyDescent="0.25">
      <c r="A176" t="s">
        <v>337</v>
      </c>
      <c r="B176" t="s">
        <v>74</v>
      </c>
      <c r="D176" t="s">
        <v>344</v>
      </c>
      <c r="E176" t="s">
        <v>93</v>
      </c>
      <c r="F176" t="s">
        <v>94</v>
      </c>
      <c r="G176" t="s">
        <v>180</v>
      </c>
      <c r="H176" s="8" t="s">
        <v>415</v>
      </c>
      <c r="I176" t="s">
        <v>353</v>
      </c>
      <c r="J176" t="s">
        <v>339</v>
      </c>
      <c r="K176">
        <v>5000</v>
      </c>
      <c r="L176" t="s">
        <v>407</v>
      </c>
      <c r="M176" t="s">
        <v>407</v>
      </c>
      <c r="N176">
        <v>5000</v>
      </c>
      <c r="P176">
        <v>5000</v>
      </c>
      <c r="Q176">
        <v>5000</v>
      </c>
      <c r="S176" s="13">
        <v>5000</v>
      </c>
      <c r="T176">
        <v>5000</v>
      </c>
      <c r="U176" t="s">
        <v>102</v>
      </c>
      <c r="V176" s="19">
        <v>14100</v>
      </c>
      <c r="Z176">
        <v>7</v>
      </c>
      <c r="AA176">
        <v>0</v>
      </c>
      <c r="AE176">
        <v>5000</v>
      </c>
      <c r="AF176">
        <v>10</v>
      </c>
      <c r="AH176">
        <v>0</v>
      </c>
      <c r="AI176" t="s">
        <v>388</v>
      </c>
      <c r="AM176" t="s">
        <v>97</v>
      </c>
      <c r="AN176" t="s">
        <v>98</v>
      </c>
      <c r="AO176" t="s">
        <v>99</v>
      </c>
    </row>
    <row r="177" spans="1:41" x14ac:dyDescent="0.25">
      <c r="A177" t="s">
        <v>337</v>
      </c>
      <c r="B177" t="s">
        <v>74</v>
      </c>
      <c r="D177" t="s">
        <v>344</v>
      </c>
      <c r="E177" t="s">
        <v>93</v>
      </c>
      <c r="F177" t="s">
        <v>94</v>
      </c>
      <c r="G177" t="s">
        <v>221</v>
      </c>
      <c r="H177" s="8" t="s">
        <v>415</v>
      </c>
      <c r="I177" t="s">
        <v>353</v>
      </c>
      <c r="J177" t="s">
        <v>339</v>
      </c>
      <c r="K177">
        <v>5000</v>
      </c>
      <c r="L177" t="s">
        <v>349</v>
      </c>
      <c r="M177" t="s">
        <v>349</v>
      </c>
      <c r="N177">
        <v>5000</v>
      </c>
      <c r="P177">
        <v>5000</v>
      </c>
      <c r="Q177">
        <v>5000</v>
      </c>
      <c r="S177" s="13">
        <v>5000</v>
      </c>
      <c r="T177">
        <v>5000</v>
      </c>
      <c r="U177" t="s">
        <v>102</v>
      </c>
      <c r="V177" s="19">
        <v>14112.5</v>
      </c>
      <c r="Z177">
        <v>7</v>
      </c>
      <c r="AA177">
        <v>0</v>
      </c>
      <c r="AE177">
        <v>5000</v>
      </c>
      <c r="AF177">
        <v>10</v>
      </c>
      <c r="AH177">
        <v>0</v>
      </c>
      <c r="AI177" t="s">
        <v>388</v>
      </c>
      <c r="AM177" t="s">
        <v>97</v>
      </c>
      <c r="AN177" t="s">
        <v>98</v>
      </c>
      <c r="AO177" t="s">
        <v>99</v>
      </c>
    </row>
    <row r="178" spans="1:41" x14ac:dyDescent="0.25">
      <c r="A178" t="s">
        <v>337</v>
      </c>
      <c r="B178" t="s">
        <v>74</v>
      </c>
      <c r="D178" t="s">
        <v>344</v>
      </c>
      <c r="E178" t="s">
        <v>93</v>
      </c>
      <c r="F178" t="s">
        <v>94</v>
      </c>
      <c r="G178" t="s">
        <v>222</v>
      </c>
      <c r="H178" s="8" t="s">
        <v>415</v>
      </c>
      <c r="I178" t="s">
        <v>353</v>
      </c>
      <c r="J178" t="s">
        <v>339</v>
      </c>
      <c r="K178">
        <v>5000</v>
      </c>
      <c r="L178" t="s">
        <v>118</v>
      </c>
      <c r="M178" t="s">
        <v>118</v>
      </c>
      <c r="N178">
        <v>5000</v>
      </c>
      <c r="P178">
        <v>5000</v>
      </c>
      <c r="Q178">
        <v>5000</v>
      </c>
      <c r="S178" s="13">
        <v>5000</v>
      </c>
      <c r="T178">
        <v>5000</v>
      </c>
      <c r="U178" t="s">
        <v>102</v>
      </c>
      <c r="V178" s="19">
        <v>14150</v>
      </c>
      <c r="Z178">
        <v>7</v>
      </c>
      <c r="AA178">
        <v>0</v>
      </c>
      <c r="AE178">
        <v>5000</v>
      </c>
      <c r="AF178">
        <v>10</v>
      </c>
      <c r="AH178">
        <v>0</v>
      </c>
      <c r="AI178" t="s">
        <v>388</v>
      </c>
      <c r="AM178" t="s">
        <v>97</v>
      </c>
      <c r="AN178" t="s">
        <v>98</v>
      </c>
      <c r="AO178" t="s">
        <v>99</v>
      </c>
    </row>
    <row r="179" spans="1:41" x14ac:dyDescent="0.25">
      <c r="A179" t="s">
        <v>337</v>
      </c>
      <c r="B179" t="s">
        <v>74</v>
      </c>
      <c r="D179" t="s">
        <v>344</v>
      </c>
      <c r="E179" t="s">
        <v>93</v>
      </c>
      <c r="F179" t="s">
        <v>94</v>
      </c>
      <c r="G179" t="s">
        <v>233</v>
      </c>
      <c r="H179" s="8" t="s">
        <v>415</v>
      </c>
      <c r="I179" t="s">
        <v>353</v>
      </c>
      <c r="J179" t="s">
        <v>339</v>
      </c>
      <c r="K179">
        <v>5000</v>
      </c>
      <c r="L179" t="s">
        <v>401</v>
      </c>
      <c r="M179" t="s">
        <v>401</v>
      </c>
      <c r="N179">
        <v>5000</v>
      </c>
      <c r="P179">
        <v>5000</v>
      </c>
      <c r="Q179">
        <v>5000</v>
      </c>
      <c r="S179" s="13">
        <v>5000</v>
      </c>
      <c r="T179">
        <v>5000</v>
      </c>
      <c r="U179" t="s">
        <v>102</v>
      </c>
      <c r="V179" s="19">
        <v>14412.5</v>
      </c>
      <c r="Z179">
        <v>7</v>
      </c>
      <c r="AA179">
        <v>0</v>
      </c>
      <c r="AE179">
        <v>5000</v>
      </c>
      <c r="AF179">
        <v>10</v>
      </c>
      <c r="AH179">
        <v>0</v>
      </c>
      <c r="AI179" t="s">
        <v>388</v>
      </c>
      <c r="AM179" t="s">
        <v>97</v>
      </c>
      <c r="AN179" t="s">
        <v>98</v>
      </c>
      <c r="AO179" t="s">
        <v>99</v>
      </c>
    </row>
    <row r="180" spans="1:41" x14ac:dyDescent="0.25">
      <c r="A180" t="s">
        <v>337</v>
      </c>
      <c r="B180" t="s">
        <v>74</v>
      </c>
      <c r="D180" t="s">
        <v>344</v>
      </c>
      <c r="E180" t="s">
        <v>93</v>
      </c>
      <c r="F180" t="s">
        <v>94</v>
      </c>
      <c r="G180" t="s">
        <v>235</v>
      </c>
      <c r="H180" s="8" t="s">
        <v>415</v>
      </c>
      <c r="I180" t="s">
        <v>353</v>
      </c>
      <c r="J180" t="s">
        <v>339</v>
      </c>
      <c r="K180">
        <v>5000</v>
      </c>
      <c r="L180" t="s">
        <v>441</v>
      </c>
      <c r="M180" t="s">
        <v>441</v>
      </c>
      <c r="N180">
        <v>5000</v>
      </c>
      <c r="P180">
        <v>5000</v>
      </c>
      <c r="Q180">
        <v>5000</v>
      </c>
      <c r="S180" s="13">
        <v>5000</v>
      </c>
      <c r="T180">
        <v>5000</v>
      </c>
      <c r="U180" t="s">
        <v>102</v>
      </c>
      <c r="V180" s="19">
        <v>14337.5</v>
      </c>
      <c r="Z180">
        <v>7</v>
      </c>
      <c r="AA180">
        <v>0</v>
      </c>
      <c r="AE180">
        <v>5000</v>
      </c>
      <c r="AF180">
        <v>10</v>
      </c>
      <c r="AH180">
        <v>0</v>
      </c>
      <c r="AI180" t="s">
        <v>388</v>
      </c>
      <c r="AM180" t="s">
        <v>97</v>
      </c>
      <c r="AN180" t="s">
        <v>98</v>
      </c>
      <c r="AO180" t="s">
        <v>99</v>
      </c>
    </row>
    <row r="181" spans="1:41" x14ac:dyDescent="0.25">
      <c r="A181" t="s">
        <v>337</v>
      </c>
      <c r="B181" t="s">
        <v>74</v>
      </c>
      <c r="D181" t="s">
        <v>344</v>
      </c>
      <c r="E181" t="s">
        <v>93</v>
      </c>
      <c r="F181" t="s">
        <v>94</v>
      </c>
      <c r="G181" t="s">
        <v>239</v>
      </c>
      <c r="H181" s="8" t="s">
        <v>415</v>
      </c>
      <c r="I181" t="s">
        <v>353</v>
      </c>
      <c r="J181" t="s">
        <v>339</v>
      </c>
      <c r="K181">
        <v>5000</v>
      </c>
      <c r="L181" t="s">
        <v>407</v>
      </c>
      <c r="M181" t="s">
        <v>407</v>
      </c>
      <c r="N181">
        <v>5000</v>
      </c>
      <c r="P181">
        <v>5000</v>
      </c>
      <c r="Q181">
        <v>5000</v>
      </c>
      <c r="S181" s="13">
        <v>5000</v>
      </c>
      <c r="T181">
        <v>5000</v>
      </c>
      <c r="U181" t="s">
        <v>102</v>
      </c>
      <c r="V181" s="19">
        <v>14700</v>
      </c>
      <c r="Z181">
        <v>7</v>
      </c>
      <c r="AA181">
        <v>0</v>
      </c>
      <c r="AE181">
        <v>5000</v>
      </c>
      <c r="AF181">
        <v>10</v>
      </c>
      <c r="AH181">
        <v>0</v>
      </c>
      <c r="AI181" t="s">
        <v>388</v>
      </c>
      <c r="AM181" t="s">
        <v>97</v>
      </c>
      <c r="AN181" t="s">
        <v>98</v>
      </c>
      <c r="AO181" t="s">
        <v>99</v>
      </c>
    </row>
    <row r="182" spans="1:41" x14ac:dyDescent="0.25">
      <c r="A182" t="s">
        <v>337</v>
      </c>
      <c r="B182" t="s">
        <v>74</v>
      </c>
      <c r="D182" t="s">
        <v>344</v>
      </c>
      <c r="E182" t="s">
        <v>93</v>
      </c>
      <c r="F182" t="s">
        <v>94</v>
      </c>
      <c r="G182" t="s">
        <v>264</v>
      </c>
      <c r="H182" s="8" t="s">
        <v>415</v>
      </c>
      <c r="I182" t="s">
        <v>353</v>
      </c>
      <c r="J182" t="s">
        <v>339</v>
      </c>
      <c r="K182">
        <v>5000</v>
      </c>
      <c r="L182" t="s">
        <v>407</v>
      </c>
      <c r="M182" t="s">
        <v>407</v>
      </c>
      <c r="N182">
        <v>5000</v>
      </c>
      <c r="P182">
        <v>5000</v>
      </c>
      <c r="Q182">
        <v>5000</v>
      </c>
      <c r="S182" s="13">
        <v>5000</v>
      </c>
      <c r="T182">
        <v>5000</v>
      </c>
      <c r="U182" t="s">
        <v>102</v>
      </c>
      <c r="V182" s="19">
        <v>15000</v>
      </c>
      <c r="Z182">
        <v>7</v>
      </c>
      <c r="AA182">
        <v>0</v>
      </c>
      <c r="AE182">
        <v>5000</v>
      </c>
      <c r="AF182">
        <v>10</v>
      </c>
      <c r="AH182">
        <v>0</v>
      </c>
      <c r="AI182" t="s">
        <v>388</v>
      </c>
      <c r="AM182" t="s">
        <v>97</v>
      </c>
      <c r="AN182" t="s">
        <v>98</v>
      </c>
      <c r="AO182" t="s">
        <v>99</v>
      </c>
    </row>
    <row r="183" spans="1:41" x14ac:dyDescent="0.25">
      <c r="A183" t="s">
        <v>337</v>
      </c>
      <c r="B183" t="s">
        <v>74</v>
      </c>
      <c r="D183" t="s">
        <v>344</v>
      </c>
      <c r="E183" t="s">
        <v>93</v>
      </c>
      <c r="F183" t="s">
        <v>94</v>
      </c>
      <c r="G183" t="s">
        <v>279</v>
      </c>
      <c r="H183" s="8" t="s">
        <v>415</v>
      </c>
      <c r="I183" t="s">
        <v>353</v>
      </c>
      <c r="J183" t="s">
        <v>339</v>
      </c>
      <c r="K183">
        <v>5000</v>
      </c>
      <c r="L183" t="s">
        <v>391</v>
      </c>
      <c r="M183" t="s">
        <v>391</v>
      </c>
      <c r="N183">
        <v>5000</v>
      </c>
      <c r="P183">
        <v>5000</v>
      </c>
      <c r="Q183">
        <v>5000</v>
      </c>
      <c r="S183" s="13">
        <v>5000</v>
      </c>
      <c r="T183">
        <v>5000</v>
      </c>
      <c r="U183" t="s">
        <v>102</v>
      </c>
      <c r="V183" s="19">
        <v>15387.5</v>
      </c>
      <c r="Z183">
        <v>7</v>
      </c>
      <c r="AA183">
        <v>0</v>
      </c>
      <c r="AE183">
        <v>5000</v>
      </c>
      <c r="AF183">
        <v>10</v>
      </c>
      <c r="AH183">
        <v>0</v>
      </c>
      <c r="AI183" t="s">
        <v>388</v>
      </c>
      <c r="AM183" t="s">
        <v>97</v>
      </c>
      <c r="AN183" t="s">
        <v>98</v>
      </c>
      <c r="AO183" t="s">
        <v>99</v>
      </c>
    </row>
    <row r="184" spans="1:41" x14ac:dyDescent="0.25">
      <c r="A184" t="s">
        <v>337</v>
      </c>
      <c r="B184" t="s">
        <v>74</v>
      </c>
      <c r="D184" t="s">
        <v>344</v>
      </c>
      <c r="E184" t="s">
        <v>93</v>
      </c>
      <c r="F184" t="s">
        <v>94</v>
      </c>
      <c r="G184" t="s">
        <v>116</v>
      </c>
      <c r="H184" s="8" t="s">
        <v>415</v>
      </c>
      <c r="I184" t="s">
        <v>353</v>
      </c>
      <c r="J184" t="s">
        <v>339</v>
      </c>
      <c r="K184">
        <v>10000</v>
      </c>
      <c r="L184" t="s">
        <v>373</v>
      </c>
      <c r="M184" t="s">
        <v>373</v>
      </c>
      <c r="N184">
        <v>10000</v>
      </c>
      <c r="P184">
        <v>10000</v>
      </c>
      <c r="Q184">
        <v>10000</v>
      </c>
      <c r="S184" s="13">
        <v>10000</v>
      </c>
      <c r="T184">
        <v>10000</v>
      </c>
      <c r="U184" t="s">
        <v>102</v>
      </c>
      <c r="V184" s="19">
        <v>30025</v>
      </c>
      <c r="Z184">
        <v>7</v>
      </c>
      <c r="AA184">
        <v>0</v>
      </c>
      <c r="AE184">
        <v>10000</v>
      </c>
      <c r="AF184">
        <v>10</v>
      </c>
      <c r="AH184">
        <v>0</v>
      </c>
      <c r="AI184" t="s">
        <v>388</v>
      </c>
      <c r="AM184" t="s">
        <v>97</v>
      </c>
      <c r="AN184" t="s">
        <v>98</v>
      </c>
      <c r="AO184" t="s">
        <v>99</v>
      </c>
    </row>
    <row r="185" spans="1:41" x14ac:dyDescent="0.25">
      <c r="A185" t="s">
        <v>337</v>
      </c>
      <c r="B185" t="s">
        <v>74</v>
      </c>
      <c r="D185" t="s">
        <v>344</v>
      </c>
      <c r="E185" t="s">
        <v>93</v>
      </c>
      <c r="F185" t="s">
        <v>94</v>
      </c>
      <c r="G185" t="s">
        <v>132</v>
      </c>
      <c r="H185" s="8" t="s">
        <v>415</v>
      </c>
      <c r="I185" t="s">
        <v>353</v>
      </c>
      <c r="J185" t="s">
        <v>339</v>
      </c>
      <c r="K185">
        <v>10000</v>
      </c>
      <c r="L185" t="s">
        <v>373</v>
      </c>
      <c r="M185" t="s">
        <v>373</v>
      </c>
      <c r="N185">
        <v>10000</v>
      </c>
      <c r="P185">
        <v>10000</v>
      </c>
      <c r="Q185">
        <v>10000</v>
      </c>
      <c r="S185" s="13">
        <v>10000</v>
      </c>
      <c r="T185">
        <v>10000</v>
      </c>
      <c r="U185" t="s">
        <v>102</v>
      </c>
      <c r="V185" s="19">
        <v>30825</v>
      </c>
      <c r="Z185">
        <v>7</v>
      </c>
      <c r="AA185">
        <v>0</v>
      </c>
      <c r="AE185">
        <v>10000</v>
      </c>
      <c r="AF185">
        <v>10</v>
      </c>
      <c r="AH185">
        <v>0</v>
      </c>
      <c r="AI185" t="s">
        <v>388</v>
      </c>
      <c r="AM185" t="s">
        <v>97</v>
      </c>
      <c r="AN185" t="s">
        <v>98</v>
      </c>
      <c r="AO185" t="s">
        <v>99</v>
      </c>
    </row>
    <row r="186" spans="1:41" x14ac:dyDescent="0.25">
      <c r="A186" t="s">
        <v>337</v>
      </c>
      <c r="B186" t="s">
        <v>74</v>
      </c>
      <c r="D186" t="s">
        <v>344</v>
      </c>
      <c r="E186" t="s">
        <v>93</v>
      </c>
      <c r="F186" t="s">
        <v>94</v>
      </c>
      <c r="G186" t="s">
        <v>219</v>
      </c>
      <c r="H186" s="8" t="s">
        <v>415</v>
      </c>
      <c r="I186" t="s">
        <v>353</v>
      </c>
      <c r="J186" t="s">
        <v>339</v>
      </c>
      <c r="K186">
        <v>10000</v>
      </c>
      <c r="L186" t="s">
        <v>365</v>
      </c>
      <c r="M186" t="s">
        <v>365</v>
      </c>
      <c r="N186">
        <v>10000</v>
      </c>
      <c r="P186">
        <v>10000</v>
      </c>
      <c r="Q186">
        <v>10000</v>
      </c>
      <c r="S186" s="13">
        <v>10000</v>
      </c>
      <c r="T186">
        <v>10000</v>
      </c>
      <c r="U186" t="s">
        <v>102</v>
      </c>
      <c r="V186" s="19">
        <v>30000</v>
      </c>
      <c r="Z186">
        <v>7</v>
      </c>
      <c r="AA186">
        <v>0</v>
      </c>
      <c r="AE186">
        <v>10000</v>
      </c>
      <c r="AF186">
        <v>10</v>
      </c>
      <c r="AH186">
        <v>0</v>
      </c>
      <c r="AI186" t="s">
        <v>388</v>
      </c>
      <c r="AM186" t="s">
        <v>97</v>
      </c>
      <c r="AN186" t="s">
        <v>98</v>
      </c>
      <c r="AO186" t="s">
        <v>99</v>
      </c>
    </row>
    <row r="187" spans="1:41" x14ac:dyDescent="0.25">
      <c r="A187" t="s">
        <v>337</v>
      </c>
      <c r="B187" t="s">
        <v>74</v>
      </c>
      <c r="D187" t="s">
        <v>344</v>
      </c>
      <c r="E187" t="s">
        <v>93</v>
      </c>
      <c r="F187" t="s">
        <v>94</v>
      </c>
      <c r="G187" t="s">
        <v>229</v>
      </c>
      <c r="H187" s="8" t="s">
        <v>415</v>
      </c>
      <c r="I187" t="s">
        <v>353</v>
      </c>
      <c r="J187" t="s">
        <v>339</v>
      </c>
      <c r="K187">
        <v>10000</v>
      </c>
      <c r="L187" t="s">
        <v>376</v>
      </c>
      <c r="M187" t="s">
        <v>358</v>
      </c>
      <c r="N187">
        <v>10000</v>
      </c>
      <c r="P187">
        <v>10000</v>
      </c>
      <c r="Q187">
        <v>10000</v>
      </c>
      <c r="S187" s="13">
        <v>10000</v>
      </c>
      <c r="T187">
        <v>10000</v>
      </c>
      <c r="U187" t="s">
        <v>102</v>
      </c>
      <c r="V187" s="19">
        <v>29875</v>
      </c>
      <c r="Z187">
        <v>7</v>
      </c>
      <c r="AA187">
        <v>0</v>
      </c>
      <c r="AE187">
        <v>10000</v>
      </c>
      <c r="AF187">
        <v>10</v>
      </c>
      <c r="AH187">
        <v>0</v>
      </c>
      <c r="AI187" t="s">
        <v>388</v>
      </c>
      <c r="AM187" t="s">
        <v>97</v>
      </c>
      <c r="AN187" t="s">
        <v>98</v>
      </c>
      <c r="AO187" t="s">
        <v>99</v>
      </c>
    </row>
    <row r="188" spans="1:41" x14ac:dyDescent="0.25">
      <c r="A188" t="s">
        <v>337</v>
      </c>
      <c r="B188" t="s">
        <v>74</v>
      </c>
      <c r="D188" t="s">
        <v>344</v>
      </c>
      <c r="E188" t="s">
        <v>93</v>
      </c>
      <c r="F188" t="s">
        <v>94</v>
      </c>
      <c r="G188" t="s">
        <v>267</v>
      </c>
      <c r="H188" s="8" t="s">
        <v>415</v>
      </c>
      <c r="I188" t="s">
        <v>353</v>
      </c>
      <c r="J188" t="s">
        <v>339</v>
      </c>
      <c r="K188">
        <v>10000</v>
      </c>
      <c r="L188" t="s">
        <v>349</v>
      </c>
      <c r="M188" t="s">
        <v>349</v>
      </c>
      <c r="N188">
        <v>10000</v>
      </c>
      <c r="P188">
        <v>10000</v>
      </c>
      <c r="Q188">
        <v>10000</v>
      </c>
      <c r="S188" s="13">
        <v>10000</v>
      </c>
      <c r="T188">
        <v>10000</v>
      </c>
      <c r="U188" t="s">
        <v>102</v>
      </c>
      <c r="V188" s="19">
        <v>30125</v>
      </c>
      <c r="Z188">
        <v>7</v>
      </c>
      <c r="AA188">
        <v>0</v>
      </c>
      <c r="AE188">
        <v>10000</v>
      </c>
      <c r="AF188">
        <v>10</v>
      </c>
      <c r="AH188">
        <v>0</v>
      </c>
      <c r="AI188" t="s">
        <v>388</v>
      </c>
      <c r="AM188" t="s">
        <v>97</v>
      </c>
      <c r="AN188" t="s">
        <v>98</v>
      </c>
      <c r="AO188" t="s">
        <v>99</v>
      </c>
    </row>
    <row r="189" spans="1:41" x14ac:dyDescent="0.25">
      <c r="A189" t="s">
        <v>337</v>
      </c>
      <c r="B189" t="s">
        <v>74</v>
      </c>
      <c r="D189" t="s">
        <v>344</v>
      </c>
      <c r="E189" t="s">
        <v>93</v>
      </c>
      <c r="F189" t="s">
        <v>94</v>
      </c>
      <c r="G189" t="s">
        <v>126</v>
      </c>
      <c r="H189" s="8" t="s">
        <v>415</v>
      </c>
      <c r="I189" t="s">
        <v>353</v>
      </c>
      <c r="J189" t="s">
        <v>339</v>
      </c>
      <c r="K189">
        <v>15000</v>
      </c>
      <c r="L189" t="s">
        <v>113</v>
      </c>
      <c r="M189" t="s">
        <v>114</v>
      </c>
      <c r="N189">
        <v>15000</v>
      </c>
      <c r="P189">
        <v>15000</v>
      </c>
      <c r="Q189">
        <v>15000</v>
      </c>
      <c r="S189" s="13">
        <v>15000</v>
      </c>
      <c r="T189">
        <v>15000</v>
      </c>
      <c r="U189" t="s">
        <v>102</v>
      </c>
      <c r="V189" s="19">
        <v>42525</v>
      </c>
      <c r="Z189">
        <v>7</v>
      </c>
      <c r="AA189">
        <v>0</v>
      </c>
      <c r="AE189">
        <v>15000</v>
      </c>
      <c r="AF189">
        <v>10</v>
      </c>
      <c r="AH189">
        <v>0</v>
      </c>
      <c r="AI189" t="s">
        <v>388</v>
      </c>
      <c r="AM189" t="s">
        <v>97</v>
      </c>
      <c r="AN189" t="s">
        <v>98</v>
      </c>
      <c r="AO189" t="s">
        <v>99</v>
      </c>
    </row>
    <row r="190" spans="1:41" x14ac:dyDescent="0.25">
      <c r="A190" t="s">
        <v>337</v>
      </c>
      <c r="B190" t="s">
        <v>74</v>
      </c>
      <c r="D190" t="s">
        <v>344</v>
      </c>
      <c r="E190" t="s">
        <v>93</v>
      </c>
      <c r="F190" t="s">
        <v>94</v>
      </c>
      <c r="G190" t="s">
        <v>254</v>
      </c>
      <c r="H190" s="8" t="s">
        <v>415</v>
      </c>
      <c r="I190" t="s">
        <v>353</v>
      </c>
      <c r="J190" t="s">
        <v>339</v>
      </c>
      <c r="K190">
        <v>15000</v>
      </c>
      <c r="L190" t="s">
        <v>357</v>
      </c>
      <c r="M190" t="s">
        <v>111</v>
      </c>
      <c r="N190">
        <v>15000</v>
      </c>
      <c r="P190">
        <v>15000</v>
      </c>
      <c r="Q190">
        <v>15000</v>
      </c>
      <c r="S190" s="13">
        <v>15000</v>
      </c>
      <c r="T190">
        <v>15000</v>
      </c>
      <c r="U190" t="s">
        <v>102</v>
      </c>
      <c r="V190" s="19">
        <v>43987.5</v>
      </c>
      <c r="Z190">
        <v>7</v>
      </c>
      <c r="AA190">
        <v>0</v>
      </c>
      <c r="AE190">
        <v>15000</v>
      </c>
      <c r="AF190">
        <v>10</v>
      </c>
      <c r="AH190">
        <v>0</v>
      </c>
      <c r="AI190" t="s">
        <v>388</v>
      </c>
      <c r="AM190" t="s">
        <v>97</v>
      </c>
      <c r="AN190" t="s">
        <v>98</v>
      </c>
      <c r="AO190" t="s">
        <v>99</v>
      </c>
    </row>
    <row r="191" spans="1:41" x14ac:dyDescent="0.25">
      <c r="A191" t="s">
        <v>337</v>
      </c>
      <c r="B191" t="s">
        <v>74</v>
      </c>
      <c r="D191" t="s">
        <v>344</v>
      </c>
      <c r="E191" t="s">
        <v>93</v>
      </c>
      <c r="F191" t="s">
        <v>94</v>
      </c>
      <c r="G191" t="s">
        <v>275</v>
      </c>
      <c r="H191" s="8" t="s">
        <v>415</v>
      </c>
      <c r="I191" t="s">
        <v>353</v>
      </c>
      <c r="J191" t="s">
        <v>339</v>
      </c>
      <c r="K191">
        <v>15000</v>
      </c>
      <c r="L191" t="s">
        <v>113</v>
      </c>
      <c r="M191" t="s">
        <v>114</v>
      </c>
      <c r="N191">
        <v>15000</v>
      </c>
      <c r="P191">
        <v>15000</v>
      </c>
      <c r="Q191">
        <v>15000</v>
      </c>
      <c r="S191" s="13">
        <v>15000</v>
      </c>
      <c r="T191">
        <v>15000</v>
      </c>
      <c r="U191" t="s">
        <v>102</v>
      </c>
      <c r="V191" s="19">
        <v>43950</v>
      </c>
      <c r="Z191">
        <v>7</v>
      </c>
      <c r="AA191">
        <v>0</v>
      </c>
      <c r="AE191">
        <v>15000</v>
      </c>
      <c r="AF191">
        <v>10</v>
      </c>
      <c r="AH191">
        <v>0</v>
      </c>
      <c r="AI191" t="s">
        <v>388</v>
      </c>
      <c r="AM191" t="s">
        <v>97</v>
      </c>
      <c r="AN191" t="s">
        <v>98</v>
      </c>
      <c r="AO191" t="s">
        <v>99</v>
      </c>
    </row>
    <row r="192" spans="1:41" x14ac:dyDescent="0.25">
      <c r="A192" t="s">
        <v>337</v>
      </c>
      <c r="B192" t="s">
        <v>74</v>
      </c>
      <c r="D192" t="s">
        <v>344</v>
      </c>
      <c r="E192" t="s">
        <v>93</v>
      </c>
      <c r="F192" t="s">
        <v>94</v>
      </c>
      <c r="G192" t="s">
        <v>119</v>
      </c>
      <c r="H192" s="8" t="s">
        <v>415</v>
      </c>
      <c r="I192" t="s">
        <v>353</v>
      </c>
      <c r="J192" t="s">
        <v>339</v>
      </c>
      <c r="K192">
        <v>20000</v>
      </c>
      <c r="L192" t="s">
        <v>445</v>
      </c>
      <c r="M192" t="s">
        <v>446</v>
      </c>
      <c r="N192">
        <v>20000</v>
      </c>
      <c r="P192">
        <v>20000</v>
      </c>
      <c r="Q192">
        <v>20000</v>
      </c>
      <c r="S192" s="13">
        <v>20000</v>
      </c>
      <c r="T192">
        <v>20000</v>
      </c>
      <c r="U192" t="s">
        <v>102</v>
      </c>
      <c r="V192" s="19">
        <v>60400</v>
      </c>
      <c r="Z192">
        <v>7</v>
      </c>
      <c r="AA192">
        <v>0</v>
      </c>
      <c r="AE192">
        <v>20000</v>
      </c>
      <c r="AF192">
        <v>10</v>
      </c>
      <c r="AH192">
        <v>0</v>
      </c>
      <c r="AI192" t="s">
        <v>388</v>
      </c>
      <c r="AM192" t="s">
        <v>97</v>
      </c>
      <c r="AN192" t="s">
        <v>98</v>
      </c>
      <c r="AO192" t="s">
        <v>99</v>
      </c>
    </row>
    <row r="193" spans="1:41" x14ac:dyDescent="0.25">
      <c r="A193" t="s">
        <v>337</v>
      </c>
      <c r="B193" t="s">
        <v>74</v>
      </c>
      <c r="D193" t="s">
        <v>344</v>
      </c>
      <c r="E193" t="s">
        <v>93</v>
      </c>
      <c r="F193" t="s">
        <v>94</v>
      </c>
      <c r="G193" t="s">
        <v>101</v>
      </c>
      <c r="H193" s="8" t="s">
        <v>415</v>
      </c>
      <c r="I193" t="s">
        <v>353</v>
      </c>
      <c r="J193" t="s">
        <v>339</v>
      </c>
      <c r="K193">
        <v>30000</v>
      </c>
      <c r="L193" t="s">
        <v>370</v>
      </c>
      <c r="M193" t="s">
        <v>396</v>
      </c>
      <c r="N193">
        <v>30000</v>
      </c>
      <c r="P193">
        <v>30000</v>
      </c>
      <c r="Q193">
        <v>30000</v>
      </c>
      <c r="S193" s="13">
        <v>30000</v>
      </c>
      <c r="T193">
        <v>30000</v>
      </c>
      <c r="U193" t="s">
        <v>102</v>
      </c>
      <c r="V193" s="19">
        <v>90225</v>
      </c>
      <c r="Z193">
        <v>7</v>
      </c>
      <c r="AA193">
        <v>0</v>
      </c>
      <c r="AE193">
        <v>30000</v>
      </c>
      <c r="AF193">
        <v>10</v>
      </c>
      <c r="AH193">
        <v>0</v>
      </c>
      <c r="AI193" t="s">
        <v>388</v>
      </c>
      <c r="AM193" t="s">
        <v>97</v>
      </c>
      <c r="AN193" t="s">
        <v>98</v>
      </c>
      <c r="AO193" t="s">
        <v>99</v>
      </c>
    </row>
    <row r="194" spans="1:41" x14ac:dyDescent="0.25">
      <c r="A194" t="s">
        <v>337</v>
      </c>
      <c r="B194" t="s">
        <v>74</v>
      </c>
      <c r="D194" t="s">
        <v>344</v>
      </c>
      <c r="E194" t="s">
        <v>93</v>
      </c>
      <c r="F194" t="s">
        <v>94</v>
      </c>
      <c r="G194" t="s">
        <v>232</v>
      </c>
      <c r="H194" s="8" t="s">
        <v>415</v>
      </c>
      <c r="I194" t="s">
        <v>360</v>
      </c>
      <c r="J194" t="s">
        <v>339</v>
      </c>
      <c r="K194">
        <v>150000</v>
      </c>
      <c r="L194" t="s">
        <v>357</v>
      </c>
      <c r="M194" t="s">
        <v>358</v>
      </c>
      <c r="N194">
        <v>150000</v>
      </c>
      <c r="P194">
        <v>150000</v>
      </c>
      <c r="Q194">
        <v>150000</v>
      </c>
      <c r="S194" s="13">
        <v>150000</v>
      </c>
      <c r="T194">
        <v>150000</v>
      </c>
      <c r="U194" t="s">
        <v>102</v>
      </c>
      <c r="V194" s="19">
        <v>441000</v>
      </c>
      <c r="Z194">
        <v>7</v>
      </c>
      <c r="AA194">
        <v>0</v>
      </c>
      <c r="AE194">
        <v>150000</v>
      </c>
      <c r="AF194">
        <v>10</v>
      </c>
      <c r="AH194">
        <v>0</v>
      </c>
      <c r="AI194" t="s">
        <v>388</v>
      </c>
      <c r="AM194" t="s">
        <v>97</v>
      </c>
      <c r="AN194" t="s">
        <v>98</v>
      </c>
      <c r="AO194" t="s">
        <v>99</v>
      </c>
    </row>
    <row r="195" spans="1:41" x14ac:dyDescent="0.25">
      <c r="A195" t="s">
        <v>337</v>
      </c>
      <c r="B195" t="s">
        <v>362</v>
      </c>
      <c r="D195" t="s">
        <v>344</v>
      </c>
      <c r="E195" t="s">
        <v>93</v>
      </c>
      <c r="F195" t="s">
        <v>94</v>
      </c>
      <c r="G195" t="s">
        <v>205</v>
      </c>
      <c r="H195" s="8" t="s">
        <v>415</v>
      </c>
      <c r="I195" t="s">
        <v>360</v>
      </c>
      <c r="J195" t="s">
        <v>348</v>
      </c>
      <c r="K195">
        <v>150000</v>
      </c>
      <c r="L195" t="s">
        <v>357</v>
      </c>
      <c r="M195" t="s">
        <v>358</v>
      </c>
      <c r="N195">
        <v>150000</v>
      </c>
      <c r="P195">
        <v>150000</v>
      </c>
      <c r="Q195">
        <v>150000</v>
      </c>
      <c r="R195">
        <v>90000</v>
      </c>
      <c r="S195" s="13">
        <v>150000</v>
      </c>
      <c r="T195">
        <v>150000</v>
      </c>
      <c r="U195" t="s">
        <v>366</v>
      </c>
      <c r="V195" s="19">
        <v>431625</v>
      </c>
      <c r="Z195">
        <v>7</v>
      </c>
      <c r="AA195">
        <v>0</v>
      </c>
      <c r="AE195">
        <v>150000</v>
      </c>
      <c r="AF195">
        <v>30</v>
      </c>
      <c r="AH195">
        <v>90000</v>
      </c>
      <c r="AI195" t="s">
        <v>361</v>
      </c>
      <c r="AM195" t="s">
        <v>340</v>
      </c>
      <c r="AN195" t="s">
        <v>341</v>
      </c>
      <c r="AO195" t="s">
        <v>342</v>
      </c>
    </row>
    <row r="196" spans="1:41" x14ac:dyDescent="0.25">
      <c r="A196" t="s">
        <v>337</v>
      </c>
      <c r="B196" t="s">
        <v>362</v>
      </c>
      <c r="D196" t="s">
        <v>344</v>
      </c>
      <c r="E196" t="s">
        <v>93</v>
      </c>
      <c r="F196" t="s">
        <v>94</v>
      </c>
      <c r="G196" t="s">
        <v>363</v>
      </c>
      <c r="H196" s="8" t="s">
        <v>415</v>
      </c>
      <c r="I196" t="s">
        <v>353</v>
      </c>
      <c r="J196" t="s">
        <v>348</v>
      </c>
      <c r="K196">
        <v>18000</v>
      </c>
      <c r="L196" t="s">
        <v>396</v>
      </c>
      <c r="M196" t="s">
        <v>373</v>
      </c>
      <c r="N196">
        <v>18000</v>
      </c>
      <c r="P196">
        <v>18000</v>
      </c>
      <c r="Q196">
        <v>18000</v>
      </c>
      <c r="R196">
        <v>18000</v>
      </c>
      <c r="S196" s="13">
        <v>18000</v>
      </c>
      <c r="T196">
        <v>18000</v>
      </c>
      <c r="U196" t="s">
        <v>366</v>
      </c>
      <c r="V196" s="19">
        <f>48610+5980</f>
        <v>54590</v>
      </c>
      <c r="Z196">
        <v>7</v>
      </c>
      <c r="AA196">
        <v>0</v>
      </c>
      <c r="AE196">
        <v>18000</v>
      </c>
      <c r="AF196">
        <v>60</v>
      </c>
      <c r="AH196">
        <v>18000</v>
      </c>
      <c r="AI196" t="s">
        <v>354</v>
      </c>
      <c r="AM196" t="s">
        <v>340</v>
      </c>
      <c r="AN196" t="s">
        <v>341</v>
      </c>
      <c r="AO196" t="s">
        <v>342</v>
      </c>
    </row>
    <row r="197" spans="1:41" x14ac:dyDescent="0.25">
      <c r="A197" t="s">
        <v>337</v>
      </c>
      <c r="B197" t="s">
        <v>92</v>
      </c>
      <c r="D197" t="s">
        <v>344</v>
      </c>
      <c r="E197" t="s">
        <v>93</v>
      </c>
      <c r="F197" t="s">
        <v>94</v>
      </c>
      <c r="G197" t="s">
        <v>95</v>
      </c>
      <c r="H197" s="8" t="s">
        <v>415</v>
      </c>
      <c r="I197" t="s">
        <v>353</v>
      </c>
      <c r="J197" t="s">
        <v>339</v>
      </c>
      <c r="K197">
        <v>5000</v>
      </c>
      <c r="L197" t="s">
        <v>456</v>
      </c>
      <c r="M197" t="s">
        <v>456</v>
      </c>
      <c r="N197">
        <v>5000</v>
      </c>
      <c r="P197">
        <v>5000</v>
      </c>
      <c r="Q197">
        <v>5000</v>
      </c>
      <c r="S197" s="13">
        <v>5000</v>
      </c>
      <c r="T197">
        <v>5000</v>
      </c>
      <c r="U197" t="s">
        <v>96</v>
      </c>
      <c r="V197" s="19">
        <v>14150</v>
      </c>
      <c r="Z197">
        <v>7</v>
      </c>
      <c r="AA197">
        <v>0</v>
      </c>
      <c r="AE197">
        <v>5000</v>
      </c>
      <c r="AF197">
        <v>10</v>
      </c>
      <c r="AH197">
        <v>0</v>
      </c>
      <c r="AI197" t="s">
        <v>388</v>
      </c>
      <c r="AM197" t="s">
        <v>97</v>
      </c>
      <c r="AN197" t="s">
        <v>98</v>
      </c>
      <c r="AO197" t="s">
        <v>99</v>
      </c>
    </row>
    <row r="198" spans="1:41" x14ac:dyDescent="0.25">
      <c r="A198" t="s">
        <v>337</v>
      </c>
      <c r="B198" t="s">
        <v>92</v>
      </c>
      <c r="D198" t="s">
        <v>344</v>
      </c>
      <c r="E198" t="s">
        <v>93</v>
      </c>
      <c r="F198" t="s">
        <v>94</v>
      </c>
      <c r="G198" t="s">
        <v>100</v>
      </c>
      <c r="H198" s="8" t="s">
        <v>415</v>
      </c>
      <c r="I198" t="s">
        <v>353</v>
      </c>
      <c r="J198" t="s">
        <v>339</v>
      </c>
      <c r="K198">
        <v>5000</v>
      </c>
      <c r="L198" t="s">
        <v>407</v>
      </c>
      <c r="M198" t="s">
        <v>407</v>
      </c>
      <c r="N198">
        <v>5000</v>
      </c>
      <c r="P198">
        <v>5000</v>
      </c>
      <c r="Q198">
        <v>5000</v>
      </c>
      <c r="S198" s="13">
        <v>5000</v>
      </c>
      <c r="T198">
        <v>5000</v>
      </c>
      <c r="U198" t="s">
        <v>96</v>
      </c>
      <c r="V198" s="19">
        <v>14150</v>
      </c>
      <c r="Z198">
        <v>7</v>
      </c>
      <c r="AA198">
        <v>0</v>
      </c>
      <c r="AE198">
        <v>5000</v>
      </c>
      <c r="AF198">
        <v>10</v>
      </c>
      <c r="AH198">
        <v>0</v>
      </c>
      <c r="AI198" t="s">
        <v>388</v>
      </c>
      <c r="AM198" t="s">
        <v>97</v>
      </c>
      <c r="AN198" t="s">
        <v>98</v>
      </c>
      <c r="AO198" t="s">
        <v>99</v>
      </c>
    </row>
    <row r="199" spans="1:41" x14ac:dyDescent="0.25">
      <c r="A199" t="s">
        <v>337</v>
      </c>
      <c r="B199" t="s">
        <v>92</v>
      </c>
      <c r="D199" t="s">
        <v>344</v>
      </c>
      <c r="E199" t="s">
        <v>93</v>
      </c>
      <c r="F199" t="s">
        <v>94</v>
      </c>
      <c r="G199" t="s">
        <v>107</v>
      </c>
      <c r="H199" s="8" t="s">
        <v>415</v>
      </c>
      <c r="I199" t="s">
        <v>353</v>
      </c>
      <c r="J199" t="s">
        <v>339</v>
      </c>
      <c r="K199">
        <v>30000</v>
      </c>
      <c r="L199" t="s">
        <v>370</v>
      </c>
      <c r="M199" t="s">
        <v>396</v>
      </c>
      <c r="N199">
        <v>30000</v>
      </c>
      <c r="P199">
        <v>30000</v>
      </c>
      <c r="Q199">
        <v>30000</v>
      </c>
      <c r="S199" s="13">
        <v>30000</v>
      </c>
      <c r="T199">
        <v>30000</v>
      </c>
      <c r="U199" t="s">
        <v>96</v>
      </c>
      <c r="V199" s="19">
        <v>89325</v>
      </c>
      <c r="Z199">
        <v>7</v>
      </c>
      <c r="AA199">
        <v>0</v>
      </c>
      <c r="AE199">
        <v>30000</v>
      </c>
      <c r="AF199">
        <v>10</v>
      </c>
      <c r="AH199">
        <v>0</v>
      </c>
      <c r="AI199" t="s">
        <v>388</v>
      </c>
      <c r="AM199" t="s">
        <v>97</v>
      </c>
      <c r="AN199" t="s">
        <v>98</v>
      </c>
      <c r="AO199" t="s">
        <v>99</v>
      </c>
    </row>
    <row r="200" spans="1:41" x14ac:dyDescent="0.25">
      <c r="A200" t="s">
        <v>337</v>
      </c>
      <c r="B200" t="s">
        <v>92</v>
      </c>
      <c r="D200" t="s">
        <v>344</v>
      </c>
      <c r="E200" t="s">
        <v>93</v>
      </c>
      <c r="F200" t="s">
        <v>94</v>
      </c>
      <c r="G200" t="s">
        <v>109</v>
      </c>
      <c r="H200" s="8" t="s">
        <v>415</v>
      </c>
      <c r="I200" t="s">
        <v>353</v>
      </c>
      <c r="J200" t="s">
        <v>339</v>
      </c>
      <c r="K200">
        <v>5000</v>
      </c>
      <c r="L200" t="s">
        <v>391</v>
      </c>
      <c r="M200" t="s">
        <v>391</v>
      </c>
      <c r="N200">
        <v>5000</v>
      </c>
      <c r="P200">
        <v>5000</v>
      </c>
      <c r="Q200">
        <v>5000</v>
      </c>
      <c r="S200" s="13">
        <v>5000</v>
      </c>
      <c r="T200">
        <v>5000</v>
      </c>
      <c r="U200" t="s">
        <v>96</v>
      </c>
      <c r="V200" s="19">
        <v>14100</v>
      </c>
      <c r="Z200">
        <v>7</v>
      </c>
      <c r="AA200">
        <v>0</v>
      </c>
      <c r="AE200">
        <v>5000</v>
      </c>
      <c r="AF200">
        <v>10</v>
      </c>
      <c r="AH200">
        <v>0</v>
      </c>
      <c r="AI200" t="s">
        <v>388</v>
      </c>
      <c r="AM200" t="s">
        <v>97</v>
      </c>
      <c r="AN200" t="s">
        <v>98</v>
      </c>
      <c r="AO200" t="s">
        <v>99</v>
      </c>
    </row>
    <row r="201" spans="1:41" x14ac:dyDescent="0.25">
      <c r="A201" t="s">
        <v>337</v>
      </c>
      <c r="B201" t="s">
        <v>92</v>
      </c>
      <c r="D201" t="s">
        <v>344</v>
      </c>
      <c r="E201" t="s">
        <v>93</v>
      </c>
      <c r="F201" t="s">
        <v>94</v>
      </c>
      <c r="G201" t="s">
        <v>112</v>
      </c>
      <c r="H201" s="8" t="s">
        <v>415</v>
      </c>
      <c r="I201" t="s">
        <v>353</v>
      </c>
      <c r="J201" t="s">
        <v>339</v>
      </c>
      <c r="K201">
        <v>15000</v>
      </c>
      <c r="L201" t="s">
        <v>113</v>
      </c>
      <c r="M201" t="s">
        <v>114</v>
      </c>
      <c r="N201">
        <v>15000</v>
      </c>
      <c r="P201">
        <v>15000</v>
      </c>
      <c r="Q201">
        <v>15000</v>
      </c>
      <c r="S201" s="13">
        <v>15000</v>
      </c>
      <c r="T201">
        <v>15000</v>
      </c>
      <c r="U201" t="s">
        <v>96</v>
      </c>
      <c r="V201" s="19">
        <v>43650</v>
      </c>
      <c r="Z201">
        <v>7</v>
      </c>
      <c r="AA201">
        <v>0</v>
      </c>
      <c r="AE201">
        <v>15000</v>
      </c>
      <c r="AF201">
        <v>10</v>
      </c>
      <c r="AH201">
        <v>0</v>
      </c>
      <c r="AI201" t="s">
        <v>388</v>
      </c>
      <c r="AM201" t="s">
        <v>97</v>
      </c>
      <c r="AN201" t="s">
        <v>98</v>
      </c>
      <c r="AO201" t="s">
        <v>99</v>
      </c>
    </row>
    <row r="202" spans="1:41" x14ac:dyDescent="0.25">
      <c r="A202" t="s">
        <v>337</v>
      </c>
      <c r="B202" t="s">
        <v>92</v>
      </c>
      <c r="D202" t="s">
        <v>344</v>
      </c>
      <c r="E202" t="s">
        <v>93</v>
      </c>
      <c r="F202" t="s">
        <v>94</v>
      </c>
      <c r="G202" t="s">
        <v>136</v>
      </c>
      <c r="H202" s="8" t="s">
        <v>415</v>
      </c>
      <c r="I202" t="s">
        <v>353</v>
      </c>
      <c r="J202" t="s">
        <v>339</v>
      </c>
      <c r="K202">
        <v>10000</v>
      </c>
      <c r="L202" t="s">
        <v>376</v>
      </c>
      <c r="M202" t="s">
        <v>358</v>
      </c>
      <c r="N202">
        <v>10000</v>
      </c>
      <c r="P202">
        <v>10000</v>
      </c>
      <c r="Q202">
        <v>10000</v>
      </c>
      <c r="S202" s="13">
        <v>10000</v>
      </c>
      <c r="T202">
        <v>10000</v>
      </c>
      <c r="U202" t="s">
        <v>96</v>
      </c>
      <c r="V202" s="19">
        <v>31050</v>
      </c>
      <c r="Z202">
        <v>7</v>
      </c>
      <c r="AA202">
        <v>0</v>
      </c>
      <c r="AE202">
        <v>10000</v>
      </c>
      <c r="AF202">
        <v>10</v>
      </c>
      <c r="AH202">
        <v>0</v>
      </c>
      <c r="AI202" t="s">
        <v>388</v>
      </c>
      <c r="AM202" t="s">
        <v>97</v>
      </c>
      <c r="AN202" t="s">
        <v>98</v>
      </c>
      <c r="AO202" t="s">
        <v>99</v>
      </c>
    </row>
    <row r="203" spans="1:41" x14ac:dyDescent="0.25">
      <c r="A203" t="s">
        <v>337</v>
      </c>
      <c r="B203" t="s">
        <v>92</v>
      </c>
      <c r="D203" t="s">
        <v>344</v>
      </c>
      <c r="E203" t="s">
        <v>93</v>
      </c>
      <c r="F203" t="s">
        <v>94</v>
      </c>
      <c r="G203" t="s">
        <v>147</v>
      </c>
      <c r="H203" s="8" t="s">
        <v>415</v>
      </c>
      <c r="I203" t="s">
        <v>353</v>
      </c>
      <c r="J203" t="s">
        <v>339</v>
      </c>
      <c r="K203">
        <v>10000</v>
      </c>
      <c r="L203" t="s">
        <v>373</v>
      </c>
      <c r="M203" t="s">
        <v>373</v>
      </c>
      <c r="N203">
        <v>10000</v>
      </c>
      <c r="P203">
        <v>10000</v>
      </c>
      <c r="Q203">
        <v>10000</v>
      </c>
      <c r="R203">
        <v>10000</v>
      </c>
      <c r="S203" s="13">
        <v>10000</v>
      </c>
      <c r="T203">
        <v>10000</v>
      </c>
      <c r="U203" t="s">
        <v>96</v>
      </c>
      <c r="V203" s="19">
        <v>30850</v>
      </c>
      <c r="Z203">
        <v>7</v>
      </c>
      <c r="AA203">
        <v>0</v>
      </c>
      <c r="AE203">
        <v>10000</v>
      </c>
      <c r="AF203">
        <v>10</v>
      </c>
      <c r="AH203">
        <v>10000</v>
      </c>
      <c r="AI203" t="s">
        <v>388</v>
      </c>
      <c r="AM203" t="s">
        <v>97</v>
      </c>
      <c r="AN203" t="s">
        <v>98</v>
      </c>
      <c r="AO203" t="s">
        <v>99</v>
      </c>
    </row>
    <row r="204" spans="1:41" x14ac:dyDescent="0.25">
      <c r="A204" t="s">
        <v>337</v>
      </c>
      <c r="B204" t="s">
        <v>92</v>
      </c>
      <c r="D204" t="s">
        <v>344</v>
      </c>
      <c r="E204" t="s">
        <v>93</v>
      </c>
      <c r="F204" t="s">
        <v>94</v>
      </c>
      <c r="G204" t="s">
        <v>151</v>
      </c>
      <c r="H204" s="8" t="s">
        <v>415</v>
      </c>
      <c r="I204" t="s">
        <v>353</v>
      </c>
      <c r="J204" t="s">
        <v>339</v>
      </c>
      <c r="K204">
        <v>10000</v>
      </c>
      <c r="L204" t="s">
        <v>118</v>
      </c>
      <c r="M204" t="s">
        <v>118</v>
      </c>
      <c r="N204">
        <v>10000</v>
      </c>
      <c r="P204">
        <v>10000</v>
      </c>
      <c r="Q204">
        <v>10000</v>
      </c>
      <c r="S204" s="13">
        <v>10000</v>
      </c>
      <c r="T204">
        <v>10000</v>
      </c>
      <c r="U204" t="s">
        <v>96</v>
      </c>
      <c r="V204" s="19">
        <v>31075</v>
      </c>
      <c r="Z204">
        <v>7</v>
      </c>
      <c r="AA204">
        <v>0</v>
      </c>
      <c r="AE204">
        <v>10000</v>
      </c>
      <c r="AF204">
        <v>10</v>
      </c>
      <c r="AH204">
        <v>0</v>
      </c>
      <c r="AI204" t="s">
        <v>388</v>
      </c>
      <c r="AM204" t="s">
        <v>97</v>
      </c>
      <c r="AN204" t="s">
        <v>98</v>
      </c>
      <c r="AO204" t="s">
        <v>99</v>
      </c>
    </row>
    <row r="205" spans="1:41" x14ac:dyDescent="0.25">
      <c r="A205" t="s">
        <v>337</v>
      </c>
      <c r="B205" t="s">
        <v>92</v>
      </c>
      <c r="D205" t="s">
        <v>344</v>
      </c>
      <c r="E205" t="s">
        <v>93</v>
      </c>
      <c r="F205" t="s">
        <v>94</v>
      </c>
      <c r="G205" t="s">
        <v>175</v>
      </c>
      <c r="H205" s="8" t="s">
        <v>415</v>
      </c>
      <c r="I205" t="s">
        <v>353</v>
      </c>
      <c r="J205" t="s">
        <v>339</v>
      </c>
      <c r="K205">
        <v>5000</v>
      </c>
      <c r="L205" t="s">
        <v>407</v>
      </c>
      <c r="M205" t="s">
        <v>407</v>
      </c>
      <c r="N205">
        <v>5000</v>
      </c>
      <c r="P205">
        <v>5000</v>
      </c>
      <c r="Q205">
        <v>5000</v>
      </c>
      <c r="S205" s="13">
        <v>5000</v>
      </c>
      <c r="T205">
        <v>5000</v>
      </c>
      <c r="U205" t="s">
        <v>96</v>
      </c>
      <c r="V205" s="19">
        <v>14112.5</v>
      </c>
      <c r="Z205">
        <v>7</v>
      </c>
      <c r="AA205">
        <v>0</v>
      </c>
      <c r="AE205">
        <v>5000</v>
      </c>
      <c r="AF205">
        <v>10</v>
      </c>
      <c r="AH205">
        <v>0</v>
      </c>
      <c r="AI205" t="s">
        <v>388</v>
      </c>
      <c r="AM205" t="s">
        <v>97</v>
      </c>
      <c r="AN205" t="s">
        <v>98</v>
      </c>
      <c r="AO205" t="s">
        <v>99</v>
      </c>
    </row>
    <row r="206" spans="1:41" x14ac:dyDescent="0.25">
      <c r="A206" t="s">
        <v>337</v>
      </c>
      <c r="B206" t="s">
        <v>92</v>
      </c>
      <c r="D206" t="s">
        <v>344</v>
      </c>
      <c r="E206" t="s">
        <v>93</v>
      </c>
      <c r="F206" t="s">
        <v>94</v>
      </c>
      <c r="G206" t="s">
        <v>195</v>
      </c>
      <c r="H206" s="8" t="s">
        <v>415</v>
      </c>
      <c r="I206" t="s">
        <v>353</v>
      </c>
      <c r="J206" t="s">
        <v>348</v>
      </c>
      <c r="K206">
        <v>82000</v>
      </c>
      <c r="L206" t="s">
        <v>407</v>
      </c>
      <c r="M206" t="s">
        <v>358</v>
      </c>
      <c r="N206">
        <v>82000</v>
      </c>
      <c r="P206">
        <v>82000</v>
      </c>
      <c r="Q206">
        <v>82000</v>
      </c>
      <c r="R206">
        <v>10000</v>
      </c>
      <c r="S206" s="13">
        <v>82000</v>
      </c>
      <c r="T206">
        <v>82000</v>
      </c>
      <c r="U206" t="s">
        <v>96</v>
      </c>
      <c r="V206" s="19">
        <f>11320+35070+12260+48480+43120+42840+29850+24160</f>
        <v>247100</v>
      </c>
      <c r="Z206">
        <v>7</v>
      </c>
      <c r="AA206">
        <v>0</v>
      </c>
      <c r="AE206">
        <v>82000</v>
      </c>
      <c r="AF206">
        <v>60</v>
      </c>
      <c r="AH206">
        <v>10000</v>
      </c>
      <c r="AI206" t="s">
        <v>354</v>
      </c>
      <c r="AM206" t="s">
        <v>340</v>
      </c>
      <c r="AN206" t="s">
        <v>341</v>
      </c>
      <c r="AO206" t="s">
        <v>342</v>
      </c>
    </row>
    <row r="207" spans="1:41" x14ac:dyDescent="0.25">
      <c r="A207" t="s">
        <v>337</v>
      </c>
      <c r="B207" t="s">
        <v>92</v>
      </c>
      <c r="D207" t="s">
        <v>344</v>
      </c>
      <c r="E207" t="s">
        <v>93</v>
      </c>
      <c r="F207" t="s">
        <v>94</v>
      </c>
      <c r="G207" t="s">
        <v>212</v>
      </c>
      <c r="H207" s="8" t="s">
        <v>415</v>
      </c>
      <c r="I207" t="s">
        <v>353</v>
      </c>
      <c r="J207" t="s">
        <v>339</v>
      </c>
      <c r="K207">
        <v>10000</v>
      </c>
      <c r="L207" t="s">
        <v>435</v>
      </c>
      <c r="M207" t="s">
        <v>435</v>
      </c>
      <c r="N207">
        <v>10000</v>
      </c>
      <c r="P207">
        <v>10000</v>
      </c>
      <c r="Q207">
        <v>10000</v>
      </c>
      <c r="S207" s="13">
        <v>10000</v>
      </c>
      <c r="T207">
        <v>10000</v>
      </c>
      <c r="U207" t="s">
        <v>96</v>
      </c>
      <c r="V207" s="19">
        <v>30600</v>
      </c>
      <c r="Z207">
        <v>7</v>
      </c>
      <c r="AA207">
        <v>0</v>
      </c>
      <c r="AE207">
        <v>10000</v>
      </c>
      <c r="AF207">
        <v>10</v>
      </c>
      <c r="AH207">
        <v>0</v>
      </c>
      <c r="AI207" t="s">
        <v>388</v>
      </c>
      <c r="AM207" t="s">
        <v>97</v>
      </c>
      <c r="AN207" t="s">
        <v>98</v>
      </c>
      <c r="AO207" t="s">
        <v>99</v>
      </c>
    </row>
    <row r="208" spans="1:41" x14ac:dyDescent="0.25">
      <c r="A208" t="s">
        <v>337</v>
      </c>
      <c r="B208" t="s">
        <v>92</v>
      </c>
      <c r="D208" t="s">
        <v>344</v>
      </c>
      <c r="E208" t="s">
        <v>93</v>
      </c>
      <c r="F208" t="s">
        <v>94</v>
      </c>
      <c r="G208" t="s">
        <v>217</v>
      </c>
      <c r="H208" s="8" t="s">
        <v>415</v>
      </c>
      <c r="I208" t="s">
        <v>353</v>
      </c>
      <c r="J208" t="s">
        <v>339</v>
      </c>
      <c r="K208">
        <v>5000</v>
      </c>
      <c r="L208" t="s">
        <v>391</v>
      </c>
      <c r="M208" t="s">
        <v>391</v>
      </c>
      <c r="N208">
        <v>5000</v>
      </c>
      <c r="P208">
        <v>5000</v>
      </c>
      <c r="Q208">
        <v>5000</v>
      </c>
      <c r="S208" s="13">
        <v>5000</v>
      </c>
      <c r="T208">
        <v>5000</v>
      </c>
      <c r="U208" t="s">
        <v>96</v>
      </c>
      <c r="V208" s="19">
        <v>14325</v>
      </c>
      <c r="Z208">
        <v>7</v>
      </c>
      <c r="AA208">
        <v>0</v>
      </c>
      <c r="AE208">
        <v>5000</v>
      </c>
      <c r="AF208">
        <v>10</v>
      </c>
      <c r="AH208">
        <v>0</v>
      </c>
      <c r="AI208" t="s">
        <v>388</v>
      </c>
      <c r="AM208" t="s">
        <v>97</v>
      </c>
      <c r="AN208" t="s">
        <v>98</v>
      </c>
      <c r="AO208" t="s">
        <v>99</v>
      </c>
    </row>
    <row r="209" spans="1:41" x14ac:dyDescent="0.25">
      <c r="A209" t="s">
        <v>337</v>
      </c>
      <c r="B209" t="s">
        <v>92</v>
      </c>
      <c r="D209" t="s">
        <v>344</v>
      </c>
      <c r="E209" t="s">
        <v>93</v>
      </c>
      <c r="F209" t="s">
        <v>94</v>
      </c>
      <c r="G209" t="s">
        <v>231</v>
      </c>
      <c r="H209" s="8" t="s">
        <v>415</v>
      </c>
      <c r="I209" t="s">
        <v>353</v>
      </c>
      <c r="J209" t="s">
        <v>339</v>
      </c>
      <c r="K209">
        <v>5000</v>
      </c>
      <c r="L209" t="s">
        <v>441</v>
      </c>
      <c r="M209" t="s">
        <v>441</v>
      </c>
      <c r="N209">
        <v>5000</v>
      </c>
      <c r="P209">
        <v>5000</v>
      </c>
      <c r="Q209">
        <v>5000</v>
      </c>
      <c r="S209" s="13">
        <v>5000</v>
      </c>
      <c r="T209">
        <v>5000</v>
      </c>
      <c r="U209" t="s">
        <v>96</v>
      </c>
      <c r="V209" s="19">
        <v>14375</v>
      </c>
      <c r="Z209">
        <v>7</v>
      </c>
      <c r="AA209">
        <v>0</v>
      </c>
      <c r="AE209">
        <v>5000</v>
      </c>
      <c r="AF209">
        <v>10</v>
      </c>
      <c r="AH209">
        <v>0</v>
      </c>
      <c r="AI209" t="s">
        <v>388</v>
      </c>
      <c r="AM209" t="s">
        <v>97</v>
      </c>
      <c r="AN209" t="s">
        <v>98</v>
      </c>
      <c r="AO209" t="s">
        <v>99</v>
      </c>
    </row>
    <row r="210" spans="1:41" x14ac:dyDescent="0.25">
      <c r="A210" t="s">
        <v>337</v>
      </c>
      <c r="B210" t="s">
        <v>92</v>
      </c>
      <c r="D210" t="s">
        <v>344</v>
      </c>
      <c r="E210" t="s">
        <v>93</v>
      </c>
      <c r="F210" t="s">
        <v>94</v>
      </c>
      <c r="G210" t="s">
        <v>236</v>
      </c>
      <c r="H210" s="8" t="s">
        <v>415</v>
      </c>
      <c r="I210" t="s">
        <v>353</v>
      </c>
      <c r="J210" t="s">
        <v>339</v>
      </c>
      <c r="K210">
        <v>10000</v>
      </c>
      <c r="L210" t="s">
        <v>174</v>
      </c>
      <c r="M210" t="s">
        <v>174</v>
      </c>
      <c r="N210">
        <v>10000</v>
      </c>
      <c r="P210">
        <v>10000</v>
      </c>
      <c r="Q210">
        <v>10000</v>
      </c>
      <c r="S210" s="13">
        <v>10000</v>
      </c>
      <c r="T210">
        <v>10000</v>
      </c>
      <c r="U210" t="s">
        <v>96</v>
      </c>
      <c r="V210" s="19">
        <v>30600</v>
      </c>
      <c r="Z210">
        <v>7</v>
      </c>
      <c r="AA210">
        <v>0</v>
      </c>
      <c r="AE210">
        <v>10000</v>
      </c>
      <c r="AF210">
        <v>10</v>
      </c>
      <c r="AH210">
        <v>0</v>
      </c>
      <c r="AI210" t="s">
        <v>388</v>
      </c>
      <c r="AM210" t="s">
        <v>97</v>
      </c>
      <c r="AN210" t="s">
        <v>98</v>
      </c>
      <c r="AO210" t="s">
        <v>99</v>
      </c>
    </row>
    <row r="211" spans="1:41" x14ac:dyDescent="0.25">
      <c r="A211" t="s">
        <v>337</v>
      </c>
      <c r="B211" t="s">
        <v>92</v>
      </c>
      <c r="D211" t="s">
        <v>344</v>
      </c>
      <c r="E211" t="s">
        <v>93</v>
      </c>
      <c r="F211" t="s">
        <v>94</v>
      </c>
      <c r="G211" t="s">
        <v>238</v>
      </c>
      <c r="H211" s="8" t="s">
        <v>415</v>
      </c>
      <c r="I211" t="s">
        <v>353</v>
      </c>
      <c r="J211" t="s">
        <v>339</v>
      </c>
      <c r="K211">
        <v>5000</v>
      </c>
      <c r="L211" t="s">
        <v>349</v>
      </c>
      <c r="M211" t="s">
        <v>349</v>
      </c>
      <c r="N211">
        <v>5000</v>
      </c>
      <c r="P211">
        <v>5000</v>
      </c>
      <c r="Q211">
        <v>5000</v>
      </c>
      <c r="S211" s="13">
        <v>5000</v>
      </c>
      <c r="T211">
        <v>5000</v>
      </c>
      <c r="U211" t="s">
        <v>96</v>
      </c>
      <c r="V211" s="19">
        <v>14375</v>
      </c>
      <c r="Z211">
        <v>7</v>
      </c>
      <c r="AA211">
        <v>0</v>
      </c>
      <c r="AE211">
        <v>5000</v>
      </c>
      <c r="AF211">
        <v>10</v>
      </c>
      <c r="AH211">
        <v>0</v>
      </c>
      <c r="AI211" t="s">
        <v>388</v>
      </c>
      <c r="AM211" t="s">
        <v>97</v>
      </c>
      <c r="AN211" t="s">
        <v>98</v>
      </c>
      <c r="AO211" t="s">
        <v>99</v>
      </c>
    </row>
    <row r="212" spans="1:41" x14ac:dyDescent="0.25">
      <c r="A212" t="s">
        <v>337</v>
      </c>
      <c r="B212" t="s">
        <v>92</v>
      </c>
      <c r="D212" t="s">
        <v>344</v>
      </c>
      <c r="E212" t="s">
        <v>93</v>
      </c>
      <c r="F212" t="s">
        <v>94</v>
      </c>
      <c r="G212" t="s">
        <v>240</v>
      </c>
      <c r="H212" s="8" t="s">
        <v>415</v>
      </c>
      <c r="I212" t="s">
        <v>353</v>
      </c>
      <c r="J212" t="s">
        <v>339</v>
      </c>
      <c r="K212">
        <v>5000</v>
      </c>
      <c r="L212" t="s">
        <v>364</v>
      </c>
      <c r="M212" t="s">
        <v>364</v>
      </c>
      <c r="N212">
        <v>5000</v>
      </c>
      <c r="P212">
        <v>5000</v>
      </c>
      <c r="Q212">
        <v>5000</v>
      </c>
      <c r="S212" s="13">
        <v>5000</v>
      </c>
      <c r="T212">
        <v>5000</v>
      </c>
      <c r="U212" t="s">
        <v>96</v>
      </c>
      <c r="V212" s="19">
        <v>14687.5</v>
      </c>
      <c r="Z212">
        <v>7</v>
      </c>
      <c r="AA212">
        <v>0</v>
      </c>
      <c r="AE212">
        <v>5000</v>
      </c>
      <c r="AF212">
        <v>10</v>
      </c>
      <c r="AH212">
        <v>0</v>
      </c>
      <c r="AI212" t="s">
        <v>388</v>
      </c>
      <c r="AM212" t="s">
        <v>97</v>
      </c>
      <c r="AN212" t="s">
        <v>98</v>
      </c>
      <c r="AO212" t="s">
        <v>99</v>
      </c>
    </row>
    <row r="213" spans="1:41" x14ac:dyDescent="0.25">
      <c r="A213" t="s">
        <v>337</v>
      </c>
      <c r="B213" t="s">
        <v>92</v>
      </c>
      <c r="D213" t="s">
        <v>344</v>
      </c>
      <c r="E213" t="s">
        <v>93</v>
      </c>
      <c r="F213" t="s">
        <v>94</v>
      </c>
      <c r="G213" t="s">
        <v>258</v>
      </c>
      <c r="H213" s="8" t="s">
        <v>415</v>
      </c>
      <c r="I213" t="s">
        <v>353</v>
      </c>
      <c r="J213" t="s">
        <v>339</v>
      </c>
      <c r="K213">
        <v>10000</v>
      </c>
      <c r="L213" t="s">
        <v>350</v>
      </c>
      <c r="M213" t="s">
        <v>350</v>
      </c>
      <c r="N213">
        <v>10000</v>
      </c>
      <c r="P213">
        <v>10000</v>
      </c>
      <c r="Q213">
        <v>10000</v>
      </c>
      <c r="S213" s="13">
        <v>10000</v>
      </c>
      <c r="T213">
        <v>10000</v>
      </c>
      <c r="U213" t="s">
        <v>96</v>
      </c>
      <c r="V213" s="19">
        <v>29975</v>
      </c>
      <c r="Z213">
        <v>7</v>
      </c>
      <c r="AA213">
        <v>0</v>
      </c>
      <c r="AE213">
        <v>10000</v>
      </c>
      <c r="AF213">
        <v>10</v>
      </c>
      <c r="AH213">
        <v>0</v>
      </c>
      <c r="AI213" t="s">
        <v>388</v>
      </c>
      <c r="AM213" t="s">
        <v>97</v>
      </c>
      <c r="AN213" t="s">
        <v>98</v>
      </c>
      <c r="AO213" t="s">
        <v>99</v>
      </c>
    </row>
    <row r="214" spans="1:41" x14ac:dyDescent="0.25">
      <c r="A214" t="s">
        <v>337</v>
      </c>
      <c r="B214" t="s">
        <v>92</v>
      </c>
      <c r="D214" t="s">
        <v>344</v>
      </c>
      <c r="E214" t="s">
        <v>93</v>
      </c>
      <c r="F214" t="s">
        <v>94</v>
      </c>
      <c r="G214" t="s">
        <v>266</v>
      </c>
      <c r="H214" s="8" t="s">
        <v>415</v>
      </c>
      <c r="I214" t="s">
        <v>353</v>
      </c>
      <c r="J214" t="s">
        <v>339</v>
      </c>
      <c r="K214">
        <v>5000</v>
      </c>
      <c r="L214" t="s">
        <v>383</v>
      </c>
      <c r="M214" t="s">
        <v>383</v>
      </c>
      <c r="N214">
        <v>5000</v>
      </c>
      <c r="P214">
        <v>5000</v>
      </c>
      <c r="Q214">
        <v>5000</v>
      </c>
      <c r="S214" s="13">
        <v>5000</v>
      </c>
      <c r="T214">
        <v>5000</v>
      </c>
      <c r="U214" t="s">
        <v>96</v>
      </c>
      <c r="V214" s="19">
        <v>14612.5</v>
      </c>
      <c r="Z214">
        <v>7</v>
      </c>
      <c r="AA214">
        <v>0</v>
      </c>
      <c r="AE214">
        <v>5000</v>
      </c>
      <c r="AF214">
        <v>10</v>
      </c>
      <c r="AH214">
        <v>0</v>
      </c>
      <c r="AI214" t="s">
        <v>388</v>
      </c>
      <c r="AM214" t="s">
        <v>97</v>
      </c>
      <c r="AN214" t="s">
        <v>98</v>
      </c>
      <c r="AO214" t="s">
        <v>99</v>
      </c>
    </row>
    <row r="215" spans="1:41" x14ac:dyDescent="0.25">
      <c r="A215" t="s">
        <v>337</v>
      </c>
      <c r="B215" t="s">
        <v>92</v>
      </c>
      <c r="D215" t="s">
        <v>344</v>
      </c>
      <c r="E215" t="s">
        <v>93</v>
      </c>
      <c r="F215" t="s">
        <v>94</v>
      </c>
      <c r="G215" t="s">
        <v>268</v>
      </c>
      <c r="H215" s="8" t="s">
        <v>415</v>
      </c>
      <c r="I215" t="s">
        <v>353</v>
      </c>
      <c r="J215" t="s">
        <v>339</v>
      </c>
      <c r="K215">
        <v>5000</v>
      </c>
      <c r="L215" t="s">
        <v>441</v>
      </c>
      <c r="M215" t="s">
        <v>441</v>
      </c>
      <c r="N215">
        <v>5000</v>
      </c>
      <c r="P215">
        <v>5000</v>
      </c>
      <c r="Q215">
        <v>5000</v>
      </c>
      <c r="S215" s="13">
        <v>5000</v>
      </c>
      <c r="T215">
        <v>5000</v>
      </c>
      <c r="U215" t="s">
        <v>96</v>
      </c>
      <c r="V215" s="19">
        <v>14662.5</v>
      </c>
      <c r="Z215">
        <v>7</v>
      </c>
      <c r="AA215">
        <v>0</v>
      </c>
      <c r="AE215">
        <v>5000</v>
      </c>
      <c r="AF215">
        <v>10</v>
      </c>
      <c r="AH215">
        <v>0</v>
      </c>
      <c r="AI215" t="s">
        <v>388</v>
      </c>
      <c r="AM215" t="s">
        <v>97</v>
      </c>
      <c r="AN215" t="s">
        <v>98</v>
      </c>
      <c r="AO215" t="s">
        <v>99</v>
      </c>
    </row>
    <row r="216" spans="1:41" x14ac:dyDescent="0.25">
      <c r="A216" t="s">
        <v>337</v>
      </c>
      <c r="B216" t="s">
        <v>92</v>
      </c>
      <c r="D216" t="s">
        <v>344</v>
      </c>
      <c r="E216" t="s">
        <v>93</v>
      </c>
      <c r="F216" t="s">
        <v>94</v>
      </c>
      <c r="G216" t="s">
        <v>270</v>
      </c>
      <c r="H216" s="8" t="s">
        <v>415</v>
      </c>
      <c r="I216" t="s">
        <v>353</v>
      </c>
      <c r="J216" t="s">
        <v>339</v>
      </c>
      <c r="K216">
        <v>10000</v>
      </c>
      <c r="L216" t="s">
        <v>350</v>
      </c>
      <c r="M216" t="s">
        <v>350</v>
      </c>
      <c r="N216">
        <v>10000</v>
      </c>
      <c r="P216">
        <v>10000</v>
      </c>
      <c r="Q216">
        <v>10000</v>
      </c>
      <c r="S216" s="13">
        <v>10000</v>
      </c>
      <c r="T216">
        <v>10000</v>
      </c>
      <c r="U216" t="s">
        <v>96</v>
      </c>
      <c r="V216" s="19">
        <v>29975</v>
      </c>
      <c r="Z216">
        <v>7</v>
      </c>
      <c r="AA216">
        <v>0</v>
      </c>
      <c r="AE216">
        <v>10000</v>
      </c>
      <c r="AF216">
        <v>10</v>
      </c>
      <c r="AH216">
        <v>0</v>
      </c>
      <c r="AI216" t="s">
        <v>388</v>
      </c>
      <c r="AM216" t="s">
        <v>97</v>
      </c>
      <c r="AN216" t="s">
        <v>98</v>
      </c>
      <c r="AO216" t="s">
        <v>99</v>
      </c>
    </row>
    <row r="217" spans="1:41" x14ac:dyDescent="0.25">
      <c r="A217" t="s">
        <v>337</v>
      </c>
      <c r="B217" t="s">
        <v>92</v>
      </c>
      <c r="D217" t="s">
        <v>344</v>
      </c>
      <c r="E217" t="s">
        <v>93</v>
      </c>
      <c r="F217" t="s">
        <v>94</v>
      </c>
      <c r="G217" t="s">
        <v>271</v>
      </c>
      <c r="H217" s="8" t="s">
        <v>415</v>
      </c>
      <c r="I217" t="s">
        <v>353</v>
      </c>
      <c r="J217" t="s">
        <v>339</v>
      </c>
      <c r="K217">
        <v>40000</v>
      </c>
      <c r="L217" t="s">
        <v>445</v>
      </c>
      <c r="M217" t="s">
        <v>446</v>
      </c>
      <c r="N217">
        <v>40000</v>
      </c>
      <c r="P217">
        <v>40000</v>
      </c>
      <c r="Q217">
        <v>40000</v>
      </c>
      <c r="S217" s="13">
        <v>40000</v>
      </c>
      <c r="T217">
        <v>40000</v>
      </c>
      <c r="U217" t="s">
        <v>96</v>
      </c>
      <c r="V217" s="19">
        <v>121200</v>
      </c>
      <c r="Z217">
        <v>7</v>
      </c>
      <c r="AA217">
        <v>0</v>
      </c>
      <c r="AE217">
        <v>40000</v>
      </c>
      <c r="AF217">
        <v>10</v>
      </c>
      <c r="AH217">
        <v>0</v>
      </c>
      <c r="AI217" t="s">
        <v>388</v>
      </c>
      <c r="AM217" t="s">
        <v>97</v>
      </c>
      <c r="AN217" t="s">
        <v>98</v>
      </c>
      <c r="AO217" t="s">
        <v>99</v>
      </c>
    </row>
    <row r="218" spans="1:41" x14ac:dyDescent="0.25">
      <c r="A218" t="s">
        <v>337</v>
      </c>
      <c r="B218" t="s">
        <v>92</v>
      </c>
      <c r="D218" t="s">
        <v>344</v>
      </c>
      <c r="E218" t="s">
        <v>93</v>
      </c>
      <c r="F218" t="s">
        <v>94</v>
      </c>
      <c r="G218" t="s">
        <v>277</v>
      </c>
      <c r="H218" s="8" t="s">
        <v>415</v>
      </c>
      <c r="I218" t="s">
        <v>353</v>
      </c>
      <c r="J218" t="s">
        <v>339</v>
      </c>
      <c r="K218">
        <v>5000</v>
      </c>
      <c r="L218" t="s">
        <v>391</v>
      </c>
      <c r="M218" t="s">
        <v>391</v>
      </c>
      <c r="N218">
        <v>5000</v>
      </c>
      <c r="P218">
        <v>5000</v>
      </c>
      <c r="Q218">
        <v>5000</v>
      </c>
      <c r="R218">
        <v>1000</v>
      </c>
      <c r="S218" s="18">
        <v>5000</v>
      </c>
      <c r="T218" s="6">
        <v>5000</v>
      </c>
      <c r="U218" s="6" t="s">
        <v>96</v>
      </c>
      <c r="V218" s="20">
        <v>15012.5</v>
      </c>
      <c r="Z218">
        <v>7</v>
      </c>
      <c r="AA218">
        <v>0</v>
      </c>
      <c r="AE218">
        <v>5000</v>
      </c>
      <c r="AF218">
        <v>10</v>
      </c>
      <c r="AH218">
        <v>1000</v>
      </c>
      <c r="AI218" t="s">
        <v>388</v>
      </c>
      <c r="AM218" t="s">
        <v>97</v>
      </c>
      <c r="AN218" t="s">
        <v>98</v>
      </c>
      <c r="AO218" t="s">
        <v>99</v>
      </c>
    </row>
    <row r="219" spans="1:41" x14ac:dyDescent="0.25">
      <c r="I219" s="3" t="s">
        <v>460</v>
      </c>
      <c r="K219" s="4"/>
      <c r="L219" s="4"/>
      <c r="M219" s="4"/>
      <c r="N219" s="4"/>
      <c r="O219" s="4"/>
      <c r="P219" s="4"/>
      <c r="Q219" s="4"/>
      <c r="R219" s="4"/>
      <c r="S219" s="13">
        <f>SUM(S65:S218)</f>
        <v>4815323</v>
      </c>
      <c r="T219" s="4"/>
      <c r="U219" s="4"/>
      <c r="V219" s="19">
        <f>SUM(V65:V218)</f>
        <v>14154786.549999999</v>
      </c>
    </row>
    <row r="221" spans="1:41" x14ac:dyDescent="0.25">
      <c r="A221" t="s">
        <v>337</v>
      </c>
      <c r="B221" t="s">
        <v>397</v>
      </c>
      <c r="D221" t="s">
        <v>344</v>
      </c>
      <c r="E221" t="s">
        <v>345</v>
      </c>
      <c r="F221" t="s">
        <v>346</v>
      </c>
      <c r="G221" t="s">
        <v>398</v>
      </c>
      <c r="H221" s="8" t="s">
        <v>351</v>
      </c>
      <c r="I221" t="s">
        <v>353</v>
      </c>
      <c r="J221" t="s">
        <v>348</v>
      </c>
      <c r="K221">
        <v>35000</v>
      </c>
      <c r="L221" t="s">
        <v>364</v>
      </c>
      <c r="M221" t="s">
        <v>358</v>
      </c>
      <c r="N221">
        <v>35000</v>
      </c>
      <c r="P221">
        <v>35000</v>
      </c>
      <c r="Q221">
        <v>35000</v>
      </c>
      <c r="R221">
        <v>35000</v>
      </c>
      <c r="S221" s="13">
        <v>35000</v>
      </c>
      <c r="T221">
        <v>35000</v>
      </c>
      <c r="U221" t="s">
        <v>399</v>
      </c>
      <c r="V221" s="19">
        <v>105650</v>
      </c>
      <c r="Z221">
        <v>7</v>
      </c>
      <c r="AA221">
        <v>0</v>
      </c>
      <c r="AE221">
        <v>35000</v>
      </c>
      <c r="AF221">
        <v>60</v>
      </c>
      <c r="AH221">
        <v>0</v>
      </c>
      <c r="AI221" t="s">
        <v>354</v>
      </c>
      <c r="AM221" t="s">
        <v>340</v>
      </c>
      <c r="AN221" t="s">
        <v>341</v>
      </c>
      <c r="AO221" t="s">
        <v>342</v>
      </c>
    </row>
    <row r="222" spans="1:41" x14ac:dyDescent="0.25">
      <c r="A222" t="s">
        <v>337</v>
      </c>
      <c r="B222" t="s">
        <v>355</v>
      </c>
      <c r="D222" t="s">
        <v>344</v>
      </c>
      <c r="E222" t="s">
        <v>345</v>
      </c>
      <c r="F222" t="s">
        <v>346</v>
      </c>
      <c r="G222" t="s">
        <v>356</v>
      </c>
      <c r="H222" s="8" t="s">
        <v>351</v>
      </c>
      <c r="I222" t="s">
        <v>360</v>
      </c>
      <c r="J222" t="s">
        <v>339</v>
      </c>
      <c r="K222">
        <v>100000</v>
      </c>
      <c r="L222" t="s">
        <v>357</v>
      </c>
      <c r="M222" t="s">
        <v>358</v>
      </c>
      <c r="N222">
        <v>100000</v>
      </c>
      <c r="P222">
        <v>100000</v>
      </c>
      <c r="Q222">
        <v>100000</v>
      </c>
      <c r="R222">
        <v>100000</v>
      </c>
      <c r="S222" s="13">
        <v>100000</v>
      </c>
      <c r="T222">
        <v>100000</v>
      </c>
      <c r="U222" t="s">
        <v>359</v>
      </c>
      <c r="V222" s="19">
        <f>94850+13550+162600</f>
        <v>271000</v>
      </c>
      <c r="Z222">
        <v>7</v>
      </c>
      <c r="AA222">
        <v>0</v>
      </c>
      <c r="AE222">
        <v>100000</v>
      </c>
      <c r="AF222">
        <v>10</v>
      </c>
      <c r="AH222">
        <v>0</v>
      </c>
      <c r="AI222" t="s">
        <v>361</v>
      </c>
      <c r="AM222" t="s">
        <v>340</v>
      </c>
      <c r="AN222" t="s">
        <v>341</v>
      </c>
      <c r="AO222" t="s">
        <v>342</v>
      </c>
    </row>
    <row r="223" spans="1:41" x14ac:dyDescent="0.25">
      <c r="A223" t="s">
        <v>337</v>
      </c>
      <c r="B223" t="s">
        <v>355</v>
      </c>
      <c r="D223" t="s">
        <v>344</v>
      </c>
      <c r="E223" t="s">
        <v>345</v>
      </c>
      <c r="F223" t="s">
        <v>346</v>
      </c>
      <c r="G223" t="s">
        <v>379</v>
      </c>
      <c r="H223" s="8" t="s">
        <v>351</v>
      </c>
      <c r="I223" t="s">
        <v>360</v>
      </c>
      <c r="J223" t="s">
        <v>348</v>
      </c>
      <c r="K223">
        <v>121500</v>
      </c>
      <c r="L223" t="s">
        <v>357</v>
      </c>
      <c r="M223" t="s">
        <v>358</v>
      </c>
      <c r="N223">
        <v>121500</v>
      </c>
      <c r="P223">
        <v>121500</v>
      </c>
      <c r="Q223">
        <v>121500</v>
      </c>
      <c r="R223">
        <v>121500</v>
      </c>
      <c r="S223" s="13">
        <v>121500</v>
      </c>
      <c r="T223">
        <v>121500</v>
      </c>
      <c r="U223" t="s">
        <v>359</v>
      </c>
      <c r="V223" s="19">
        <f>348705</f>
        <v>348705</v>
      </c>
      <c r="Z223">
        <v>7</v>
      </c>
      <c r="AA223">
        <v>0</v>
      </c>
      <c r="AE223">
        <v>121500</v>
      </c>
      <c r="AF223">
        <v>30</v>
      </c>
      <c r="AH223">
        <v>0</v>
      </c>
      <c r="AI223" t="s">
        <v>361</v>
      </c>
      <c r="AM223" t="s">
        <v>340</v>
      </c>
      <c r="AN223" t="s">
        <v>341</v>
      </c>
      <c r="AO223" t="s">
        <v>342</v>
      </c>
    </row>
    <row r="224" spans="1:41" x14ac:dyDescent="0.25">
      <c r="A224" t="s">
        <v>337</v>
      </c>
      <c r="B224" t="s">
        <v>355</v>
      </c>
      <c r="D224" t="s">
        <v>344</v>
      </c>
      <c r="E224" t="s">
        <v>345</v>
      </c>
      <c r="F224" t="s">
        <v>346</v>
      </c>
      <c r="G224" t="s">
        <v>380</v>
      </c>
      <c r="H224" s="8" t="s">
        <v>351</v>
      </c>
      <c r="I224" t="s">
        <v>360</v>
      </c>
      <c r="J224" t="s">
        <v>339</v>
      </c>
      <c r="K224">
        <v>83000</v>
      </c>
      <c r="L224" t="s">
        <v>357</v>
      </c>
      <c r="M224" t="s">
        <v>358</v>
      </c>
      <c r="N224">
        <v>83000</v>
      </c>
      <c r="P224">
        <v>83000</v>
      </c>
      <c r="Q224">
        <v>83000</v>
      </c>
      <c r="R224">
        <v>83000</v>
      </c>
      <c r="S224" s="13">
        <v>83000</v>
      </c>
      <c r="T224">
        <v>83000</v>
      </c>
      <c r="U224" t="s">
        <v>359</v>
      </c>
      <c r="V224" s="19">
        <f>77420+19355+132720</f>
        <v>229495</v>
      </c>
      <c r="Z224">
        <v>7</v>
      </c>
      <c r="AA224">
        <v>0</v>
      </c>
      <c r="AE224">
        <v>83000</v>
      </c>
      <c r="AF224">
        <v>10</v>
      </c>
      <c r="AH224">
        <v>0</v>
      </c>
      <c r="AI224" t="s">
        <v>361</v>
      </c>
      <c r="AM224" t="s">
        <v>340</v>
      </c>
      <c r="AN224" t="s">
        <v>341</v>
      </c>
      <c r="AO224" t="s">
        <v>342</v>
      </c>
    </row>
    <row r="225" spans="1:41" x14ac:dyDescent="0.25">
      <c r="A225" t="s">
        <v>337</v>
      </c>
      <c r="B225" t="s">
        <v>355</v>
      </c>
      <c r="D225" t="s">
        <v>344</v>
      </c>
      <c r="E225" t="s">
        <v>345</v>
      </c>
      <c r="F225" t="s">
        <v>346</v>
      </c>
      <c r="G225" t="s">
        <v>372</v>
      </c>
      <c r="H225" s="8" t="s">
        <v>351</v>
      </c>
      <c r="I225" t="s">
        <v>353</v>
      </c>
      <c r="J225" t="s">
        <v>348</v>
      </c>
      <c r="K225">
        <v>30000</v>
      </c>
      <c r="L225" t="s">
        <v>373</v>
      </c>
      <c r="M225" t="s">
        <v>358</v>
      </c>
      <c r="N225">
        <v>30000</v>
      </c>
      <c r="P225">
        <v>30000</v>
      </c>
      <c r="Q225">
        <v>30000</v>
      </c>
      <c r="R225">
        <v>30000</v>
      </c>
      <c r="S225" s="13">
        <v>30000</v>
      </c>
      <c r="T225">
        <v>30000</v>
      </c>
      <c r="U225" t="s">
        <v>359</v>
      </c>
      <c r="V225" s="19">
        <f>29700+59600</f>
        <v>89300</v>
      </c>
      <c r="Z225">
        <v>7</v>
      </c>
      <c r="AA225">
        <v>0</v>
      </c>
      <c r="AE225">
        <v>30000</v>
      </c>
      <c r="AF225">
        <v>60</v>
      </c>
      <c r="AH225">
        <v>0</v>
      </c>
      <c r="AI225" t="s">
        <v>361</v>
      </c>
      <c r="AM225" t="s">
        <v>340</v>
      </c>
      <c r="AN225" t="s">
        <v>341</v>
      </c>
      <c r="AO225" t="s">
        <v>342</v>
      </c>
    </row>
    <row r="226" spans="1:41" x14ac:dyDescent="0.25">
      <c r="A226" t="s">
        <v>337</v>
      </c>
      <c r="B226" t="s">
        <v>343</v>
      </c>
      <c r="D226" t="s">
        <v>344</v>
      </c>
      <c r="E226" t="s">
        <v>345</v>
      </c>
      <c r="F226" t="s">
        <v>346</v>
      </c>
      <c r="G226" t="s">
        <v>347</v>
      </c>
      <c r="H226" s="8" t="s">
        <v>351</v>
      </c>
      <c r="I226" t="s">
        <v>353</v>
      </c>
      <c r="J226" t="s">
        <v>348</v>
      </c>
      <c r="K226">
        <v>25798</v>
      </c>
      <c r="L226" t="s">
        <v>349</v>
      </c>
      <c r="M226" t="s">
        <v>350</v>
      </c>
      <c r="N226">
        <v>25798</v>
      </c>
      <c r="P226">
        <v>25798</v>
      </c>
      <c r="Q226">
        <v>29798</v>
      </c>
      <c r="R226">
        <v>25798</v>
      </c>
      <c r="S226" s="13">
        <v>25798</v>
      </c>
      <c r="T226">
        <v>25798</v>
      </c>
      <c r="U226" t="s">
        <v>352</v>
      </c>
      <c r="V226" s="19">
        <v>77469.47</v>
      </c>
      <c r="Z226">
        <v>7</v>
      </c>
      <c r="AA226">
        <v>0</v>
      </c>
      <c r="AE226">
        <v>25798</v>
      </c>
      <c r="AF226">
        <v>60</v>
      </c>
      <c r="AH226">
        <v>0</v>
      </c>
      <c r="AI226" t="s">
        <v>354</v>
      </c>
      <c r="AM226" t="s">
        <v>340</v>
      </c>
      <c r="AN226" t="s">
        <v>341</v>
      </c>
      <c r="AO226" t="s">
        <v>342</v>
      </c>
    </row>
    <row r="227" spans="1:41" x14ac:dyDescent="0.25">
      <c r="A227" t="s">
        <v>337</v>
      </c>
      <c r="B227" t="s">
        <v>389</v>
      </c>
      <c r="D227" t="s">
        <v>344</v>
      </c>
      <c r="E227" t="s">
        <v>345</v>
      </c>
      <c r="F227" t="s">
        <v>346</v>
      </c>
      <c r="G227" t="s">
        <v>390</v>
      </c>
      <c r="H227" s="8" t="s">
        <v>351</v>
      </c>
      <c r="I227" t="s">
        <v>353</v>
      </c>
      <c r="J227" t="s">
        <v>348</v>
      </c>
      <c r="K227">
        <v>140000</v>
      </c>
      <c r="L227" t="s">
        <v>391</v>
      </c>
      <c r="M227" t="s">
        <v>392</v>
      </c>
      <c r="N227">
        <v>140000</v>
      </c>
      <c r="P227">
        <v>140000</v>
      </c>
      <c r="Q227">
        <v>140000</v>
      </c>
      <c r="R227">
        <v>140000</v>
      </c>
      <c r="S227" s="13">
        <v>140000</v>
      </c>
      <c r="T227">
        <v>140000</v>
      </c>
      <c r="U227" t="s">
        <v>393</v>
      </c>
      <c r="V227" s="19">
        <f>46000+371250</f>
        <v>417250</v>
      </c>
      <c r="Z227">
        <v>7</v>
      </c>
      <c r="AA227">
        <v>0</v>
      </c>
      <c r="AE227">
        <v>140000</v>
      </c>
      <c r="AF227">
        <v>60</v>
      </c>
      <c r="AH227">
        <v>0</v>
      </c>
      <c r="AI227" t="s">
        <v>354</v>
      </c>
      <c r="AM227" t="s">
        <v>340</v>
      </c>
      <c r="AN227" t="s">
        <v>341</v>
      </c>
      <c r="AO227" t="s">
        <v>342</v>
      </c>
    </row>
    <row r="228" spans="1:41" x14ac:dyDescent="0.25">
      <c r="A228" t="s">
        <v>337</v>
      </c>
      <c r="B228" t="s">
        <v>385</v>
      </c>
      <c r="D228" t="s">
        <v>344</v>
      </c>
      <c r="E228" t="s">
        <v>345</v>
      </c>
      <c r="F228" t="s">
        <v>346</v>
      </c>
      <c r="G228" t="s">
        <v>386</v>
      </c>
      <c r="H228" s="8" t="s">
        <v>351</v>
      </c>
      <c r="I228" t="s">
        <v>360</v>
      </c>
      <c r="J228" t="s">
        <v>348</v>
      </c>
      <c r="K228">
        <v>60000</v>
      </c>
      <c r="L228" t="s">
        <v>357</v>
      </c>
      <c r="M228" t="s">
        <v>358</v>
      </c>
      <c r="N228">
        <v>60000</v>
      </c>
      <c r="P228">
        <v>60000</v>
      </c>
      <c r="Q228">
        <v>60000</v>
      </c>
      <c r="R228">
        <v>60000</v>
      </c>
      <c r="S228" s="13">
        <v>60000</v>
      </c>
      <c r="T228">
        <v>60000</v>
      </c>
      <c r="U228" t="s">
        <v>387</v>
      </c>
      <c r="V228" s="19">
        <v>174000</v>
      </c>
      <c r="Z228">
        <v>7</v>
      </c>
      <c r="AA228">
        <v>0</v>
      </c>
      <c r="AE228">
        <v>60000</v>
      </c>
      <c r="AF228">
        <v>30</v>
      </c>
      <c r="AH228">
        <v>0</v>
      </c>
      <c r="AI228" t="s">
        <v>388</v>
      </c>
      <c r="AM228" t="s">
        <v>340</v>
      </c>
      <c r="AN228" t="s">
        <v>341</v>
      </c>
      <c r="AO228" t="s">
        <v>342</v>
      </c>
    </row>
    <row r="229" spans="1:41" x14ac:dyDescent="0.25">
      <c r="A229" t="s">
        <v>337</v>
      </c>
      <c r="B229" t="s">
        <v>381</v>
      </c>
      <c r="D229" t="s">
        <v>344</v>
      </c>
      <c r="E229" t="s">
        <v>345</v>
      </c>
      <c r="F229" t="s">
        <v>346</v>
      </c>
      <c r="G229" t="s">
        <v>382</v>
      </c>
      <c r="H229" s="8" t="s">
        <v>351</v>
      </c>
      <c r="I229" t="s">
        <v>353</v>
      </c>
      <c r="J229" t="s">
        <v>348</v>
      </c>
      <c r="K229">
        <v>5000</v>
      </c>
      <c r="L229" t="s">
        <v>383</v>
      </c>
      <c r="M229" t="s">
        <v>383</v>
      </c>
      <c r="N229">
        <v>5000</v>
      </c>
      <c r="P229">
        <v>5000</v>
      </c>
      <c r="Q229">
        <v>5000</v>
      </c>
      <c r="R229">
        <v>5000</v>
      </c>
      <c r="S229" s="13">
        <v>5000</v>
      </c>
      <c r="T229">
        <v>5000</v>
      </c>
      <c r="U229" t="s">
        <v>384</v>
      </c>
      <c r="V229" s="19">
        <v>14550</v>
      </c>
      <c r="Z229">
        <v>7</v>
      </c>
      <c r="AA229">
        <v>0</v>
      </c>
      <c r="AE229">
        <v>5000</v>
      </c>
      <c r="AF229">
        <v>60</v>
      </c>
      <c r="AH229">
        <v>5000</v>
      </c>
      <c r="AI229" t="s">
        <v>361</v>
      </c>
      <c r="AM229" t="s">
        <v>340</v>
      </c>
      <c r="AN229" t="s">
        <v>341</v>
      </c>
      <c r="AO229" t="s">
        <v>342</v>
      </c>
    </row>
    <row r="230" spans="1:41" x14ac:dyDescent="0.25">
      <c r="A230" t="s">
        <v>337</v>
      </c>
      <c r="B230" t="s">
        <v>362</v>
      </c>
      <c r="D230" t="s">
        <v>344</v>
      </c>
      <c r="E230" t="s">
        <v>345</v>
      </c>
      <c r="F230" t="s">
        <v>346</v>
      </c>
      <c r="G230" t="s">
        <v>363</v>
      </c>
      <c r="H230" s="8" t="s">
        <v>351</v>
      </c>
      <c r="I230" t="s">
        <v>353</v>
      </c>
      <c r="J230" t="s">
        <v>348</v>
      </c>
      <c r="K230">
        <v>20000</v>
      </c>
      <c r="L230" t="s">
        <v>364</v>
      </c>
      <c r="M230" t="s">
        <v>365</v>
      </c>
      <c r="N230">
        <v>20000</v>
      </c>
      <c r="P230">
        <v>20000</v>
      </c>
      <c r="Q230">
        <v>20000</v>
      </c>
      <c r="R230">
        <v>20000</v>
      </c>
      <c r="S230" s="13">
        <v>20000</v>
      </c>
      <c r="T230">
        <v>20000</v>
      </c>
      <c r="U230" t="s">
        <v>366</v>
      </c>
      <c r="V230" s="19">
        <v>59325</v>
      </c>
      <c r="Z230">
        <v>7</v>
      </c>
      <c r="AA230">
        <v>0</v>
      </c>
      <c r="AE230">
        <v>20000</v>
      </c>
      <c r="AF230">
        <v>60</v>
      </c>
      <c r="AH230">
        <v>20000</v>
      </c>
      <c r="AI230" t="s">
        <v>354</v>
      </c>
      <c r="AM230" t="s">
        <v>340</v>
      </c>
      <c r="AN230" t="s">
        <v>341</v>
      </c>
      <c r="AO230" t="s">
        <v>342</v>
      </c>
    </row>
    <row r="231" spans="1:41" x14ac:dyDescent="0.25">
      <c r="A231" t="s">
        <v>337</v>
      </c>
      <c r="B231" t="s">
        <v>374</v>
      </c>
      <c r="D231" t="s">
        <v>344</v>
      </c>
      <c r="E231" t="s">
        <v>345</v>
      </c>
      <c r="F231" t="s">
        <v>346</v>
      </c>
      <c r="G231" t="s">
        <v>375</v>
      </c>
      <c r="H231" s="8" t="s">
        <v>351</v>
      </c>
      <c r="I231" t="s">
        <v>353</v>
      </c>
      <c r="J231" t="s">
        <v>348</v>
      </c>
      <c r="K231">
        <v>12000</v>
      </c>
      <c r="L231" t="s">
        <v>376</v>
      </c>
      <c r="M231" t="s">
        <v>358</v>
      </c>
      <c r="N231">
        <v>12000</v>
      </c>
      <c r="P231">
        <v>12000</v>
      </c>
      <c r="Q231">
        <v>12000</v>
      </c>
      <c r="R231">
        <v>12000</v>
      </c>
      <c r="S231" s="13">
        <v>12000</v>
      </c>
      <c r="T231">
        <v>12000</v>
      </c>
      <c r="U231" t="s">
        <v>377</v>
      </c>
      <c r="V231" s="19">
        <v>71760</v>
      </c>
      <c r="Z231">
        <v>7</v>
      </c>
      <c r="AA231">
        <v>0</v>
      </c>
      <c r="AE231">
        <v>12000</v>
      </c>
      <c r="AF231">
        <v>60</v>
      </c>
      <c r="AH231">
        <v>0</v>
      </c>
      <c r="AI231" t="s">
        <v>338</v>
      </c>
      <c r="AM231" t="s">
        <v>340</v>
      </c>
      <c r="AN231" t="s">
        <v>341</v>
      </c>
      <c r="AO231" t="s">
        <v>342</v>
      </c>
    </row>
    <row r="232" spans="1:41" x14ac:dyDescent="0.25">
      <c r="A232" t="s">
        <v>337</v>
      </c>
      <c r="B232" t="s">
        <v>374</v>
      </c>
      <c r="D232" t="s">
        <v>344</v>
      </c>
      <c r="E232" t="s">
        <v>345</v>
      </c>
      <c r="F232" t="s">
        <v>346</v>
      </c>
      <c r="G232" t="s">
        <v>395</v>
      </c>
      <c r="H232" s="8" t="s">
        <v>351</v>
      </c>
      <c r="I232" t="s">
        <v>353</v>
      </c>
      <c r="J232" t="s">
        <v>348</v>
      </c>
      <c r="K232">
        <v>12000</v>
      </c>
      <c r="L232" t="s">
        <v>370</v>
      </c>
      <c r="M232" t="s">
        <v>396</v>
      </c>
      <c r="N232">
        <v>12000</v>
      </c>
      <c r="P232">
        <v>12000</v>
      </c>
      <c r="Q232">
        <v>12000</v>
      </c>
      <c r="R232">
        <v>12000</v>
      </c>
      <c r="S232" s="13">
        <v>12000</v>
      </c>
      <c r="T232">
        <v>12000</v>
      </c>
      <c r="U232" t="s">
        <v>377</v>
      </c>
      <c r="V232" s="19">
        <v>0</v>
      </c>
      <c r="Z232">
        <v>7</v>
      </c>
      <c r="AA232">
        <v>0</v>
      </c>
      <c r="AE232">
        <v>12000</v>
      </c>
      <c r="AF232">
        <v>60</v>
      </c>
      <c r="AH232">
        <v>0</v>
      </c>
      <c r="AI232" t="s">
        <v>361</v>
      </c>
      <c r="AM232" t="s">
        <v>340</v>
      </c>
      <c r="AN232" t="s">
        <v>341</v>
      </c>
      <c r="AO232" t="s">
        <v>342</v>
      </c>
    </row>
    <row r="233" spans="1:41" x14ac:dyDescent="0.25">
      <c r="A233" t="s">
        <v>337</v>
      </c>
      <c r="B233" t="s">
        <v>368</v>
      </c>
      <c r="D233" t="s">
        <v>344</v>
      </c>
      <c r="E233" t="s">
        <v>345</v>
      </c>
      <c r="F233" t="s">
        <v>346</v>
      </c>
      <c r="G233" t="s">
        <v>369</v>
      </c>
      <c r="H233" s="8" t="s">
        <v>351</v>
      </c>
      <c r="I233" t="s">
        <v>353</v>
      </c>
      <c r="J233" t="s">
        <v>348</v>
      </c>
      <c r="K233">
        <v>99700</v>
      </c>
      <c r="L233" t="s">
        <v>370</v>
      </c>
      <c r="M233" t="s">
        <v>367</v>
      </c>
      <c r="N233">
        <v>99700</v>
      </c>
      <c r="P233">
        <v>99700</v>
      </c>
      <c r="Q233">
        <v>99700</v>
      </c>
      <c r="R233">
        <v>99700</v>
      </c>
      <c r="S233" s="13">
        <v>99700</v>
      </c>
      <c r="T233">
        <v>99700</v>
      </c>
      <c r="U233" t="s">
        <v>371</v>
      </c>
      <c r="V233" s="19">
        <v>298505</v>
      </c>
      <c r="Z233">
        <v>7</v>
      </c>
      <c r="AA233">
        <v>0</v>
      </c>
      <c r="AE233">
        <v>99700</v>
      </c>
      <c r="AF233">
        <v>60</v>
      </c>
      <c r="AH233">
        <v>0</v>
      </c>
      <c r="AI233" t="s">
        <v>361</v>
      </c>
      <c r="AM233" t="s">
        <v>340</v>
      </c>
      <c r="AN233" t="s">
        <v>341</v>
      </c>
      <c r="AO233" t="s">
        <v>342</v>
      </c>
    </row>
    <row r="234" spans="1:41" x14ac:dyDescent="0.25">
      <c r="A234" t="s">
        <v>337</v>
      </c>
      <c r="B234" t="s">
        <v>133</v>
      </c>
      <c r="D234" t="s">
        <v>344</v>
      </c>
      <c r="E234" t="s">
        <v>12</v>
      </c>
      <c r="F234" t="s">
        <v>13</v>
      </c>
      <c r="G234" t="s">
        <v>25</v>
      </c>
      <c r="H234" s="8" t="s">
        <v>351</v>
      </c>
      <c r="I234" t="s">
        <v>353</v>
      </c>
      <c r="J234" t="s">
        <v>339</v>
      </c>
      <c r="K234">
        <v>30000</v>
      </c>
      <c r="L234" t="s">
        <v>357</v>
      </c>
      <c r="M234" t="s">
        <v>111</v>
      </c>
      <c r="N234">
        <v>30000</v>
      </c>
      <c r="P234">
        <v>30000</v>
      </c>
      <c r="Q234">
        <v>30000</v>
      </c>
      <c r="R234">
        <v>30000</v>
      </c>
      <c r="S234" s="13">
        <v>30000</v>
      </c>
      <c r="T234">
        <v>30000</v>
      </c>
      <c r="U234" t="s">
        <v>228</v>
      </c>
      <c r="V234" s="19">
        <v>0</v>
      </c>
      <c r="Z234">
        <v>7</v>
      </c>
      <c r="AA234">
        <v>0</v>
      </c>
      <c r="AE234">
        <v>30000</v>
      </c>
      <c r="AF234">
        <v>10</v>
      </c>
      <c r="AH234">
        <v>0</v>
      </c>
      <c r="AI234" t="s">
        <v>361</v>
      </c>
      <c r="AM234" t="s">
        <v>340</v>
      </c>
      <c r="AN234" t="s">
        <v>341</v>
      </c>
      <c r="AO234" t="s">
        <v>342</v>
      </c>
    </row>
    <row r="235" spans="1:41" x14ac:dyDescent="0.25">
      <c r="A235" t="s">
        <v>337</v>
      </c>
      <c r="B235" t="s">
        <v>133</v>
      </c>
      <c r="D235" t="s">
        <v>344</v>
      </c>
      <c r="E235" t="s">
        <v>12</v>
      </c>
      <c r="F235" t="s">
        <v>13</v>
      </c>
      <c r="G235" t="s">
        <v>227</v>
      </c>
      <c r="H235" s="8" t="s">
        <v>351</v>
      </c>
      <c r="I235" t="s">
        <v>353</v>
      </c>
      <c r="J235" t="s">
        <v>348</v>
      </c>
      <c r="K235">
        <v>200000</v>
      </c>
      <c r="L235" t="s">
        <v>364</v>
      </c>
      <c r="M235" t="s">
        <v>446</v>
      </c>
      <c r="N235">
        <v>200000</v>
      </c>
      <c r="P235">
        <v>200000</v>
      </c>
      <c r="Q235">
        <v>200000</v>
      </c>
      <c r="R235">
        <v>200000</v>
      </c>
      <c r="S235" s="13">
        <v>200000</v>
      </c>
      <c r="T235">
        <v>200000</v>
      </c>
      <c r="U235" t="s">
        <v>228</v>
      </c>
      <c r="V235" s="19">
        <f>704000-29800</f>
        <v>674200</v>
      </c>
      <c r="Z235">
        <v>7</v>
      </c>
      <c r="AA235">
        <v>0</v>
      </c>
      <c r="AE235">
        <v>200000</v>
      </c>
      <c r="AF235">
        <v>60</v>
      </c>
      <c r="AH235">
        <v>0</v>
      </c>
      <c r="AI235" t="s">
        <v>361</v>
      </c>
      <c r="AM235" t="s">
        <v>340</v>
      </c>
      <c r="AN235" t="s">
        <v>341</v>
      </c>
      <c r="AO235" t="s">
        <v>342</v>
      </c>
    </row>
    <row r="236" spans="1:41" x14ac:dyDescent="0.25">
      <c r="A236" t="s">
        <v>337</v>
      </c>
      <c r="B236" t="s">
        <v>394</v>
      </c>
      <c r="D236" t="s">
        <v>344</v>
      </c>
      <c r="E236" t="s">
        <v>12</v>
      </c>
      <c r="F236" t="s">
        <v>13</v>
      </c>
      <c r="G236" t="s">
        <v>23</v>
      </c>
      <c r="H236" s="8" t="s">
        <v>351</v>
      </c>
      <c r="I236" t="s">
        <v>353</v>
      </c>
      <c r="J236" t="s">
        <v>348</v>
      </c>
      <c r="K236">
        <v>40000</v>
      </c>
      <c r="L236" t="s">
        <v>407</v>
      </c>
      <c r="M236" t="s">
        <v>391</v>
      </c>
      <c r="N236">
        <v>40000</v>
      </c>
      <c r="P236">
        <v>40000</v>
      </c>
      <c r="Q236">
        <v>30000</v>
      </c>
      <c r="R236">
        <v>40000</v>
      </c>
      <c r="S236" s="13">
        <v>40000</v>
      </c>
      <c r="T236">
        <v>40000</v>
      </c>
      <c r="U236" t="s">
        <v>24</v>
      </c>
      <c r="V236" s="19">
        <v>113100</v>
      </c>
      <c r="Z236">
        <v>7</v>
      </c>
      <c r="AA236">
        <v>0</v>
      </c>
      <c r="AE236">
        <v>40000</v>
      </c>
      <c r="AF236">
        <v>60</v>
      </c>
      <c r="AH236">
        <v>0</v>
      </c>
      <c r="AI236" t="s">
        <v>338</v>
      </c>
      <c r="AM236" t="s">
        <v>340</v>
      </c>
      <c r="AN236" t="s">
        <v>341</v>
      </c>
      <c r="AO236" t="s">
        <v>342</v>
      </c>
    </row>
    <row r="237" spans="1:41" x14ac:dyDescent="0.25">
      <c r="A237" t="s">
        <v>337</v>
      </c>
      <c r="B237" t="s">
        <v>423</v>
      </c>
      <c r="D237" t="s">
        <v>344</v>
      </c>
      <c r="E237" t="s">
        <v>12</v>
      </c>
      <c r="F237" t="s">
        <v>13</v>
      </c>
      <c r="G237" t="s">
        <v>26</v>
      </c>
      <c r="H237" s="8" t="s">
        <v>351</v>
      </c>
      <c r="I237" t="s">
        <v>353</v>
      </c>
      <c r="J237" t="s">
        <v>348</v>
      </c>
      <c r="K237">
        <v>70000</v>
      </c>
      <c r="L237" t="s">
        <v>391</v>
      </c>
      <c r="M237" t="s">
        <v>114</v>
      </c>
      <c r="N237">
        <v>70000</v>
      </c>
      <c r="P237">
        <v>70000</v>
      </c>
      <c r="Q237">
        <v>70000</v>
      </c>
      <c r="R237">
        <v>70000</v>
      </c>
      <c r="S237" s="13">
        <v>70000</v>
      </c>
      <c r="T237">
        <v>70000</v>
      </c>
      <c r="U237" t="s">
        <v>27</v>
      </c>
      <c r="V237" s="19">
        <f>28600+174000</f>
        <v>202600</v>
      </c>
      <c r="Z237">
        <v>7</v>
      </c>
      <c r="AA237">
        <v>0</v>
      </c>
      <c r="AE237">
        <v>70000</v>
      </c>
      <c r="AF237">
        <v>60</v>
      </c>
      <c r="AH237">
        <v>0</v>
      </c>
      <c r="AI237" t="s">
        <v>338</v>
      </c>
      <c r="AM237" t="s">
        <v>340</v>
      </c>
      <c r="AN237" t="s">
        <v>341</v>
      </c>
      <c r="AO237" t="s">
        <v>342</v>
      </c>
    </row>
    <row r="238" spans="1:41" x14ac:dyDescent="0.25">
      <c r="A238" t="s">
        <v>337</v>
      </c>
      <c r="B238" t="s">
        <v>423</v>
      </c>
      <c r="D238" t="s">
        <v>344</v>
      </c>
      <c r="E238" t="s">
        <v>12</v>
      </c>
      <c r="F238" t="s">
        <v>13</v>
      </c>
      <c r="G238" t="s">
        <v>28</v>
      </c>
      <c r="H238" s="8" t="s">
        <v>351</v>
      </c>
      <c r="I238" t="s">
        <v>353</v>
      </c>
      <c r="J238" t="s">
        <v>348</v>
      </c>
      <c r="K238">
        <v>25000</v>
      </c>
      <c r="L238" t="s">
        <v>367</v>
      </c>
      <c r="M238" t="s">
        <v>367</v>
      </c>
      <c r="N238">
        <v>25000</v>
      </c>
      <c r="P238">
        <v>25000</v>
      </c>
      <c r="Q238">
        <v>25000</v>
      </c>
      <c r="R238">
        <v>25000</v>
      </c>
      <c r="S238" s="13">
        <v>25000</v>
      </c>
      <c r="T238">
        <v>25000</v>
      </c>
      <c r="U238" t="s">
        <v>27</v>
      </c>
      <c r="V238" s="19">
        <v>76625</v>
      </c>
      <c r="Z238">
        <v>7</v>
      </c>
      <c r="AA238">
        <v>0</v>
      </c>
      <c r="AE238">
        <v>25000</v>
      </c>
      <c r="AF238">
        <v>60</v>
      </c>
      <c r="AH238">
        <v>0</v>
      </c>
      <c r="AI238" t="s">
        <v>361</v>
      </c>
      <c r="AM238" t="s">
        <v>340</v>
      </c>
      <c r="AN238" t="s">
        <v>341</v>
      </c>
      <c r="AO238" t="s">
        <v>342</v>
      </c>
    </row>
    <row r="239" spans="1:41" x14ac:dyDescent="0.25">
      <c r="A239" t="s">
        <v>337</v>
      </c>
      <c r="B239" t="s">
        <v>343</v>
      </c>
      <c r="D239" t="s">
        <v>344</v>
      </c>
      <c r="E239" t="s">
        <v>12</v>
      </c>
      <c r="F239" t="s">
        <v>13</v>
      </c>
      <c r="G239" t="s">
        <v>347</v>
      </c>
      <c r="H239" s="8" t="s">
        <v>351</v>
      </c>
      <c r="I239" t="s">
        <v>353</v>
      </c>
      <c r="J239" t="s">
        <v>348</v>
      </c>
      <c r="K239">
        <v>25560</v>
      </c>
      <c r="L239" t="s">
        <v>391</v>
      </c>
      <c r="M239" t="s">
        <v>383</v>
      </c>
      <c r="N239">
        <v>25560</v>
      </c>
      <c r="P239">
        <v>25560</v>
      </c>
      <c r="Q239">
        <v>25560</v>
      </c>
      <c r="R239">
        <v>25560</v>
      </c>
      <c r="S239" s="13">
        <v>25560</v>
      </c>
      <c r="T239">
        <v>25560</v>
      </c>
      <c r="U239" t="s">
        <v>352</v>
      </c>
      <c r="V239" s="19">
        <v>74072.88</v>
      </c>
      <c r="Z239">
        <v>7</v>
      </c>
      <c r="AA239">
        <v>0</v>
      </c>
      <c r="AE239">
        <v>25560</v>
      </c>
      <c r="AF239">
        <v>60</v>
      </c>
      <c r="AH239">
        <v>0</v>
      </c>
      <c r="AI239" t="s">
        <v>354</v>
      </c>
      <c r="AM239" t="s">
        <v>340</v>
      </c>
      <c r="AN239" t="s">
        <v>341</v>
      </c>
      <c r="AO239" t="s">
        <v>342</v>
      </c>
    </row>
    <row r="240" spans="1:41" x14ac:dyDescent="0.25">
      <c r="A240" t="s">
        <v>337</v>
      </c>
      <c r="B240" t="s">
        <v>420</v>
      </c>
      <c r="D240" t="s">
        <v>344</v>
      </c>
      <c r="E240" t="s">
        <v>12</v>
      </c>
      <c r="F240" t="s">
        <v>13</v>
      </c>
      <c r="G240" t="s">
        <v>22</v>
      </c>
      <c r="H240" s="8" t="s">
        <v>351</v>
      </c>
      <c r="I240" t="s">
        <v>353</v>
      </c>
      <c r="J240" t="s">
        <v>348</v>
      </c>
      <c r="K240">
        <v>15000</v>
      </c>
      <c r="L240" t="s">
        <v>407</v>
      </c>
      <c r="M240" t="s">
        <v>407</v>
      </c>
      <c r="N240">
        <v>15000</v>
      </c>
      <c r="P240">
        <v>15000</v>
      </c>
      <c r="Q240">
        <v>15000</v>
      </c>
      <c r="R240">
        <v>15000</v>
      </c>
      <c r="S240" s="13">
        <v>15000</v>
      </c>
      <c r="T240">
        <v>15000</v>
      </c>
      <c r="U240" t="s">
        <v>421</v>
      </c>
      <c r="V240" s="19">
        <v>42000</v>
      </c>
      <c r="Z240">
        <v>7</v>
      </c>
      <c r="AA240">
        <v>0</v>
      </c>
      <c r="AE240">
        <v>15000</v>
      </c>
      <c r="AF240">
        <v>60</v>
      </c>
      <c r="AH240">
        <v>0</v>
      </c>
      <c r="AI240" t="s">
        <v>354</v>
      </c>
      <c r="AM240" t="s">
        <v>340</v>
      </c>
      <c r="AN240" t="s">
        <v>341</v>
      </c>
      <c r="AO240" t="s">
        <v>342</v>
      </c>
    </row>
    <row r="241" spans="1:41" x14ac:dyDescent="0.25">
      <c r="A241" t="s">
        <v>337</v>
      </c>
      <c r="B241" t="s">
        <v>420</v>
      </c>
      <c r="D241" t="s">
        <v>344</v>
      </c>
      <c r="E241" t="s">
        <v>12</v>
      </c>
      <c r="F241" t="s">
        <v>13</v>
      </c>
      <c r="G241" t="s">
        <v>160</v>
      </c>
      <c r="H241" s="8" t="s">
        <v>351</v>
      </c>
      <c r="I241" t="s">
        <v>353</v>
      </c>
      <c r="J241" t="s">
        <v>348</v>
      </c>
      <c r="K241">
        <v>38000</v>
      </c>
      <c r="L241" t="s">
        <v>364</v>
      </c>
      <c r="M241" t="s">
        <v>383</v>
      </c>
      <c r="N241">
        <v>38000</v>
      </c>
      <c r="P241">
        <v>38000</v>
      </c>
      <c r="Q241">
        <v>38000</v>
      </c>
      <c r="R241">
        <v>38000</v>
      </c>
      <c r="S241" s="13">
        <v>38000</v>
      </c>
      <c r="T241">
        <v>38000</v>
      </c>
      <c r="U241" t="s">
        <v>421</v>
      </c>
      <c r="V241" s="19">
        <f>23520+87300</f>
        <v>110820</v>
      </c>
      <c r="Z241">
        <v>7</v>
      </c>
      <c r="AA241">
        <v>0</v>
      </c>
      <c r="AE241">
        <v>38000</v>
      </c>
      <c r="AF241">
        <v>60</v>
      </c>
      <c r="AH241">
        <v>0</v>
      </c>
      <c r="AI241" t="s">
        <v>354</v>
      </c>
      <c r="AM241" t="s">
        <v>340</v>
      </c>
      <c r="AN241" t="s">
        <v>341</v>
      </c>
      <c r="AO241" t="s">
        <v>342</v>
      </c>
    </row>
    <row r="242" spans="1:41" x14ac:dyDescent="0.25">
      <c r="A242" t="s">
        <v>337</v>
      </c>
      <c r="B242" t="s">
        <v>143</v>
      </c>
      <c r="D242" t="s">
        <v>344</v>
      </c>
      <c r="E242" t="s">
        <v>12</v>
      </c>
      <c r="F242" t="s">
        <v>13</v>
      </c>
      <c r="G242" t="s">
        <v>17</v>
      </c>
      <c r="H242" s="8" t="s">
        <v>351</v>
      </c>
      <c r="I242" t="s">
        <v>353</v>
      </c>
      <c r="J242" t="s">
        <v>348</v>
      </c>
      <c r="K242">
        <v>22000</v>
      </c>
      <c r="L242" t="s">
        <v>365</v>
      </c>
      <c r="M242" t="s">
        <v>350</v>
      </c>
      <c r="N242">
        <v>22000</v>
      </c>
      <c r="P242">
        <v>22000</v>
      </c>
      <c r="Q242">
        <v>22000</v>
      </c>
      <c r="R242">
        <v>22000</v>
      </c>
      <c r="S242" s="13">
        <v>22000</v>
      </c>
      <c r="T242">
        <v>22000</v>
      </c>
      <c r="U242" t="s">
        <v>18</v>
      </c>
      <c r="V242" s="19">
        <v>67425</v>
      </c>
      <c r="Z242">
        <v>7</v>
      </c>
      <c r="AA242">
        <v>0</v>
      </c>
      <c r="AE242">
        <v>22000</v>
      </c>
      <c r="AF242">
        <v>60</v>
      </c>
      <c r="AH242">
        <v>0</v>
      </c>
      <c r="AI242" t="s">
        <v>354</v>
      </c>
      <c r="AM242" t="s">
        <v>340</v>
      </c>
      <c r="AN242" t="s">
        <v>341</v>
      </c>
      <c r="AO242" t="s">
        <v>342</v>
      </c>
    </row>
    <row r="243" spans="1:41" x14ac:dyDescent="0.25">
      <c r="A243" t="s">
        <v>337</v>
      </c>
      <c r="B243" t="s">
        <v>19</v>
      </c>
      <c r="D243" t="s">
        <v>344</v>
      </c>
      <c r="E243" t="s">
        <v>12</v>
      </c>
      <c r="F243" t="s">
        <v>13</v>
      </c>
      <c r="G243" t="s">
        <v>20</v>
      </c>
      <c r="H243" s="8" t="s">
        <v>351</v>
      </c>
      <c r="I243" t="s">
        <v>353</v>
      </c>
      <c r="J243" t="s">
        <v>348</v>
      </c>
      <c r="K243">
        <v>7000</v>
      </c>
      <c r="L243" t="s">
        <v>373</v>
      </c>
      <c r="M243" t="s">
        <v>373</v>
      </c>
      <c r="N243">
        <v>7000</v>
      </c>
      <c r="P243">
        <v>7000</v>
      </c>
      <c r="Q243">
        <v>7000</v>
      </c>
      <c r="R243">
        <v>7000</v>
      </c>
      <c r="S243" s="13">
        <v>7000</v>
      </c>
      <c r="T243">
        <v>7000</v>
      </c>
      <c r="U243" t="s">
        <v>21</v>
      </c>
      <c r="V243" s="19">
        <v>20860</v>
      </c>
      <c r="Z243">
        <v>7</v>
      </c>
      <c r="AA243">
        <v>0</v>
      </c>
      <c r="AE243">
        <v>7000</v>
      </c>
      <c r="AF243">
        <v>60</v>
      </c>
      <c r="AH243">
        <v>0</v>
      </c>
      <c r="AI243" t="s">
        <v>361</v>
      </c>
      <c r="AM243" t="s">
        <v>340</v>
      </c>
      <c r="AN243" t="s">
        <v>341</v>
      </c>
      <c r="AO243" t="s">
        <v>342</v>
      </c>
    </row>
    <row r="244" spans="1:41" x14ac:dyDescent="0.25">
      <c r="A244" t="s">
        <v>337</v>
      </c>
      <c r="B244" t="s">
        <v>168</v>
      </c>
      <c r="D244" t="s">
        <v>344</v>
      </c>
      <c r="E244" t="s">
        <v>12</v>
      </c>
      <c r="F244" t="s">
        <v>13</v>
      </c>
      <c r="G244" t="s">
        <v>14</v>
      </c>
      <c r="H244" s="8" t="s">
        <v>351</v>
      </c>
      <c r="I244" t="s">
        <v>353</v>
      </c>
      <c r="J244" t="s">
        <v>348</v>
      </c>
      <c r="K244">
        <v>9483</v>
      </c>
      <c r="L244" t="s">
        <v>391</v>
      </c>
      <c r="M244" t="s">
        <v>391</v>
      </c>
      <c r="N244">
        <v>9483</v>
      </c>
      <c r="P244">
        <v>9483</v>
      </c>
      <c r="Q244">
        <v>9483</v>
      </c>
      <c r="R244">
        <v>9483</v>
      </c>
      <c r="S244" s="13">
        <v>9483</v>
      </c>
      <c r="T244">
        <v>9483</v>
      </c>
      <c r="U244" t="s">
        <v>15</v>
      </c>
      <c r="V244" s="19">
        <v>27216.21</v>
      </c>
      <c r="Z244">
        <v>7</v>
      </c>
      <c r="AA244">
        <v>0</v>
      </c>
      <c r="AE244">
        <v>9483</v>
      </c>
      <c r="AF244">
        <v>60</v>
      </c>
      <c r="AH244">
        <v>0</v>
      </c>
      <c r="AI244" t="s">
        <v>338</v>
      </c>
      <c r="AM244" t="s">
        <v>340</v>
      </c>
      <c r="AN244" t="s">
        <v>341</v>
      </c>
      <c r="AO244" t="s">
        <v>342</v>
      </c>
    </row>
    <row r="245" spans="1:41" x14ac:dyDescent="0.25">
      <c r="A245" t="s">
        <v>337</v>
      </c>
      <c r="B245" t="s">
        <v>168</v>
      </c>
      <c r="D245" t="s">
        <v>344</v>
      </c>
      <c r="E245" t="s">
        <v>12</v>
      </c>
      <c r="F245" t="s">
        <v>13</v>
      </c>
      <c r="G245" t="s">
        <v>16</v>
      </c>
      <c r="H245" s="8" t="s">
        <v>351</v>
      </c>
      <c r="I245" t="s">
        <v>353</v>
      </c>
      <c r="J245" t="s">
        <v>348</v>
      </c>
      <c r="K245">
        <v>25932</v>
      </c>
      <c r="L245" t="s">
        <v>365</v>
      </c>
      <c r="M245" t="s">
        <v>435</v>
      </c>
      <c r="N245">
        <v>25932</v>
      </c>
      <c r="P245">
        <v>25932</v>
      </c>
      <c r="Q245">
        <v>25932</v>
      </c>
      <c r="R245">
        <v>25932</v>
      </c>
      <c r="S245" s="13">
        <v>25932</v>
      </c>
      <c r="T245">
        <v>25932</v>
      </c>
      <c r="U245" t="s">
        <v>15</v>
      </c>
      <c r="V245" s="19">
        <f>33615.9+37080+9270</f>
        <v>79965.899999999994</v>
      </c>
      <c r="Z245">
        <v>7</v>
      </c>
      <c r="AA245">
        <v>0</v>
      </c>
      <c r="AE245">
        <v>25932</v>
      </c>
      <c r="AF245">
        <v>60</v>
      </c>
      <c r="AH245">
        <v>0</v>
      </c>
      <c r="AI245" t="s">
        <v>361</v>
      </c>
      <c r="AM245" t="s">
        <v>340</v>
      </c>
      <c r="AN245" t="s">
        <v>341</v>
      </c>
      <c r="AO245" t="s">
        <v>342</v>
      </c>
    </row>
    <row r="246" spans="1:41" x14ac:dyDescent="0.25">
      <c r="A246" t="s">
        <v>337</v>
      </c>
      <c r="B246" t="s">
        <v>378</v>
      </c>
      <c r="D246" t="s">
        <v>344</v>
      </c>
      <c r="E246" t="s">
        <v>12</v>
      </c>
      <c r="F246" t="s">
        <v>13</v>
      </c>
      <c r="G246" t="s">
        <v>29</v>
      </c>
      <c r="H246" s="8" t="s">
        <v>351</v>
      </c>
      <c r="I246" t="s">
        <v>353</v>
      </c>
      <c r="J246" t="s">
        <v>348</v>
      </c>
      <c r="K246">
        <v>77000</v>
      </c>
      <c r="L246" t="s">
        <v>407</v>
      </c>
      <c r="M246" t="s">
        <v>350</v>
      </c>
      <c r="N246">
        <v>77000</v>
      </c>
      <c r="P246">
        <v>77000</v>
      </c>
      <c r="Q246">
        <v>77000</v>
      </c>
      <c r="R246">
        <v>77000</v>
      </c>
      <c r="S246" s="13">
        <v>77000</v>
      </c>
      <c r="T246">
        <v>77000</v>
      </c>
      <c r="U246" t="s">
        <v>30</v>
      </c>
      <c r="V246" s="19">
        <v>225310</v>
      </c>
      <c r="Z246">
        <v>7</v>
      </c>
      <c r="AA246">
        <v>0</v>
      </c>
      <c r="AE246">
        <v>77000</v>
      </c>
      <c r="AF246">
        <v>60</v>
      </c>
      <c r="AH246">
        <v>0</v>
      </c>
      <c r="AI246" t="s">
        <v>354</v>
      </c>
      <c r="AM246" t="s">
        <v>340</v>
      </c>
      <c r="AN246" t="s">
        <v>341</v>
      </c>
      <c r="AO246" t="s">
        <v>342</v>
      </c>
    </row>
    <row r="247" spans="1:41" x14ac:dyDescent="0.25">
      <c r="A247" t="s">
        <v>337</v>
      </c>
      <c r="B247" t="s">
        <v>61</v>
      </c>
      <c r="D247" t="s">
        <v>344</v>
      </c>
      <c r="E247" t="s">
        <v>57</v>
      </c>
      <c r="F247" t="s">
        <v>58</v>
      </c>
      <c r="G247" t="s">
        <v>62</v>
      </c>
      <c r="H247" s="8" t="s">
        <v>351</v>
      </c>
      <c r="I247" t="s">
        <v>353</v>
      </c>
      <c r="J247" t="s">
        <v>348</v>
      </c>
      <c r="K247">
        <v>15000</v>
      </c>
      <c r="L247" t="s">
        <v>367</v>
      </c>
      <c r="M247" t="s">
        <v>350</v>
      </c>
      <c r="N247">
        <v>15000</v>
      </c>
      <c r="P247">
        <v>15000</v>
      </c>
      <c r="Q247">
        <v>15000</v>
      </c>
      <c r="R247">
        <v>15000</v>
      </c>
      <c r="S247" s="13">
        <v>15000</v>
      </c>
      <c r="T247">
        <v>15000</v>
      </c>
      <c r="U247" t="s">
        <v>63</v>
      </c>
      <c r="V247" s="19">
        <v>45750</v>
      </c>
      <c r="Z247">
        <v>7</v>
      </c>
      <c r="AA247">
        <v>0</v>
      </c>
      <c r="AE247">
        <v>15000</v>
      </c>
      <c r="AF247">
        <v>60</v>
      </c>
      <c r="AH247">
        <v>0</v>
      </c>
      <c r="AI247" t="s">
        <v>354</v>
      </c>
      <c r="AM247" t="s">
        <v>340</v>
      </c>
      <c r="AN247" t="s">
        <v>341</v>
      </c>
      <c r="AO247" t="s">
        <v>342</v>
      </c>
    </row>
    <row r="248" spans="1:41" x14ac:dyDescent="0.25">
      <c r="A248" t="s">
        <v>337</v>
      </c>
      <c r="B248" t="s">
        <v>405</v>
      </c>
      <c r="D248" t="s">
        <v>344</v>
      </c>
      <c r="E248" t="s">
        <v>57</v>
      </c>
      <c r="F248" t="s">
        <v>58</v>
      </c>
      <c r="G248" t="s">
        <v>59</v>
      </c>
      <c r="H248" s="8" t="s">
        <v>351</v>
      </c>
      <c r="I248" t="s">
        <v>353</v>
      </c>
      <c r="J248" t="s">
        <v>348</v>
      </c>
      <c r="K248">
        <v>90000</v>
      </c>
      <c r="L248" t="s">
        <v>370</v>
      </c>
      <c r="M248" t="s">
        <v>396</v>
      </c>
      <c r="N248">
        <v>90000</v>
      </c>
      <c r="P248">
        <v>90000</v>
      </c>
      <c r="Q248">
        <v>90000</v>
      </c>
      <c r="R248">
        <v>90000</v>
      </c>
      <c r="S248" s="13">
        <v>90000</v>
      </c>
      <c r="T248">
        <v>90000</v>
      </c>
      <c r="U248" t="s">
        <v>408</v>
      </c>
      <c r="V248" s="19">
        <v>267300</v>
      </c>
      <c r="Z248">
        <v>7</v>
      </c>
      <c r="AA248">
        <v>0</v>
      </c>
      <c r="AE248">
        <v>90000</v>
      </c>
      <c r="AF248">
        <v>60</v>
      </c>
      <c r="AH248">
        <v>0</v>
      </c>
      <c r="AI248" t="s">
        <v>338</v>
      </c>
      <c r="AM248" t="s">
        <v>340</v>
      </c>
      <c r="AN248" t="s">
        <v>341</v>
      </c>
      <c r="AO248" t="s">
        <v>342</v>
      </c>
    </row>
    <row r="249" spans="1:41" x14ac:dyDescent="0.25">
      <c r="A249" t="s">
        <v>337</v>
      </c>
      <c r="B249" t="s">
        <v>405</v>
      </c>
      <c r="D249" t="s">
        <v>344</v>
      </c>
      <c r="E249" t="s">
        <v>57</v>
      </c>
      <c r="F249" t="s">
        <v>58</v>
      </c>
      <c r="G249" t="s">
        <v>60</v>
      </c>
      <c r="H249" s="8" t="s">
        <v>351</v>
      </c>
      <c r="I249" t="s">
        <v>353</v>
      </c>
      <c r="J249" t="s">
        <v>348</v>
      </c>
      <c r="K249">
        <v>80000</v>
      </c>
      <c r="L249" t="s">
        <v>407</v>
      </c>
      <c r="M249" t="s">
        <v>407</v>
      </c>
      <c r="N249">
        <v>80000</v>
      </c>
      <c r="P249">
        <v>80000</v>
      </c>
      <c r="Q249">
        <v>80000</v>
      </c>
      <c r="R249">
        <v>80000</v>
      </c>
      <c r="S249" s="13">
        <v>80000</v>
      </c>
      <c r="T249">
        <v>80000</v>
      </c>
      <c r="U249" t="s">
        <v>408</v>
      </c>
      <c r="V249" s="19">
        <f>141000+84750</f>
        <v>225750</v>
      </c>
      <c r="Z249">
        <v>7</v>
      </c>
      <c r="AA249">
        <v>0</v>
      </c>
      <c r="AE249">
        <v>80000</v>
      </c>
      <c r="AF249">
        <v>60</v>
      </c>
      <c r="AH249">
        <v>0</v>
      </c>
      <c r="AI249" t="s">
        <v>338</v>
      </c>
      <c r="AM249" t="s">
        <v>340</v>
      </c>
      <c r="AN249" t="s">
        <v>341</v>
      </c>
      <c r="AO249" t="s">
        <v>342</v>
      </c>
    </row>
    <row r="250" spans="1:41" x14ac:dyDescent="0.25">
      <c r="A250" t="s">
        <v>337</v>
      </c>
      <c r="B250" t="s">
        <v>378</v>
      </c>
      <c r="D250" t="s">
        <v>344</v>
      </c>
      <c r="E250" t="s">
        <v>57</v>
      </c>
      <c r="F250" t="s">
        <v>58</v>
      </c>
      <c r="G250" t="s">
        <v>29</v>
      </c>
      <c r="H250" s="8" t="s">
        <v>351</v>
      </c>
      <c r="I250" t="s">
        <v>353</v>
      </c>
      <c r="J250" t="s">
        <v>348</v>
      </c>
      <c r="K250">
        <v>26000</v>
      </c>
      <c r="L250" t="s">
        <v>456</v>
      </c>
      <c r="M250" t="s">
        <v>350</v>
      </c>
      <c r="N250">
        <v>26000</v>
      </c>
      <c r="P250">
        <v>26000</v>
      </c>
      <c r="Q250">
        <v>26000</v>
      </c>
      <c r="R250">
        <v>26000</v>
      </c>
      <c r="S250" s="18">
        <v>26000</v>
      </c>
      <c r="T250" s="6">
        <v>26000</v>
      </c>
      <c r="U250" s="6" t="s">
        <v>30</v>
      </c>
      <c r="V250" s="20">
        <v>78530</v>
      </c>
      <c r="Z250">
        <v>7</v>
      </c>
      <c r="AA250">
        <v>0</v>
      </c>
      <c r="AE250">
        <v>26000</v>
      </c>
      <c r="AF250">
        <v>60</v>
      </c>
      <c r="AH250">
        <v>0</v>
      </c>
      <c r="AI250" t="s">
        <v>354</v>
      </c>
      <c r="AM250" t="s">
        <v>340</v>
      </c>
      <c r="AN250" t="s">
        <v>341</v>
      </c>
      <c r="AO250" t="s">
        <v>342</v>
      </c>
    </row>
    <row r="251" spans="1:41" x14ac:dyDescent="0.25">
      <c r="I251" s="3" t="s">
        <v>461</v>
      </c>
      <c r="K251" s="4"/>
      <c r="L251" s="4"/>
      <c r="M251" s="4"/>
      <c r="N251" s="4"/>
      <c r="O251" s="4"/>
      <c r="P251" s="4"/>
      <c r="Q251" s="4"/>
      <c r="R251" s="4"/>
      <c r="S251" s="13">
        <f>SUM(S221:S250)</f>
        <v>1539973</v>
      </c>
      <c r="T251" s="4"/>
      <c r="U251" s="4"/>
      <c r="V251" s="19">
        <f>SUM(V221:V250)</f>
        <v>4488534.459999999</v>
      </c>
    </row>
    <row r="253" spans="1:41" x14ac:dyDescent="0.25">
      <c r="A253" t="s">
        <v>337</v>
      </c>
      <c r="B253" t="s">
        <v>280</v>
      </c>
      <c r="D253" t="s">
        <v>344</v>
      </c>
      <c r="E253" t="s">
        <v>7</v>
      </c>
      <c r="F253" t="s">
        <v>8</v>
      </c>
      <c r="G253" t="s">
        <v>9</v>
      </c>
      <c r="H253" s="8" t="s">
        <v>414</v>
      </c>
      <c r="I253" t="s">
        <v>353</v>
      </c>
      <c r="J253" t="s">
        <v>348</v>
      </c>
      <c r="K253">
        <v>26600</v>
      </c>
      <c r="L253" t="s">
        <v>370</v>
      </c>
      <c r="M253" t="s">
        <v>358</v>
      </c>
      <c r="N253">
        <v>26600</v>
      </c>
      <c r="P253">
        <v>26600</v>
      </c>
      <c r="Q253">
        <v>26600</v>
      </c>
      <c r="R253">
        <v>31648</v>
      </c>
      <c r="S253" s="13">
        <v>31648</v>
      </c>
      <c r="T253">
        <v>31648</v>
      </c>
      <c r="U253" t="s">
        <v>10</v>
      </c>
      <c r="V253" s="19">
        <v>99728.47</v>
      </c>
      <c r="Z253">
        <v>7</v>
      </c>
      <c r="AA253">
        <v>0</v>
      </c>
      <c r="AE253">
        <v>26600</v>
      </c>
      <c r="AF253">
        <v>60</v>
      </c>
      <c r="AH253">
        <v>0</v>
      </c>
      <c r="AI253" t="s">
        <v>338</v>
      </c>
      <c r="AM253" t="s">
        <v>340</v>
      </c>
      <c r="AN253" t="s">
        <v>341</v>
      </c>
      <c r="AO253" t="s">
        <v>342</v>
      </c>
    </row>
    <row r="254" spans="1:41" x14ac:dyDescent="0.25">
      <c r="A254" t="s">
        <v>337</v>
      </c>
      <c r="B254" t="s">
        <v>280</v>
      </c>
      <c r="D254" t="s">
        <v>344</v>
      </c>
      <c r="E254" t="s">
        <v>7</v>
      </c>
      <c r="F254" t="s">
        <v>8</v>
      </c>
      <c r="G254" t="s">
        <v>11</v>
      </c>
      <c r="H254" s="8" t="s">
        <v>414</v>
      </c>
      <c r="I254" t="s">
        <v>353</v>
      </c>
      <c r="J254" t="s">
        <v>348</v>
      </c>
      <c r="K254">
        <v>1942</v>
      </c>
      <c r="L254" t="s">
        <v>456</v>
      </c>
      <c r="M254" t="s">
        <v>456</v>
      </c>
      <c r="N254">
        <v>3884</v>
      </c>
      <c r="P254">
        <v>3884</v>
      </c>
      <c r="Q254">
        <v>0</v>
      </c>
      <c r="R254">
        <v>3884</v>
      </c>
      <c r="S254" s="18">
        <v>1872</v>
      </c>
      <c r="T254" s="6">
        <v>1872</v>
      </c>
      <c r="U254" s="6" t="s">
        <v>10</v>
      </c>
      <c r="V254" s="20">
        <v>0</v>
      </c>
      <c r="Z254">
        <v>7</v>
      </c>
      <c r="AA254">
        <v>0</v>
      </c>
      <c r="AE254">
        <v>1942</v>
      </c>
      <c r="AF254">
        <v>60</v>
      </c>
      <c r="AH254">
        <v>0</v>
      </c>
      <c r="AI254" t="s">
        <v>338</v>
      </c>
      <c r="AM254" t="s">
        <v>340</v>
      </c>
      <c r="AN254" t="s">
        <v>341</v>
      </c>
      <c r="AO254" t="s">
        <v>342</v>
      </c>
    </row>
    <row r="255" spans="1:41" x14ac:dyDescent="0.25">
      <c r="I255" s="3" t="s">
        <v>462</v>
      </c>
      <c r="K255" s="4"/>
      <c r="L255" s="4"/>
      <c r="M255" s="4"/>
      <c r="N255" s="4"/>
      <c r="O255" s="4"/>
      <c r="P255" s="4"/>
      <c r="Q255" s="4"/>
      <c r="R255" s="4"/>
      <c r="S255" s="13">
        <f>SUM(S253:S254)</f>
        <v>33520</v>
      </c>
      <c r="T255" s="5">
        <f>SUM(T253:T254)</f>
        <v>33520</v>
      </c>
      <c r="U255" s="5">
        <f>SUM(U253:U254)</f>
        <v>0</v>
      </c>
      <c r="V255" s="19">
        <f>SUM(V253:V254)</f>
        <v>99728.47</v>
      </c>
    </row>
    <row r="257" spans="1:41" x14ac:dyDescent="0.25">
      <c r="A257" t="s">
        <v>337</v>
      </c>
      <c r="B257" t="s">
        <v>343</v>
      </c>
      <c r="D257" t="s">
        <v>344</v>
      </c>
      <c r="E257" t="s">
        <v>300</v>
      </c>
      <c r="F257" t="s">
        <v>301</v>
      </c>
      <c r="G257" t="s">
        <v>302</v>
      </c>
      <c r="H257" s="8" t="s">
        <v>413</v>
      </c>
      <c r="I257" t="s">
        <v>360</v>
      </c>
      <c r="J257" t="s">
        <v>339</v>
      </c>
      <c r="K257">
        <v>1500</v>
      </c>
      <c r="L257" t="s">
        <v>357</v>
      </c>
      <c r="M257" t="s">
        <v>358</v>
      </c>
      <c r="N257">
        <v>1500</v>
      </c>
      <c r="P257">
        <v>1500</v>
      </c>
      <c r="Q257">
        <v>1500</v>
      </c>
      <c r="R257">
        <v>4887</v>
      </c>
      <c r="S257" s="13">
        <v>4887</v>
      </c>
      <c r="T257">
        <v>4887</v>
      </c>
      <c r="U257" t="s">
        <v>352</v>
      </c>
      <c r="V257" s="19">
        <v>12461.85</v>
      </c>
      <c r="Z257">
        <v>7</v>
      </c>
      <c r="AA257">
        <v>0</v>
      </c>
      <c r="AE257">
        <v>1500</v>
      </c>
      <c r="AF257">
        <v>10</v>
      </c>
      <c r="AH257">
        <v>0</v>
      </c>
      <c r="AI257" t="s">
        <v>354</v>
      </c>
      <c r="AM257" t="s">
        <v>340</v>
      </c>
      <c r="AN257" t="s">
        <v>341</v>
      </c>
      <c r="AO257" t="s">
        <v>342</v>
      </c>
    </row>
    <row r="259" spans="1:41" ht="13.8" thickBot="1" x14ac:dyDescent="0.3">
      <c r="I259" t="s">
        <v>478</v>
      </c>
      <c r="S259" s="14">
        <f>+S257+S255+S251+S219+S63+S61+S59+S51+S33+S31+S29+S25+S15+S11</f>
        <v>11359359</v>
      </c>
      <c r="T259" s="14">
        <f>+T257+T255+T251+T219+T63+T61+T59+T51+T33+T31+T29+T25+T15+T11</f>
        <v>3114943</v>
      </c>
      <c r="U259" s="14">
        <f>+U257+U255+U251+U219+U63+U61+U59+U51+U33+U31+U29+U25+U15+U11</f>
        <v>480114189</v>
      </c>
      <c r="V259" s="15">
        <f>+V257+V255+V251+V219+V63+V61+V59+V51+V33+V31+V29+V25+V15+V11</f>
        <v>32975239.459999997</v>
      </c>
    </row>
    <row r="260" spans="1:41" ht="13.8" thickTop="1" x14ac:dyDescent="0.25"/>
  </sheetData>
  <pageMargins left="0.75" right="0.75" top="1" bottom="1" header="0.5" footer="0.5"/>
  <pageSetup scale="74" fitToHeight="0" orientation="portrait" verticalDpi="0" r:id="rId1"/>
  <headerFooter alignWithMargins="0">
    <oddFooter>&amp;C&amp;P of &amp;N&amp;R&amp;8&amp;D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apr2000</vt:lpstr>
      <vt:lpstr>apr2000!Print_Area</vt:lpstr>
      <vt:lpstr>apr2000!Print_Titles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2000-10-25T22:56:17Z</cp:lastPrinted>
  <dcterms:created xsi:type="dcterms:W3CDTF">2023-09-10T15:07:29Z</dcterms:created>
  <dcterms:modified xsi:type="dcterms:W3CDTF">2023-09-10T15:07:29Z</dcterms:modified>
</cp:coreProperties>
</file>