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June 00" sheetId="1" r:id="rId1"/>
  </sheets>
  <definedNames>
    <definedName name="_xlnm.Print_Area" localSheetId="0">'June 00'!$A$1:$S$81</definedName>
    <definedName name="_xlnm.Print_Titles" localSheetId="0">'June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S10" i="1"/>
  <c r="S11" i="1"/>
  <c r="S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S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S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S15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S18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S21" i="1"/>
  <c r="S23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S26" i="1"/>
  <c r="S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S32" i="1"/>
  <c r="S33" i="1"/>
  <c r="S34" i="1"/>
  <c r="S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S36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S38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S40" i="1"/>
  <c r="S43" i="1"/>
  <c r="S44" i="1"/>
  <c r="S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S46" i="1"/>
  <c r="S47" i="1"/>
  <c r="S48" i="1"/>
  <c r="S49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S51" i="1"/>
  <c r="S53" i="1"/>
  <c r="S54" i="1"/>
  <c r="S55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S57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S59" i="1"/>
  <c r="S62" i="1"/>
  <c r="S63" i="1"/>
  <c r="S64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S66" i="1"/>
  <c r="S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S70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S72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S74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S76" i="1"/>
</calcChain>
</file>

<file path=xl/comments1.xml><?xml version="1.0" encoding="utf-8"?>
<comments xmlns="http://schemas.openxmlformats.org/spreadsheetml/2006/main">
  <authors>
    <author>hcamp</author>
  </authors>
  <commentList>
    <comment ref="T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T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T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T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T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T3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T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T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T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T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T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T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T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T5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T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T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T6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T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T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<sst xmlns="http://schemas.openxmlformats.org/spreadsheetml/2006/main" count="114" uniqueCount="77">
  <si>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</si>
  <si>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</si>
  <si>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</si>
  <si>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</si>
  <si>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</si>
  <si>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</si>
  <si>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</si>
  <si>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</si>
  <si>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</si>
  <si>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</si>
  <si>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</si>
  <si>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</si>
  <si>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</si>
  <si>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</si>
  <si>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</si>
  <si>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</si>
  <si>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</si>
  <si>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</si>
  <si>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</si>
  <si>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</si>
  <si>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</si>
  <si>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</si>
  <si>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</si>
  <si>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</si>
  <si>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</si>
  <si>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</si>
  <si>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</si>
  <si>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</si>
  <si>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</si>
  <si>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</si>
  <si>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</si>
  <si>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</si>
  <si>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</si>
  <si>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</si>
  <si>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</si>
  <si>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</si>
  <si>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</si>
  <si>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</si>
  <si>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</si>
  <si>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</si>
  <si>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</si>
  <si>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</si>
  <si>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</si>
  <si>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</si>
  <si>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</si>
  <si>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</si>
  <si>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</si>
  <si>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</si>
  <si>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</si>
  <si>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</si>
  <si>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</si>
  <si>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</si>
  <si>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</si>
  <si>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</si>
  <si>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</si>
  <si>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</si>
  <si>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</si>
  <si>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</si>
  <si>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</si>
  <si>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</si>
  <si>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</si>
  <si>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</si>
  <si>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</si>
  <si>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</si>
  <si>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</si>
  <si>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</si>
  <si>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</si>
  <si>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</si>
  <si>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</si>
  <si>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</si>
  <si>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</si>
  <si>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</si>
  <si>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</si>
  <si>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</si>
  <si>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</si>
  <si>
    <t>NGPL Spring City Gate</t>
  </si>
  <si>
    <t>Total  NGPL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</si>
</sst>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5"/>
  <sheetViews>
    <sheetView showGridLines="0" tabSelected="1" workbookViewId="0">
      <selection activeCell="Q7" sqref="Q7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15" width="14.88671875" hidden="1" customWidth="1"/>
    <col min="16" max="17" width="14.88671875" customWidth="1"/>
    <col min="18" max="18" width="2" customWidth="1"/>
    <col min="19" max="19" width="18.5546875" style="40" customWidth="1"/>
  </cols>
  <sheetData>
    <row r="1" spans="1:19" ht="22.8" x14ac:dyDescent="0.4">
      <c r="C1" s="10" t="s">
        <v>24</v>
      </c>
    </row>
    <row r="2" spans="1:19" x14ac:dyDescent="0.25">
      <c r="C2" s="8" t="s">
        <v>33</v>
      </c>
    </row>
    <row r="3" spans="1:19" x14ac:dyDescent="0.25">
      <c r="C3" s="8" t="s">
        <v>51</v>
      </c>
    </row>
    <row r="5" spans="1:19" ht="17.399999999999999" x14ac:dyDescent="0.3"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K5" s="21" t="s">
        <v>23</v>
      </c>
      <c r="L5" s="21" t="s">
        <v>23</v>
      </c>
      <c r="M5" s="21" t="s">
        <v>23</v>
      </c>
      <c r="N5" s="21" t="s">
        <v>23</v>
      </c>
      <c r="O5" s="21" t="s">
        <v>23</v>
      </c>
      <c r="P5" s="21" t="s">
        <v>23</v>
      </c>
      <c r="Q5" s="21" t="s">
        <v>23</v>
      </c>
      <c r="S5" s="41" t="s">
        <v>74</v>
      </c>
    </row>
    <row r="6" spans="1:19" ht="17.399999999999999" x14ac:dyDescent="0.3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9" ht="17.399999999999999" x14ac:dyDescent="0.3">
      <c r="A7" s="11" t="s">
        <v>25</v>
      </c>
      <c r="C7" s="24" t="s">
        <v>52</v>
      </c>
      <c r="D7" s="12">
        <v>36708</v>
      </c>
      <c r="E7" s="12">
        <f t="shared" ref="E7:Q7" si="0">D7+1</f>
        <v>36709</v>
      </c>
      <c r="F7" s="12">
        <f t="shared" si="0"/>
        <v>36710</v>
      </c>
      <c r="G7" s="12">
        <f t="shared" si="0"/>
        <v>36711</v>
      </c>
      <c r="H7" s="12">
        <f t="shared" si="0"/>
        <v>36712</v>
      </c>
      <c r="I7" s="12">
        <f t="shared" si="0"/>
        <v>36713</v>
      </c>
      <c r="J7" s="12">
        <f t="shared" si="0"/>
        <v>36714</v>
      </c>
      <c r="K7" s="12">
        <f t="shared" si="0"/>
        <v>36715</v>
      </c>
      <c r="L7" s="12">
        <f t="shared" si="0"/>
        <v>36716</v>
      </c>
      <c r="M7" s="12">
        <f t="shared" si="0"/>
        <v>36717</v>
      </c>
      <c r="N7" s="12">
        <f t="shared" si="0"/>
        <v>36718</v>
      </c>
      <c r="O7" s="12">
        <f t="shared" si="0"/>
        <v>36719</v>
      </c>
      <c r="P7" s="12">
        <f t="shared" si="0"/>
        <v>36720</v>
      </c>
      <c r="Q7" s="12">
        <f t="shared" si="0"/>
        <v>36721</v>
      </c>
      <c r="R7" s="12">
        <v>36421</v>
      </c>
    </row>
    <row r="8" spans="1:19" ht="17.399999999999999" x14ac:dyDescent="0.3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9" x14ac:dyDescent="0.25">
      <c r="A9" s="8" t="s">
        <v>21</v>
      </c>
    </row>
    <row r="10" spans="1:19" x14ac:dyDescent="0.25">
      <c r="A10">
        <v>982000</v>
      </c>
      <c r="C10" t="s">
        <v>53</v>
      </c>
      <c r="D10" s="27">
        <v>78000</v>
      </c>
      <c r="E10" s="27">
        <v>78000</v>
      </c>
      <c r="F10" s="27">
        <v>78000</v>
      </c>
      <c r="G10" s="27">
        <v>78000</v>
      </c>
      <c r="H10" s="27">
        <v>78000</v>
      </c>
      <c r="I10" s="27">
        <v>78000</v>
      </c>
      <c r="J10" s="27">
        <v>78000</v>
      </c>
      <c r="K10" s="27">
        <v>78000</v>
      </c>
      <c r="L10" s="27">
        <v>78000</v>
      </c>
      <c r="M10" s="27">
        <v>78000</v>
      </c>
      <c r="N10" s="27">
        <v>78000</v>
      </c>
      <c r="O10" s="27">
        <v>78000</v>
      </c>
      <c r="P10" s="27">
        <v>78000</v>
      </c>
      <c r="Q10" s="27">
        <v>78000</v>
      </c>
      <c r="S10" s="42">
        <f t="shared" ref="S10:S15" si="1">SUM(D10:R10)</f>
        <v>1092000</v>
      </c>
    </row>
    <row r="11" spans="1:19" x14ac:dyDescent="0.25">
      <c r="A11">
        <v>981258</v>
      </c>
      <c r="B11" t="s">
        <v>50</v>
      </c>
      <c r="C11" t="s">
        <v>72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S11" s="42">
        <f t="shared" si="1"/>
        <v>0</v>
      </c>
    </row>
    <row r="12" spans="1:19" x14ac:dyDescent="0.25">
      <c r="A12" s="37">
        <v>981195</v>
      </c>
      <c r="B12" t="s">
        <v>50</v>
      </c>
      <c r="C12" t="s">
        <v>73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Q12" s="38">
        <v>4000</v>
      </c>
      <c r="S12" s="42">
        <f t="shared" si="1"/>
        <v>56000</v>
      </c>
    </row>
    <row r="13" spans="1:19" x14ac:dyDescent="0.25">
      <c r="A13" s="2" t="s">
        <v>59</v>
      </c>
      <c r="B13" t="s">
        <v>63</v>
      </c>
      <c r="D13" s="27">
        <f t="shared" ref="D13:Q13" si="2">+D35+D54+D55</f>
        <v>10800</v>
      </c>
      <c r="E13" s="27">
        <f t="shared" si="2"/>
        <v>10800</v>
      </c>
      <c r="F13" s="27">
        <f t="shared" si="2"/>
        <v>10800</v>
      </c>
      <c r="G13" s="27">
        <f t="shared" si="2"/>
        <v>10800</v>
      </c>
      <c r="H13" s="27">
        <f t="shared" si="2"/>
        <v>10800</v>
      </c>
      <c r="I13" s="27">
        <f t="shared" si="2"/>
        <v>10800</v>
      </c>
      <c r="J13" s="27">
        <f t="shared" si="2"/>
        <v>10800</v>
      </c>
      <c r="K13" s="27">
        <f t="shared" si="2"/>
        <v>10800</v>
      </c>
      <c r="L13" s="27">
        <f t="shared" si="2"/>
        <v>10800</v>
      </c>
      <c r="M13" s="27">
        <f t="shared" si="2"/>
        <v>10800</v>
      </c>
      <c r="N13" s="27">
        <f t="shared" si="2"/>
        <v>10800</v>
      </c>
      <c r="O13" s="27">
        <f t="shared" si="2"/>
        <v>10800</v>
      </c>
      <c r="P13" s="27">
        <f t="shared" si="2"/>
        <v>10800</v>
      </c>
      <c r="Q13" s="27">
        <f t="shared" si="2"/>
        <v>10800</v>
      </c>
      <c r="S13" s="42">
        <f t="shared" si="1"/>
        <v>151200</v>
      </c>
    </row>
    <row r="14" spans="1:19" x14ac:dyDescent="0.25">
      <c r="A14">
        <v>980073</v>
      </c>
      <c r="B14" t="s">
        <v>49</v>
      </c>
      <c r="D14" s="27">
        <f t="shared" ref="D14:Q14" si="3">SUM(D62:D64)</f>
        <v>2500</v>
      </c>
      <c r="E14" s="27">
        <f t="shared" si="3"/>
        <v>2500</v>
      </c>
      <c r="F14" s="27">
        <f t="shared" si="3"/>
        <v>2500</v>
      </c>
      <c r="G14" s="27">
        <f t="shared" si="3"/>
        <v>2500</v>
      </c>
      <c r="H14" s="27">
        <f t="shared" si="3"/>
        <v>2500</v>
      </c>
      <c r="I14" s="27">
        <f t="shared" si="3"/>
        <v>2500</v>
      </c>
      <c r="J14" s="27">
        <f t="shared" si="3"/>
        <v>2500</v>
      </c>
      <c r="K14" s="27">
        <f t="shared" si="3"/>
        <v>2500</v>
      </c>
      <c r="L14" s="27">
        <f t="shared" si="3"/>
        <v>2500</v>
      </c>
      <c r="M14" s="27">
        <f t="shared" si="3"/>
        <v>2500</v>
      </c>
      <c r="N14" s="27">
        <f t="shared" si="3"/>
        <v>2500</v>
      </c>
      <c r="O14" s="27">
        <f t="shared" si="3"/>
        <v>2500</v>
      </c>
      <c r="P14" s="27">
        <f t="shared" si="3"/>
        <v>2500</v>
      </c>
      <c r="Q14" s="27">
        <f t="shared" si="3"/>
        <v>2500</v>
      </c>
      <c r="S14" s="42">
        <f t="shared" si="1"/>
        <v>35000</v>
      </c>
    </row>
    <row r="15" spans="1:19" x14ac:dyDescent="0.25">
      <c r="A15" s="13" t="s">
        <v>27</v>
      </c>
      <c r="D15" s="28">
        <f t="shared" ref="D15:Q15" si="4">SUM(D10:D14)</f>
        <v>95300</v>
      </c>
      <c r="E15" s="28">
        <f t="shared" si="4"/>
        <v>95300</v>
      </c>
      <c r="F15" s="28">
        <f t="shared" si="4"/>
        <v>95300</v>
      </c>
      <c r="G15" s="28">
        <f t="shared" si="4"/>
        <v>95300</v>
      </c>
      <c r="H15" s="28">
        <f t="shared" si="4"/>
        <v>95300</v>
      </c>
      <c r="I15" s="28">
        <f t="shared" si="4"/>
        <v>95300</v>
      </c>
      <c r="J15" s="28">
        <f t="shared" si="4"/>
        <v>95300</v>
      </c>
      <c r="K15" s="28">
        <f t="shared" si="4"/>
        <v>95300</v>
      </c>
      <c r="L15" s="28">
        <f t="shared" si="4"/>
        <v>95300</v>
      </c>
      <c r="M15" s="28">
        <f t="shared" si="4"/>
        <v>95300</v>
      </c>
      <c r="N15" s="28">
        <f t="shared" si="4"/>
        <v>95300</v>
      </c>
      <c r="O15" s="28">
        <f t="shared" si="4"/>
        <v>95300</v>
      </c>
      <c r="P15" s="28">
        <f t="shared" si="4"/>
        <v>95300</v>
      </c>
      <c r="Q15" s="28">
        <f t="shared" si="4"/>
        <v>95300</v>
      </c>
      <c r="S15" s="43">
        <f t="shared" si="1"/>
        <v>1334200</v>
      </c>
    </row>
    <row r="16" spans="1:19" x14ac:dyDescent="0.25"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S16" s="42"/>
    </row>
    <row r="17" spans="1:20" x14ac:dyDescent="0.25">
      <c r="A17" s="8" t="s">
        <v>22</v>
      </c>
      <c r="D17" s="39">
        <v>65000</v>
      </c>
      <c r="E17" s="38">
        <v>65000</v>
      </c>
      <c r="F17" s="38">
        <v>65000</v>
      </c>
      <c r="G17" s="38">
        <v>65000</v>
      </c>
      <c r="H17" s="38">
        <v>65000</v>
      </c>
      <c r="I17" s="38">
        <v>65000</v>
      </c>
      <c r="J17" s="38">
        <v>65000</v>
      </c>
      <c r="K17" s="38">
        <v>65000</v>
      </c>
      <c r="L17" s="38">
        <v>65000</v>
      </c>
      <c r="M17" s="38">
        <v>65000</v>
      </c>
      <c r="N17" s="38">
        <v>65000</v>
      </c>
      <c r="O17" s="38">
        <v>65000</v>
      </c>
      <c r="P17" s="38">
        <v>65000</v>
      </c>
      <c r="Q17" s="39">
        <v>50000</v>
      </c>
      <c r="S17" s="42"/>
    </row>
    <row r="18" spans="1:20" x14ac:dyDescent="0.25">
      <c r="A18" s="13" t="s">
        <v>28</v>
      </c>
      <c r="D18" s="28">
        <f t="shared" ref="D18:Q18" si="5">SUM(D17)</f>
        <v>65000</v>
      </c>
      <c r="E18" s="28">
        <f t="shared" si="5"/>
        <v>65000</v>
      </c>
      <c r="F18" s="28">
        <f t="shared" si="5"/>
        <v>65000</v>
      </c>
      <c r="G18" s="28">
        <f t="shared" si="5"/>
        <v>65000</v>
      </c>
      <c r="H18" s="28">
        <f t="shared" si="5"/>
        <v>65000</v>
      </c>
      <c r="I18" s="28">
        <f t="shared" si="5"/>
        <v>65000</v>
      </c>
      <c r="J18" s="28">
        <f t="shared" si="5"/>
        <v>65000</v>
      </c>
      <c r="K18" s="28">
        <f t="shared" si="5"/>
        <v>65000</v>
      </c>
      <c r="L18" s="28">
        <f t="shared" si="5"/>
        <v>65000</v>
      </c>
      <c r="M18" s="28">
        <f t="shared" si="5"/>
        <v>65000</v>
      </c>
      <c r="N18" s="28">
        <f t="shared" si="5"/>
        <v>65000</v>
      </c>
      <c r="O18" s="28">
        <f t="shared" si="5"/>
        <v>65000</v>
      </c>
      <c r="P18" s="28">
        <f t="shared" si="5"/>
        <v>65000</v>
      </c>
      <c r="Q18" s="28">
        <f t="shared" si="5"/>
        <v>50000</v>
      </c>
      <c r="S18" s="43">
        <f>SUM(D18:R18)</f>
        <v>895000</v>
      </c>
    </row>
    <row r="19" spans="1:20" x14ac:dyDescent="0.25">
      <c r="A19" s="1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S19" s="44"/>
    </row>
    <row r="20" spans="1:20" x14ac:dyDescent="0.25">
      <c r="A20" s="8" t="s">
        <v>75</v>
      </c>
      <c r="D20" s="39">
        <v>1000</v>
      </c>
      <c r="E20" s="39">
        <v>1000</v>
      </c>
      <c r="F20" s="39">
        <v>1000</v>
      </c>
      <c r="G20" s="39">
        <v>1000</v>
      </c>
      <c r="H20" s="39">
        <v>1000</v>
      </c>
      <c r="I20" s="39">
        <v>1000</v>
      </c>
      <c r="J20" s="39">
        <v>1000</v>
      </c>
      <c r="K20" s="39">
        <v>1000</v>
      </c>
      <c r="L20" s="39">
        <v>1000</v>
      </c>
      <c r="M20" s="39">
        <v>1000</v>
      </c>
      <c r="N20" s="39">
        <v>1000</v>
      </c>
      <c r="O20" s="39">
        <v>1000</v>
      </c>
      <c r="P20" s="39">
        <v>1000</v>
      </c>
      <c r="Q20" s="39">
        <v>1000</v>
      </c>
      <c r="S20" s="42"/>
    </row>
    <row r="21" spans="1:20" x14ac:dyDescent="0.25">
      <c r="A21" s="13" t="s">
        <v>76</v>
      </c>
      <c r="D21" s="28">
        <f t="shared" ref="D21:Q21" si="6">SUM(D20)</f>
        <v>1000</v>
      </c>
      <c r="E21" s="28">
        <f t="shared" si="6"/>
        <v>1000</v>
      </c>
      <c r="F21" s="28">
        <f t="shared" si="6"/>
        <v>1000</v>
      </c>
      <c r="G21" s="28">
        <f t="shared" si="6"/>
        <v>1000</v>
      </c>
      <c r="H21" s="28">
        <f t="shared" si="6"/>
        <v>1000</v>
      </c>
      <c r="I21" s="28">
        <f t="shared" si="6"/>
        <v>1000</v>
      </c>
      <c r="J21" s="28">
        <f t="shared" si="6"/>
        <v>1000</v>
      </c>
      <c r="K21" s="28">
        <f t="shared" si="6"/>
        <v>1000</v>
      </c>
      <c r="L21" s="28">
        <f t="shared" si="6"/>
        <v>1000</v>
      </c>
      <c r="M21" s="28">
        <f t="shared" si="6"/>
        <v>1000</v>
      </c>
      <c r="N21" s="28">
        <f t="shared" si="6"/>
        <v>1000</v>
      </c>
      <c r="O21" s="28">
        <f t="shared" si="6"/>
        <v>1000</v>
      </c>
      <c r="P21" s="28">
        <f t="shared" si="6"/>
        <v>1000</v>
      </c>
      <c r="Q21" s="28">
        <f t="shared" si="6"/>
        <v>1000</v>
      </c>
      <c r="S21" s="43">
        <f>SUM(D21:R21)</f>
        <v>14000</v>
      </c>
    </row>
    <row r="22" spans="1:20" x14ac:dyDescent="0.25">
      <c r="A22" s="13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S22" s="44"/>
    </row>
    <row r="23" spans="1:20" x14ac:dyDescent="0.25">
      <c r="A23" s="25" t="s">
        <v>60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S23" s="43">
        <f>SUM(R23:R23)</f>
        <v>0</v>
      </c>
    </row>
    <row r="24" spans="1:20" x14ac:dyDescent="0.25">
      <c r="A24" s="13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S24" s="44"/>
    </row>
    <row r="25" spans="1:20" x14ac:dyDescent="0.25">
      <c r="A25" s="2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S25" s="42"/>
    </row>
    <row r="26" spans="1:20" ht="21.6" thickBot="1" x14ac:dyDescent="0.45">
      <c r="A26" s="16" t="s">
        <v>26</v>
      </c>
      <c r="B26" s="17"/>
      <c r="C26" s="17"/>
      <c r="D26" s="30">
        <f t="shared" ref="D26:Q26" si="7">D15+D18+D21+D23</f>
        <v>161300</v>
      </c>
      <c r="E26" s="30">
        <f t="shared" si="7"/>
        <v>161300</v>
      </c>
      <c r="F26" s="30">
        <f t="shared" si="7"/>
        <v>161300</v>
      </c>
      <c r="G26" s="30">
        <f t="shared" si="7"/>
        <v>161300</v>
      </c>
      <c r="H26" s="30">
        <f t="shared" si="7"/>
        <v>161300</v>
      </c>
      <c r="I26" s="30">
        <f t="shared" si="7"/>
        <v>161300</v>
      </c>
      <c r="J26" s="30">
        <f t="shared" si="7"/>
        <v>161300</v>
      </c>
      <c r="K26" s="30">
        <f t="shared" si="7"/>
        <v>161300</v>
      </c>
      <c r="L26" s="30">
        <f t="shared" si="7"/>
        <v>161300</v>
      </c>
      <c r="M26" s="30">
        <f t="shared" si="7"/>
        <v>161300</v>
      </c>
      <c r="N26" s="30">
        <f t="shared" si="7"/>
        <v>161300</v>
      </c>
      <c r="O26" s="30">
        <f t="shared" si="7"/>
        <v>161300</v>
      </c>
      <c r="P26" s="30">
        <f t="shared" si="7"/>
        <v>161300</v>
      </c>
      <c r="Q26" s="30">
        <f t="shared" si="7"/>
        <v>146300</v>
      </c>
      <c r="S26" s="45">
        <f>S15+S18</f>
        <v>2229200</v>
      </c>
    </row>
    <row r="27" spans="1:20" ht="13.8" thickTop="1" x14ac:dyDescent="0.25">
      <c r="A27" s="2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S27" s="42"/>
    </row>
    <row r="28" spans="1:20" x14ac:dyDescent="0.25">
      <c r="A28" s="15" t="s">
        <v>30</v>
      </c>
      <c r="B28" s="14"/>
      <c r="C28" s="14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S28" s="42"/>
    </row>
    <row r="29" spans="1:20" x14ac:dyDescent="0.25">
      <c r="A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S29" s="42"/>
    </row>
    <row r="30" spans="1:20" x14ac:dyDescent="0.25">
      <c r="A30" s="1" t="s">
        <v>0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S30" s="42"/>
    </row>
    <row r="31" spans="1:20" x14ac:dyDescent="0.25">
      <c r="A31" s="22" t="s">
        <v>35</v>
      </c>
      <c r="B31" t="s">
        <v>1</v>
      </c>
      <c r="C31" t="s">
        <v>38</v>
      </c>
      <c r="D31" s="27">
        <v>910</v>
      </c>
      <c r="E31" s="27">
        <v>910</v>
      </c>
      <c r="F31" s="27">
        <v>910</v>
      </c>
      <c r="G31" s="27">
        <v>910</v>
      </c>
      <c r="H31" s="27">
        <v>910</v>
      </c>
      <c r="I31" s="27">
        <v>910</v>
      </c>
      <c r="J31" s="27">
        <v>910</v>
      </c>
      <c r="K31" s="27">
        <v>910</v>
      </c>
      <c r="L31" s="27">
        <v>910</v>
      </c>
      <c r="M31" s="27">
        <v>910</v>
      </c>
      <c r="N31" s="27">
        <v>910</v>
      </c>
      <c r="O31" s="27">
        <v>910</v>
      </c>
      <c r="P31" s="27">
        <v>910</v>
      </c>
      <c r="Q31" s="27">
        <v>910</v>
      </c>
      <c r="S31" s="42">
        <f t="shared" ref="S31:S36" si="8">SUM(D31:R31)</f>
        <v>12740</v>
      </c>
    </row>
    <row r="32" spans="1:20" x14ac:dyDescent="0.25">
      <c r="A32" s="2" t="s">
        <v>34</v>
      </c>
      <c r="B32" s="23" t="s">
        <v>44</v>
      </c>
      <c r="C32" s="23" t="s">
        <v>39</v>
      </c>
      <c r="D32" s="27">
        <f>4000+0+2500+4000</f>
        <v>10500</v>
      </c>
      <c r="E32" s="27">
        <f t="shared" ref="E32:Q32" si="9">4000+0+2500+4000</f>
        <v>10500</v>
      </c>
      <c r="F32" s="27">
        <f t="shared" si="9"/>
        <v>10500</v>
      </c>
      <c r="G32" s="27">
        <f t="shared" si="9"/>
        <v>10500</v>
      </c>
      <c r="H32" s="27">
        <f t="shared" si="9"/>
        <v>10500</v>
      </c>
      <c r="I32" s="27">
        <f t="shared" si="9"/>
        <v>10500</v>
      </c>
      <c r="J32" s="27">
        <f t="shared" si="9"/>
        <v>10500</v>
      </c>
      <c r="K32" s="27">
        <f t="shared" si="9"/>
        <v>10500</v>
      </c>
      <c r="L32" s="27">
        <f t="shared" si="9"/>
        <v>10500</v>
      </c>
      <c r="M32" s="27">
        <f t="shared" si="9"/>
        <v>10500</v>
      </c>
      <c r="N32" s="27">
        <f t="shared" si="9"/>
        <v>10500</v>
      </c>
      <c r="O32" s="27">
        <f t="shared" si="9"/>
        <v>10500</v>
      </c>
      <c r="P32" s="27">
        <f t="shared" si="9"/>
        <v>10500</v>
      </c>
      <c r="Q32" s="27">
        <f t="shared" si="9"/>
        <v>10500</v>
      </c>
      <c r="S32" s="42">
        <f t="shared" si="8"/>
        <v>147000</v>
      </c>
    </row>
    <row r="33" spans="1:20" x14ac:dyDescent="0.25">
      <c r="A33" s="2" t="s">
        <v>2</v>
      </c>
      <c r="B33" t="s">
        <v>3</v>
      </c>
      <c r="C33" t="s">
        <v>40</v>
      </c>
      <c r="D33" s="27">
        <v>10000</v>
      </c>
      <c r="E33" s="27">
        <v>10000</v>
      </c>
      <c r="F33" s="27">
        <v>10000</v>
      </c>
      <c r="G33" s="27">
        <v>10000</v>
      </c>
      <c r="H33" s="27">
        <v>10000</v>
      </c>
      <c r="I33" s="27">
        <v>10000</v>
      </c>
      <c r="J33" s="27">
        <v>10000</v>
      </c>
      <c r="K33" s="27">
        <v>10000</v>
      </c>
      <c r="L33" s="27">
        <v>10000</v>
      </c>
      <c r="M33" s="27">
        <v>10000</v>
      </c>
      <c r="N33" s="27">
        <v>10000</v>
      </c>
      <c r="O33" s="27">
        <v>10000</v>
      </c>
      <c r="P33" s="27">
        <v>10000</v>
      </c>
      <c r="Q33" s="27">
        <v>10000</v>
      </c>
      <c r="S33" s="42">
        <f t="shared" si="8"/>
        <v>140000</v>
      </c>
    </row>
    <row r="34" spans="1:20" x14ac:dyDescent="0.25">
      <c r="A34" s="2" t="s">
        <v>4</v>
      </c>
      <c r="B34" t="s">
        <v>65</v>
      </c>
      <c r="D34" s="27">
        <v>250</v>
      </c>
      <c r="E34" s="27">
        <v>250</v>
      </c>
      <c r="F34" s="27">
        <v>250</v>
      </c>
      <c r="G34" s="27">
        <v>250</v>
      </c>
      <c r="H34" s="27">
        <v>250</v>
      </c>
      <c r="I34" s="27">
        <v>250</v>
      </c>
      <c r="J34" s="27">
        <v>250</v>
      </c>
      <c r="K34" s="27">
        <v>250</v>
      </c>
      <c r="L34" s="27">
        <v>250</v>
      </c>
      <c r="M34" s="27">
        <v>250</v>
      </c>
      <c r="N34" s="27">
        <v>250</v>
      </c>
      <c r="O34" s="27">
        <v>250</v>
      </c>
      <c r="P34" s="27">
        <v>250</v>
      </c>
      <c r="Q34" s="27">
        <v>250</v>
      </c>
      <c r="S34" s="42">
        <f t="shared" si="8"/>
        <v>3500</v>
      </c>
    </row>
    <row r="35" spans="1:20" x14ac:dyDescent="0.25">
      <c r="A35" s="2" t="s">
        <v>34</v>
      </c>
      <c r="B35" t="s">
        <v>54</v>
      </c>
      <c r="C35" t="s">
        <v>41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S35" s="42">
        <f t="shared" si="8"/>
        <v>0</v>
      </c>
    </row>
    <row r="36" spans="1:20" x14ac:dyDescent="0.25">
      <c r="A36" s="2"/>
      <c r="B36" s="13" t="s">
        <v>32</v>
      </c>
      <c r="C36" s="13"/>
      <c r="D36" s="28">
        <f t="shared" ref="D36:Q36" si="10">SUM(D31:D35)</f>
        <v>21660</v>
      </c>
      <c r="E36" s="28">
        <f t="shared" si="10"/>
        <v>21660</v>
      </c>
      <c r="F36" s="28">
        <f t="shared" si="10"/>
        <v>21660</v>
      </c>
      <c r="G36" s="28">
        <f t="shared" si="10"/>
        <v>21660</v>
      </c>
      <c r="H36" s="28">
        <f t="shared" si="10"/>
        <v>21660</v>
      </c>
      <c r="I36" s="28">
        <f t="shared" si="10"/>
        <v>21660</v>
      </c>
      <c r="J36" s="28">
        <f t="shared" si="10"/>
        <v>21660</v>
      </c>
      <c r="K36" s="28">
        <f t="shared" si="10"/>
        <v>21660</v>
      </c>
      <c r="L36" s="28">
        <f t="shared" si="10"/>
        <v>21660</v>
      </c>
      <c r="M36" s="28">
        <f t="shared" si="10"/>
        <v>21660</v>
      </c>
      <c r="N36" s="28">
        <f t="shared" si="10"/>
        <v>21660</v>
      </c>
      <c r="O36" s="28">
        <f t="shared" si="10"/>
        <v>21660</v>
      </c>
      <c r="P36" s="28">
        <f t="shared" si="10"/>
        <v>21660</v>
      </c>
      <c r="Q36" s="28">
        <f t="shared" si="10"/>
        <v>21660</v>
      </c>
      <c r="S36" s="43">
        <f t="shared" si="8"/>
        <v>303240</v>
      </c>
    </row>
    <row r="37" spans="1:20" x14ac:dyDescent="0.25">
      <c r="A37" s="2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S37" s="42"/>
    </row>
    <row r="38" spans="1:20" x14ac:dyDescent="0.25">
      <c r="A38" s="2" t="s">
        <v>34</v>
      </c>
      <c r="B38" t="s">
        <v>66</v>
      </c>
      <c r="C38" s="2" t="s">
        <v>39</v>
      </c>
      <c r="D38" s="32">
        <f t="shared" ref="D38:Q38" si="11">D26-D36-D59-D66-D72</f>
        <v>57000</v>
      </c>
      <c r="E38" s="32">
        <f t="shared" si="11"/>
        <v>57000</v>
      </c>
      <c r="F38" s="32">
        <f t="shared" si="11"/>
        <v>57000</v>
      </c>
      <c r="G38" s="32">
        <f t="shared" si="11"/>
        <v>57000</v>
      </c>
      <c r="H38" s="32">
        <f t="shared" si="11"/>
        <v>57000</v>
      </c>
      <c r="I38" s="32">
        <f t="shared" si="11"/>
        <v>57000</v>
      </c>
      <c r="J38" s="32">
        <f t="shared" si="11"/>
        <v>57000</v>
      </c>
      <c r="K38" s="32">
        <f t="shared" si="11"/>
        <v>57000</v>
      </c>
      <c r="L38" s="32">
        <f t="shared" si="11"/>
        <v>57000</v>
      </c>
      <c r="M38" s="32">
        <f t="shared" si="11"/>
        <v>57000</v>
      </c>
      <c r="N38" s="32">
        <f t="shared" si="11"/>
        <v>57000</v>
      </c>
      <c r="O38" s="32">
        <f t="shared" si="11"/>
        <v>57000</v>
      </c>
      <c r="P38" s="32">
        <f t="shared" si="11"/>
        <v>57000</v>
      </c>
      <c r="Q38" s="32">
        <f t="shared" si="11"/>
        <v>42000</v>
      </c>
      <c r="S38" s="42">
        <f>SUM(D38:R38)</f>
        <v>783000</v>
      </c>
    </row>
    <row r="39" spans="1:20" x14ac:dyDescent="0.25">
      <c r="A39" s="2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S39" s="42"/>
    </row>
    <row r="40" spans="1:20" ht="15.6" x14ac:dyDescent="0.3">
      <c r="A40" s="3" t="s">
        <v>6</v>
      </c>
      <c r="B40" s="4"/>
      <c r="C40" s="4"/>
      <c r="D40" s="33">
        <f t="shared" ref="D40:Q40" si="12">D36+D38</f>
        <v>78660</v>
      </c>
      <c r="E40" s="33">
        <f t="shared" si="12"/>
        <v>78660</v>
      </c>
      <c r="F40" s="33">
        <f t="shared" si="12"/>
        <v>78660</v>
      </c>
      <c r="G40" s="33">
        <f t="shared" si="12"/>
        <v>78660</v>
      </c>
      <c r="H40" s="33">
        <f t="shared" si="12"/>
        <v>78660</v>
      </c>
      <c r="I40" s="33">
        <f t="shared" si="12"/>
        <v>78660</v>
      </c>
      <c r="J40" s="33">
        <f t="shared" si="12"/>
        <v>78660</v>
      </c>
      <c r="K40" s="33">
        <f t="shared" si="12"/>
        <v>78660</v>
      </c>
      <c r="L40" s="33">
        <f t="shared" si="12"/>
        <v>78660</v>
      </c>
      <c r="M40" s="33">
        <f t="shared" si="12"/>
        <v>78660</v>
      </c>
      <c r="N40" s="33">
        <f t="shared" si="12"/>
        <v>78660</v>
      </c>
      <c r="O40" s="33">
        <f t="shared" si="12"/>
        <v>78660</v>
      </c>
      <c r="P40" s="33">
        <f t="shared" si="12"/>
        <v>78660</v>
      </c>
      <c r="Q40" s="33">
        <f t="shared" si="12"/>
        <v>63660</v>
      </c>
      <c r="S40" s="42">
        <f>SUM(D40:R40)</f>
        <v>1086240</v>
      </c>
    </row>
    <row r="41" spans="1:20" x14ac:dyDescent="0.25">
      <c r="A41" s="2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S41" s="42"/>
    </row>
    <row r="42" spans="1:20" x14ac:dyDescent="0.25">
      <c r="A42" s="1" t="s">
        <v>7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S42" s="42"/>
    </row>
    <row r="43" spans="1:20" x14ac:dyDescent="0.25">
      <c r="A43" s="22" t="s">
        <v>35</v>
      </c>
      <c r="B43" t="s">
        <v>8</v>
      </c>
      <c r="C43" t="s">
        <v>38</v>
      </c>
      <c r="D43" s="27">
        <v>90</v>
      </c>
      <c r="E43" s="27">
        <v>90</v>
      </c>
      <c r="F43" s="27">
        <v>90</v>
      </c>
      <c r="G43" s="27">
        <v>90</v>
      </c>
      <c r="H43" s="27">
        <v>90</v>
      </c>
      <c r="I43" s="27">
        <v>90</v>
      </c>
      <c r="J43" s="27">
        <v>90</v>
      </c>
      <c r="K43" s="27">
        <v>90</v>
      </c>
      <c r="L43" s="27">
        <v>90</v>
      </c>
      <c r="M43" s="27">
        <v>90</v>
      </c>
      <c r="N43" s="27">
        <v>90</v>
      </c>
      <c r="O43" s="27">
        <v>90</v>
      </c>
      <c r="P43" s="27">
        <v>90</v>
      </c>
      <c r="Q43" s="27">
        <v>90</v>
      </c>
      <c r="S43" s="42">
        <f t="shared" ref="S43:S49" si="13">SUM(D43:R43)</f>
        <v>1260</v>
      </c>
    </row>
    <row r="44" spans="1:20" x14ac:dyDescent="0.25">
      <c r="A44" s="2" t="s">
        <v>9</v>
      </c>
      <c r="C44" t="s">
        <v>45</v>
      </c>
      <c r="D44" s="27">
        <v>250</v>
      </c>
      <c r="E44" s="27">
        <v>250</v>
      </c>
      <c r="F44" s="27">
        <v>250</v>
      </c>
      <c r="G44" s="27">
        <v>250</v>
      </c>
      <c r="H44" s="27">
        <v>250</v>
      </c>
      <c r="I44" s="27">
        <v>250</v>
      </c>
      <c r="J44" s="27">
        <v>250</v>
      </c>
      <c r="K44" s="27">
        <v>250</v>
      </c>
      <c r="L44" s="27">
        <v>250</v>
      </c>
      <c r="M44" s="27">
        <v>250</v>
      </c>
      <c r="N44" s="27">
        <v>250</v>
      </c>
      <c r="O44" s="27">
        <v>250</v>
      </c>
      <c r="P44" s="27">
        <v>250</v>
      </c>
      <c r="Q44" s="27">
        <v>250</v>
      </c>
      <c r="S44" s="42">
        <f t="shared" si="13"/>
        <v>3500</v>
      </c>
    </row>
    <row r="45" spans="1:20" x14ac:dyDescent="0.25">
      <c r="A45" s="2" t="s">
        <v>4</v>
      </c>
      <c r="B45" t="s">
        <v>67</v>
      </c>
      <c r="C45" t="s">
        <v>10</v>
      </c>
      <c r="D45" s="27">
        <v>21000</v>
      </c>
      <c r="E45" s="27">
        <v>21000</v>
      </c>
      <c r="F45" s="27">
        <v>21000</v>
      </c>
      <c r="G45" s="27">
        <v>21000</v>
      </c>
      <c r="H45" s="27">
        <v>21000</v>
      </c>
      <c r="I45" s="27">
        <v>21000</v>
      </c>
      <c r="J45" s="27">
        <v>21000</v>
      </c>
      <c r="K45" s="27">
        <v>21000</v>
      </c>
      <c r="L45" s="27">
        <v>21000</v>
      </c>
      <c r="M45" s="27">
        <v>21000</v>
      </c>
      <c r="N45" s="27">
        <v>21000</v>
      </c>
      <c r="O45" s="27">
        <v>21000</v>
      </c>
      <c r="P45" s="27">
        <v>21000</v>
      </c>
      <c r="Q45" s="27">
        <v>21000</v>
      </c>
      <c r="S45" s="42">
        <f t="shared" si="13"/>
        <v>294000</v>
      </c>
    </row>
    <row r="46" spans="1:20" x14ac:dyDescent="0.25">
      <c r="A46" s="2" t="s">
        <v>61</v>
      </c>
      <c r="B46" t="s">
        <v>69</v>
      </c>
      <c r="C46" t="s">
        <v>10</v>
      </c>
      <c r="D46" s="27">
        <f>7000+2000</f>
        <v>9000</v>
      </c>
      <c r="E46" s="27">
        <f t="shared" ref="E46:Q46" si="14">7000+2000</f>
        <v>9000</v>
      </c>
      <c r="F46" s="27">
        <f t="shared" si="14"/>
        <v>9000</v>
      </c>
      <c r="G46" s="27">
        <f t="shared" si="14"/>
        <v>9000</v>
      </c>
      <c r="H46" s="27">
        <f t="shared" si="14"/>
        <v>9000</v>
      </c>
      <c r="I46" s="27">
        <f t="shared" si="14"/>
        <v>9000</v>
      </c>
      <c r="J46" s="27">
        <f t="shared" si="14"/>
        <v>9000</v>
      </c>
      <c r="K46" s="27">
        <f t="shared" si="14"/>
        <v>9000</v>
      </c>
      <c r="L46" s="27">
        <f t="shared" si="14"/>
        <v>9000</v>
      </c>
      <c r="M46" s="27">
        <f t="shared" si="14"/>
        <v>9000</v>
      </c>
      <c r="N46" s="27">
        <f t="shared" si="14"/>
        <v>9000</v>
      </c>
      <c r="O46" s="27">
        <f t="shared" si="14"/>
        <v>9000</v>
      </c>
      <c r="P46" s="27">
        <f t="shared" si="14"/>
        <v>9000</v>
      </c>
      <c r="Q46" s="27">
        <f t="shared" si="14"/>
        <v>9000</v>
      </c>
      <c r="S46" s="42">
        <f t="shared" si="13"/>
        <v>126000</v>
      </c>
    </row>
    <row r="47" spans="1:20" x14ac:dyDescent="0.25">
      <c r="A47" s="2" t="s">
        <v>4</v>
      </c>
      <c r="B47" t="s">
        <v>68</v>
      </c>
      <c r="C47" t="s">
        <v>46</v>
      </c>
      <c r="D47" s="27">
        <v>7500</v>
      </c>
      <c r="E47" s="27">
        <v>7500</v>
      </c>
      <c r="F47" s="27">
        <v>7500</v>
      </c>
      <c r="G47" s="27">
        <v>7500</v>
      </c>
      <c r="H47" s="27">
        <v>7500</v>
      </c>
      <c r="I47" s="27">
        <v>7500</v>
      </c>
      <c r="J47" s="27">
        <v>7500</v>
      </c>
      <c r="K47" s="27">
        <v>7500</v>
      </c>
      <c r="L47" s="27">
        <v>7500</v>
      </c>
      <c r="M47" s="27">
        <v>7500</v>
      </c>
      <c r="N47" s="27">
        <v>7500</v>
      </c>
      <c r="O47" s="27">
        <v>7500</v>
      </c>
      <c r="P47" s="27">
        <v>7500</v>
      </c>
      <c r="Q47" s="27">
        <v>7500</v>
      </c>
      <c r="S47" s="42">
        <f t="shared" si="13"/>
        <v>105000</v>
      </c>
    </row>
    <row r="48" spans="1:20" x14ac:dyDescent="0.25">
      <c r="A48" s="2" t="s">
        <v>61</v>
      </c>
      <c r="B48" t="s">
        <v>70</v>
      </c>
      <c r="C48" t="s">
        <v>46</v>
      </c>
      <c r="D48" s="27">
        <v>2000</v>
      </c>
      <c r="E48" s="27">
        <v>2000</v>
      </c>
      <c r="F48" s="27">
        <v>2000</v>
      </c>
      <c r="G48" s="27">
        <v>2000</v>
      </c>
      <c r="H48" s="27">
        <v>2000</v>
      </c>
      <c r="I48" s="27">
        <v>2000</v>
      </c>
      <c r="J48" s="27">
        <v>2000</v>
      </c>
      <c r="K48" s="27">
        <v>2000</v>
      </c>
      <c r="L48" s="27">
        <v>2000</v>
      </c>
      <c r="M48" s="27">
        <v>2000</v>
      </c>
      <c r="N48" s="27">
        <v>2000</v>
      </c>
      <c r="O48" s="27">
        <v>2000</v>
      </c>
      <c r="P48" s="27">
        <v>2000</v>
      </c>
      <c r="Q48" s="27">
        <v>2000</v>
      </c>
      <c r="S48" s="42">
        <f t="shared" si="13"/>
        <v>28000</v>
      </c>
    </row>
    <row r="49" spans="1:20" x14ac:dyDescent="0.25">
      <c r="A49" s="2" t="s">
        <v>4</v>
      </c>
      <c r="B49" t="s">
        <v>11</v>
      </c>
      <c r="C49" t="s">
        <v>43</v>
      </c>
      <c r="D49" s="27">
        <v>500</v>
      </c>
      <c r="E49" s="27">
        <v>500</v>
      </c>
      <c r="F49" s="27">
        <v>500</v>
      </c>
      <c r="G49" s="27">
        <v>500</v>
      </c>
      <c r="H49" s="27">
        <v>500</v>
      </c>
      <c r="I49" s="27">
        <v>500</v>
      </c>
      <c r="J49" s="27">
        <v>500</v>
      </c>
      <c r="K49" s="27">
        <v>500</v>
      </c>
      <c r="L49" s="27">
        <v>500</v>
      </c>
      <c r="M49" s="27">
        <v>500</v>
      </c>
      <c r="N49" s="27">
        <v>500</v>
      </c>
      <c r="O49" s="27">
        <v>500</v>
      </c>
      <c r="P49" s="27">
        <v>500</v>
      </c>
      <c r="Q49" s="27">
        <v>500</v>
      </c>
      <c r="S49" s="42">
        <f t="shared" si="13"/>
        <v>7000</v>
      </c>
    </row>
    <row r="50" spans="1:20" x14ac:dyDescent="0.25">
      <c r="A50" s="2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S50" s="42"/>
    </row>
    <row r="51" spans="1:20" x14ac:dyDescent="0.25">
      <c r="A51" s="1" t="s">
        <v>12</v>
      </c>
      <c r="D51" s="34">
        <f t="shared" ref="D51:Q51" si="15">SUM(D43:D50)</f>
        <v>40340</v>
      </c>
      <c r="E51" s="34">
        <f t="shared" si="15"/>
        <v>40340</v>
      </c>
      <c r="F51" s="34">
        <f t="shared" si="15"/>
        <v>40340</v>
      </c>
      <c r="G51" s="34">
        <f t="shared" si="15"/>
        <v>40340</v>
      </c>
      <c r="H51" s="34">
        <f t="shared" si="15"/>
        <v>40340</v>
      </c>
      <c r="I51" s="34">
        <f t="shared" si="15"/>
        <v>40340</v>
      </c>
      <c r="J51" s="34">
        <f t="shared" si="15"/>
        <v>40340</v>
      </c>
      <c r="K51" s="34">
        <f t="shared" si="15"/>
        <v>40340</v>
      </c>
      <c r="L51" s="34">
        <f t="shared" si="15"/>
        <v>40340</v>
      </c>
      <c r="M51" s="34">
        <f t="shared" si="15"/>
        <v>40340</v>
      </c>
      <c r="N51" s="34">
        <f t="shared" si="15"/>
        <v>40340</v>
      </c>
      <c r="O51" s="34">
        <f t="shared" si="15"/>
        <v>40340</v>
      </c>
      <c r="P51" s="34">
        <f t="shared" si="15"/>
        <v>40340</v>
      </c>
      <c r="Q51" s="34">
        <f t="shared" si="15"/>
        <v>40340</v>
      </c>
      <c r="S51" s="42">
        <f>SUM(D51:R51)</f>
        <v>564760</v>
      </c>
    </row>
    <row r="52" spans="1:20" x14ac:dyDescent="0.25">
      <c r="A52" s="1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S52" s="42"/>
    </row>
    <row r="53" spans="1:20" x14ac:dyDescent="0.25">
      <c r="A53" s="2" t="s">
        <v>13</v>
      </c>
      <c r="B53" t="s">
        <v>3</v>
      </c>
      <c r="C53" t="s">
        <v>42</v>
      </c>
      <c r="D53" s="27">
        <v>4000</v>
      </c>
      <c r="E53" s="27">
        <v>4000</v>
      </c>
      <c r="F53" s="27">
        <v>4000</v>
      </c>
      <c r="G53" s="27">
        <v>4000</v>
      </c>
      <c r="H53" s="27">
        <v>4000</v>
      </c>
      <c r="I53" s="27">
        <v>4000</v>
      </c>
      <c r="J53" s="27">
        <v>4000</v>
      </c>
      <c r="K53" s="27">
        <v>4000</v>
      </c>
      <c r="L53" s="27">
        <v>4000</v>
      </c>
      <c r="M53" s="27">
        <v>4000</v>
      </c>
      <c r="N53" s="27">
        <v>4000</v>
      </c>
      <c r="O53" s="27">
        <v>4000</v>
      </c>
      <c r="P53" s="27">
        <v>4000</v>
      </c>
      <c r="Q53" s="27">
        <v>4000</v>
      </c>
      <c r="S53" s="42">
        <f>SUM(D53:R53)</f>
        <v>56000</v>
      </c>
    </row>
    <row r="54" spans="1:20" x14ac:dyDescent="0.25">
      <c r="A54" s="2" t="s">
        <v>4</v>
      </c>
      <c r="B54" t="s">
        <v>5</v>
      </c>
      <c r="C54" t="s">
        <v>41</v>
      </c>
      <c r="D54" s="27">
        <v>8000</v>
      </c>
      <c r="E54" s="27">
        <v>8000</v>
      </c>
      <c r="F54" s="27">
        <v>8000</v>
      </c>
      <c r="G54" s="27">
        <v>8000</v>
      </c>
      <c r="H54" s="27">
        <v>8000</v>
      </c>
      <c r="I54" s="27">
        <v>8000</v>
      </c>
      <c r="J54" s="27">
        <v>8000</v>
      </c>
      <c r="K54" s="27">
        <v>8000</v>
      </c>
      <c r="L54" s="27">
        <v>8000</v>
      </c>
      <c r="M54" s="27">
        <v>8000</v>
      </c>
      <c r="N54" s="27">
        <v>8000</v>
      </c>
      <c r="O54" s="27">
        <v>8000</v>
      </c>
      <c r="P54" s="27">
        <v>8000</v>
      </c>
      <c r="Q54" s="27">
        <v>8000</v>
      </c>
      <c r="S54" s="42">
        <f>SUM(D54:R54)</f>
        <v>112000</v>
      </c>
    </row>
    <row r="55" spans="1:20" x14ac:dyDescent="0.25">
      <c r="A55" s="2" t="s">
        <v>14</v>
      </c>
      <c r="B55" t="s">
        <v>5</v>
      </c>
      <c r="C55" t="s">
        <v>62</v>
      </c>
      <c r="D55" s="27">
        <v>2800</v>
      </c>
      <c r="E55" s="27">
        <v>2800</v>
      </c>
      <c r="F55" s="27">
        <v>2800</v>
      </c>
      <c r="G55" s="27">
        <v>2800</v>
      </c>
      <c r="H55" s="27">
        <v>2800</v>
      </c>
      <c r="I55" s="27">
        <v>2800</v>
      </c>
      <c r="J55" s="27">
        <v>2800</v>
      </c>
      <c r="K55" s="27">
        <v>2800</v>
      </c>
      <c r="L55" s="27">
        <v>2800</v>
      </c>
      <c r="M55" s="27">
        <v>2800</v>
      </c>
      <c r="N55" s="27">
        <v>2800</v>
      </c>
      <c r="O55" s="27">
        <v>2800</v>
      </c>
      <c r="P55" s="27">
        <v>2800</v>
      </c>
      <c r="Q55" s="27">
        <v>2800</v>
      </c>
      <c r="S55" s="42">
        <f>SUM(D55:R55)</f>
        <v>39200</v>
      </c>
    </row>
    <row r="56" spans="1:20" x14ac:dyDescent="0.25">
      <c r="A56" s="2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S56" s="42"/>
    </row>
    <row r="57" spans="1:20" x14ac:dyDescent="0.25">
      <c r="A57" s="1" t="s">
        <v>15</v>
      </c>
      <c r="D57" s="34">
        <f t="shared" ref="D57:Q57" si="16">SUM(D53:D56)</f>
        <v>14800</v>
      </c>
      <c r="E57" s="34">
        <f t="shared" si="16"/>
        <v>14800</v>
      </c>
      <c r="F57" s="34">
        <f t="shared" si="16"/>
        <v>14800</v>
      </c>
      <c r="G57" s="34">
        <f t="shared" si="16"/>
        <v>14800</v>
      </c>
      <c r="H57" s="34">
        <f t="shared" si="16"/>
        <v>14800</v>
      </c>
      <c r="I57" s="34">
        <f t="shared" si="16"/>
        <v>14800</v>
      </c>
      <c r="J57" s="34">
        <f t="shared" si="16"/>
        <v>14800</v>
      </c>
      <c r="K57" s="34">
        <f t="shared" si="16"/>
        <v>14800</v>
      </c>
      <c r="L57" s="34">
        <f t="shared" si="16"/>
        <v>14800</v>
      </c>
      <c r="M57" s="34">
        <f t="shared" si="16"/>
        <v>14800</v>
      </c>
      <c r="N57" s="34">
        <f t="shared" si="16"/>
        <v>14800</v>
      </c>
      <c r="O57" s="34">
        <f t="shared" si="16"/>
        <v>14800</v>
      </c>
      <c r="P57" s="34">
        <f t="shared" si="16"/>
        <v>14800</v>
      </c>
      <c r="Q57" s="34">
        <f t="shared" si="16"/>
        <v>14800</v>
      </c>
      <c r="S57" s="42">
        <f>SUM(D57:R57)</f>
        <v>207200</v>
      </c>
    </row>
    <row r="58" spans="1:20" x14ac:dyDescent="0.25">
      <c r="A58" s="2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42"/>
    </row>
    <row r="59" spans="1:20" ht="15.6" x14ac:dyDescent="0.3">
      <c r="A59" s="3" t="s">
        <v>16</v>
      </c>
      <c r="B59" s="4"/>
      <c r="C59" s="4"/>
      <c r="D59" s="33">
        <f t="shared" ref="D59:Q59" si="17">D51+D57</f>
        <v>55140</v>
      </c>
      <c r="E59" s="33">
        <f t="shared" si="17"/>
        <v>55140</v>
      </c>
      <c r="F59" s="33">
        <f t="shared" si="17"/>
        <v>55140</v>
      </c>
      <c r="G59" s="33">
        <f t="shared" si="17"/>
        <v>55140</v>
      </c>
      <c r="H59" s="33">
        <f t="shared" si="17"/>
        <v>55140</v>
      </c>
      <c r="I59" s="33">
        <f t="shared" si="17"/>
        <v>55140</v>
      </c>
      <c r="J59" s="33">
        <f t="shared" si="17"/>
        <v>55140</v>
      </c>
      <c r="K59" s="33">
        <f t="shared" si="17"/>
        <v>55140</v>
      </c>
      <c r="L59" s="33">
        <f t="shared" si="17"/>
        <v>55140</v>
      </c>
      <c r="M59" s="33">
        <f t="shared" si="17"/>
        <v>55140</v>
      </c>
      <c r="N59" s="33">
        <f t="shared" si="17"/>
        <v>55140</v>
      </c>
      <c r="O59" s="33">
        <f t="shared" si="17"/>
        <v>55140</v>
      </c>
      <c r="P59" s="33">
        <f t="shared" si="17"/>
        <v>55140</v>
      </c>
      <c r="Q59" s="33">
        <f t="shared" si="17"/>
        <v>55140</v>
      </c>
      <c r="S59" s="42">
        <f>SUM(D59:R59)</f>
        <v>771960</v>
      </c>
    </row>
    <row r="60" spans="1:20" x14ac:dyDescent="0.25">
      <c r="A60" s="2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42"/>
    </row>
    <row r="61" spans="1:20" x14ac:dyDescent="0.25">
      <c r="A61" s="1" t="s">
        <v>17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42"/>
    </row>
    <row r="62" spans="1:20" x14ac:dyDescent="0.25">
      <c r="A62" s="2" t="s">
        <v>34</v>
      </c>
      <c r="B62" t="s">
        <v>55</v>
      </c>
      <c r="D62" s="39">
        <v>500</v>
      </c>
      <c r="E62" s="39">
        <v>500</v>
      </c>
      <c r="F62" s="39">
        <v>500</v>
      </c>
      <c r="G62" s="39">
        <v>500</v>
      </c>
      <c r="H62" s="39">
        <v>500</v>
      </c>
      <c r="I62" s="39">
        <v>500</v>
      </c>
      <c r="J62" s="39">
        <v>500</v>
      </c>
      <c r="K62" s="39">
        <v>500</v>
      </c>
      <c r="L62" s="39">
        <v>500</v>
      </c>
      <c r="M62" s="39">
        <v>500</v>
      </c>
      <c r="N62" s="39">
        <v>500</v>
      </c>
      <c r="O62" s="39">
        <v>500</v>
      </c>
      <c r="P62" s="39">
        <v>500</v>
      </c>
      <c r="Q62" s="39">
        <v>500</v>
      </c>
      <c r="S62" s="42">
        <f>SUM(D62:R62)</f>
        <v>7000</v>
      </c>
    </row>
    <row r="63" spans="1:20" x14ac:dyDescent="0.25">
      <c r="A63" s="2" t="s">
        <v>34</v>
      </c>
      <c r="B63" t="s">
        <v>56</v>
      </c>
      <c r="D63" s="39">
        <v>2000</v>
      </c>
      <c r="E63" s="39">
        <v>2000</v>
      </c>
      <c r="F63" s="39">
        <v>2000</v>
      </c>
      <c r="G63" s="39">
        <v>2000</v>
      </c>
      <c r="H63" s="39">
        <v>2000</v>
      </c>
      <c r="I63" s="39">
        <v>2000</v>
      </c>
      <c r="J63" s="39">
        <v>2000</v>
      </c>
      <c r="K63" s="39">
        <v>2000</v>
      </c>
      <c r="L63" s="39">
        <v>2000</v>
      </c>
      <c r="M63" s="39">
        <v>2000</v>
      </c>
      <c r="N63" s="39">
        <v>2000</v>
      </c>
      <c r="O63" s="39">
        <v>2000</v>
      </c>
      <c r="P63" s="39">
        <v>2000</v>
      </c>
      <c r="Q63" s="39">
        <v>2000</v>
      </c>
      <c r="S63" s="42">
        <f>SUM(D63:R63)</f>
        <v>28000</v>
      </c>
    </row>
    <row r="64" spans="1:20" x14ac:dyDescent="0.25">
      <c r="A64" s="2" t="s">
        <v>34</v>
      </c>
      <c r="B64" t="s">
        <v>57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  <c r="S64" s="42">
        <f>SUM(D64:R64)</f>
        <v>0</v>
      </c>
    </row>
    <row r="65" spans="1:19" x14ac:dyDescent="0.25"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42"/>
    </row>
    <row r="66" spans="1:19" ht="15.6" x14ac:dyDescent="0.3">
      <c r="A66" s="3" t="s">
        <v>18</v>
      </c>
      <c r="B66" s="5"/>
      <c r="C66" s="5"/>
      <c r="D66" s="33">
        <f t="shared" ref="D66:Q66" si="18">SUM(D62:D65)</f>
        <v>2500</v>
      </c>
      <c r="E66" s="33">
        <f t="shared" si="18"/>
        <v>2500</v>
      </c>
      <c r="F66" s="33">
        <f t="shared" si="18"/>
        <v>2500</v>
      </c>
      <c r="G66" s="33">
        <f t="shared" si="18"/>
        <v>2500</v>
      </c>
      <c r="H66" s="33">
        <f t="shared" si="18"/>
        <v>2500</v>
      </c>
      <c r="I66" s="33">
        <f t="shared" si="18"/>
        <v>2500</v>
      </c>
      <c r="J66" s="33">
        <f t="shared" si="18"/>
        <v>2500</v>
      </c>
      <c r="K66" s="33">
        <f t="shared" si="18"/>
        <v>2500</v>
      </c>
      <c r="L66" s="33">
        <f t="shared" si="18"/>
        <v>2500</v>
      </c>
      <c r="M66" s="33">
        <f t="shared" si="18"/>
        <v>2500</v>
      </c>
      <c r="N66" s="33">
        <f t="shared" si="18"/>
        <v>2500</v>
      </c>
      <c r="O66" s="33">
        <f t="shared" si="18"/>
        <v>2500</v>
      </c>
      <c r="P66" s="33">
        <f t="shared" si="18"/>
        <v>2500</v>
      </c>
      <c r="Q66" s="33">
        <f t="shared" si="18"/>
        <v>2500</v>
      </c>
      <c r="S66" s="42">
        <f>SUM(D66:R66)</f>
        <v>35000</v>
      </c>
    </row>
    <row r="67" spans="1:19" x14ac:dyDescent="0.25">
      <c r="A67" s="2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42"/>
    </row>
    <row r="68" spans="1:19" x14ac:dyDescent="0.25">
      <c r="A68" s="1" t="s">
        <v>19</v>
      </c>
      <c r="B68" s="6"/>
      <c r="C68" s="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42"/>
    </row>
    <row r="69" spans="1:19" x14ac:dyDescent="0.25">
      <c r="A69" s="7" t="s">
        <v>36</v>
      </c>
      <c r="B69" s="6"/>
      <c r="C69" s="6" t="s">
        <v>48</v>
      </c>
      <c r="D69" s="27">
        <v>10000</v>
      </c>
      <c r="E69" s="27">
        <v>10000</v>
      </c>
      <c r="F69" s="27">
        <v>10000</v>
      </c>
      <c r="G69" s="27">
        <v>10000</v>
      </c>
      <c r="H69" s="27">
        <v>10000</v>
      </c>
      <c r="I69" s="27">
        <v>10000</v>
      </c>
      <c r="J69" s="27">
        <v>10000</v>
      </c>
      <c r="K69" s="27">
        <v>10000</v>
      </c>
      <c r="L69" s="27">
        <v>10000</v>
      </c>
      <c r="M69" s="27">
        <v>10000</v>
      </c>
      <c r="N69" s="27">
        <v>10000</v>
      </c>
      <c r="O69" s="27">
        <v>10000</v>
      </c>
      <c r="P69" s="27">
        <v>10000</v>
      </c>
      <c r="Q69" s="27">
        <v>10000</v>
      </c>
      <c r="S69" s="42">
        <f>SUM(D69:R69)</f>
        <v>140000</v>
      </c>
    </row>
    <row r="70" spans="1:19" x14ac:dyDescent="0.25">
      <c r="A70" s="7" t="s">
        <v>37</v>
      </c>
      <c r="B70" s="6"/>
      <c r="C70" s="6" t="s">
        <v>47</v>
      </c>
      <c r="D70" s="27">
        <f>21000-6000</f>
        <v>15000</v>
      </c>
      <c r="E70" s="27">
        <f t="shared" ref="E70:Q70" si="19">21000-6000</f>
        <v>15000</v>
      </c>
      <c r="F70" s="27">
        <f t="shared" si="19"/>
        <v>15000</v>
      </c>
      <c r="G70" s="27">
        <f t="shared" si="19"/>
        <v>15000</v>
      </c>
      <c r="H70" s="27">
        <f t="shared" si="19"/>
        <v>15000</v>
      </c>
      <c r="I70" s="27">
        <f t="shared" si="19"/>
        <v>15000</v>
      </c>
      <c r="J70" s="27">
        <f t="shared" si="19"/>
        <v>15000</v>
      </c>
      <c r="K70" s="27">
        <f t="shared" si="19"/>
        <v>15000</v>
      </c>
      <c r="L70" s="27">
        <f t="shared" si="19"/>
        <v>15000</v>
      </c>
      <c r="M70" s="27">
        <f t="shared" si="19"/>
        <v>15000</v>
      </c>
      <c r="N70" s="27">
        <f t="shared" si="19"/>
        <v>15000</v>
      </c>
      <c r="O70" s="27">
        <f t="shared" si="19"/>
        <v>15000</v>
      </c>
      <c r="P70" s="27">
        <f t="shared" si="19"/>
        <v>15000</v>
      </c>
      <c r="Q70" s="27">
        <f t="shared" si="19"/>
        <v>15000</v>
      </c>
      <c r="S70" s="42">
        <f>SUM(D70:R70)</f>
        <v>210000</v>
      </c>
    </row>
    <row r="71" spans="1:19" x14ac:dyDescent="0.25">
      <c r="A71" s="7"/>
      <c r="B71" s="6"/>
      <c r="C71" s="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42"/>
    </row>
    <row r="72" spans="1:19" ht="15.6" x14ac:dyDescent="0.3">
      <c r="A72" s="3" t="s">
        <v>20</v>
      </c>
      <c r="B72" s="5"/>
      <c r="C72" s="5"/>
      <c r="D72" s="33">
        <f t="shared" ref="D72:Q72" si="20">SUM(D69:D71)</f>
        <v>25000</v>
      </c>
      <c r="E72" s="33">
        <f t="shared" si="20"/>
        <v>25000</v>
      </c>
      <c r="F72" s="33">
        <f t="shared" si="20"/>
        <v>25000</v>
      </c>
      <c r="G72" s="33">
        <f t="shared" si="20"/>
        <v>25000</v>
      </c>
      <c r="H72" s="33">
        <f t="shared" si="20"/>
        <v>25000</v>
      </c>
      <c r="I72" s="33">
        <f t="shared" si="20"/>
        <v>25000</v>
      </c>
      <c r="J72" s="33">
        <f t="shared" si="20"/>
        <v>25000</v>
      </c>
      <c r="K72" s="33">
        <f t="shared" si="20"/>
        <v>25000</v>
      </c>
      <c r="L72" s="33">
        <f t="shared" si="20"/>
        <v>25000</v>
      </c>
      <c r="M72" s="33">
        <f t="shared" si="20"/>
        <v>25000</v>
      </c>
      <c r="N72" s="33">
        <f t="shared" si="20"/>
        <v>25000</v>
      </c>
      <c r="O72" s="33">
        <f t="shared" si="20"/>
        <v>25000</v>
      </c>
      <c r="P72" s="33">
        <f t="shared" si="20"/>
        <v>25000</v>
      </c>
      <c r="Q72" s="33">
        <f t="shared" si="20"/>
        <v>25000</v>
      </c>
      <c r="S72" s="42">
        <f>SUM(D72:R72)</f>
        <v>350000</v>
      </c>
    </row>
    <row r="73" spans="1:19" x14ac:dyDescent="0.25"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42"/>
    </row>
    <row r="74" spans="1:19" ht="21.6" thickBot="1" x14ac:dyDescent="0.45">
      <c r="A74" s="16" t="s">
        <v>29</v>
      </c>
      <c r="B74" s="18"/>
      <c r="C74" s="18"/>
      <c r="D74" s="35">
        <f t="shared" ref="D74:Q74" si="21">D72+D66+D59+D40</f>
        <v>161300</v>
      </c>
      <c r="E74" s="35">
        <f t="shared" si="21"/>
        <v>161300</v>
      </c>
      <c r="F74" s="35">
        <f t="shared" si="21"/>
        <v>161300</v>
      </c>
      <c r="G74" s="35">
        <f t="shared" si="21"/>
        <v>161300</v>
      </c>
      <c r="H74" s="35">
        <f t="shared" si="21"/>
        <v>161300</v>
      </c>
      <c r="I74" s="35">
        <f t="shared" si="21"/>
        <v>161300</v>
      </c>
      <c r="J74" s="35">
        <f t="shared" si="21"/>
        <v>161300</v>
      </c>
      <c r="K74" s="35">
        <f t="shared" si="21"/>
        <v>161300</v>
      </c>
      <c r="L74" s="35">
        <f t="shared" si="21"/>
        <v>161300</v>
      </c>
      <c r="M74" s="35">
        <f t="shared" si="21"/>
        <v>161300</v>
      </c>
      <c r="N74" s="35">
        <f t="shared" si="21"/>
        <v>161300</v>
      </c>
      <c r="O74" s="35">
        <f t="shared" si="21"/>
        <v>161300</v>
      </c>
      <c r="P74" s="35">
        <f t="shared" si="21"/>
        <v>161300</v>
      </c>
      <c r="Q74" s="35">
        <f t="shared" si="21"/>
        <v>146300</v>
      </c>
      <c r="S74" s="46">
        <f>SUM(D74:R74)</f>
        <v>2243200</v>
      </c>
    </row>
    <row r="75" spans="1:19" ht="13.8" thickTop="1" x14ac:dyDescent="0.25"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42"/>
    </row>
    <row r="76" spans="1:19" ht="13.8" thickBot="1" x14ac:dyDescent="0.3">
      <c r="A76" s="19" t="s">
        <v>31</v>
      </c>
      <c r="B76" s="20"/>
      <c r="C76" s="20"/>
      <c r="D76" s="36">
        <f t="shared" ref="D76:Q76" si="22">D74-D26</f>
        <v>0</v>
      </c>
      <c r="E76" s="36">
        <f t="shared" si="22"/>
        <v>0</v>
      </c>
      <c r="F76" s="36">
        <f t="shared" si="22"/>
        <v>0</v>
      </c>
      <c r="G76" s="36">
        <f t="shared" si="22"/>
        <v>0</v>
      </c>
      <c r="H76" s="36">
        <f t="shared" si="22"/>
        <v>0</v>
      </c>
      <c r="I76" s="36">
        <f t="shared" si="22"/>
        <v>0</v>
      </c>
      <c r="J76" s="36">
        <f t="shared" si="22"/>
        <v>0</v>
      </c>
      <c r="K76" s="36">
        <f t="shared" si="22"/>
        <v>0</v>
      </c>
      <c r="L76" s="36">
        <f t="shared" si="22"/>
        <v>0</v>
      </c>
      <c r="M76" s="36">
        <f t="shared" si="22"/>
        <v>0</v>
      </c>
      <c r="N76" s="36">
        <f t="shared" si="22"/>
        <v>0</v>
      </c>
      <c r="O76" s="36">
        <f t="shared" si="22"/>
        <v>0</v>
      </c>
      <c r="P76" s="36">
        <f t="shared" si="22"/>
        <v>0</v>
      </c>
      <c r="Q76" s="36">
        <f t="shared" si="22"/>
        <v>0</v>
      </c>
      <c r="S76" s="47">
        <f>SUM(D76:R76)</f>
        <v>0</v>
      </c>
    </row>
    <row r="77" spans="1:19" ht="13.8" thickTop="1" x14ac:dyDescent="0.25"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42"/>
    </row>
    <row r="78" spans="1:19" x14ac:dyDescent="0.25">
      <c r="A78" t="s">
        <v>58</v>
      </c>
      <c r="C78" s="26" t="s">
        <v>64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42"/>
    </row>
    <row r="79" spans="1:19" x14ac:dyDescent="0.25">
      <c r="A79" s="7" t="s">
        <v>36</v>
      </c>
      <c r="B79" t="s">
        <v>71</v>
      </c>
      <c r="C79">
        <v>6296</v>
      </c>
      <c r="D79" s="27">
        <v>10000</v>
      </c>
      <c r="E79" s="27">
        <v>10000</v>
      </c>
      <c r="F79" s="27">
        <v>10000</v>
      </c>
      <c r="G79" s="27">
        <v>10000</v>
      </c>
      <c r="H79" s="27">
        <v>10000</v>
      </c>
      <c r="I79" s="27">
        <v>10000</v>
      </c>
      <c r="J79" s="27">
        <v>10000</v>
      </c>
      <c r="K79" s="27">
        <v>10000</v>
      </c>
      <c r="L79" s="27">
        <v>10000</v>
      </c>
      <c r="M79" s="27">
        <v>10000</v>
      </c>
      <c r="N79" s="27">
        <v>10000</v>
      </c>
      <c r="O79" s="27">
        <v>10000</v>
      </c>
      <c r="P79" s="27">
        <v>10000</v>
      </c>
      <c r="Q79" s="27">
        <v>10000</v>
      </c>
      <c r="S79" s="42"/>
    </row>
    <row r="80" spans="1:19" x14ac:dyDescent="0.25">
      <c r="A80" s="7" t="s">
        <v>37</v>
      </c>
      <c r="B80" t="s">
        <v>71</v>
      </c>
      <c r="C80">
        <v>6351</v>
      </c>
      <c r="D80" s="27">
        <v>5000</v>
      </c>
      <c r="E80" s="27">
        <v>5000</v>
      </c>
      <c r="F80" s="27">
        <v>5000</v>
      </c>
      <c r="G80" s="27">
        <v>5000</v>
      </c>
      <c r="H80" s="27">
        <v>5000</v>
      </c>
      <c r="I80" s="27">
        <v>5000</v>
      </c>
      <c r="J80" s="27">
        <v>5000</v>
      </c>
      <c r="K80" s="27">
        <v>5000</v>
      </c>
      <c r="L80" s="27">
        <v>5000</v>
      </c>
      <c r="M80" s="27">
        <v>5000</v>
      </c>
      <c r="N80" s="27">
        <v>5000</v>
      </c>
      <c r="O80" s="27">
        <v>5000</v>
      </c>
      <c r="P80" s="27">
        <v>5000</v>
      </c>
      <c r="Q80" s="27">
        <v>5000</v>
      </c>
      <c r="S80" s="42"/>
    </row>
    <row r="81" spans="1:19" x14ac:dyDescent="0.25">
      <c r="A81" s="7" t="s">
        <v>37</v>
      </c>
      <c r="B81" t="s">
        <v>71</v>
      </c>
      <c r="C81">
        <v>6351</v>
      </c>
      <c r="D81" s="27">
        <v>10000</v>
      </c>
      <c r="E81" s="27">
        <v>10000</v>
      </c>
      <c r="F81" s="27">
        <v>10000</v>
      </c>
      <c r="G81" s="27">
        <v>10000</v>
      </c>
      <c r="H81" s="27">
        <v>10000</v>
      </c>
      <c r="I81" s="27">
        <v>10000</v>
      </c>
      <c r="J81" s="27">
        <v>10000</v>
      </c>
      <c r="K81" s="27">
        <v>10000</v>
      </c>
      <c r="L81" s="27">
        <v>10000</v>
      </c>
      <c r="M81" s="27">
        <v>10000</v>
      </c>
      <c r="N81" s="27">
        <v>10000</v>
      </c>
      <c r="O81" s="27">
        <v>10000</v>
      </c>
      <c r="P81" s="27">
        <v>10000</v>
      </c>
      <c r="Q81" s="27">
        <v>10000</v>
      </c>
      <c r="S81" s="42"/>
    </row>
    <row r="82" spans="1:19" x14ac:dyDescent="0.25"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42"/>
    </row>
    <row r="83" spans="1:19" x14ac:dyDescent="0.25"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42"/>
    </row>
    <row r="84" spans="1:19" x14ac:dyDescent="0.25"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42"/>
    </row>
    <row r="85" spans="1:19" x14ac:dyDescent="0.25"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42"/>
    </row>
  </sheetData>
  <printOptions horizontalCentered="1" verticalCentered="1"/>
  <pageMargins left="0.5" right="0.5" top="0.25" bottom="0.25" header="0.5" footer="0.5"/>
  <pageSetup scale="63" orientation="portrait" verticalDpi="300" r:id="rId1"/>
  <headerFooter alignWithMargins="0"/>
  <rowBreaks count="2" manualBreakCount="2">
    <brk id="26" max="16383" man="1"/>
    <brk id="60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2023-09-10T15:09:22Z</dcterms:modified>
</cp:coreProperties>
</file>