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172" windowHeight="8796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<sst xmlns="http://schemas.openxmlformats.org/spreadsheetml/2006/main" count="466" uniqueCount="233">
  <si>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</si>
  <si>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</si>
  <si>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</si>
  <si>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</si>
  <si>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</si>
  <si>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</si>
  <si>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</si>
  <si>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</si>
  <si>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</si>
  <si>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</si>
  <si>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</si>
  <si>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</si>
  <si>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</si>
  <si>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</si>
  <si>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</si>
  <si>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</si>
  <si>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</si>
  <si>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</si>
  <si>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</si>
  <si>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</si>
  <si>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</si>
  <si>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</si>
  <si>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</si>
  <si>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</si>
  <si>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</si>
  <si>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</si>
  <si>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</si>
  <si>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</si>
  <si>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</si>
  <si>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</si>
  <si>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</si>
  <si>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</si>
  <si>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</si>
  <si>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</si>
  <si>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</si>
  <si>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</si>
  <si>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</si>
  <si>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</si>
  <si>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</si>
  <si>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</si>
  <si>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</si>
  <si>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</si>
  <si>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</si>
  <si>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</si>
  <si>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</si>
  <si>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</si>
  <si>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</si>
  <si>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</si>
  <si>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</si>
  <si>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</si>
  <si>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</si>
  <si>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</si>
  <si>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</si>
  <si>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</si>
  <si>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</si>
  <si>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</si>
  <si>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</si>
  <si>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</si>
  <si>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</si>
  <si>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</si>
  <si>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</si>
  <si>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</si>
  <si>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</si>
  <si>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</si>
  <si>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</si>
  <si>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</si>
  <si>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</si>
  <si>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</si>
  <si>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</si>
  <si>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</si>
  <si>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</si>
  <si>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</si>
  <si>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</si>
  <si>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</si>
  <si>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</si>
  <si>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</si>
  <si>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</si>
  <si>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</si>
  <si>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</si>
  <si>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</si>
  <si>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</si>
  <si>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</si>
  <si>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</si>
  <si>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</si>
  <si>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</si>
  <si>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</si>
  <si>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</si>
  <si>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</si>
  <si>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</si>
  <si>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</si>
  <si>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</si>
  <si>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</si>
  <si>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</si>
  <si>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</si>
  <si>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</si>
  <si>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</si>
  <si>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</si>
  <si>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</si>
  <si>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</si>
  <si>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</si>
  <si>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</si>
  <si>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</si>
  <si>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</si>
  <si>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</si>
  <si>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</si>
  <si>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</si>
  <si>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</si>
  <si>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</si>
  <si>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</si>
  <si>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</si>
  <si>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</si>
  <si>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</si>
  <si>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</si>
  <si>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</si>
  <si>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</si>
  <si>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</si>
  <si>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</si>
  <si>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</si>
  <si>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</si>
  <si>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</si>
  <si>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</si>
  <si>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</si>
  <si>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</si>
  <si>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</si>
  <si>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</si>
  <si>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</si>
  <si>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</si>
  <si>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</si>
  <si>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</si>
  <si>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</si>
  <si>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</si>
  <si>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</si>
  <si>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</si>
  <si>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</si>
  <si>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</si>
  <si>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</si>
  <si>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</si>
  <si>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</si>
  <si>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</si>
  <si>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</si>
  <si>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</si>
  <si>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</si>
  <si>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</si>
  <si>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</si>
  <si>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</si>
  <si>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</si>
  <si>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</si>
  <si>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</si>
  <si>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</si>
  <si>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</si>
  <si>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</si>
  <si>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</si>
  <si>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</si>
  <si>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</si>
  <si>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</si>
  <si>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</si>
  <si>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</si>
  <si>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</si>
  <si>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</si>
  <si>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</si>
  <si>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</si>
  <si>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</si>
  <si>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</si>
  <si>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</si>
  <si>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</si>
  <si>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</si>
  <si>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</si>
  <si>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</si>
  <si>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</si>
  <si>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</si>
  <si>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</si>
  <si>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</si>
  <si>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</si>
  <si>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</si>
  <si>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</si>
  <si>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</si>
  <si>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</si>
  <si>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</si>
  <si>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</si>
  <si>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</si>
  <si>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</si>
  <si>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</si>
  <si>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</si>
  <si>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</si>
  <si>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</si>
  <si>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</si>
  <si>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</si>
  <si>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</si>
  <si>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</si>
  <si>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</si>
  <si>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</si>
  <si>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</si>
  <si>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</si>
  <si>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</si>
  <si>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</si>
  <si>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</si>
  <si>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</si>
  <si>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</si>
  <si>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</si>
  <si>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</si>
  <si>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</si>
  <si>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</si>
  <si>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</si>
  <si>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</si>
  <si>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</si>
  <si>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</si>
  <si>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</si>
  <si>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</si>
  <si>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</si>
  <si>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</si>
  <si>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</si>
  <si>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</si>
  <si>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</si>
  <si>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</si>
  <si>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</si>
  <si>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</si>
  <si>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</si>
  <si>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</si>
  <si>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</si>
  <si>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</si>
  <si>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</si>
  <si>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</si>
  <si>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</si>
  <si>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</si>
  <si>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</si>
  <si>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</si>
  <si>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</si>
  <si>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</si>
  <si>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</si>
  <si>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</si>
  <si>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</si>
  <si>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</si>
  <si>
    <t>Selling With Devon under JOA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</si>
</sst>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topLeftCell="A34" workbookViewId="0">
      <selection activeCell="D23" sqref="D23"/>
    </sheetView>
  </sheetViews>
  <sheetFormatPr defaultRowHeight="13.2" x14ac:dyDescent="0.25"/>
  <cols>
    <col min="1" max="1" width="24.44140625" customWidth="1"/>
    <col min="2" max="2" width="17" customWidth="1"/>
    <col min="3" max="3" width="15.109375" customWidth="1"/>
    <col min="4" max="4" width="10.33203125" customWidth="1"/>
    <col min="5" max="5" width="9.33203125" customWidth="1"/>
    <col min="6" max="6" width="10.33203125" style="2" customWidth="1"/>
    <col min="7" max="7" width="10.33203125" style="3" customWidth="1"/>
    <col min="8" max="8" width="11.6640625" style="3" bestFit="1" customWidth="1"/>
    <col min="9" max="9" width="19.5546875" style="4" customWidth="1"/>
  </cols>
  <sheetData>
    <row r="1" spans="1:9" x14ac:dyDescent="0.25">
      <c r="A1" s="1" t="s">
        <v>0</v>
      </c>
    </row>
    <row r="2" spans="1:9" x14ac:dyDescent="0.25">
      <c r="A2" s="5" t="s">
        <v>1</v>
      </c>
      <c r="B2" s="6">
        <v>36622</v>
      </c>
    </row>
    <row r="3" spans="1:9" x14ac:dyDescent="0.25">
      <c r="A3" s="7"/>
      <c r="B3" s="7"/>
      <c r="C3" s="7"/>
      <c r="D3" s="7"/>
      <c r="E3" s="7"/>
      <c r="F3" s="8"/>
      <c r="G3" s="8"/>
      <c r="H3" s="8"/>
      <c r="I3" s="9"/>
    </row>
    <row r="4" spans="1:9" x14ac:dyDescent="0.25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5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5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5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5">
      <c r="C9" s="31"/>
      <c r="D9" s="32"/>
      <c r="E9" s="32"/>
      <c r="F9" s="33"/>
      <c r="G9" s="34"/>
      <c r="H9" s="34"/>
    </row>
    <row r="10" spans="1:9" ht="26.4" x14ac:dyDescent="0.25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5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5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2.8" x14ac:dyDescent="0.25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5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5">
      <c r="C15" s="31"/>
      <c r="D15" s="32"/>
      <c r="E15" s="32"/>
      <c r="F15" s="33"/>
      <c r="G15" s="34"/>
      <c r="H15" s="34"/>
    </row>
    <row r="16" spans="1:9" x14ac:dyDescent="0.25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5">
      <c r="C17" s="31"/>
      <c r="D17" s="32"/>
      <c r="E17" s="32"/>
      <c r="F17" s="33"/>
      <c r="G17" s="34"/>
      <c r="H17" s="34"/>
    </row>
    <row r="18" spans="1:9" x14ac:dyDescent="0.25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5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5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6.4" x14ac:dyDescent="0.25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5">
      <c r="C22" s="31"/>
      <c r="D22" s="32"/>
      <c r="E22" s="32"/>
      <c r="F22" s="33"/>
      <c r="G22" s="34"/>
      <c r="H22" s="34"/>
    </row>
    <row r="23" spans="1:9" ht="26.4" x14ac:dyDescent="0.25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5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5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6.4" x14ac:dyDescent="0.25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6.4" x14ac:dyDescent="0.25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6.4" x14ac:dyDescent="0.25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5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9.6" x14ac:dyDescent="0.25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5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5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5">
      <c r="C33" s="31"/>
      <c r="D33" s="32"/>
      <c r="E33" s="32"/>
      <c r="F33" s="33"/>
      <c r="G33" s="34"/>
      <c r="H33" s="34"/>
    </row>
    <row r="34" spans="1:9" ht="26.4" x14ac:dyDescent="0.25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5">
      <c r="C35" s="31"/>
      <c r="D35" s="32"/>
      <c r="E35" s="32"/>
      <c r="F35" s="33"/>
      <c r="G35" s="34"/>
      <c r="H35" s="34"/>
    </row>
    <row r="36" spans="1:9" x14ac:dyDescent="0.25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5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5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5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5">
      <c r="C40" s="31"/>
      <c r="D40" s="32"/>
      <c r="E40" s="32"/>
      <c r="F40" s="33"/>
      <c r="G40" s="34"/>
      <c r="H40" s="34"/>
    </row>
    <row r="41" spans="1:9" x14ac:dyDescent="0.25">
      <c r="C41" s="31"/>
      <c r="D41" s="32"/>
      <c r="E41" s="32"/>
      <c r="F41" s="33"/>
      <c r="G41" s="34"/>
      <c r="H41" s="34"/>
    </row>
    <row r="42" spans="1:9" x14ac:dyDescent="0.25">
      <c r="C42" s="31"/>
      <c r="D42" s="32"/>
      <c r="E42" s="32"/>
      <c r="F42" s="33"/>
      <c r="G42" s="34"/>
      <c r="H42" s="34"/>
    </row>
    <row r="43" spans="1:9" ht="13.8" thickBot="1" x14ac:dyDescent="0.3">
      <c r="B43" s="50" t="s">
        <v>60</v>
      </c>
      <c r="D43" s="51">
        <v>0.21920000000000001</v>
      </c>
      <c r="F43" s="33"/>
      <c r="G43" s="34"/>
      <c r="H43" s="34"/>
    </row>
    <row r="44" spans="1:9" x14ac:dyDescent="0.25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5">
      <c r="B45" s="56"/>
      <c r="C45" s="19"/>
      <c r="D45" s="19"/>
      <c r="E45" s="57"/>
      <c r="F45" s="33"/>
      <c r="G45" s="34"/>
      <c r="H45" s="34"/>
    </row>
    <row r="46" spans="1:9" x14ac:dyDescent="0.25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5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8" thickBot="1" x14ac:dyDescent="0.3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8" thickBot="1" x14ac:dyDescent="0.3">
      <c r="D49" s="32"/>
      <c r="E49" s="32"/>
      <c r="F49" s="33" t="s">
        <v>66</v>
      </c>
      <c r="G49" s="34"/>
      <c r="H49" s="34"/>
    </row>
    <row r="50" spans="1:8" x14ac:dyDescent="0.25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5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8" thickBot="1" x14ac:dyDescent="0.3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5">
      <c r="D53" s="32"/>
      <c r="E53" s="32"/>
      <c r="F53" s="33"/>
      <c r="G53" s="34"/>
      <c r="H53" s="34"/>
    </row>
    <row r="54" spans="1:8" x14ac:dyDescent="0.25">
      <c r="D54" s="32"/>
      <c r="E54" s="32"/>
      <c r="F54" s="33"/>
      <c r="G54" s="34"/>
      <c r="H54" s="34"/>
    </row>
    <row r="55" spans="1:8" x14ac:dyDescent="0.25">
      <c r="D55" s="32"/>
      <c r="E55" s="32"/>
      <c r="F55" s="33"/>
      <c r="G55" s="34"/>
      <c r="H55" s="34"/>
    </row>
    <row r="56" spans="1:8" x14ac:dyDescent="0.25">
      <c r="A56" s="31"/>
    </row>
    <row r="59" spans="1:8" x14ac:dyDescent="0.25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73" zoomScale="85" workbookViewId="0">
      <selection activeCell="K135" sqref="K135"/>
    </sheetView>
  </sheetViews>
  <sheetFormatPr defaultRowHeight="13.2" x14ac:dyDescent="0.25"/>
  <cols>
    <col min="1" max="1" width="11" customWidth="1"/>
    <col min="3" max="3" width="13" customWidth="1"/>
    <col min="4" max="4" width="14" customWidth="1"/>
    <col min="5" max="5" width="15" customWidth="1"/>
    <col min="6" max="6" width="17.6640625" customWidth="1"/>
    <col min="7" max="7" width="2.6640625" customWidth="1"/>
    <col min="8" max="8" width="13.109375" customWidth="1"/>
    <col min="12" max="12" width="15.109375" style="31" customWidth="1"/>
    <col min="13" max="13" width="10.88671875" style="31" customWidth="1"/>
    <col min="14" max="15" width="9.109375" style="31" customWidth="1"/>
    <col min="16" max="16" width="2.109375" customWidth="1"/>
  </cols>
  <sheetData>
    <row r="1" spans="1:11" ht="17.399999999999999" x14ac:dyDescent="0.3">
      <c r="A1" s="76"/>
      <c r="B1" s="76"/>
      <c r="C1" s="77" t="s">
        <v>68</v>
      </c>
      <c r="I1" s="78"/>
      <c r="J1" s="79"/>
      <c r="K1" s="80"/>
    </row>
    <row r="2" spans="1:11" ht="15.6" x14ac:dyDescent="0.3">
      <c r="A2" s="76"/>
      <c r="B2" s="76"/>
      <c r="C2" s="81" t="s">
        <v>69</v>
      </c>
      <c r="D2" s="82">
        <v>36708</v>
      </c>
      <c r="G2" s="83" t="s">
        <v>70</v>
      </c>
      <c r="H2" t="s">
        <v>71</v>
      </c>
      <c r="I2" s="84"/>
      <c r="K2" s="80"/>
    </row>
    <row r="3" spans="1:11" ht="15.6" x14ac:dyDescent="0.3">
      <c r="A3" s="76"/>
      <c r="B3" s="76"/>
      <c r="C3" s="81" t="s">
        <v>72</v>
      </c>
      <c r="D3" s="85">
        <v>31</v>
      </c>
      <c r="H3" t="s">
        <v>73</v>
      </c>
      <c r="I3" s="84"/>
      <c r="K3" s="80"/>
    </row>
    <row r="4" spans="1:11" x14ac:dyDescent="0.25">
      <c r="A4" s="76"/>
      <c r="B4" s="76"/>
      <c r="C4" s="86"/>
      <c r="H4" t="s">
        <v>74</v>
      </c>
      <c r="I4" s="84"/>
      <c r="K4" s="80"/>
    </row>
    <row r="5" spans="1:11" x14ac:dyDescent="0.25">
      <c r="A5" s="76"/>
      <c r="B5" s="76"/>
      <c r="C5" s="86"/>
      <c r="H5" t="s">
        <v>75</v>
      </c>
      <c r="I5" s="84"/>
      <c r="K5" s="80"/>
    </row>
    <row r="6" spans="1:11" x14ac:dyDescent="0.25">
      <c r="A6" s="76"/>
      <c r="B6" s="76"/>
      <c r="C6" s="86"/>
      <c r="H6" t="s">
        <v>76</v>
      </c>
      <c r="I6" s="84"/>
      <c r="K6" s="80"/>
    </row>
    <row r="7" spans="1:11" x14ac:dyDescent="0.25">
      <c r="A7" s="76"/>
      <c r="B7" s="76"/>
      <c r="C7" s="86"/>
      <c r="I7" s="78"/>
      <c r="J7" s="79"/>
      <c r="K7" s="80"/>
    </row>
    <row r="8" spans="1:11" x14ac:dyDescent="0.25">
      <c r="A8" s="76"/>
      <c r="B8" s="76"/>
      <c r="C8" s="86"/>
      <c r="F8" s="87" t="s">
        <v>77</v>
      </c>
      <c r="I8" s="78"/>
      <c r="J8" s="79"/>
      <c r="K8" s="80"/>
    </row>
    <row r="9" spans="1:11" ht="17.399999999999999" x14ac:dyDescent="0.3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7.399999999999999" x14ac:dyDescent="0.3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5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7.399999999999999" x14ac:dyDescent="0.3">
      <c r="A12" s="76"/>
      <c r="B12" s="76"/>
      <c r="C12" s="90" t="s">
        <v>88</v>
      </c>
      <c r="K12" s="103"/>
    </row>
    <row r="13" spans="1:11" ht="20.100000000000001" customHeight="1" x14ac:dyDescent="0.25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5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68</v>
      </c>
    </row>
    <row r="15" spans="1:11" ht="20.100000000000001" customHeight="1" x14ac:dyDescent="0.25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5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40</v>
      </c>
    </row>
    <row r="17" spans="1:18" ht="20.100000000000001" customHeight="1" x14ac:dyDescent="0.25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5</v>
      </c>
    </row>
    <row r="18" spans="1:18" ht="20.100000000000001" customHeight="1" x14ac:dyDescent="0.25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5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1289</v>
      </c>
    </row>
    <row r="20" spans="1:18" ht="20.100000000000001" customHeight="1" x14ac:dyDescent="0.3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1403</v>
      </c>
    </row>
    <row r="21" spans="1:18" ht="20.100000000000001" customHeight="1" thickBot="1" x14ac:dyDescent="0.3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5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5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5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5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5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5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5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5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5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5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5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6" ht="20.100000000000001" customHeight="1" x14ac:dyDescent="0.25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6" ht="20.100000000000001" customHeight="1" x14ac:dyDescent="0.25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0</v>
      </c>
      <c r="L34" s="123">
        <v>142803</v>
      </c>
      <c r="M34" s="124"/>
      <c r="N34" s="125">
        <f t="shared" si="0"/>
        <v>0</v>
      </c>
      <c r="O34" s="126"/>
      <c r="P34" t="s">
        <v>232</v>
      </c>
    </row>
    <row r="35" spans="1:16" ht="20.100000000000001" customHeight="1" x14ac:dyDescent="0.25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0</v>
      </c>
      <c r="L35" s="123">
        <v>142804</v>
      </c>
      <c r="M35" s="124"/>
      <c r="N35" s="125">
        <f t="shared" si="0"/>
        <v>0</v>
      </c>
      <c r="O35" s="126"/>
      <c r="P35" t="s">
        <v>232</v>
      </c>
    </row>
    <row r="36" spans="1:16" ht="20.100000000000001" customHeight="1" x14ac:dyDescent="0.25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0</v>
      </c>
      <c r="L36" s="123">
        <v>142805</v>
      </c>
      <c r="M36" s="124"/>
      <c r="N36" s="125">
        <f t="shared" si="0"/>
        <v>0</v>
      </c>
      <c r="O36" s="126"/>
      <c r="P36" t="s">
        <v>232</v>
      </c>
    </row>
    <row r="37" spans="1:16" ht="20.100000000000001" customHeight="1" x14ac:dyDescent="0.25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10</v>
      </c>
      <c r="L37" s="123">
        <v>142807</v>
      </c>
      <c r="M37" s="124"/>
      <c r="N37" s="125">
        <f t="shared" si="0"/>
        <v>9</v>
      </c>
      <c r="O37" s="126"/>
    </row>
    <row r="38" spans="1:16" ht="20.100000000000001" customHeight="1" x14ac:dyDescent="0.25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6" ht="20.100000000000001" customHeight="1" x14ac:dyDescent="0.25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16</v>
      </c>
      <c r="L39" s="123">
        <v>142811</v>
      </c>
      <c r="M39" s="124"/>
      <c r="N39" s="125">
        <f t="shared" si="0"/>
        <v>14.4</v>
      </c>
      <c r="O39" s="126"/>
    </row>
    <row r="40" spans="1:16" ht="20.100000000000001" customHeight="1" x14ac:dyDescent="0.25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6" ht="20.100000000000001" customHeight="1" x14ac:dyDescent="0.25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6" ht="20.100000000000001" customHeight="1" x14ac:dyDescent="0.25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6" ht="20.100000000000001" customHeight="1" x14ac:dyDescent="0.25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6" ht="20.100000000000001" customHeight="1" x14ac:dyDescent="0.25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551</v>
      </c>
      <c r="L44" s="123">
        <v>144917</v>
      </c>
      <c r="M44" s="124"/>
      <c r="N44" s="125">
        <f t="shared" si="0"/>
        <v>495.90000000000003</v>
      </c>
      <c r="O44" s="126"/>
    </row>
    <row r="45" spans="1:16" ht="20.100000000000001" customHeight="1" x14ac:dyDescent="0.25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6" ht="20.100000000000001" customHeight="1" x14ac:dyDescent="0.25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6" ht="20.100000000000001" customHeight="1" x14ac:dyDescent="0.25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6" ht="20.100000000000001" customHeight="1" x14ac:dyDescent="0.25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5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5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5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1154</v>
      </c>
      <c r="N51" s="125">
        <f t="shared" si="0"/>
        <v>13.5</v>
      </c>
      <c r="O51" s="126">
        <f>SUM(N23:N51)</f>
        <v>1038.6000000000004</v>
      </c>
      <c r="Q51" s="147">
        <f>+M51-O51</f>
        <v>115.39999999999964</v>
      </c>
    </row>
    <row r="52" spans="1:17" ht="20.100000000000001" customHeight="1" x14ac:dyDescent="0.25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5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5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1547</v>
      </c>
      <c r="L54" s="123">
        <v>142580</v>
      </c>
      <c r="M54" s="124"/>
      <c r="N54" s="125">
        <f t="shared" si="1"/>
        <v>1207.8976</v>
      </c>
      <c r="O54" s="126"/>
      <c r="Q54" s="147"/>
    </row>
    <row r="55" spans="1:17" ht="20.100000000000001" customHeight="1" x14ac:dyDescent="0.25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5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11</v>
      </c>
      <c r="L56" s="123">
        <v>142625</v>
      </c>
      <c r="M56" s="124"/>
      <c r="N56" s="125">
        <f t="shared" si="1"/>
        <v>8.5887999999999991</v>
      </c>
      <c r="O56" s="126"/>
      <c r="Q56" s="147"/>
    </row>
    <row r="57" spans="1:17" ht="20.100000000000001" customHeight="1" x14ac:dyDescent="0.25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13</v>
      </c>
      <c r="L57" s="123">
        <v>142795</v>
      </c>
      <c r="M57" s="124"/>
      <c r="N57" s="125">
        <f t="shared" si="1"/>
        <v>10.150399999999999</v>
      </c>
      <c r="O57" s="126"/>
      <c r="Q57" s="147"/>
    </row>
    <row r="58" spans="1:17" ht="20.100000000000001" customHeight="1" x14ac:dyDescent="0.25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37</v>
      </c>
      <c r="L58" s="123">
        <v>142806</v>
      </c>
      <c r="M58" s="124"/>
      <c r="N58" s="125">
        <f t="shared" si="1"/>
        <v>28.889599999999998</v>
      </c>
      <c r="O58" s="126"/>
      <c r="Q58" s="147"/>
    </row>
    <row r="59" spans="1:17" ht="20.100000000000001" customHeight="1" x14ac:dyDescent="0.25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0</v>
      </c>
      <c r="L59" s="123">
        <v>142808</v>
      </c>
      <c r="M59" s="124"/>
      <c r="N59" s="125">
        <f t="shared" si="1"/>
        <v>0</v>
      </c>
      <c r="O59" s="126"/>
      <c r="Q59" s="147" t="s">
        <v>231</v>
      </c>
    </row>
    <row r="60" spans="1:17" ht="20.100000000000001" customHeight="1" x14ac:dyDescent="0.25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10</v>
      </c>
      <c r="L60" s="123">
        <v>142809</v>
      </c>
      <c r="M60" s="124">
        <f>SUM(K52:K60)</f>
        <v>1628</v>
      </c>
      <c r="N60" s="125">
        <f t="shared" si="1"/>
        <v>7.8079999999999998</v>
      </c>
      <c r="O60" s="126">
        <f>SUM(N52:N60)</f>
        <v>1271.1424</v>
      </c>
      <c r="Q60" s="147">
        <f>+M60-O60</f>
        <v>356.85760000000005</v>
      </c>
    </row>
    <row r="61" spans="1:17" ht="20.100000000000001" customHeight="1" thickBot="1" x14ac:dyDescent="0.35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2782</v>
      </c>
      <c r="L61" s="156"/>
      <c r="M61" s="157">
        <f>+M60+M51</f>
        <v>2782</v>
      </c>
      <c r="N61" s="158"/>
      <c r="O61" s="159">
        <f>+O60+O51</f>
        <v>2309.7424000000001</v>
      </c>
      <c r="Q61" s="147">
        <f>+M61-O61</f>
        <v>472.25759999999991</v>
      </c>
    </row>
    <row r="62" spans="1:17" ht="20.100000000000001" customHeight="1" x14ac:dyDescent="0.25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3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5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5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3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5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3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5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5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3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5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3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5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5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5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152</v>
      </c>
      <c r="L76" s="175">
        <v>145116</v>
      </c>
      <c r="M76" s="177">
        <f>SUM(K74:K76)</f>
        <v>152</v>
      </c>
    </row>
    <row r="77" spans="1:17" ht="20.100000000000001" customHeight="1" x14ac:dyDescent="0.25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213</v>
      </c>
      <c r="L77" s="175">
        <v>142401</v>
      </c>
      <c r="M77" s="177">
        <f>+K77</f>
        <v>213</v>
      </c>
    </row>
    <row r="78" spans="1:17" ht="20.100000000000001" customHeight="1" x14ac:dyDescent="0.25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5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5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5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5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5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5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5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5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5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37</v>
      </c>
      <c r="L87" s="175">
        <v>141932</v>
      </c>
    </row>
    <row r="88" spans="1:17" ht="20.100000000000001" customHeight="1" x14ac:dyDescent="0.25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44</v>
      </c>
      <c r="L88" s="175">
        <v>141962</v>
      </c>
    </row>
    <row r="89" spans="1:17" ht="20.100000000000001" customHeight="1" x14ac:dyDescent="0.25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5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5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5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80</v>
      </c>
      <c r="L92" s="189">
        <v>229651</v>
      </c>
    </row>
    <row r="93" spans="1:17" ht="20.100000000000001" customHeight="1" x14ac:dyDescent="0.25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16</v>
      </c>
      <c r="L93" s="175">
        <v>205455</v>
      </c>
    </row>
    <row r="94" spans="1:17" ht="20.100000000000001" customHeight="1" x14ac:dyDescent="0.25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5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284</v>
      </c>
    </row>
    <row r="96" spans="1:17" ht="20.100000000000001" customHeight="1" x14ac:dyDescent="0.25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3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767</v>
      </c>
      <c r="M97" s="191">
        <f>SUM(K96,K74:K76)</f>
        <v>161</v>
      </c>
      <c r="N97" s="177">
        <f>SUM(K77:K95)</f>
        <v>606</v>
      </c>
    </row>
    <row r="98" spans="1:14" ht="20.100000000000001" customHeight="1" x14ac:dyDescent="0.25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3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5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470</v>
      </c>
      <c r="L100" s="31">
        <v>141977</v>
      </c>
    </row>
    <row r="101" spans="1:14" ht="20.100000000000001" customHeight="1" x14ac:dyDescent="0.25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158</v>
      </c>
      <c r="L101" s="31">
        <v>141978</v>
      </c>
    </row>
    <row r="102" spans="1:14" ht="20.100000000000001" customHeight="1" x14ac:dyDescent="0.25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158</v>
      </c>
      <c r="L102" s="31">
        <v>141930</v>
      </c>
    </row>
    <row r="103" spans="1:14" ht="20.100000000000001" customHeight="1" x14ac:dyDescent="0.3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786</v>
      </c>
    </row>
    <row r="104" spans="1:14" ht="20.100000000000001" customHeight="1" x14ac:dyDescent="0.25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3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5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3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Havlíček Jan</cp:lastModifiedBy>
  <dcterms:created xsi:type="dcterms:W3CDTF">2000-04-06T15:23:07Z</dcterms:created>
  <dcterms:modified xsi:type="dcterms:W3CDTF">2023-09-10T15:09:35Z</dcterms:modified>
</cp:coreProperties>
</file>