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132" windowWidth="15240" windowHeight="8640"/>
  </bookViews>
  <sheets>
    <sheet name="Sheet1" sheetId="1" r:id="rId1"/>
    <sheet name="Sheet2" sheetId="2" r:id="rId2"/>
    <sheet name="Sheet3" sheetId="3" r:id="rId3"/>
  </sheets>
  <definedNames>
    <definedName name="_xlnm.Print_Area" localSheetId="0">Sheet1!$A$9:$J$177</definedName>
    <definedName name="_xlnm.Print_Titles" localSheetId="0">Sheet1!$1:$2</definedName>
  </definedNames>
  <calcPr calcId="0" fullCalcOnLoad="1"/>
</workbook>
</file>

<file path=xl/calcChain.xml><?xml version="1.0" encoding="utf-8"?>
<calcChain xmlns="http://schemas.openxmlformats.org/spreadsheetml/2006/main">
  <c r="M89" i="1" l="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E157" i="1"/>
  <c r="M157" i="1"/>
  <c r="M158" i="1"/>
  <c r="M159" i="1"/>
  <c r="M160" i="1"/>
  <c r="M161" i="1"/>
  <c r="M162" i="1"/>
  <c r="M163" i="1"/>
  <c r="M164" i="1"/>
  <c r="M165" i="1"/>
  <c r="M166" i="1"/>
  <c r="M167" i="1"/>
  <c r="M168" i="1"/>
  <c r="M169" i="1"/>
  <c r="M170" i="1"/>
  <c r="M171" i="1"/>
  <c r="M172" i="1"/>
  <c r="M173" i="1"/>
  <c r="M174" i="1"/>
  <c r="M175" i="1"/>
  <c r="M176" i="1"/>
  <c r="M178" i="1"/>
  <c r="M179" i="1"/>
</calcChain>
</file>

<file path=xl/sharedStrings.xml><?xml version="1.0" encoding="utf-8"?>
<sst xmlns="http://schemas.openxmlformats.org/spreadsheetml/2006/main" count="658" uniqueCount="325">
  <si>
    <t>BMAR</t>
  </si>
  <si>
    <t>Deal</t>
  </si>
  <si>
    <t>Variance</t>
  </si>
  <si>
    <t>Entity</t>
  </si>
  <si>
    <t>HPLC</t>
  </si>
  <si>
    <t>Meter</t>
  </si>
  <si>
    <t>Action Taken</t>
  </si>
  <si>
    <t>Issue</t>
  </si>
  <si>
    <t>Email to Carlos and Stella</t>
  </si>
  <si>
    <t xml:space="preserve">Production </t>
  </si>
  <si>
    <t>Month</t>
  </si>
  <si>
    <t>Pipe</t>
  </si>
  <si>
    <t>Date</t>
  </si>
  <si>
    <t>PGEV</t>
  </si>
  <si>
    <t>ENA</t>
  </si>
  <si>
    <t>324-015</t>
  </si>
  <si>
    <t>Email to Charlotte and Stacey</t>
  </si>
  <si>
    <t>PGEV shows delivery 3000/day on 24th and 25th, but HPL shows receiving the same 3000/day on behalf of HPL not ENA.  So we are short -6000 on PGEV deal  and long 6000 on HPL deal.</t>
  </si>
  <si>
    <t>HPL</t>
  </si>
  <si>
    <t>HPL 980071 / PGEV 324-015</t>
  </si>
  <si>
    <t>PGEV / ETXG</t>
  </si>
  <si>
    <t>E 4615001 / P 323-706</t>
  </si>
  <si>
    <t>Talked to Karen Lindley</t>
  </si>
  <si>
    <t>Karen still has not received allocation statement from ETXG.  She thinks she will receive 2/00 and 3/00 today.</t>
  </si>
  <si>
    <t>BMAR / HPL</t>
  </si>
  <si>
    <t>986782  /  988651</t>
  </si>
  <si>
    <t>PGEV/HPL</t>
  </si>
  <si>
    <t>HPL/PG&amp;E</t>
  </si>
  <si>
    <t>988740/4100101</t>
  </si>
  <si>
    <t>Email to Aimee/Call to Brian with PG&amp;E</t>
  </si>
  <si>
    <t>Aimee says HPL has custody @ meter.  Called Brian with daily variances on 4/9 HPL 14,421;PG&amp;E 14411:  4/23 HPL 32700;PG&amp;E 32700:  4/29 HPL 35576; PG&amp;E 41196</t>
  </si>
  <si>
    <t>Email to Charlotte</t>
  </si>
  <si>
    <t>BMAR/HPL</t>
  </si>
  <si>
    <t>PGEV shows delivery 3000/day on 24th and 25th, but HPL shows receiving the same 3000/day on behalf of HPL not ENA.  So we are short -6000 on PGEV deal  and long 6000 on HPL deal. ** Corrected **</t>
  </si>
  <si>
    <t>BMAR shows delivering 432,021 to HPL at I/C; 391,669 from Vastar; 25,636 from HE; 14,716 from Exxon.  HPL shows receiving 471,243. Waiting to see if BMAR agrees with our allocation and will send revision (5/5/00)</t>
  </si>
  <si>
    <t>533-493</t>
  </si>
  <si>
    <t>Email to BMAR</t>
  </si>
  <si>
    <t>Waiting for BMAR to approve</t>
  </si>
  <si>
    <t>986782/8651</t>
  </si>
  <si>
    <t>Waiting for BMAR to reallocate</t>
  </si>
  <si>
    <t xml:space="preserve">Also waiting for Stella and Carlos to agree to </t>
  </si>
  <si>
    <t>980071/324-015</t>
  </si>
  <si>
    <t>Called Brian to get cuts.</t>
  </si>
  <si>
    <t>email to Brian to reallocate</t>
  </si>
  <si>
    <t>HPL has custody and the variance is on 7/19/99.  Brian needs to reallocate</t>
  </si>
  <si>
    <t>KAREN</t>
  </si>
  <si>
    <t>LGM</t>
  </si>
  <si>
    <t>LRP/FGT</t>
  </si>
  <si>
    <t>848704/165094</t>
  </si>
  <si>
    <t>email to Ed Terry</t>
  </si>
  <si>
    <t>BRLH/SAB</t>
  </si>
  <si>
    <t>BGM</t>
  </si>
  <si>
    <t>846120/987414</t>
  </si>
  <si>
    <t>email to Anita Patton</t>
  </si>
  <si>
    <t>provided Anita days that we are different on vol</t>
  </si>
  <si>
    <t>LRP/TETCO</t>
  </si>
  <si>
    <t>843038/???</t>
  </si>
  <si>
    <t>provided Ed days that we are different on vol, he will get with TETCO and determine if volume is correct</t>
  </si>
  <si>
    <t>BRLH/TGT</t>
  </si>
  <si>
    <t>848710/2394</t>
  </si>
  <si>
    <t>LRP/KOCH</t>
  </si>
  <si>
    <t>848718/3298</t>
  </si>
  <si>
    <t>provided Ed days that we are different on vol, he will get with KOCH and determine if volume is correct; follow up email on 5/18</t>
  </si>
  <si>
    <t>LRP/CGLF</t>
  </si>
  <si>
    <t>846113/4048</t>
  </si>
  <si>
    <t>provided Ed days that we are different on vol, he will get with CGLF and determine if volume is correct; follow up email on 5/18</t>
  </si>
  <si>
    <t>ETXG/PGEV</t>
  </si>
  <si>
    <t>4615001/323706</t>
  </si>
  <si>
    <t>spoke with Sherlyn</t>
  </si>
  <si>
    <t>HPL/DOW</t>
  </si>
  <si>
    <t>986780/6780</t>
  </si>
  <si>
    <t>spoke with Thu</t>
  </si>
  <si>
    <t>Thu is looking into this</t>
  </si>
  <si>
    <t>ETXG/ETXG</t>
  </si>
  <si>
    <t>ENA/HPL</t>
  </si>
  <si>
    <t>spoke with Megan</t>
  </si>
  <si>
    <t>LRP/TRCO</t>
  </si>
  <si>
    <t>email to Ed Terry; info to Jeanie Robins</t>
  </si>
  <si>
    <t>per Ed, the variance needs to be booked to the OBA on the TRCO side, Jeanie needs to get the OBA set up and booked</t>
  </si>
  <si>
    <t>BRLH/TRCO</t>
  </si>
  <si>
    <t>843039/6268</t>
  </si>
  <si>
    <t>email to Jeanie Robins</t>
  </si>
  <si>
    <t>requested support for TRCO volume</t>
  </si>
  <si>
    <t>848704/16509</t>
  </si>
  <si>
    <t>Thu Nguyen</t>
  </si>
  <si>
    <t>CENT/TGPL</t>
  </si>
  <si>
    <t>HPL/CENT</t>
  </si>
  <si>
    <t>77601/417</t>
  </si>
  <si>
    <t>987001/1588</t>
  </si>
  <si>
    <t>email Carlos R.</t>
  </si>
  <si>
    <t>nomed 20600 and confirmed 21250.</t>
  </si>
  <si>
    <t>Date Resolved</t>
  </si>
  <si>
    <t>TGPL/AMOC</t>
  </si>
  <si>
    <t>211/990</t>
  </si>
  <si>
    <t>spoke with Fred</t>
  </si>
  <si>
    <t>AMOC needed to be actualized and TGPL needed to be reallocated</t>
  </si>
  <si>
    <t>NRAM/HPL</t>
  </si>
  <si>
    <t>2093/982093</t>
  </si>
  <si>
    <t>needed to be actualized</t>
  </si>
  <si>
    <t>UNIT/HPL</t>
  </si>
  <si>
    <t>1279/981279</t>
  </si>
  <si>
    <t>reallocated Unit expense contract</t>
  </si>
  <si>
    <t>GMI changed</t>
  </si>
  <si>
    <t>HPL/TETCO</t>
  </si>
  <si>
    <t>986892/72382</t>
  </si>
  <si>
    <t>193/984132</t>
  </si>
  <si>
    <t>HPL/TGPL</t>
  </si>
  <si>
    <t>986290/905</t>
  </si>
  <si>
    <t>UNIT/SEC</t>
  </si>
  <si>
    <t>1280/1280</t>
  </si>
  <si>
    <t>reallocate</t>
  </si>
  <si>
    <t>volume allocated on wrong path</t>
  </si>
  <si>
    <t>HPL/ENA</t>
  </si>
  <si>
    <t>reallocated brokered deal</t>
  </si>
  <si>
    <t>Measurement custody dispute</t>
  </si>
  <si>
    <t>982540/982540</t>
  </si>
  <si>
    <t>AMOC/HPL</t>
  </si>
  <si>
    <t xml:space="preserve">SHERLYN </t>
  </si>
  <si>
    <t>Both expense K has support for their volume. Ck with Carlos on meter custody.</t>
  </si>
  <si>
    <t>Call Amoco for revised allocation. Will call back 05/24/00</t>
  </si>
  <si>
    <t>email Sabrae Z</t>
  </si>
  <si>
    <t>Anita Luong</t>
  </si>
  <si>
    <t>CHAN/HPL</t>
  </si>
  <si>
    <t>1-6350/988714</t>
  </si>
  <si>
    <t>reallocted POPS.  Corrected MOPS</t>
  </si>
  <si>
    <t>POPS was in wrong track.  MOPS was actualized w/ incorrect volume.</t>
  </si>
  <si>
    <t>HPL/MTPC</t>
  </si>
  <si>
    <t>980068/8692</t>
  </si>
  <si>
    <t>corrected MTPC</t>
  </si>
  <si>
    <t>Volume for MTPC was in wrong path.</t>
  </si>
  <si>
    <t>HPL/HPL</t>
  </si>
  <si>
    <t>983405/983405</t>
  </si>
  <si>
    <t>created operational path</t>
  </si>
  <si>
    <t>Operational path was not set up</t>
  </si>
  <si>
    <t>TENN/HPL</t>
  </si>
  <si>
    <t>011306-0980694</t>
  </si>
  <si>
    <t>change vol. On day 23 at meter 694</t>
  </si>
  <si>
    <t>Volume on day 23 for meter 694 was incorrect</t>
  </si>
  <si>
    <t>HPL/FGT</t>
  </si>
  <si>
    <t>0985674/287</t>
  </si>
  <si>
    <t>e-mail C. Hawkins</t>
  </si>
  <si>
    <t>Volume showed on HPL xport did not tie to what FGT show as sale</t>
  </si>
  <si>
    <t>1-6032/983500</t>
  </si>
  <si>
    <t>Verify w/ Channel and e-mail Charlotte</t>
  </si>
  <si>
    <t>Discrepancy between what Channel has and what Charlotte confirmed.</t>
  </si>
  <si>
    <t>HPL/SEAH</t>
  </si>
  <si>
    <t>012466/983536</t>
  </si>
  <si>
    <t>Corrected broker</t>
  </si>
  <si>
    <t>HPL/TENN</t>
  </si>
  <si>
    <t>012466/0983536</t>
  </si>
  <si>
    <t>Broker did not match w/ the pipe.</t>
  </si>
  <si>
    <t>983536/3371</t>
  </si>
  <si>
    <t>email Carlos, Clarissa Garcia</t>
  </si>
  <si>
    <t>Seahawk deal was not path.</t>
  </si>
  <si>
    <t>011306/0980694</t>
  </si>
  <si>
    <t>Confirmed on HPL did not tie back to what Tennessee provided.</t>
  </si>
  <si>
    <t>HPLR</t>
  </si>
  <si>
    <t>TETCO (East desk pipe) is not up in Unify at this time.</t>
  </si>
  <si>
    <t>HPL/DEFS</t>
  </si>
  <si>
    <t>0986722/6722</t>
  </si>
  <si>
    <t>Duke's volume does not tie to HPL</t>
  </si>
  <si>
    <t>Requested C. Moses to get imbalance statement from Duke</t>
  </si>
  <si>
    <t>Various</t>
  </si>
  <si>
    <t>None</t>
  </si>
  <si>
    <t>NA</t>
  </si>
  <si>
    <t>Fred Boas</t>
  </si>
  <si>
    <t>980633/357</t>
  </si>
  <si>
    <t>980633/356</t>
  </si>
  <si>
    <t>98543/357</t>
  </si>
  <si>
    <t>2337/985767</t>
  </si>
  <si>
    <t>8177-4570</t>
  </si>
  <si>
    <t>HPL/Tejas</t>
  </si>
  <si>
    <t>HPLTransco</t>
  </si>
  <si>
    <t>Humble Gas PL</t>
  </si>
  <si>
    <t>Gulf Energy PL</t>
  </si>
  <si>
    <t>31-5074-04</t>
  </si>
  <si>
    <t>440-559</t>
  </si>
  <si>
    <t>Tejas Gas PL</t>
  </si>
  <si>
    <t>990/6363</t>
  </si>
  <si>
    <t>8177-4570/25259</t>
  </si>
  <si>
    <t>HPL/HPLR</t>
  </si>
  <si>
    <t>King Ranch</t>
  </si>
  <si>
    <t>8177-3801</t>
  </si>
  <si>
    <t>989643/012</t>
  </si>
  <si>
    <t>Hanover</t>
  </si>
  <si>
    <t>9820/9773</t>
  </si>
  <si>
    <t>989774/989821</t>
  </si>
  <si>
    <t>HPL/GEPL</t>
  </si>
  <si>
    <t>27-005-08/980696</t>
  </si>
  <si>
    <t>986363/3404</t>
  </si>
  <si>
    <t>987155</t>
  </si>
  <si>
    <t>989643</t>
  </si>
  <si>
    <t>Tenn/HGPL</t>
  </si>
  <si>
    <t>12400/IMB-505765</t>
  </si>
  <si>
    <t>HGPL/KRGP</t>
  </si>
  <si>
    <t>8177-4570/012</t>
  </si>
  <si>
    <t>8177-4572/12</t>
  </si>
  <si>
    <t>8177-3801/415</t>
  </si>
  <si>
    <t>KRGP/HPL</t>
  </si>
  <si>
    <t>KRGP/HGPL</t>
  </si>
  <si>
    <t>012/012</t>
  </si>
  <si>
    <t>Transco/HPL</t>
  </si>
  <si>
    <t>980074/6014</t>
  </si>
  <si>
    <t>HGPL/HGPL</t>
  </si>
  <si>
    <t>8177-4570/8177-4570</t>
  </si>
  <si>
    <t>989643/25259</t>
  </si>
  <si>
    <t>HPL/NGPL</t>
  </si>
  <si>
    <t>KRGP/KRGP</t>
  </si>
  <si>
    <t>8177-3801/8177-3801</t>
  </si>
  <si>
    <t>HPL/KRGP</t>
  </si>
  <si>
    <t>9889643</t>
  </si>
  <si>
    <t>25259/8177-4570</t>
  </si>
  <si>
    <t>NGPL/HGPL</t>
  </si>
  <si>
    <t>HPL/HPl</t>
  </si>
  <si>
    <t>980415/8177-3801</t>
  </si>
  <si>
    <t>12400/8177-4572</t>
  </si>
  <si>
    <t>6017/980074</t>
  </si>
  <si>
    <t>25259/81774570</t>
  </si>
  <si>
    <t>GEPL/GEPL</t>
  </si>
  <si>
    <t>31-504-04</t>
  </si>
  <si>
    <t>Tenn/HPL</t>
  </si>
  <si>
    <t>12494/986363</t>
  </si>
  <si>
    <t>TGPL/TGPL</t>
  </si>
  <si>
    <t>990/990</t>
  </si>
  <si>
    <t xml:space="preserve">Scheduling did not track &amp; balance </t>
  </si>
  <si>
    <t>Set up Accounting Arrangement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</si>
  <si>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</si>
  <si>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</si>
  <si>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</si>
  <si>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</si>
  <si>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</si>
  <si>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</si>
  <si>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</si>
  <si>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</si>
  <si>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</si>
  <si>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</si>
  <si>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</si>
  <si>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</si>
  <si>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</si>
  <si>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</si>
  <si>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</si>
  <si>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</si>
  <si>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</si>
  <si>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</si>
  <si>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</si>
  <si>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</si>
  <si>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</si>
  <si>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</si>
  <si>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</si>
  <si>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</si>
  <si>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</si>
  <si>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</si>
  <si>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</si>
  <si>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</si>
  <si>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</si>
  <si>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</si>
  <si>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</si>
  <si>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</si>
  <si>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</si>
  <si>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</si>
  <si>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</si>
  <si>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</si>
  <si>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</si>
  <si>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</si>
  <si>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</si>
  <si>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</si>
  <si>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</si>
  <si>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</si>
  <si>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</si>
  <si>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</si>
  <si>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</si>
  <si>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</si>
  <si>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</si>
  <si>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</si>
  <si>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</si>
  <si>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</si>
  <si>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</si>
  <si>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</si>
  <si>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</si>
  <si>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</si>
  <si>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</si>
  <si>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</si>
  <si>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</si>
  <si>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</si>
  <si>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</si>
  <si>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</si>
  <si>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</si>
  <si>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</si>
  <si>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</si>
  <si>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</si>
  <si>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</si>
  <si>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</si>
  <si>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</si>
  <si>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</si>
  <si>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</si>
  <si>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</si>
  <si>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</si>
  <si>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</si>
  <si>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</si>
  <si>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</si>
  <si>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</si>
  <si>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</si>
  <si>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</si>
  <si>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</si>
  <si>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</si>
  <si>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</si>
  <si>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</si>
  <si>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</si>
  <si>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</si>
  <si>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</si>
  <si>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</si>
  <si>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</si>
  <si>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</si>
  <si>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</si>
  <si>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 Complete</t>
  </si>
  <si>
    <t>FB Done</t>
  </si>
  <si>
    <t>Email to Charlotte with date and variance. PG&amp;E Texas has custody.  Charlotte sent email back saying she forwarded to Carlos and Stacey. 6/1/00 talked to Lorraine and she said she will have to take a look and see why these markets were not kept whole.</t>
  </si>
  <si>
    <t>He will get back with me. Make corrections when accrual is finished.</t>
  </si>
  <si>
    <t>LRP is correct, have given FGT support to Diana - 6/2</t>
  </si>
  <si>
    <t>Faxed support to Charlotte and email follow up.  Give supporting schedules to S. Anatas.</t>
  </si>
  <si>
    <t>cleared</t>
  </si>
  <si>
    <t>Megan is obtaining support from Devon for the ENA side, trying to get in contact w/the scheduler at Devon (6/5)</t>
  </si>
  <si>
    <t>Megan is obtaining support from Devon for the ENA side; rec'd support 5/22; talking to Chad at ETXG (5/22), trying to get in contact w/the scheduler at Devon (6/5)</t>
  </si>
  <si>
    <t>Payback which Amoco does not recognize at this moment. Amoco recognizes 5,???mmbtu, waiting for revised allocation to expense contract.  Waiting for Delores to call back 06/07/00</t>
  </si>
  <si>
    <t>TGPL shows zero delivery.  Sabrae to review confirms. Sabrae did contact TGPL and they agreed there is activity at 905.  Fred to follow up with TGPL for transportation expense allocation. 06/06/00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</si>
</sst>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dd/yy"/>
    <numFmt numFmtId="166" formatCode="_(* #,##0_);_(* \(#,##0\);_(* &quot;-&quot;??_);_(@_)"/>
  </numFmts>
  <fonts count="5" x14ac:knownFonts="1">
    <font>
      <sz val="10"/>
      <name val="Arial"/>
    </font>
    <font>
      <sz val="10"/>
      <name val="Arial"/>
    </font>
    <font>
      <b/>
      <sz val="10"/>
      <name val="Arial"/>
      <family val="2"/>
    </font>
    <font>
      <b/>
      <u/>
      <sz val="10"/>
      <name val="Arial"/>
      <family val="2"/>
    </font>
    <font>
      <b/>
      <sz val="10"/>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43"/>
        <bgColor indexed="64"/>
      </patternFill>
    </fill>
    <fill>
      <patternFill patternType="solid">
        <fgColor indexed="14"/>
        <bgColor indexed="64"/>
      </patternFill>
    </fill>
  </fills>
  <borders count="6">
    <border>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wrapText="1"/>
    </xf>
    <xf numFmtId="0" fontId="0" fillId="0" borderId="0" xfId="0" applyAlignment="1">
      <alignment vertical="top"/>
    </xf>
    <xf numFmtId="0" fontId="2" fillId="0" borderId="0" xfId="0" applyFont="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17" fontId="0" fillId="0" borderId="3" xfId="0" applyNumberForma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3" borderId="0" xfId="0" applyFill="1"/>
    <xf numFmtId="17" fontId="0" fillId="0" borderId="0" xfId="0" applyNumberFormat="1" applyFill="1" applyBorder="1" applyAlignment="1">
      <alignment vertical="top"/>
    </xf>
    <xf numFmtId="0" fontId="0" fillId="0" borderId="0" xfId="0" applyFill="1" applyBorder="1" applyAlignment="1">
      <alignment vertical="top"/>
    </xf>
    <xf numFmtId="0" fontId="0" fillId="0" borderId="0" xfId="0" applyFill="1" applyBorder="1" applyAlignment="1">
      <alignment vertical="top" wrapText="1"/>
    </xf>
    <xf numFmtId="0" fontId="0" fillId="0" borderId="0" xfId="0" applyFill="1" applyAlignment="1">
      <alignment vertical="top"/>
    </xf>
    <xf numFmtId="17" fontId="0" fillId="0" borderId="0" xfId="0" applyNumberFormat="1" applyAlignment="1">
      <alignment vertical="top"/>
    </xf>
    <xf numFmtId="0" fontId="0" fillId="0" borderId="0" xfId="0" applyAlignment="1">
      <alignment vertical="top" wrapText="1"/>
    </xf>
    <xf numFmtId="38" fontId="2" fillId="2" borderId="4" xfId="0" applyNumberFormat="1" applyFont="1" applyFill="1" applyBorder="1" applyAlignment="1">
      <alignment horizontal="center"/>
    </xf>
    <xf numFmtId="38" fontId="2" fillId="2" borderId="5" xfId="0" applyNumberFormat="1" applyFont="1" applyFill="1" applyBorder="1" applyAlignment="1">
      <alignment horizontal="center"/>
    </xf>
    <xf numFmtId="38" fontId="0" fillId="0" borderId="3" xfId="0" applyNumberFormat="1" applyBorder="1" applyAlignment="1">
      <alignment vertical="top"/>
    </xf>
    <xf numFmtId="38" fontId="0" fillId="0" borderId="0" xfId="0" applyNumberFormat="1" applyFill="1" applyBorder="1" applyAlignment="1">
      <alignment vertical="top"/>
    </xf>
    <xf numFmtId="38" fontId="0" fillId="0" borderId="0" xfId="0" applyNumberFormat="1"/>
    <xf numFmtId="38" fontId="0" fillId="0" borderId="0" xfId="0" applyNumberFormat="1" applyAlignment="1">
      <alignment vertical="top"/>
    </xf>
    <xf numFmtId="0" fontId="0" fillId="0" borderId="3" xfId="0" applyBorder="1" applyAlignment="1">
      <alignment horizontal="center" vertical="top"/>
    </xf>
    <xf numFmtId="0" fontId="0" fillId="0" borderId="0" xfId="0" applyFill="1" applyBorder="1" applyAlignment="1">
      <alignment horizontal="center" vertical="top"/>
    </xf>
    <xf numFmtId="0" fontId="0" fillId="0" borderId="0" xfId="0" applyAlignment="1">
      <alignment horizontal="center"/>
    </xf>
    <xf numFmtId="0" fontId="0" fillId="0" borderId="0" xfId="0" applyAlignment="1">
      <alignment horizontal="center" vertical="top"/>
    </xf>
    <xf numFmtId="14" fontId="0" fillId="0" borderId="3" xfId="0" applyNumberFormat="1" applyBorder="1" applyAlignment="1">
      <alignment horizontal="center" vertical="top"/>
    </xf>
    <xf numFmtId="14" fontId="0" fillId="0" borderId="0" xfId="0" applyNumberFormat="1" applyFill="1" applyBorder="1" applyAlignment="1">
      <alignment horizontal="center" vertical="top"/>
    </xf>
    <xf numFmtId="16" fontId="0" fillId="0" borderId="0" xfId="0" applyNumberFormat="1" applyAlignment="1">
      <alignment horizontal="center" vertical="top"/>
    </xf>
    <xf numFmtId="164" fontId="2" fillId="2" borderId="1" xfId="0" applyNumberFormat="1" applyFont="1" applyFill="1" applyBorder="1" applyAlignment="1">
      <alignment horizontal="center" wrapText="1"/>
    </xf>
    <xf numFmtId="164" fontId="2" fillId="2" borderId="2" xfId="0" applyNumberFormat="1" applyFont="1" applyFill="1" applyBorder="1" applyAlignment="1">
      <alignment horizontal="center" wrapText="1"/>
    </xf>
    <xf numFmtId="164" fontId="0" fillId="0" borderId="3" xfId="0" applyNumberFormat="1" applyBorder="1" applyAlignment="1">
      <alignment horizontal="center" vertical="top" wrapText="1"/>
    </xf>
    <xf numFmtId="164" fontId="0" fillId="0" borderId="0" xfId="0" applyNumberFormat="1" applyFill="1" applyBorder="1" applyAlignment="1">
      <alignment horizontal="center" vertical="top" wrapText="1"/>
    </xf>
    <xf numFmtId="164" fontId="0" fillId="0" borderId="0" xfId="0" applyNumberFormat="1" applyAlignment="1">
      <alignment horizontal="center" wrapText="1"/>
    </xf>
    <xf numFmtId="164" fontId="0" fillId="0" borderId="0" xfId="0" applyNumberFormat="1" applyAlignment="1">
      <alignment horizontal="center" vertical="top" wrapText="1"/>
    </xf>
    <xf numFmtId="17" fontId="0" fillId="4" borderId="0" xfId="0" applyNumberFormat="1" applyFill="1" applyAlignment="1">
      <alignment vertical="top"/>
    </xf>
    <xf numFmtId="0" fontId="0" fillId="4" borderId="0" xfId="0" applyFill="1" applyAlignment="1">
      <alignment vertical="top"/>
    </xf>
    <xf numFmtId="38" fontId="0" fillId="4" borderId="0" xfId="0" applyNumberFormat="1" applyFill="1" applyAlignment="1">
      <alignment vertical="top"/>
    </xf>
    <xf numFmtId="0" fontId="0" fillId="4" borderId="0" xfId="0" applyFill="1" applyAlignment="1">
      <alignment horizontal="center" vertical="top"/>
    </xf>
    <xf numFmtId="0" fontId="0" fillId="4" borderId="0" xfId="0" applyFill="1" applyAlignment="1">
      <alignment vertical="top" wrapText="1"/>
    </xf>
    <xf numFmtId="164" fontId="0" fillId="4" borderId="0" xfId="0" applyNumberFormat="1" applyFill="1" applyAlignment="1">
      <alignment horizontal="center" vertical="top" wrapText="1"/>
    </xf>
    <xf numFmtId="0" fontId="3" fillId="0" borderId="3" xfId="0" applyFont="1" applyBorder="1" applyAlignment="1">
      <alignment vertical="top"/>
    </xf>
    <xf numFmtId="38" fontId="3" fillId="0" borderId="3" xfId="0" applyNumberFormat="1" applyFont="1" applyBorder="1" applyAlignment="1">
      <alignment vertical="top"/>
    </xf>
    <xf numFmtId="0" fontId="3" fillId="0" borderId="3" xfId="0" applyFont="1" applyBorder="1" applyAlignment="1">
      <alignment horizontal="center" vertical="top"/>
    </xf>
    <xf numFmtId="14" fontId="3" fillId="0" borderId="3" xfId="0" applyNumberFormat="1" applyFont="1" applyBorder="1" applyAlignment="1">
      <alignment horizontal="center" vertical="top"/>
    </xf>
    <xf numFmtId="0" fontId="3" fillId="0" borderId="3" xfId="0" applyFont="1" applyBorder="1" applyAlignment="1">
      <alignment vertical="top" wrapText="1"/>
    </xf>
    <xf numFmtId="164" fontId="3" fillId="0" borderId="3" xfId="0" applyNumberFormat="1" applyFont="1" applyBorder="1" applyAlignment="1">
      <alignment horizontal="center" vertical="top" wrapText="1"/>
    </xf>
    <xf numFmtId="0" fontId="3" fillId="0" borderId="0" xfId="0" applyFont="1" applyAlignment="1">
      <alignment vertical="top"/>
    </xf>
    <xf numFmtId="17" fontId="3" fillId="3" borderId="3" xfId="0" applyNumberFormat="1" applyFont="1" applyFill="1" applyBorder="1" applyAlignment="1">
      <alignment vertical="top"/>
    </xf>
    <xf numFmtId="17" fontId="0" fillId="5" borderId="0" xfId="0" applyNumberFormat="1" applyFill="1" applyAlignment="1">
      <alignment vertical="top"/>
    </xf>
    <xf numFmtId="0" fontId="0" fillId="5" borderId="0" xfId="0" applyFill="1" applyAlignment="1">
      <alignment vertical="top"/>
    </xf>
    <xf numFmtId="38" fontId="0" fillId="5" borderId="0" xfId="0" applyNumberFormat="1" applyFill="1" applyAlignment="1">
      <alignment vertical="top"/>
    </xf>
    <xf numFmtId="0" fontId="0" fillId="5" borderId="0" xfId="0" applyFill="1" applyAlignment="1">
      <alignment horizontal="center" vertical="top"/>
    </xf>
    <xf numFmtId="0" fontId="0" fillId="5" borderId="0" xfId="0" applyFill="1" applyAlignment="1">
      <alignment vertical="top" wrapText="1"/>
    </xf>
    <xf numFmtId="164" fontId="0" fillId="5" borderId="0" xfId="0" applyNumberFormat="1" applyFill="1" applyAlignment="1">
      <alignment horizontal="center" vertical="top" wrapText="1"/>
    </xf>
    <xf numFmtId="16" fontId="0" fillId="4" borderId="0" xfId="0" applyNumberFormat="1" applyFill="1" applyAlignment="1">
      <alignment horizontal="center" vertical="top"/>
    </xf>
    <xf numFmtId="17" fontId="0" fillId="0" borderId="0" xfId="0" applyNumberFormat="1"/>
    <xf numFmtId="166" fontId="0" fillId="0" borderId="0" xfId="1" applyNumberFormat="1" applyFont="1"/>
    <xf numFmtId="0" fontId="0" fillId="0" borderId="0" xfId="0" applyNumberFormat="1" applyAlignment="1">
      <alignment horizontal="center"/>
    </xf>
    <xf numFmtId="17" fontId="0" fillId="4" borderId="0" xfId="0" applyNumberFormat="1" applyFill="1"/>
    <xf numFmtId="0" fontId="0" fillId="4" borderId="0" xfId="0" applyFill="1"/>
    <xf numFmtId="38" fontId="0" fillId="4" borderId="0" xfId="0" applyNumberFormat="1" applyFill="1"/>
    <xf numFmtId="0" fontId="0" fillId="4" borderId="0" xfId="0" applyFill="1" applyAlignment="1">
      <alignment horizontal="center"/>
    </xf>
    <xf numFmtId="0" fontId="0" fillId="4" borderId="0" xfId="0" applyFill="1" applyAlignment="1">
      <alignment wrapText="1"/>
    </xf>
    <xf numFmtId="164" fontId="0" fillId="4" borderId="0" xfId="0" applyNumberFormat="1" applyFill="1" applyAlignment="1">
      <alignment horizontal="center" wrapText="1"/>
    </xf>
    <xf numFmtId="17" fontId="0" fillId="5" borderId="0" xfId="0" applyNumberFormat="1" applyFill="1"/>
    <xf numFmtId="0" fontId="0" fillId="5" borderId="0" xfId="0" applyFill="1"/>
    <xf numFmtId="38" fontId="0" fillId="5" borderId="0" xfId="0" applyNumberFormat="1" applyFill="1"/>
    <xf numFmtId="0" fontId="0" fillId="5" borderId="0" xfId="0" applyFill="1" applyAlignment="1">
      <alignment horizontal="center"/>
    </xf>
    <xf numFmtId="0" fontId="0" fillId="5" borderId="0" xfId="0" applyFill="1" applyAlignment="1">
      <alignment wrapText="1"/>
    </xf>
    <xf numFmtId="17" fontId="0" fillId="4" borderId="0" xfId="0" applyNumberFormat="1" applyFill="1" applyAlignment="1">
      <alignment wrapText="1"/>
    </xf>
    <xf numFmtId="17" fontId="0" fillId="0" borderId="0" xfId="0" applyNumberFormat="1" applyFill="1"/>
    <xf numFmtId="0" fontId="0" fillId="0" borderId="0" xfId="0" applyFill="1"/>
    <xf numFmtId="38" fontId="0" fillId="0" borderId="0" xfId="0" applyNumberFormat="1" applyFill="1"/>
    <xf numFmtId="0" fontId="0" fillId="0" borderId="0" xfId="0" applyFill="1" applyAlignment="1">
      <alignment horizontal="center"/>
    </xf>
    <xf numFmtId="0" fontId="0" fillId="0" borderId="0" xfId="0" applyFill="1" applyAlignment="1">
      <alignment wrapText="1"/>
    </xf>
    <xf numFmtId="164" fontId="0" fillId="0" borderId="0" xfId="0" applyNumberFormat="1" applyFill="1" applyAlignment="1">
      <alignment horizontal="center" wrapText="1"/>
    </xf>
    <xf numFmtId="0" fontId="0" fillId="0" borderId="0" xfId="0" quotePrefix="1" applyAlignment="1">
      <alignment horizontal="center"/>
    </xf>
    <xf numFmtId="0" fontId="4" fillId="6" borderId="0" xfId="0" applyFont="1" applyFill="1"/>
    <xf numFmtId="0" fontId="0" fillId="0" borderId="0" xfId="0" applyAlignment="1">
      <alignment horizontal="left" wrapText="1"/>
    </xf>
    <xf numFmtId="0" fontId="0" fillId="0" borderId="0" xfId="0" quotePrefix="1"/>
    <xf numFmtId="0" fontId="0" fillId="4" borderId="0" xfId="0" quotePrefix="1" applyFill="1" applyAlignment="1">
      <alignment horizontal="center"/>
    </xf>
    <xf numFmtId="164" fontId="0" fillId="4" borderId="0" xfId="0" quotePrefix="1" applyNumberFormat="1" applyFill="1" applyAlignment="1">
      <alignment horizontal="center" wrapText="1"/>
    </xf>
    <xf numFmtId="10" fontId="2" fillId="0" borderId="0" xfId="0" applyNumberFormat="1" applyFont="1" applyAlignment="1">
      <alignment horizontal="center"/>
    </xf>
    <xf numFmtId="17" fontId="0" fillId="0" borderId="0" xfId="0" applyNumberFormat="1" applyBorder="1" applyAlignment="1">
      <alignment vertical="top"/>
    </xf>
    <xf numFmtId="0" fontId="0" fillId="0" borderId="0" xfId="0" applyBorder="1" applyAlignment="1">
      <alignment vertical="top"/>
    </xf>
    <xf numFmtId="38" fontId="0" fillId="0" borderId="0" xfId="0" applyNumberFormat="1" applyBorder="1" applyAlignment="1">
      <alignment vertical="top"/>
    </xf>
    <xf numFmtId="0" fontId="0" fillId="0" borderId="0" xfId="0" applyBorder="1" applyAlignment="1">
      <alignment horizontal="center" vertical="top"/>
    </xf>
    <xf numFmtId="14" fontId="0" fillId="0" borderId="0" xfId="0" applyNumberFormat="1" applyBorder="1" applyAlignment="1">
      <alignment horizontal="center" vertical="top"/>
    </xf>
    <xf numFmtId="0" fontId="0" fillId="0" borderId="0" xfId="0" applyBorder="1" applyAlignment="1">
      <alignment vertical="top" wrapText="1"/>
    </xf>
    <xf numFmtId="164" fontId="0" fillId="0" borderId="0" xfId="0" applyNumberFormat="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9"/>
  <sheetViews>
    <sheetView tabSelected="1" zoomScale="90" workbookViewId="0">
      <pane ySplit="8" topLeftCell="A37" activePane="bottomLeft" state="frozen"/>
      <selection pane="bottomLeft" activeCell="I59" sqref="I59"/>
    </sheetView>
  </sheetViews>
  <sheetFormatPr defaultRowHeight="13.2" x14ac:dyDescent="0.25"/>
  <cols>
    <col min="1" max="1" width="11.109375" customWidth="1"/>
    <col min="2" max="2" width="15.88671875" customWidth="1"/>
    <col min="3" max="3" width="10.109375" customWidth="1"/>
    <col min="5" max="5" width="10.33203125" style="24" bestFit="1" customWidth="1"/>
    <col min="6" max="6" width="21.44140625" style="28" customWidth="1"/>
    <col min="7" max="7" width="12.88671875" style="28" hidden="1" customWidth="1"/>
    <col min="8" max="8" width="25.44140625" style="1" customWidth="1"/>
    <col min="9" max="9" width="60.5546875" style="1" customWidth="1"/>
    <col min="10" max="10" width="14" style="37" bestFit="1" customWidth="1"/>
    <col min="11" max="11" width="2.5546875" customWidth="1"/>
  </cols>
  <sheetData>
    <row r="1" spans="1:10" s="3" customFormat="1" x14ac:dyDescent="0.25">
      <c r="A1" s="11" t="s">
        <v>9</v>
      </c>
      <c r="B1" s="9"/>
      <c r="C1" s="11"/>
      <c r="D1" s="11"/>
      <c r="E1" s="20"/>
      <c r="F1" s="11"/>
      <c r="G1" s="11"/>
      <c r="H1" s="4"/>
      <c r="I1" s="4"/>
      <c r="J1" s="33"/>
    </row>
    <row r="2" spans="1:10" s="3" customFormat="1" x14ac:dyDescent="0.25">
      <c r="A2" s="12" t="s">
        <v>10</v>
      </c>
      <c r="B2" s="10" t="s">
        <v>11</v>
      </c>
      <c r="C2" s="12" t="s">
        <v>3</v>
      </c>
      <c r="D2" s="12" t="s">
        <v>1</v>
      </c>
      <c r="E2" s="21" t="s">
        <v>2</v>
      </c>
      <c r="F2" s="12" t="s">
        <v>5</v>
      </c>
      <c r="G2" s="12" t="s">
        <v>12</v>
      </c>
      <c r="H2" s="5" t="s">
        <v>6</v>
      </c>
      <c r="I2" s="5" t="s">
        <v>7</v>
      </c>
      <c r="J2" s="34" t="s">
        <v>91</v>
      </c>
    </row>
    <row r="3" spans="1:10" s="2" customFormat="1" hidden="1" x14ac:dyDescent="0.25">
      <c r="A3" s="6"/>
      <c r="B3" s="7"/>
      <c r="C3" s="7"/>
      <c r="D3" s="7"/>
      <c r="E3" s="22"/>
      <c r="F3" s="26"/>
      <c r="G3" s="30"/>
      <c r="H3" s="8"/>
      <c r="I3" s="8"/>
      <c r="J3" s="35"/>
    </row>
    <row r="4" spans="1:10" s="2" customFormat="1" hidden="1" x14ac:dyDescent="0.25">
      <c r="A4" s="6"/>
      <c r="B4" s="7"/>
      <c r="C4" s="7"/>
      <c r="D4" s="7"/>
      <c r="E4" s="22"/>
      <c r="F4" s="26"/>
      <c r="G4" s="30"/>
      <c r="H4" s="8"/>
      <c r="I4" s="8"/>
      <c r="J4" s="35"/>
    </row>
    <row r="5" spans="1:10" s="2" customFormat="1" hidden="1" x14ac:dyDescent="0.25">
      <c r="A5" s="6"/>
      <c r="B5" s="7"/>
      <c r="C5" s="7"/>
      <c r="D5" s="7"/>
      <c r="E5" s="22"/>
      <c r="F5" s="26"/>
      <c r="G5" s="30"/>
      <c r="H5" s="8"/>
      <c r="I5" s="8"/>
      <c r="J5" s="35"/>
    </row>
    <row r="6" spans="1:10" s="2" customFormat="1" hidden="1" x14ac:dyDescent="0.25">
      <c r="A6" s="6"/>
      <c r="B6" s="7"/>
      <c r="C6" s="7"/>
      <c r="D6" s="7"/>
      <c r="E6" s="22"/>
      <c r="F6" s="26"/>
      <c r="G6" s="30"/>
      <c r="H6" s="8"/>
      <c r="I6" s="8"/>
      <c r="J6" s="35"/>
    </row>
    <row r="7" spans="1:10" s="2" customFormat="1" hidden="1" x14ac:dyDescent="0.25">
      <c r="A7" s="6"/>
      <c r="B7" s="7"/>
      <c r="C7" s="7"/>
      <c r="D7" s="7"/>
      <c r="E7" s="22"/>
      <c r="F7" s="26"/>
      <c r="G7" s="30"/>
      <c r="H7" s="8"/>
      <c r="I7" s="8"/>
      <c r="J7" s="35"/>
    </row>
    <row r="8" spans="1:10" s="2" customFormat="1" hidden="1" x14ac:dyDescent="0.25">
      <c r="A8" s="6"/>
      <c r="B8" s="7"/>
      <c r="C8" s="7"/>
      <c r="D8" s="7"/>
      <c r="E8" s="22"/>
      <c r="F8" s="26"/>
      <c r="G8" s="30"/>
      <c r="H8" s="8"/>
      <c r="I8" s="8"/>
      <c r="J8" s="35"/>
    </row>
    <row r="9" spans="1:10" s="51" customFormat="1" x14ac:dyDescent="0.25">
      <c r="A9" s="52" t="s">
        <v>117</v>
      </c>
      <c r="B9" s="45"/>
      <c r="C9" s="45"/>
      <c r="D9" s="45"/>
      <c r="E9" s="46"/>
      <c r="F9" s="47"/>
      <c r="G9" s="48"/>
      <c r="H9" s="49"/>
      <c r="I9" s="49"/>
      <c r="J9" s="50"/>
    </row>
    <row r="10" spans="1:10" s="2" customFormat="1" ht="39.6" x14ac:dyDescent="0.25">
      <c r="A10" s="18">
        <v>36251</v>
      </c>
      <c r="B10" s="2" t="s">
        <v>27</v>
      </c>
      <c r="C10" s="2" t="s">
        <v>14</v>
      </c>
      <c r="D10" s="2">
        <v>72737</v>
      </c>
      <c r="E10" s="25">
        <v>-6610</v>
      </c>
      <c r="F10" s="29" t="s">
        <v>28</v>
      </c>
      <c r="G10" s="32">
        <v>36644</v>
      </c>
      <c r="H10" s="19" t="s">
        <v>29</v>
      </c>
      <c r="I10" s="19" t="s">
        <v>30</v>
      </c>
      <c r="J10" s="38"/>
    </row>
    <row r="11" spans="1:10" s="2" customFormat="1" ht="52.8" x14ac:dyDescent="0.25">
      <c r="A11" s="18">
        <v>36312</v>
      </c>
      <c r="B11" s="2" t="s">
        <v>26</v>
      </c>
      <c r="C11" s="2" t="s">
        <v>14</v>
      </c>
      <c r="D11" s="2">
        <v>88295</v>
      </c>
      <c r="E11" s="25">
        <v>153</v>
      </c>
      <c r="F11" s="29" t="s">
        <v>41</v>
      </c>
      <c r="G11" s="32">
        <v>36662</v>
      </c>
      <c r="H11" s="19" t="s">
        <v>31</v>
      </c>
      <c r="I11" s="19" t="s">
        <v>316</v>
      </c>
      <c r="J11" s="38"/>
    </row>
    <row r="12" spans="1:10" s="2" customFormat="1" x14ac:dyDescent="0.25">
      <c r="A12" s="18">
        <v>36342</v>
      </c>
      <c r="B12" s="40" t="s">
        <v>13</v>
      </c>
      <c r="C12" s="40" t="s">
        <v>14</v>
      </c>
      <c r="D12" s="40">
        <v>100673</v>
      </c>
      <c r="E12" s="41">
        <v>-2043</v>
      </c>
      <c r="F12" s="42" t="s">
        <v>35</v>
      </c>
      <c r="G12" s="59">
        <v>36664</v>
      </c>
      <c r="H12" s="43" t="s">
        <v>42</v>
      </c>
      <c r="I12" s="43" t="s">
        <v>317</v>
      </c>
      <c r="J12" s="38"/>
    </row>
    <row r="13" spans="1:10" s="2" customFormat="1" ht="26.4" x14ac:dyDescent="0.25">
      <c r="A13" s="18">
        <v>36342</v>
      </c>
      <c r="B13" s="2" t="s">
        <v>26</v>
      </c>
      <c r="C13" s="2" t="s">
        <v>14</v>
      </c>
      <c r="D13" s="2">
        <v>97857</v>
      </c>
      <c r="E13" s="25">
        <v>-8843</v>
      </c>
      <c r="F13" s="29"/>
      <c r="G13" s="32">
        <v>36664</v>
      </c>
      <c r="H13" s="19" t="s">
        <v>43</v>
      </c>
      <c r="I13" s="19" t="s">
        <v>44</v>
      </c>
      <c r="J13" s="38"/>
    </row>
    <row r="14" spans="1:10" s="2" customFormat="1" x14ac:dyDescent="0.25">
      <c r="A14" s="18">
        <v>36373</v>
      </c>
      <c r="B14" s="2" t="s">
        <v>32</v>
      </c>
      <c r="C14" s="2" t="s">
        <v>4</v>
      </c>
      <c r="D14" s="2">
        <v>102500</v>
      </c>
      <c r="E14" s="25">
        <v>-64989</v>
      </c>
      <c r="F14" s="29"/>
      <c r="G14" s="32"/>
      <c r="H14" s="19"/>
      <c r="I14" s="19"/>
      <c r="J14" s="38"/>
    </row>
    <row r="15" spans="1:10" s="2" customFormat="1" x14ac:dyDescent="0.25">
      <c r="A15" s="18">
        <v>36465</v>
      </c>
      <c r="B15" s="2" t="s">
        <v>0</v>
      </c>
      <c r="C15" s="2" t="s">
        <v>4</v>
      </c>
      <c r="D15" s="2">
        <v>124185</v>
      </c>
      <c r="E15" s="25">
        <v>31981</v>
      </c>
      <c r="F15" s="29"/>
      <c r="G15" s="32">
        <v>36655</v>
      </c>
      <c r="H15" s="19" t="s">
        <v>36</v>
      </c>
      <c r="I15" s="19" t="s">
        <v>37</v>
      </c>
      <c r="J15" s="38"/>
    </row>
    <row r="16" spans="1:10" s="2" customFormat="1" ht="26.4" x14ac:dyDescent="0.25">
      <c r="A16" s="18">
        <v>36495</v>
      </c>
      <c r="B16" s="2" t="s">
        <v>0</v>
      </c>
      <c r="C16" s="2" t="s">
        <v>4</v>
      </c>
      <c r="D16" s="2">
        <v>132800</v>
      </c>
      <c r="E16" s="25">
        <v>136136</v>
      </c>
      <c r="F16" s="29" t="s">
        <v>38</v>
      </c>
      <c r="G16" s="32">
        <v>36658</v>
      </c>
      <c r="H16" s="19" t="s">
        <v>39</v>
      </c>
      <c r="I16" s="19" t="s">
        <v>40</v>
      </c>
      <c r="J16" s="38"/>
    </row>
    <row r="17" spans="1:10" s="2" customFormat="1" ht="52.8" x14ac:dyDescent="0.25">
      <c r="A17" s="18">
        <v>36526</v>
      </c>
      <c r="B17" s="2" t="s">
        <v>24</v>
      </c>
      <c r="C17" s="2" t="s">
        <v>4</v>
      </c>
      <c r="D17" s="2">
        <v>145783</v>
      </c>
      <c r="E17" s="25">
        <v>39222</v>
      </c>
      <c r="F17" s="29" t="s">
        <v>25</v>
      </c>
      <c r="G17" s="32">
        <v>36633</v>
      </c>
      <c r="H17" s="19" t="s">
        <v>8</v>
      </c>
      <c r="I17" s="19" t="s">
        <v>34</v>
      </c>
      <c r="J17" s="38"/>
    </row>
    <row r="18" spans="1:10" s="2" customFormat="1" ht="39.6" x14ac:dyDescent="0.25">
      <c r="A18" s="18">
        <v>36557</v>
      </c>
      <c r="B18" s="2" t="s">
        <v>18</v>
      </c>
      <c r="C18" s="2" t="s">
        <v>4</v>
      </c>
      <c r="D18" s="2">
        <v>203181</v>
      </c>
      <c r="E18" s="25">
        <v>3000</v>
      </c>
      <c r="F18" s="29" t="s">
        <v>19</v>
      </c>
      <c r="G18" s="32">
        <v>36633</v>
      </c>
      <c r="H18" s="19" t="s">
        <v>16</v>
      </c>
      <c r="I18" s="19" t="s">
        <v>17</v>
      </c>
      <c r="J18" s="38"/>
    </row>
    <row r="19" spans="1:10" s="2" customFormat="1" ht="39.6" x14ac:dyDescent="0.25">
      <c r="A19" s="18">
        <v>36557</v>
      </c>
      <c r="B19" s="2" t="s">
        <v>13</v>
      </c>
      <c r="C19" s="2" t="s">
        <v>14</v>
      </c>
      <c r="D19" s="2">
        <v>158589</v>
      </c>
      <c r="E19" s="25">
        <v>-3000</v>
      </c>
      <c r="F19" s="29" t="s">
        <v>15</v>
      </c>
      <c r="G19" s="32">
        <v>36633</v>
      </c>
      <c r="H19" s="19" t="s">
        <v>16</v>
      </c>
      <c r="I19" s="19" t="s">
        <v>17</v>
      </c>
      <c r="J19" s="38"/>
    </row>
    <row r="20" spans="1:10" s="2" customFormat="1" ht="39.6" x14ac:dyDescent="0.25">
      <c r="A20" s="18">
        <v>36557</v>
      </c>
      <c r="B20" s="2" t="s">
        <v>13</v>
      </c>
      <c r="C20" s="2" t="s">
        <v>14</v>
      </c>
      <c r="D20" s="2">
        <v>204353</v>
      </c>
      <c r="E20" s="25">
        <v>-3000</v>
      </c>
      <c r="F20" s="29" t="s">
        <v>15</v>
      </c>
      <c r="G20" s="32">
        <v>36633</v>
      </c>
      <c r="H20" s="19" t="s">
        <v>16</v>
      </c>
      <c r="I20" s="19" t="s">
        <v>33</v>
      </c>
      <c r="J20" s="38"/>
    </row>
    <row r="21" spans="1:10" s="2" customFormat="1" ht="26.4" x14ac:dyDescent="0.25">
      <c r="A21" s="88">
        <v>36557</v>
      </c>
      <c r="B21" s="89" t="s">
        <v>20</v>
      </c>
      <c r="C21" s="89" t="s">
        <v>14</v>
      </c>
      <c r="D21" s="89">
        <v>144991</v>
      </c>
      <c r="E21" s="90">
        <v>8540</v>
      </c>
      <c r="F21" s="91" t="s">
        <v>21</v>
      </c>
      <c r="G21" s="92">
        <v>36633</v>
      </c>
      <c r="H21" s="93" t="s">
        <v>22</v>
      </c>
      <c r="I21" s="93" t="s">
        <v>23</v>
      </c>
      <c r="J21" s="94"/>
    </row>
    <row r="22" spans="1:10" s="17" customFormat="1" x14ac:dyDescent="0.25">
      <c r="A22" s="14"/>
      <c r="B22" s="15"/>
      <c r="C22" s="15"/>
      <c r="D22" s="15"/>
      <c r="E22" s="23"/>
      <c r="F22" s="27"/>
      <c r="G22" s="31"/>
      <c r="H22" s="16"/>
      <c r="I22" s="16"/>
      <c r="J22" s="36"/>
    </row>
    <row r="23" spans="1:10" x14ac:dyDescent="0.25">
      <c r="A23" s="13" t="s">
        <v>45</v>
      </c>
    </row>
    <row r="24" spans="1:10" s="2" customFormat="1" x14ac:dyDescent="0.25">
      <c r="A24" s="18">
        <v>36373</v>
      </c>
      <c r="B24" s="2" t="s">
        <v>47</v>
      </c>
      <c r="C24" s="2" t="s">
        <v>46</v>
      </c>
      <c r="D24" s="2">
        <v>67246</v>
      </c>
      <c r="E24" s="25">
        <v>-4190</v>
      </c>
      <c r="F24" s="29" t="s">
        <v>48</v>
      </c>
      <c r="G24" s="32">
        <v>36665</v>
      </c>
      <c r="H24" s="19" t="s">
        <v>49</v>
      </c>
      <c r="I24" s="19" t="s">
        <v>318</v>
      </c>
      <c r="J24" s="38"/>
    </row>
    <row r="25" spans="1:10" s="2" customFormat="1" x14ac:dyDescent="0.25">
      <c r="A25" s="18">
        <v>36404</v>
      </c>
      <c r="B25" s="2" t="s">
        <v>47</v>
      </c>
      <c r="C25" s="2" t="s">
        <v>46</v>
      </c>
      <c r="D25" s="2">
        <v>67246</v>
      </c>
      <c r="E25" s="25">
        <v>-5778</v>
      </c>
      <c r="F25" s="29" t="s">
        <v>48</v>
      </c>
      <c r="G25" s="32">
        <v>36665</v>
      </c>
      <c r="H25" s="19" t="s">
        <v>49</v>
      </c>
      <c r="I25" s="19" t="s">
        <v>318</v>
      </c>
      <c r="J25" s="38"/>
    </row>
    <row r="26" spans="1:10" s="2" customFormat="1" x14ac:dyDescent="0.25">
      <c r="A26" s="18">
        <v>36192</v>
      </c>
      <c r="B26" s="2" t="s">
        <v>47</v>
      </c>
      <c r="C26" s="2" t="s">
        <v>46</v>
      </c>
      <c r="D26" s="2">
        <v>67246</v>
      </c>
      <c r="E26" s="25">
        <v>56862</v>
      </c>
      <c r="F26" s="29" t="s">
        <v>48</v>
      </c>
      <c r="G26" s="32">
        <v>36665</v>
      </c>
      <c r="H26" s="19" t="s">
        <v>49</v>
      </c>
      <c r="I26" s="19" t="s">
        <v>318</v>
      </c>
      <c r="J26" s="38"/>
    </row>
    <row r="27" spans="1:10" s="2" customFormat="1" x14ac:dyDescent="0.25">
      <c r="A27" s="18">
        <v>36617</v>
      </c>
      <c r="B27" s="2" t="s">
        <v>50</v>
      </c>
      <c r="C27" s="2" t="s">
        <v>51</v>
      </c>
      <c r="D27" s="2">
        <v>207170</v>
      </c>
      <c r="E27" s="25">
        <v>121798</v>
      </c>
      <c r="F27" s="29" t="s">
        <v>52</v>
      </c>
      <c r="G27" s="32">
        <v>36665</v>
      </c>
      <c r="H27" s="19" t="s">
        <v>53</v>
      </c>
      <c r="I27" s="19" t="s">
        <v>54</v>
      </c>
      <c r="J27" s="38"/>
    </row>
    <row r="28" spans="1:10" s="2" customFormat="1" ht="26.4" x14ac:dyDescent="0.25">
      <c r="A28" s="18">
        <v>36281</v>
      </c>
      <c r="B28" s="2" t="s">
        <v>55</v>
      </c>
      <c r="C28" s="2" t="s">
        <v>46</v>
      </c>
      <c r="D28" s="2">
        <v>56647</v>
      </c>
      <c r="E28" s="25">
        <v>27000</v>
      </c>
      <c r="F28" s="29" t="s">
        <v>56</v>
      </c>
      <c r="G28" s="32">
        <v>36665</v>
      </c>
      <c r="H28" s="19" t="s">
        <v>49</v>
      </c>
      <c r="I28" s="19" t="s">
        <v>57</v>
      </c>
      <c r="J28" s="38"/>
    </row>
    <row r="29" spans="1:10" s="2" customFormat="1" x14ac:dyDescent="0.25">
      <c r="A29" s="18">
        <v>36617</v>
      </c>
      <c r="B29" s="2" t="s">
        <v>58</v>
      </c>
      <c r="C29" s="2" t="s">
        <v>51</v>
      </c>
      <c r="D29" s="2">
        <v>208027</v>
      </c>
      <c r="E29" s="25">
        <v>3450</v>
      </c>
      <c r="F29" s="29" t="s">
        <v>59</v>
      </c>
      <c r="G29" s="32">
        <v>36664</v>
      </c>
      <c r="H29" s="19" t="s">
        <v>53</v>
      </c>
      <c r="I29" s="19" t="s">
        <v>54</v>
      </c>
      <c r="J29" s="38"/>
    </row>
    <row r="30" spans="1:10" s="2" customFormat="1" ht="26.4" x14ac:dyDescent="0.25">
      <c r="A30" s="18">
        <v>36281</v>
      </c>
      <c r="B30" s="2" t="s">
        <v>60</v>
      </c>
      <c r="C30" s="2" t="s">
        <v>46</v>
      </c>
      <c r="D30" s="2">
        <v>82552</v>
      </c>
      <c r="E30" s="25">
        <v>10864</v>
      </c>
      <c r="F30" s="29" t="s">
        <v>61</v>
      </c>
      <c r="G30" s="32">
        <v>36656</v>
      </c>
      <c r="H30" s="19" t="s">
        <v>49</v>
      </c>
      <c r="I30" s="19" t="s">
        <v>62</v>
      </c>
      <c r="J30" s="38"/>
    </row>
    <row r="31" spans="1:10" s="2" customFormat="1" ht="26.4" x14ac:dyDescent="0.25">
      <c r="A31" s="18">
        <v>36434</v>
      </c>
      <c r="B31" s="2" t="s">
        <v>63</v>
      </c>
      <c r="C31" s="2" t="s">
        <v>46</v>
      </c>
      <c r="D31" s="2">
        <v>35271</v>
      </c>
      <c r="E31" s="25">
        <v>-3355</v>
      </c>
      <c r="F31" s="29" t="s">
        <v>64</v>
      </c>
      <c r="G31" s="32">
        <v>36656</v>
      </c>
      <c r="H31" s="19" t="s">
        <v>49</v>
      </c>
      <c r="I31" s="19" t="s">
        <v>65</v>
      </c>
      <c r="J31" s="38"/>
    </row>
    <row r="32" spans="1:10" s="2" customFormat="1" x14ac:dyDescent="0.25">
      <c r="A32" s="18">
        <v>36557</v>
      </c>
      <c r="B32" s="2" t="s">
        <v>66</v>
      </c>
      <c r="C32" s="2" t="s">
        <v>18</v>
      </c>
      <c r="D32" s="2">
        <v>144991</v>
      </c>
      <c r="E32" s="25">
        <v>-8540</v>
      </c>
      <c r="F32" s="29" t="s">
        <v>67</v>
      </c>
      <c r="G32" s="32">
        <v>36664</v>
      </c>
      <c r="H32" s="19" t="s">
        <v>68</v>
      </c>
      <c r="I32" s="19" t="s">
        <v>320</v>
      </c>
      <c r="J32" s="38"/>
    </row>
    <row r="33" spans="1:10" s="2" customFormat="1" x14ac:dyDescent="0.25">
      <c r="A33" s="18">
        <v>36557</v>
      </c>
      <c r="B33" s="2" t="s">
        <v>69</v>
      </c>
      <c r="C33" s="2" t="s">
        <v>18</v>
      </c>
      <c r="D33" s="2">
        <v>84895</v>
      </c>
      <c r="E33" s="25">
        <v>-29</v>
      </c>
      <c r="F33" s="29" t="s">
        <v>70</v>
      </c>
      <c r="G33" s="32">
        <v>36664</v>
      </c>
      <c r="H33" s="19" t="s">
        <v>71</v>
      </c>
      <c r="I33" s="19" t="s">
        <v>72</v>
      </c>
      <c r="J33" s="38"/>
    </row>
    <row r="34" spans="1:10" s="2" customFormat="1" ht="39.6" x14ac:dyDescent="0.25">
      <c r="A34" s="18">
        <v>36586</v>
      </c>
      <c r="B34" s="2" t="s">
        <v>73</v>
      </c>
      <c r="C34" s="2" t="s">
        <v>74</v>
      </c>
      <c r="D34" s="2">
        <v>146706</v>
      </c>
      <c r="E34" s="25">
        <v>-55715</v>
      </c>
      <c r="F34" s="29">
        <v>4607001</v>
      </c>
      <c r="G34" s="32">
        <v>36662</v>
      </c>
      <c r="H34" s="19" t="s">
        <v>75</v>
      </c>
      <c r="I34" s="19" t="s">
        <v>322</v>
      </c>
      <c r="J34" s="38"/>
    </row>
    <row r="35" spans="1:10" s="2" customFormat="1" ht="26.4" x14ac:dyDescent="0.25">
      <c r="A35" s="18">
        <v>36526</v>
      </c>
      <c r="B35" s="2" t="s">
        <v>76</v>
      </c>
      <c r="C35" s="2" t="s">
        <v>46</v>
      </c>
      <c r="D35" s="2">
        <v>56651</v>
      </c>
      <c r="E35" s="25">
        <v>-3994</v>
      </c>
      <c r="F35" s="29">
        <v>843039</v>
      </c>
      <c r="G35" s="32">
        <v>36656</v>
      </c>
      <c r="H35" s="19" t="s">
        <v>77</v>
      </c>
      <c r="I35" s="19" t="s">
        <v>78</v>
      </c>
      <c r="J35" s="38"/>
    </row>
    <row r="36" spans="1:10" s="2" customFormat="1" ht="26.4" x14ac:dyDescent="0.25">
      <c r="A36" s="18">
        <v>36557</v>
      </c>
      <c r="B36" s="2" t="s">
        <v>76</v>
      </c>
      <c r="C36" s="2" t="s">
        <v>46</v>
      </c>
      <c r="D36" s="2">
        <v>56651</v>
      </c>
      <c r="E36" s="25">
        <v>-5425</v>
      </c>
      <c r="F36" s="29">
        <v>843039</v>
      </c>
      <c r="G36" s="32">
        <v>36656</v>
      </c>
      <c r="H36" s="19" t="s">
        <v>77</v>
      </c>
      <c r="I36" s="19" t="s">
        <v>78</v>
      </c>
      <c r="J36" s="38"/>
    </row>
    <row r="37" spans="1:10" s="2" customFormat="1" x14ac:dyDescent="0.25">
      <c r="A37" s="18">
        <v>36617</v>
      </c>
      <c r="B37" s="2" t="s">
        <v>79</v>
      </c>
      <c r="C37" s="2" t="s">
        <v>51</v>
      </c>
      <c r="D37" s="2">
        <v>207171</v>
      </c>
      <c r="E37" s="25">
        <v>28330</v>
      </c>
      <c r="F37" s="29" t="s">
        <v>80</v>
      </c>
      <c r="G37" s="32">
        <v>36664</v>
      </c>
      <c r="H37" s="19" t="s">
        <v>81</v>
      </c>
      <c r="I37" s="19" t="s">
        <v>82</v>
      </c>
      <c r="J37" s="38"/>
    </row>
    <row r="38" spans="1:10" s="2" customFormat="1" ht="26.4" x14ac:dyDescent="0.25">
      <c r="A38" s="18">
        <v>36557</v>
      </c>
      <c r="B38" s="2" t="s">
        <v>73</v>
      </c>
      <c r="C38" s="2" t="s">
        <v>74</v>
      </c>
      <c r="D38" s="2">
        <v>146706</v>
      </c>
      <c r="E38" s="25">
        <v>-108479</v>
      </c>
      <c r="F38" s="29">
        <v>4607001</v>
      </c>
      <c r="G38" s="32">
        <v>36662</v>
      </c>
      <c r="H38" s="19" t="s">
        <v>75</v>
      </c>
      <c r="I38" s="19" t="s">
        <v>321</v>
      </c>
      <c r="J38" s="38"/>
    </row>
    <row r="39" spans="1:10" s="2" customFormat="1" x14ac:dyDescent="0.25">
      <c r="A39" s="18">
        <v>36465</v>
      </c>
      <c r="B39" s="2" t="s">
        <v>47</v>
      </c>
      <c r="C39" s="2" t="s">
        <v>46</v>
      </c>
      <c r="D39" s="2">
        <v>118163</v>
      </c>
      <c r="E39" s="25">
        <v>15084</v>
      </c>
      <c r="F39" s="29" t="s">
        <v>83</v>
      </c>
      <c r="G39" s="32">
        <v>36668</v>
      </c>
      <c r="H39" s="19" t="s">
        <v>49</v>
      </c>
      <c r="I39" s="19" t="s">
        <v>318</v>
      </c>
      <c r="J39" s="38"/>
    </row>
    <row r="40" spans="1:10" s="2" customFormat="1" x14ac:dyDescent="0.25">
      <c r="A40" s="18">
        <v>36342</v>
      </c>
      <c r="B40" s="2" t="s">
        <v>47</v>
      </c>
      <c r="C40" s="2" t="s">
        <v>46</v>
      </c>
      <c r="D40" s="2">
        <v>67246</v>
      </c>
      <c r="E40" s="25">
        <v>26097</v>
      </c>
      <c r="F40" s="29" t="s">
        <v>83</v>
      </c>
      <c r="G40" s="32">
        <v>36668</v>
      </c>
      <c r="H40" s="19" t="s">
        <v>49</v>
      </c>
      <c r="I40" s="19" t="s">
        <v>318</v>
      </c>
      <c r="J40" s="38"/>
    </row>
    <row r="41" spans="1:10" s="2" customFormat="1" ht="26.4" x14ac:dyDescent="0.25">
      <c r="A41" s="18">
        <v>36526</v>
      </c>
      <c r="B41" s="2" t="s">
        <v>73</v>
      </c>
      <c r="C41" s="2" t="s">
        <v>74</v>
      </c>
      <c r="D41" s="2">
        <v>146706</v>
      </c>
      <c r="E41" s="25">
        <v>-64539</v>
      </c>
      <c r="F41" s="29">
        <v>4607001</v>
      </c>
      <c r="G41" s="32">
        <v>36662</v>
      </c>
      <c r="H41" s="19" t="s">
        <v>75</v>
      </c>
      <c r="I41" s="19" t="s">
        <v>321</v>
      </c>
      <c r="J41" s="38"/>
    </row>
    <row r="44" spans="1:10" x14ac:dyDescent="0.25">
      <c r="A44" s="13" t="s">
        <v>84</v>
      </c>
    </row>
    <row r="46" spans="1:10" s="2" customFormat="1" x14ac:dyDescent="0.25">
      <c r="A46" s="18">
        <v>36220</v>
      </c>
      <c r="B46" s="2" t="s">
        <v>86</v>
      </c>
      <c r="C46" s="2" t="s">
        <v>14</v>
      </c>
      <c r="D46" s="2">
        <v>70865</v>
      </c>
      <c r="E46" s="25">
        <v>650</v>
      </c>
      <c r="F46" s="29" t="s">
        <v>88</v>
      </c>
      <c r="G46" s="29"/>
      <c r="H46" s="19" t="s">
        <v>89</v>
      </c>
      <c r="I46" s="19" t="s">
        <v>90</v>
      </c>
      <c r="J46" s="38">
        <v>36651</v>
      </c>
    </row>
    <row r="47" spans="1:10" s="40" customFormat="1" ht="26.4" x14ac:dyDescent="0.25">
      <c r="A47" s="39">
        <v>36251</v>
      </c>
      <c r="B47" s="40" t="s">
        <v>85</v>
      </c>
      <c r="C47" s="40" t="s">
        <v>14</v>
      </c>
      <c r="D47" s="40">
        <v>80224</v>
      </c>
      <c r="E47" s="41">
        <v>4500</v>
      </c>
      <c r="F47" s="42" t="s">
        <v>87</v>
      </c>
      <c r="G47" s="42"/>
      <c r="H47" s="43" t="s">
        <v>89</v>
      </c>
      <c r="I47" s="43" t="s">
        <v>118</v>
      </c>
      <c r="J47" s="44"/>
    </row>
    <row r="48" spans="1:10" s="2" customFormat="1" x14ac:dyDescent="0.25">
      <c r="A48" s="18">
        <v>36251</v>
      </c>
      <c r="B48" s="2" t="s">
        <v>92</v>
      </c>
      <c r="C48" s="2" t="s">
        <v>14</v>
      </c>
      <c r="D48" s="2">
        <v>71829</v>
      </c>
      <c r="E48" s="25">
        <v>165000</v>
      </c>
      <c r="F48" s="29" t="s">
        <v>93</v>
      </c>
      <c r="G48" s="29"/>
      <c r="H48" s="19" t="s">
        <v>94</v>
      </c>
      <c r="I48" s="19" t="s">
        <v>95</v>
      </c>
      <c r="J48" s="38">
        <v>36668</v>
      </c>
    </row>
    <row r="49" spans="1:10" s="2" customFormat="1" x14ac:dyDescent="0.25">
      <c r="A49" s="18">
        <v>36312</v>
      </c>
      <c r="B49" s="2" t="s">
        <v>96</v>
      </c>
      <c r="C49" s="2" t="s">
        <v>18</v>
      </c>
      <c r="D49" s="2">
        <v>243419</v>
      </c>
      <c r="E49" s="25">
        <v>-30</v>
      </c>
      <c r="F49" s="29" t="s">
        <v>97</v>
      </c>
      <c r="G49" s="29"/>
      <c r="H49" s="19"/>
      <c r="I49" s="19" t="s">
        <v>98</v>
      </c>
      <c r="J49" s="38">
        <v>36641</v>
      </c>
    </row>
    <row r="50" spans="1:10" s="2" customFormat="1" ht="26.4" x14ac:dyDescent="0.25">
      <c r="A50" s="18">
        <v>36312</v>
      </c>
      <c r="B50" s="2" t="s">
        <v>99</v>
      </c>
      <c r="C50" s="2" t="s">
        <v>18</v>
      </c>
      <c r="D50" s="2">
        <v>83396</v>
      </c>
      <c r="E50" s="25">
        <v>-34452</v>
      </c>
      <c r="F50" s="29" t="s">
        <v>100</v>
      </c>
      <c r="G50" s="29"/>
      <c r="H50" s="19" t="s">
        <v>101</v>
      </c>
      <c r="I50" s="19" t="s">
        <v>102</v>
      </c>
      <c r="J50" s="38">
        <v>36656</v>
      </c>
    </row>
    <row r="51" spans="1:10" s="54" customFormat="1" x14ac:dyDescent="0.25">
      <c r="A51" s="53">
        <v>36342</v>
      </c>
      <c r="B51" s="54" t="s">
        <v>103</v>
      </c>
      <c r="C51" s="54" t="s">
        <v>74</v>
      </c>
      <c r="D51" s="54">
        <v>102161</v>
      </c>
      <c r="E51" s="55">
        <v>-161</v>
      </c>
      <c r="F51" s="56" t="s">
        <v>104</v>
      </c>
      <c r="G51" s="56"/>
      <c r="H51" s="57"/>
      <c r="I51" s="57" t="s">
        <v>114</v>
      </c>
      <c r="J51" s="58"/>
    </row>
    <row r="52" spans="1:10" s="54" customFormat="1" x14ac:dyDescent="0.25">
      <c r="A52" s="53">
        <v>36342</v>
      </c>
      <c r="B52" s="54" t="s">
        <v>103</v>
      </c>
      <c r="C52" s="54" t="s">
        <v>74</v>
      </c>
      <c r="D52" s="54">
        <v>96147</v>
      </c>
      <c r="E52" s="55">
        <v>-59</v>
      </c>
      <c r="F52" s="56" t="s">
        <v>104</v>
      </c>
      <c r="G52" s="56"/>
      <c r="H52" s="57"/>
      <c r="I52" s="57" t="s">
        <v>114</v>
      </c>
      <c r="J52" s="58"/>
    </row>
    <row r="53" spans="1:10" s="54" customFormat="1" x14ac:dyDescent="0.25">
      <c r="A53" s="53">
        <v>36342</v>
      </c>
      <c r="B53" s="54" t="s">
        <v>103</v>
      </c>
      <c r="C53" s="54" t="s">
        <v>74</v>
      </c>
      <c r="D53" s="54">
        <v>97780</v>
      </c>
      <c r="E53" s="55">
        <v>396</v>
      </c>
      <c r="F53" s="56" t="s">
        <v>104</v>
      </c>
      <c r="G53" s="56"/>
      <c r="H53" s="57"/>
      <c r="I53" s="57" t="s">
        <v>114</v>
      </c>
      <c r="J53" s="58"/>
    </row>
    <row r="54" spans="1:10" s="54" customFormat="1" x14ac:dyDescent="0.25">
      <c r="A54" s="53">
        <v>36373</v>
      </c>
      <c r="B54" s="54" t="s">
        <v>103</v>
      </c>
      <c r="C54" s="54" t="s">
        <v>74</v>
      </c>
      <c r="D54" s="54">
        <v>103241</v>
      </c>
      <c r="E54" s="55">
        <v>7095</v>
      </c>
      <c r="F54" s="56" t="s">
        <v>104</v>
      </c>
      <c r="G54" s="56"/>
      <c r="H54" s="57"/>
      <c r="I54" s="57" t="s">
        <v>114</v>
      </c>
      <c r="J54" s="58"/>
    </row>
    <row r="55" spans="1:10" s="54" customFormat="1" x14ac:dyDescent="0.25">
      <c r="A55" s="53">
        <v>36373</v>
      </c>
      <c r="B55" s="54" t="s">
        <v>103</v>
      </c>
      <c r="C55" s="54" t="s">
        <v>74</v>
      </c>
      <c r="D55" s="54">
        <v>103264</v>
      </c>
      <c r="E55" s="55">
        <v>-7559</v>
      </c>
      <c r="F55" s="56" t="s">
        <v>104</v>
      </c>
      <c r="G55" s="56"/>
      <c r="H55" s="57"/>
      <c r="I55" s="57" t="s">
        <v>114</v>
      </c>
      <c r="J55" s="58"/>
    </row>
    <row r="56" spans="1:10" s="40" customFormat="1" ht="39.6" x14ac:dyDescent="0.25">
      <c r="A56" s="39">
        <v>36373</v>
      </c>
      <c r="B56" s="40" t="s">
        <v>116</v>
      </c>
      <c r="C56" s="40" t="s">
        <v>18</v>
      </c>
      <c r="D56" s="40">
        <v>108079</v>
      </c>
      <c r="E56" s="41">
        <v>-5000</v>
      </c>
      <c r="F56" s="42" t="s">
        <v>105</v>
      </c>
      <c r="G56" s="59"/>
      <c r="H56" s="43" t="s">
        <v>119</v>
      </c>
      <c r="I56" s="43" t="s">
        <v>323</v>
      </c>
      <c r="J56" s="44"/>
    </row>
    <row r="57" spans="1:10" s="54" customFormat="1" x14ac:dyDescent="0.25">
      <c r="A57" s="53">
        <v>36404</v>
      </c>
      <c r="B57" s="54" t="s">
        <v>103</v>
      </c>
      <c r="C57" s="54" t="s">
        <v>74</v>
      </c>
      <c r="D57" s="54">
        <v>110006</v>
      </c>
      <c r="E57" s="55">
        <v>-528</v>
      </c>
      <c r="F57" s="56" t="s">
        <v>104</v>
      </c>
      <c r="G57" s="56"/>
      <c r="H57" s="57"/>
      <c r="I57" s="57" t="s">
        <v>114</v>
      </c>
      <c r="J57" s="58"/>
    </row>
    <row r="58" spans="1:10" s="54" customFormat="1" x14ac:dyDescent="0.25">
      <c r="A58" s="53">
        <v>36404</v>
      </c>
      <c r="B58" s="54" t="s">
        <v>103</v>
      </c>
      <c r="C58" s="54" t="s">
        <v>74</v>
      </c>
      <c r="D58" s="54">
        <v>116927</v>
      </c>
      <c r="E58" s="55">
        <v>-1088</v>
      </c>
      <c r="F58" s="56" t="s">
        <v>104</v>
      </c>
      <c r="G58" s="56"/>
      <c r="H58" s="57"/>
      <c r="I58" s="57" t="s">
        <v>114</v>
      </c>
      <c r="J58" s="58"/>
    </row>
    <row r="59" spans="1:10" s="40" customFormat="1" ht="39.6" x14ac:dyDescent="0.25">
      <c r="A59" s="39">
        <v>36434</v>
      </c>
      <c r="B59" s="40" t="s">
        <v>106</v>
      </c>
      <c r="C59" s="40" t="s">
        <v>14</v>
      </c>
      <c r="D59" s="40">
        <v>120987</v>
      </c>
      <c r="E59" s="41">
        <v>60452</v>
      </c>
      <c r="F59" s="42" t="s">
        <v>107</v>
      </c>
      <c r="G59" s="42"/>
      <c r="H59" s="43" t="s">
        <v>120</v>
      </c>
      <c r="I59" s="43" t="s">
        <v>324</v>
      </c>
      <c r="J59" s="44"/>
    </row>
    <row r="60" spans="1:10" s="2" customFormat="1" x14ac:dyDescent="0.25">
      <c r="A60" s="18">
        <v>36434</v>
      </c>
      <c r="B60" s="2" t="s">
        <v>108</v>
      </c>
      <c r="C60" s="2" t="s">
        <v>18</v>
      </c>
      <c r="D60" s="2">
        <v>111221</v>
      </c>
      <c r="E60" s="25">
        <v>-40455</v>
      </c>
      <c r="F60" s="29" t="s">
        <v>109</v>
      </c>
      <c r="G60" s="29"/>
      <c r="H60" s="19" t="s">
        <v>110</v>
      </c>
      <c r="I60" s="19" t="s">
        <v>111</v>
      </c>
      <c r="J60" s="38">
        <v>36641</v>
      </c>
    </row>
    <row r="61" spans="1:10" s="54" customFormat="1" x14ac:dyDescent="0.25">
      <c r="A61" s="53">
        <v>36434</v>
      </c>
      <c r="B61" s="54" t="s">
        <v>103</v>
      </c>
      <c r="C61" s="54" t="s">
        <v>74</v>
      </c>
      <c r="D61" s="54">
        <v>120135</v>
      </c>
      <c r="E61" s="55">
        <v>-1426</v>
      </c>
      <c r="F61" s="56" t="s">
        <v>104</v>
      </c>
      <c r="G61" s="56"/>
      <c r="H61" s="57"/>
      <c r="I61" s="57" t="s">
        <v>114</v>
      </c>
      <c r="J61" s="58"/>
    </row>
    <row r="62" spans="1:10" s="54" customFormat="1" x14ac:dyDescent="0.25">
      <c r="A62" s="53">
        <v>36434</v>
      </c>
      <c r="B62" s="54" t="s">
        <v>103</v>
      </c>
      <c r="C62" s="54" t="s">
        <v>74</v>
      </c>
      <c r="D62" s="54">
        <v>120553</v>
      </c>
      <c r="E62" s="55">
        <v>-898</v>
      </c>
      <c r="F62" s="56" t="s">
        <v>104</v>
      </c>
      <c r="G62" s="56"/>
      <c r="H62" s="57"/>
      <c r="I62" s="57" t="s">
        <v>114</v>
      </c>
      <c r="J62" s="58"/>
    </row>
    <row r="63" spans="1:10" s="2" customFormat="1" x14ac:dyDescent="0.25">
      <c r="A63" s="18">
        <v>36434</v>
      </c>
      <c r="B63" s="2" t="s">
        <v>108</v>
      </c>
      <c r="C63" s="2" t="s">
        <v>18</v>
      </c>
      <c r="D63" s="2">
        <v>83397</v>
      </c>
      <c r="E63" s="25">
        <v>40455</v>
      </c>
      <c r="F63" s="29" t="s">
        <v>109</v>
      </c>
      <c r="G63" s="29"/>
      <c r="H63" s="19" t="s">
        <v>110</v>
      </c>
      <c r="I63" s="19" t="s">
        <v>111</v>
      </c>
      <c r="J63" s="38">
        <v>36641</v>
      </c>
    </row>
    <row r="64" spans="1:10" s="54" customFormat="1" x14ac:dyDescent="0.25">
      <c r="A64" s="53">
        <v>36465</v>
      </c>
      <c r="B64" s="54" t="s">
        <v>103</v>
      </c>
      <c r="C64" s="54" t="s">
        <v>74</v>
      </c>
      <c r="D64" s="54">
        <v>131775</v>
      </c>
      <c r="E64" s="55">
        <v>-143</v>
      </c>
      <c r="F64" s="56" t="s">
        <v>104</v>
      </c>
      <c r="G64" s="56"/>
      <c r="H64" s="57"/>
      <c r="I64" s="57" t="s">
        <v>114</v>
      </c>
      <c r="J64" s="58"/>
    </row>
    <row r="65" spans="1:10" s="2" customFormat="1" x14ac:dyDescent="0.25">
      <c r="A65" s="18">
        <v>36526</v>
      </c>
      <c r="B65" s="2" t="s">
        <v>18</v>
      </c>
      <c r="C65" s="2" t="s">
        <v>112</v>
      </c>
      <c r="D65" s="2">
        <v>106023</v>
      </c>
      <c r="E65" s="25">
        <v>738</v>
      </c>
      <c r="F65" s="29" t="s">
        <v>115</v>
      </c>
      <c r="G65" s="29"/>
      <c r="H65" s="19" t="s">
        <v>113</v>
      </c>
      <c r="I65" s="19"/>
      <c r="J65" s="38">
        <v>36641</v>
      </c>
    </row>
    <row r="66" spans="1:10" s="54" customFormat="1" x14ac:dyDescent="0.25">
      <c r="A66" s="53">
        <v>36557</v>
      </c>
      <c r="B66" s="54" t="s">
        <v>103</v>
      </c>
      <c r="C66" s="54" t="s">
        <v>74</v>
      </c>
      <c r="D66" s="54">
        <v>166888</v>
      </c>
      <c r="E66" s="55">
        <v>-257</v>
      </c>
      <c r="F66" s="56" t="s">
        <v>104</v>
      </c>
      <c r="G66" s="56"/>
      <c r="H66" s="57"/>
      <c r="I66" s="57" t="s">
        <v>114</v>
      </c>
      <c r="J66" s="58"/>
    </row>
    <row r="67" spans="1:10" s="54" customFormat="1" x14ac:dyDescent="0.25">
      <c r="A67" s="53">
        <v>36586</v>
      </c>
      <c r="B67" s="54" t="s">
        <v>103</v>
      </c>
      <c r="C67" s="54" t="s">
        <v>74</v>
      </c>
      <c r="D67" s="54">
        <v>208672</v>
      </c>
      <c r="E67" s="55">
        <v>-59</v>
      </c>
      <c r="F67" s="56" t="s">
        <v>104</v>
      </c>
      <c r="G67" s="56"/>
      <c r="H67" s="57"/>
      <c r="I67" s="57" t="s">
        <v>114</v>
      </c>
      <c r="J67" s="58"/>
    </row>
    <row r="68" spans="1:10" s="54" customFormat="1" x14ac:dyDescent="0.25">
      <c r="A68" s="53">
        <v>36586</v>
      </c>
      <c r="B68" s="54" t="s">
        <v>103</v>
      </c>
      <c r="C68" s="54" t="s">
        <v>74</v>
      </c>
      <c r="D68" s="54">
        <v>213005</v>
      </c>
      <c r="E68" s="55">
        <v>-658</v>
      </c>
      <c r="F68" s="56" t="s">
        <v>104</v>
      </c>
      <c r="G68" s="56"/>
      <c r="H68" s="57"/>
      <c r="I68" s="57" t="s">
        <v>114</v>
      </c>
      <c r="J68" s="58"/>
    </row>
    <row r="69" spans="1:10" s="54" customFormat="1" x14ac:dyDescent="0.25">
      <c r="A69" s="53">
        <v>36586</v>
      </c>
      <c r="B69" s="54" t="s">
        <v>103</v>
      </c>
      <c r="C69" s="54" t="s">
        <v>74</v>
      </c>
      <c r="D69" s="54">
        <v>225914</v>
      </c>
      <c r="E69" s="55">
        <v>-1082</v>
      </c>
      <c r="F69" s="56" t="s">
        <v>104</v>
      </c>
      <c r="G69" s="56"/>
      <c r="H69" s="57"/>
      <c r="I69" s="57" t="s">
        <v>114</v>
      </c>
      <c r="J69" s="58"/>
    </row>
    <row r="71" spans="1:10" x14ac:dyDescent="0.25">
      <c r="A71" s="13" t="s">
        <v>121</v>
      </c>
    </row>
    <row r="72" spans="1:10" s="76" customFormat="1" x14ac:dyDescent="0.25">
      <c r="A72" s="75">
        <v>36220</v>
      </c>
      <c r="B72" s="76" t="s">
        <v>18</v>
      </c>
      <c r="C72" s="76" t="s">
        <v>156</v>
      </c>
      <c r="D72" s="76">
        <v>66966</v>
      </c>
      <c r="E72" s="77">
        <v>-16000</v>
      </c>
      <c r="F72" s="78">
        <v>983536</v>
      </c>
      <c r="G72" s="78"/>
      <c r="H72" s="79" t="s">
        <v>163</v>
      </c>
      <c r="I72" s="79" t="s">
        <v>157</v>
      </c>
      <c r="J72" s="80" t="s">
        <v>164</v>
      </c>
    </row>
    <row r="73" spans="1:10" ht="26.4" x14ac:dyDescent="0.25">
      <c r="A73" s="60">
        <v>36342</v>
      </c>
      <c r="B73" t="s">
        <v>122</v>
      </c>
      <c r="C73" t="s">
        <v>18</v>
      </c>
      <c r="D73">
        <v>102980</v>
      </c>
      <c r="E73" s="24">
        <v>21824</v>
      </c>
      <c r="F73" s="28" t="s">
        <v>123</v>
      </c>
      <c r="H73" s="1" t="s">
        <v>124</v>
      </c>
      <c r="I73" s="1" t="s">
        <v>125</v>
      </c>
      <c r="J73" s="37">
        <v>36642</v>
      </c>
    </row>
    <row r="74" spans="1:10" ht="26.4" x14ac:dyDescent="0.25">
      <c r="A74" s="60">
        <v>36373</v>
      </c>
      <c r="B74" t="s">
        <v>122</v>
      </c>
      <c r="C74" t="s">
        <v>18</v>
      </c>
      <c r="D74">
        <v>103634</v>
      </c>
      <c r="E74" s="24">
        <v>27581</v>
      </c>
      <c r="F74" s="28" t="s">
        <v>123</v>
      </c>
      <c r="H74" s="1" t="s">
        <v>124</v>
      </c>
      <c r="I74" s="1" t="s">
        <v>125</v>
      </c>
      <c r="J74" s="37">
        <v>36642</v>
      </c>
    </row>
    <row r="75" spans="1:10" x14ac:dyDescent="0.25">
      <c r="A75" s="60">
        <v>36373</v>
      </c>
      <c r="B75" t="s">
        <v>126</v>
      </c>
      <c r="C75" t="s">
        <v>18</v>
      </c>
      <c r="D75">
        <v>109925</v>
      </c>
      <c r="E75" s="24">
        <v>598</v>
      </c>
      <c r="F75" s="28" t="s">
        <v>127</v>
      </c>
      <c r="H75" s="1" t="s">
        <v>128</v>
      </c>
      <c r="I75" s="1" t="s">
        <v>129</v>
      </c>
      <c r="J75" s="37">
        <v>36642</v>
      </c>
    </row>
    <row r="76" spans="1:10" x14ac:dyDescent="0.25">
      <c r="A76" s="60">
        <v>36373</v>
      </c>
      <c r="B76" t="s">
        <v>130</v>
      </c>
      <c r="C76" t="s">
        <v>18</v>
      </c>
      <c r="D76">
        <v>120872</v>
      </c>
      <c r="E76" s="61">
        <v>29366</v>
      </c>
      <c r="F76" s="62" t="s">
        <v>131</v>
      </c>
      <c r="H76" s="1" t="s">
        <v>132</v>
      </c>
      <c r="I76" s="1" t="s">
        <v>133</v>
      </c>
      <c r="J76" s="37">
        <v>36642</v>
      </c>
    </row>
    <row r="77" spans="1:10" x14ac:dyDescent="0.25">
      <c r="A77" s="60">
        <v>36404</v>
      </c>
      <c r="B77" t="s">
        <v>126</v>
      </c>
      <c r="C77" t="s">
        <v>18</v>
      </c>
      <c r="D77">
        <v>109925</v>
      </c>
      <c r="E77" s="24">
        <v>3406</v>
      </c>
      <c r="F77" s="28" t="s">
        <v>127</v>
      </c>
      <c r="H77" s="1" t="s">
        <v>128</v>
      </c>
      <c r="I77" s="1" t="s">
        <v>129</v>
      </c>
      <c r="J77" s="37">
        <v>36642</v>
      </c>
    </row>
    <row r="78" spans="1:10" ht="26.4" x14ac:dyDescent="0.25">
      <c r="A78" s="60">
        <v>36404</v>
      </c>
      <c r="B78" t="s">
        <v>134</v>
      </c>
      <c r="C78" t="s">
        <v>18</v>
      </c>
      <c r="D78">
        <v>115407</v>
      </c>
      <c r="E78" s="24">
        <v>10000</v>
      </c>
      <c r="F78" s="28" t="s">
        <v>135</v>
      </c>
      <c r="H78" s="1" t="s">
        <v>136</v>
      </c>
      <c r="I78" s="1" t="s">
        <v>137</v>
      </c>
      <c r="J78" s="37">
        <v>36641</v>
      </c>
    </row>
    <row r="79" spans="1:10" x14ac:dyDescent="0.25">
      <c r="A79" s="60">
        <v>36434</v>
      </c>
      <c r="B79" t="s">
        <v>138</v>
      </c>
      <c r="C79" t="s">
        <v>14</v>
      </c>
      <c r="D79">
        <v>117728</v>
      </c>
      <c r="E79" s="24">
        <v>630</v>
      </c>
      <c r="F79" s="28" t="s">
        <v>139</v>
      </c>
      <c r="H79" s="1" t="s">
        <v>140</v>
      </c>
      <c r="I79" s="1" t="s">
        <v>141</v>
      </c>
      <c r="J79" s="37">
        <v>36657</v>
      </c>
    </row>
    <row r="80" spans="1:10" s="64" customFormat="1" ht="26.4" x14ac:dyDescent="0.25">
      <c r="A80" s="63">
        <v>36495</v>
      </c>
      <c r="B80" s="64" t="s">
        <v>122</v>
      </c>
      <c r="C80" s="64" t="s">
        <v>18</v>
      </c>
      <c r="D80" s="64">
        <v>133776</v>
      </c>
      <c r="E80" s="65">
        <v>1204</v>
      </c>
      <c r="F80" s="66" t="s">
        <v>142</v>
      </c>
      <c r="G80" s="66"/>
      <c r="H80" s="67" t="s">
        <v>143</v>
      </c>
      <c r="I80" s="67" t="s">
        <v>144</v>
      </c>
      <c r="J80" s="68"/>
    </row>
    <row r="81" spans="1:13" s="64" customFormat="1" ht="37.5" customHeight="1" x14ac:dyDescent="0.25">
      <c r="A81" s="74" t="s">
        <v>162</v>
      </c>
      <c r="B81" s="64" t="s">
        <v>158</v>
      </c>
      <c r="C81" s="64" t="s">
        <v>18</v>
      </c>
      <c r="D81" s="64">
        <v>128257</v>
      </c>
      <c r="E81" s="65"/>
      <c r="F81" s="66" t="s">
        <v>159</v>
      </c>
      <c r="G81" s="66"/>
      <c r="H81" s="67" t="s">
        <v>161</v>
      </c>
      <c r="I81" s="67" t="s">
        <v>160</v>
      </c>
      <c r="J81" s="68"/>
    </row>
    <row r="82" spans="1:13" x14ac:dyDescent="0.25">
      <c r="A82" s="60">
        <v>36526</v>
      </c>
      <c r="B82" t="s">
        <v>148</v>
      </c>
      <c r="C82" t="s">
        <v>14</v>
      </c>
      <c r="D82">
        <v>145361</v>
      </c>
      <c r="E82" s="24">
        <v>1000</v>
      </c>
      <c r="F82" s="28" t="s">
        <v>146</v>
      </c>
      <c r="H82" s="1" t="s">
        <v>147</v>
      </c>
      <c r="I82" s="1" t="s">
        <v>150</v>
      </c>
      <c r="J82" s="37">
        <v>36657</v>
      </c>
    </row>
    <row r="83" spans="1:13" x14ac:dyDescent="0.25">
      <c r="A83" s="60">
        <v>36526</v>
      </c>
      <c r="B83" t="s">
        <v>122</v>
      </c>
      <c r="C83" t="s">
        <v>14</v>
      </c>
      <c r="D83">
        <v>147232</v>
      </c>
      <c r="E83" s="24">
        <v>91</v>
      </c>
      <c r="F83" s="28" t="s">
        <v>149</v>
      </c>
      <c r="H83" s="1" t="s">
        <v>147</v>
      </c>
      <c r="I83" s="1" t="s">
        <v>150</v>
      </c>
      <c r="J83" s="37">
        <v>36657</v>
      </c>
    </row>
    <row r="84" spans="1:13" s="64" customFormat="1" x14ac:dyDescent="0.25">
      <c r="A84" s="69">
        <v>36557</v>
      </c>
      <c r="B84" s="70" t="s">
        <v>145</v>
      </c>
      <c r="C84" s="70" t="s">
        <v>14</v>
      </c>
      <c r="D84" s="70">
        <v>168071</v>
      </c>
      <c r="E84" s="71">
        <v>12800</v>
      </c>
      <c r="F84" s="72" t="s">
        <v>151</v>
      </c>
      <c r="G84" s="72"/>
      <c r="H84" s="73" t="s">
        <v>152</v>
      </c>
      <c r="I84" s="73" t="s">
        <v>153</v>
      </c>
      <c r="J84" s="68"/>
    </row>
    <row r="85" spans="1:13" ht="52.8" x14ac:dyDescent="0.25">
      <c r="A85" s="63">
        <v>36557</v>
      </c>
      <c r="B85" s="64" t="s">
        <v>148</v>
      </c>
      <c r="C85" s="64" t="s">
        <v>18</v>
      </c>
      <c r="D85" s="64">
        <v>161541</v>
      </c>
      <c r="E85" s="65">
        <v>22628</v>
      </c>
      <c r="F85" s="66" t="s">
        <v>154</v>
      </c>
      <c r="G85" s="66"/>
      <c r="H85" s="67" t="s">
        <v>319</v>
      </c>
      <c r="I85" s="67" t="s">
        <v>155</v>
      </c>
    </row>
    <row r="87" spans="1:13" x14ac:dyDescent="0.25">
      <c r="A87" s="82" t="s">
        <v>165</v>
      </c>
    </row>
    <row r="89" spans="1:13" x14ac:dyDescent="0.25">
      <c r="A89" s="60">
        <v>36192</v>
      </c>
      <c r="B89" t="s">
        <v>18</v>
      </c>
      <c r="C89" t="s">
        <v>112</v>
      </c>
      <c r="D89">
        <v>72716</v>
      </c>
      <c r="E89" s="24">
        <v>27</v>
      </c>
      <c r="F89" s="28">
        <v>980378</v>
      </c>
      <c r="J89" s="37">
        <v>36648</v>
      </c>
      <c r="L89" s="81" t="s">
        <v>226</v>
      </c>
      <c r="M89">
        <f t="shared" ref="M89:M152" si="0">IF(J89&gt;1,1,0)</f>
        <v>1</v>
      </c>
    </row>
    <row r="90" spans="1:13" s="64" customFormat="1" x14ac:dyDescent="0.25">
      <c r="A90" s="63">
        <v>36251</v>
      </c>
      <c r="B90" s="64" t="s">
        <v>18</v>
      </c>
      <c r="C90" s="64" t="s">
        <v>112</v>
      </c>
      <c r="D90" s="64">
        <v>73241</v>
      </c>
      <c r="E90" s="65">
        <v>153393</v>
      </c>
      <c r="F90" s="66">
        <v>980074</v>
      </c>
      <c r="G90" s="66"/>
      <c r="H90" s="67"/>
      <c r="I90" s="67"/>
      <c r="J90" s="68"/>
      <c r="L90" s="85" t="s">
        <v>227</v>
      </c>
      <c r="M90" s="64">
        <f t="shared" si="0"/>
        <v>0</v>
      </c>
    </row>
    <row r="91" spans="1:13" s="64" customFormat="1" x14ac:dyDescent="0.25">
      <c r="A91" s="63">
        <v>36251</v>
      </c>
      <c r="B91" s="64" t="s">
        <v>18</v>
      </c>
      <c r="C91" s="64" t="s">
        <v>112</v>
      </c>
      <c r="D91" s="64">
        <v>73389</v>
      </c>
      <c r="E91" s="65">
        <v>2759</v>
      </c>
      <c r="F91" s="66">
        <v>980378</v>
      </c>
      <c r="G91" s="66"/>
      <c r="H91" s="67"/>
      <c r="I91" s="67"/>
      <c r="J91" s="68"/>
      <c r="L91" s="85" t="s">
        <v>228</v>
      </c>
      <c r="M91" s="64">
        <f t="shared" si="0"/>
        <v>0</v>
      </c>
    </row>
    <row r="92" spans="1:13" s="64" customFormat="1" x14ac:dyDescent="0.25">
      <c r="A92" s="63">
        <v>36251</v>
      </c>
      <c r="B92" s="64" t="s">
        <v>171</v>
      </c>
      <c r="C92" s="64" t="s">
        <v>112</v>
      </c>
      <c r="D92" s="64">
        <v>76056</v>
      </c>
      <c r="E92" s="65">
        <v>11000</v>
      </c>
      <c r="F92" s="85" t="s">
        <v>166</v>
      </c>
      <c r="G92" s="66"/>
      <c r="H92" s="67"/>
      <c r="I92" s="67"/>
      <c r="J92" s="68"/>
      <c r="L92" s="85" t="s">
        <v>229</v>
      </c>
      <c r="M92" s="64">
        <f t="shared" si="0"/>
        <v>0</v>
      </c>
    </row>
    <row r="93" spans="1:13" s="64" customFormat="1" x14ac:dyDescent="0.25">
      <c r="A93" s="63">
        <v>36251</v>
      </c>
      <c r="B93" s="64" t="s">
        <v>171</v>
      </c>
      <c r="C93" s="64" t="s">
        <v>112</v>
      </c>
      <c r="D93" s="64">
        <v>77604</v>
      </c>
      <c r="E93" s="65">
        <v>4323</v>
      </c>
      <c r="F93" s="85" t="s">
        <v>167</v>
      </c>
      <c r="G93" s="66"/>
      <c r="H93" s="67"/>
      <c r="I93" s="67"/>
      <c r="J93" s="68"/>
      <c r="L93" s="85" t="s">
        <v>230</v>
      </c>
      <c r="M93" s="64">
        <f t="shared" si="0"/>
        <v>0</v>
      </c>
    </row>
    <row r="94" spans="1:13" s="64" customFormat="1" x14ac:dyDescent="0.25">
      <c r="A94" s="63">
        <v>36251</v>
      </c>
      <c r="B94" s="64" t="s">
        <v>171</v>
      </c>
      <c r="C94" s="64" t="s">
        <v>112</v>
      </c>
      <c r="D94" s="64">
        <v>77605</v>
      </c>
      <c r="E94" s="65">
        <v>5182</v>
      </c>
      <c r="F94" s="85" t="s">
        <v>168</v>
      </c>
      <c r="G94" s="66"/>
      <c r="H94" s="67"/>
      <c r="I94" s="67"/>
      <c r="J94" s="68"/>
      <c r="L94" s="85" t="s">
        <v>231</v>
      </c>
      <c r="M94" s="64">
        <f t="shared" si="0"/>
        <v>0</v>
      </c>
    </row>
    <row r="95" spans="1:13" x14ac:dyDescent="0.25">
      <c r="A95" s="60">
        <v>36281</v>
      </c>
      <c r="B95" t="s">
        <v>18</v>
      </c>
      <c r="C95" t="s">
        <v>112</v>
      </c>
      <c r="D95">
        <v>91916</v>
      </c>
      <c r="E95" s="24">
        <v>1000</v>
      </c>
      <c r="F95" s="28">
        <v>980378</v>
      </c>
      <c r="J95" s="37">
        <v>36648</v>
      </c>
      <c r="L95" s="81" t="s">
        <v>232</v>
      </c>
      <c r="M95">
        <f t="shared" si="0"/>
        <v>1</v>
      </c>
    </row>
    <row r="96" spans="1:13" x14ac:dyDescent="0.25">
      <c r="A96" s="60">
        <v>36373</v>
      </c>
      <c r="B96" t="s">
        <v>172</v>
      </c>
      <c r="C96" t="s">
        <v>112</v>
      </c>
      <c r="D96">
        <v>105003</v>
      </c>
      <c r="E96" s="24">
        <v>6502</v>
      </c>
      <c r="F96" s="28" t="s">
        <v>169</v>
      </c>
      <c r="J96" s="37">
        <v>36648</v>
      </c>
      <c r="L96" s="81" t="s">
        <v>233</v>
      </c>
      <c r="M96">
        <f t="shared" si="0"/>
        <v>1</v>
      </c>
    </row>
    <row r="97" spans="1:13" s="64" customFormat="1" x14ac:dyDescent="0.25">
      <c r="A97" s="63">
        <v>36495</v>
      </c>
      <c r="B97" s="64" t="s">
        <v>173</v>
      </c>
      <c r="C97" s="64" t="s">
        <v>112</v>
      </c>
      <c r="D97" s="64">
        <v>133171</v>
      </c>
      <c r="E97" s="65">
        <v>25095</v>
      </c>
      <c r="F97" s="66" t="s">
        <v>170</v>
      </c>
      <c r="G97" s="66"/>
      <c r="H97" s="67"/>
      <c r="I97" s="67"/>
      <c r="J97" s="68"/>
      <c r="L97" s="85" t="s">
        <v>234</v>
      </c>
      <c r="M97" s="64">
        <f t="shared" si="0"/>
        <v>0</v>
      </c>
    </row>
    <row r="98" spans="1:13" s="64" customFormat="1" x14ac:dyDescent="0.25">
      <c r="A98" s="63">
        <v>36495</v>
      </c>
      <c r="B98" s="64" t="s">
        <v>173</v>
      </c>
      <c r="C98" s="64" t="s">
        <v>112</v>
      </c>
      <c r="D98" s="64">
        <v>137728</v>
      </c>
      <c r="E98" s="65">
        <v>45981</v>
      </c>
      <c r="F98" s="66" t="s">
        <v>170</v>
      </c>
      <c r="G98" s="66"/>
      <c r="H98" s="67"/>
      <c r="I98" s="67"/>
      <c r="J98" s="68"/>
      <c r="L98" s="85" t="s">
        <v>235</v>
      </c>
      <c r="M98" s="64">
        <f t="shared" si="0"/>
        <v>0</v>
      </c>
    </row>
    <row r="99" spans="1:13" x14ac:dyDescent="0.25">
      <c r="A99" s="60">
        <v>36526</v>
      </c>
      <c r="B99" t="s">
        <v>174</v>
      </c>
      <c r="C99" t="s">
        <v>112</v>
      </c>
      <c r="D99">
        <v>156266</v>
      </c>
      <c r="E99" s="24">
        <v>1395</v>
      </c>
      <c r="F99" s="28">
        <v>6351</v>
      </c>
      <c r="J99" s="37">
        <v>36648</v>
      </c>
      <c r="L99" s="81" t="s">
        <v>236</v>
      </c>
      <c r="M99">
        <f t="shared" si="0"/>
        <v>1</v>
      </c>
    </row>
    <row r="100" spans="1:13" x14ac:dyDescent="0.25">
      <c r="A100" s="60">
        <v>36526</v>
      </c>
      <c r="B100" t="s">
        <v>174</v>
      </c>
      <c r="C100" t="s">
        <v>112</v>
      </c>
      <c r="D100">
        <v>156267</v>
      </c>
      <c r="E100" s="24">
        <v>7755</v>
      </c>
      <c r="F100" s="28" t="s">
        <v>175</v>
      </c>
      <c r="J100" s="37">
        <v>36648</v>
      </c>
      <c r="L100" s="81" t="s">
        <v>237</v>
      </c>
      <c r="M100">
        <f t="shared" si="0"/>
        <v>1</v>
      </c>
    </row>
    <row r="101" spans="1:13" x14ac:dyDescent="0.25">
      <c r="A101" s="60">
        <v>36526</v>
      </c>
      <c r="B101" t="s">
        <v>174</v>
      </c>
      <c r="C101" t="s">
        <v>112</v>
      </c>
      <c r="D101">
        <v>156269</v>
      </c>
      <c r="E101" s="24">
        <v>24635</v>
      </c>
      <c r="F101" s="28" t="s">
        <v>176</v>
      </c>
      <c r="J101" s="37">
        <v>36648</v>
      </c>
      <c r="L101" s="81" t="s">
        <v>238</v>
      </c>
      <c r="M101">
        <f t="shared" si="0"/>
        <v>1</v>
      </c>
    </row>
    <row r="102" spans="1:13" s="64" customFormat="1" x14ac:dyDescent="0.25">
      <c r="A102" s="63">
        <v>36526</v>
      </c>
      <c r="B102" s="64" t="s">
        <v>174</v>
      </c>
      <c r="C102" s="64" t="s">
        <v>112</v>
      </c>
      <c r="D102" s="64">
        <v>156271</v>
      </c>
      <c r="E102" s="65">
        <v>2628</v>
      </c>
      <c r="F102" s="66">
        <v>29320</v>
      </c>
      <c r="G102" s="66"/>
      <c r="H102" s="67"/>
      <c r="I102" s="67"/>
      <c r="J102" s="68"/>
      <c r="L102" s="85" t="s">
        <v>239</v>
      </c>
      <c r="M102" s="64">
        <f t="shared" si="0"/>
        <v>0</v>
      </c>
    </row>
    <row r="103" spans="1:13" x14ac:dyDescent="0.25">
      <c r="A103" s="60">
        <v>36557</v>
      </c>
      <c r="B103" t="s">
        <v>174</v>
      </c>
      <c r="C103" t="s">
        <v>112</v>
      </c>
      <c r="D103">
        <v>156267</v>
      </c>
      <c r="E103" s="24">
        <v>12903</v>
      </c>
      <c r="F103" s="28" t="s">
        <v>175</v>
      </c>
      <c r="J103" s="37">
        <v>36648</v>
      </c>
      <c r="L103" s="81" t="s">
        <v>240</v>
      </c>
      <c r="M103">
        <f t="shared" si="0"/>
        <v>1</v>
      </c>
    </row>
    <row r="104" spans="1:13" x14ac:dyDescent="0.25">
      <c r="A104" s="60">
        <v>36557</v>
      </c>
      <c r="B104" t="s">
        <v>174</v>
      </c>
      <c r="C104" t="s">
        <v>112</v>
      </c>
      <c r="D104">
        <v>156269</v>
      </c>
      <c r="E104" s="24">
        <v>10338</v>
      </c>
      <c r="F104" s="28" t="s">
        <v>176</v>
      </c>
      <c r="J104" s="37">
        <v>36648</v>
      </c>
      <c r="L104" s="81" t="s">
        <v>241</v>
      </c>
      <c r="M104">
        <f t="shared" si="0"/>
        <v>1</v>
      </c>
    </row>
    <row r="105" spans="1:13" x14ac:dyDescent="0.25">
      <c r="A105" s="60">
        <v>36557</v>
      </c>
      <c r="B105" t="s">
        <v>174</v>
      </c>
      <c r="C105" t="s">
        <v>112</v>
      </c>
      <c r="D105">
        <v>156271</v>
      </c>
      <c r="E105" s="24">
        <v>677</v>
      </c>
      <c r="F105" s="28">
        <v>29320</v>
      </c>
      <c r="J105" s="37">
        <v>36648</v>
      </c>
      <c r="L105" s="81" t="s">
        <v>242</v>
      </c>
      <c r="M105">
        <f t="shared" si="0"/>
        <v>1</v>
      </c>
    </row>
    <row r="106" spans="1:13" x14ac:dyDescent="0.25">
      <c r="A106" s="60">
        <v>36557</v>
      </c>
      <c r="B106" t="s">
        <v>177</v>
      </c>
      <c r="C106" t="s">
        <v>112</v>
      </c>
      <c r="D106">
        <v>205493</v>
      </c>
      <c r="E106" s="24">
        <v>35000</v>
      </c>
      <c r="F106" s="81" t="s">
        <v>178</v>
      </c>
      <c r="J106" s="37">
        <v>36648</v>
      </c>
      <c r="L106" s="81" t="s">
        <v>243</v>
      </c>
      <c r="M106">
        <f t="shared" si="0"/>
        <v>1</v>
      </c>
    </row>
    <row r="107" spans="1:13" x14ac:dyDescent="0.25">
      <c r="A107" s="60">
        <v>36557</v>
      </c>
      <c r="B107" t="s">
        <v>177</v>
      </c>
      <c r="D107">
        <v>205533</v>
      </c>
      <c r="E107" s="24">
        <v>35000</v>
      </c>
      <c r="F107" s="28">
        <v>990</v>
      </c>
      <c r="J107" s="37">
        <v>36648</v>
      </c>
      <c r="L107" s="81" t="s">
        <v>244</v>
      </c>
      <c r="M107">
        <f t="shared" si="0"/>
        <v>1</v>
      </c>
    </row>
    <row r="108" spans="1:13" s="64" customFormat="1" x14ac:dyDescent="0.25">
      <c r="A108" s="63">
        <v>36586</v>
      </c>
      <c r="B108" s="64" t="s">
        <v>173</v>
      </c>
      <c r="D108" s="64">
        <v>133171</v>
      </c>
      <c r="E108" s="65">
        <v>196000</v>
      </c>
      <c r="F108" s="85" t="s">
        <v>179</v>
      </c>
      <c r="G108" s="66"/>
      <c r="H108" s="67"/>
      <c r="I108" s="67"/>
      <c r="J108" s="68"/>
      <c r="L108" s="85" t="s">
        <v>245</v>
      </c>
      <c r="M108" s="64">
        <f t="shared" si="0"/>
        <v>0</v>
      </c>
    </row>
    <row r="109" spans="1:13" x14ac:dyDescent="0.25">
      <c r="A109" s="60">
        <v>36586</v>
      </c>
      <c r="B109" t="s">
        <v>174</v>
      </c>
      <c r="C109" t="s">
        <v>112</v>
      </c>
      <c r="D109">
        <v>156267</v>
      </c>
      <c r="E109" s="24">
        <v>1474</v>
      </c>
      <c r="F109" s="28" t="s">
        <v>175</v>
      </c>
      <c r="J109" s="37">
        <v>36648</v>
      </c>
      <c r="L109" s="81" t="s">
        <v>246</v>
      </c>
      <c r="M109">
        <f t="shared" si="0"/>
        <v>1</v>
      </c>
    </row>
    <row r="110" spans="1:13" x14ac:dyDescent="0.25">
      <c r="A110" s="60">
        <v>36586</v>
      </c>
      <c r="B110" t="s">
        <v>174</v>
      </c>
      <c r="C110" t="s">
        <v>112</v>
      </c>
      <c r="D110">
        <v>156269</v>
      </c>
      <c r="E110" s="24">
        <v>4004</v>
      </c>
      <c r="F110" s="28" t="s">
        <v>176</v>
      </c>
      <c r="J110" s="37">
        <v>36648</v>
      </c>
      <c r="L110" s="81" t="s">
        <v>247</v>
      </c>
      <c r="M110">
        <f t="shared" si="0"/>
        <v>1</v>
      </c>
    </row>
    <row r="111" spans="1:13" x14ac:dyDescent="0.25">
      <c r="A111" s="60">
        <v>36586</v>
      </c>
      <c r="B111" t="s">
        <v>174</v>
      </c>
      <c r="C111" t="s">
        <v>112</v>
      </c>
      <c r="D111">
        <v>156271</v>
      </c>
      <c r="E111" s="24">
        <v>124</v>
      </c>
      <c r="F111" s="28">
        <v>29320</v>
      </c>
      <c r="J111" s="37">
        <v>36648</v>
      </c>
      <c r="L111" s="81" t="s">
        <v>248</v>
      </c>
      <c r="M111">
        <f t="shared" si="0"/>
        <v>1</v>
      </c>
    </row>
    <row r="112" spans="1:13" x14ac:dyDescent="0.25">
      <c r="A112" s="60">
        <v>36192</v>
      </c>
      <c r="B112" t="s">
        <v>18</v>
      </c>
      <c r="C112" t="s">
        <v>180</v>
      </c>
      <c r="D112">
        <v>72716</v>
      </c>
      <c r="E112" s="24">
        <v>27</v>
      </c>
      <c r="F112" s="28">
        <v>980378</v>
      </c>
      <c r="J112" s="37">
        <v>36648</v>
      </c>
      <c r="L112" s="81" t="s">
        <v>249</v>
      </c>
      <c r="M112">
        <f t="shared" si="0"/>
        <v>1</v>
      </c>
    </row>
    <row r="113" spans="1:13" s="64" customFormat="1" x14ac:dyDescent="0.25">
      <c r="A113" s="63">
        <v>36251</v>
      </c>
      <c r="B113" s="64" t="s">
        <v>18</v>
      </c>
      <c r="C113" s="64" t="s">
        <v>180</v>
      </c>
      <c r="D113" s="64">
        <v>73389</v>
      </c>
      <c r="E113" s="65">
        <v>2759</v>
      </c>
      <c r="F113" s="66">
        <v>980378</v>
      </c>
      <c r="G113" s="66"/>
      <c r="H113" s="67"/>
      <c r="I113" s="67"/>
      <c r="J113" s="68"/>
      <c r="L113" s="85" t="s">
        <v>250</v>
      </c>
      <c r="M113" s="64">
        <f t="shared" si="0"/>
        <v>0</v>
      </c>
    </row>
    <row r="114" spans="1:13" x14ac:dyDescent="0.25">
      <c r="A114" s="60">
        <v>36281</v>
      </c>
      <c r="B114" t="s">
        <v>18</v>
      </c>
      <c r="C114" t="s">
        <v>180</v>
      </c>
      <c r="D114">
        <v>91916</v>
      </c>
      <c r="E114" s="24">
        <v>1000</v>
      </c>
      <c r="F114" s="28">
        <v>980378</v>
      </c>
      <c r="J114" s="37">
        <v>36648</v>
      </c>
      <c r="L114" s="81" t="s">
        <v>251</v>
      </c>
      <c r="M114">
        <f t="shared" si="0"/>
        <v>1</v>
      </c>
    </row>
    <row r="115" spans="1:13" s="64" customFormat="1" x14ac:dyDescent="0.25">
      <c r="A115" s="63">
        <v>36495</v>
      </c>
      <c r="B115" s="64" t="s">
        <v>181</v>
      </c>
      <c r="C115" s="64" t="s">
        <v>180</v>
      </c>
      <c r="D115" s="64">
        <v>142818</v>
      </c>
      <c r="E115" s="65">
        <v>13389</v>
      </c>
      <c r="F115" s="66" t="s">
        <v>182</v>
      </c>
      <c r="G115" s="66"/>
      <c r="H115" s="67"/>
      <c r="I115" s="67"/>
      <c r="J115" s="68"/>
      <c r="L115" s="85" t="s">
        <v>252</v>
      </c>
      <c r="M115" s="64">
        <f t="shared" si="0"/>
        <v>0</v>
      </c>
    </row>
    <row r="116" spans="1:13" s="64" customFormat="1" x14ac:dyDescent="0.25">
      <c r="A116" s="63">
        <v>36495</v>
      </c>
      <c r="B116" s="64" t="s">
        <v>181</v>
      </c>
      <c r="C116" s="64" t="s">
        <v>180</v>
      </c>
      <c r="D116" s="64">
        <v>142962</v>
      </c>
      <c r="E116" s="65">
        <v>130078</v>
      </c>
      <c r="F116" s="85" t="s">
        <v>183</v>
      </c>
      <c r="G116" s="66"/>
      <c r="H116" s="67"/>
      <c r="I116" s="67"/>
      <c r="J116" s="68"/>
      <c r="L116" s="85" t="s">
        <v>253</v>
      </c>
      <c r="M116" s="64">
        <f t="shared" si="0"/>
        <v>0</v>
      </c>
    </row>
    <row r="117" spans="1:13" s="64" customFormat="1" x14ac:dyDescent="0.25">
      <c r="A117" s="63">
        <v>36526</v>
      </c>
      <c r="B117" s="64" t="s">
        <v>181</v>
      </c>
      <c r="D117" s="64">
        <v>142818</v>
      </c>
      <c r="E117" s="65">
        <v>10392</v>
      </c>
      <c r="F117" s="66" t="s">
        <v>182</v>
      </c>
      <c r="G117" s="66"/>
      <c r="H117" s="67"/>
      <c r="I117" s="67"/>
      <c r="J117" s="68"/>
      <c r="L117" s="85" t="s">
        <v>254</v>
      </c>
      <c r="M117" s="64">
        <f t="shared" si="0"/>
        <v>0</v>
      </c>
    </row>
    <row r="118" spans="1:13" x14ac:dyDescent="0.25">
      <c r="A118" s="60">
        <v>36192</v>
      </c>
      <c r="B118" t="s">
        <v>184</v>
      </c>
      <c r="C118" t="s">
        <v>130</v>
      </c>
      <c r="D118">
        <v>150429</v>
      </c>
      <c r="E118" s="24">
        <v>84</v>
      </c>
      <c r="F118" s="81" t="s">
        <v>185</v>
      </c>
      <c r="J118" s="37">
        <v>36648</v>
      </c>
      <c r="L118" s="81" t="s">
        <v>255</v>
      </c>
      <c r="M118">
        <f t="shared" si="0"/>
        <v>1</v>
      </c>
    </row>
    <row r="119" spans="1:13" x14ac:dyDescent="0.25">
      <c r="A119" s="60">
        <v>36192</v>
      </c>
      <c r="B119" t="s">
        <v>184</v>
      </c>
      <c r="C119" t="s">
        <v>130</v>
      </c>
      <c r="D119">
        <v>150430</v>
      </c>
      <c r="E119" s="24">
        <v>56</v>
      </c>
      <c r="F119" s="28" t="s">
        <v>186</v>
      </c>
      <c r="J119" s="37">
        <v>36648</v>
      </c>
      <c r="L119" s="81" t="s">
        <v>256</v>
      </c>
      <c r="M119">
        <f t="shared" si="0"/>
        <v>1</v>
      </c>
    </row>
    <row r="120" spans="1:13" x14ac:dyDescent="0.25">
      <c r="A120" s="60">
        <v>36220</v>
      </c>
      <c r="B120" t="s">
        <v>184</v>
      </c>
      <c r="C120" t="s">
        <v>130</v>
      </c>
      <c r="D120">
        <v>150429</v>
      </c>
      <c r="E120" s="24">
        <v>93</v>
      </c>
      <c r="F120" s="81" t="s">
        <v>185</v>
      </c>
      <c r="J120" s="37">
        <v>36648</v>
      </c>
      <c r="L120" s="81" t="s">
        <v>257</v>
      </c>
      <c r="M120">
        <f t="shared" si="0"/>
        <v>1</v>
      </c>
    </row>
    <row r="121" spans="1:13" x14ac:dyDescent="0.25">
      <c r="A121" s="60">
        <v>36220</v>
      </c>
      <c r="B121" t="s">
        <v>184</v>
      </c>
      <c r="C121" t="s">
        <v>130</v>
      </c>
      <c r="D121">
        <v>150430</v>
      </c>
      <c r="E121" s="24">
        <v>62</v>
      </c>
      <c r="F121" s="28" t="s">
        <v>186</v>
      </c>
      <c r="J121" s="37">
        <v>36648</v>
      </c>
      <c r="L121" s="81" t="s">
        <v>258</v>
      </c>
      <c r="M121">
        <f t="shared" si="0"/>
        <v>1</v>
      </c>
    </row>
    <row r="122" spans="1:13" x14ac:dyDescent="0.25">
      <c r="A122" s="60">
        <v>36251</v>
      </c>
      <c r="B122" t="s">
        <v>184</v>
      </c>
      <c r="C122" t="s">
        <v>130</v>
      </c>
      <c r="D122">
        <v>150429</v>
      </c>
      <c r="E122" s="24">
        <v>90</v>
      </c>
      <c r="F122" s="81" t="s">
        <v>185</v>
      </c>
      <c r="J122" s="37">
        <v>36648</v>
      </c>
      <c r="L122" s="81" t="s">
        <v>259</v>
      </c>
      <c r="M122">
        <f t="shared" si="0"/>
        <v>1</v>
      </c>
    </row>
    <row r="123" spans="1:13" x14ac:dyDescent="0.25">
      <c r="A123" s="60">
        <v>36251</v>
      </c>
      <c r="B123" t="s">
        <v>184</v>
      </c>
      <c r="C123" t="s">
        <v>130</v>
      </c>
      <c r="D123">
        <v>150430</v>
      </c>
      <c r="E123" s="24">
        <v>60</v>
      </c>
      <c r="F123" s="28" t="s">
        <v>186</v>
      </c>
      <c r="J123" s="37">
        <v>36648</v>
      </c>
      <c r="L123" s="81" t="s">
        <v>260</v>
      </c>
      <c r="M123">
        <f t="shared" si="0"/>
        <v>1</v>
      </c>
    </row>
    <row r="124" spans="1:13" s="64" customFormat="1" x14ac:dyDescent="0.25">
      <c r="A124" s="63">
        <v>36251</v>
      </c>
      <c r="B124" s="64" t="s">
        <v>174</v>
      </c>
      <c r="C124" s="64" t="s">
        <v>187</v>
      </c>
      <c r="D124" s="64">
        <v>77604</v>
      </c>
      <c r="E124" s="65">
        <v>4323</v>
      </c>
      <c r="F124" s="85" t="s">
        <v>167</v>
      </c>
      <c r="G124" s="66"/>
      <c r="H124" s="67"/>
      <c r="I124" s="67"/>
      <c r="J124" s="68"/>
      <c r="L124" s="85" t="s">
        <v>261</v>
      </c>
      <c r="M124" s="64">
        <f t="shared" si="0"/>
        <v>0</v>
      </c>
    </row>
    <row r="125" spans="1:13" ht="26.4" x14ac:dyDescent="0.25">
      <c r="A125" s="60">
        <v>36251</v>
      </c>
      <c r="B125" t="s">
        <v>18</v>
      </c>
      <c r="C125" t="s">
        <v>130</v>
      </c>
      <c r="D125">
        <v>86074</v>
      </c>
      <c r="E125" s="24">
        <v>163796</v>
      </c>
      <c r="F125" s="81" t="s">
        <v>188</v>
      </c>
      <c r="H125" s="83" t="s">
        <v>225</v>
      </c>
      <c r="I125" s="1" t="s">
        <v>224</v>
      </c>
      <c r="J125" s="37">
        <v>36648</v>
      </c>
      <c r="L125" s="81" t="s">
        <v>262</v>
      </c>
      <c r="M125">
        <f t="shared" si="0"/>
        <v>1</v>
      </c>
    </row>
    <row r="126" spans="1:13" x14ac:dyDescent="0.25">
      <c r="A126" s="60">
        <v>36251</v>
      </c>
      <c r="B126" t="s">
        <v>18</v>
      </c>
      <c r="C126" t="s">
        <v>130</v>
      </c>
      <c r="D126">
        <v>95108</v>
      </c>
      <c r="E126" s="24">
        <v>3050</v>
      </c>
      <c r="F126" s="28">
        <v>987155</v>
      </c>
      <c r="J126" s="37">
        <v>36648</v>
      </c>
      <c r="L126" s="81" t="s">
        <v>263</v>
      </c>
      <c r="M126">
        <f t="shared" si="0"/>
        <v>1</v>
      </c>
    </row>
    <row r="127" spans="1:13" s="64" customFormat="1" x14ac:dyDescent="0.25">
      <c r="A127" s="63">
        <v>36281</v>
      </c>
      <c r="B127" s="64" t="s">
        <v>18</v>
      </c>
      <c r="C127" s="64" t="s">
        <v>130</v>
      </c>
      <c r="D127" s="64">
        <v>104789</v>
      </c>
      <c r="E127" s="65">
        <v>2829</v>
      </c>
      <c r="F127" s="66">
        <v>989776</v>
      </c>
      <c r="G127" s="66"/>
      <c r="H127" s="67"/>
      <c r="I127" s="67"/>
      <c r="J127" s="68"/>
      <c r="L127" s="85" t="s">
        <v>264</v>
      </c>
      <c r="M127" s="64">
        <f t="shared" si="0"/>
        <v>0</v>
      </c>
    </row>
    <row r="128" spans="1:13" x14ac:dyDescent="0.25">
      <c r="A128" s="60">
        <v>36281</v>
      </c>
      <c r="B128" t="s">
        <v>18</v>
      </c>
      <c r="C128" t="s">
        <v>130</v>
      </c>
      <c r="D128">
        <v>57100</v>
      </c>
      <c r="E128" s="24">
        <v>14260</v>
      </c>
      <c r="F128" s="81" t="s">
        <v>189</v>
      </c>
      <c r="J128" s="37">
        <v>36648</v>
      </c>
      <c r="L128" s="81" t="s">
        <v>265</v>
      </c>
      <c r="M128">
        <f t="shared" si="0"/>
        <v>1</v>
      </c>
    </row>
    <row r="129" spans="1:13" s="64" customFormat="1" x14ac:dyDescent="0.25">
      <c r="A129" s="63">
        <v>36281</v>
      </c>
      <c r="B129" s="64" t="s">
        <v>18</v>
      </c>
      <c r="C129" s="64" t="s">
        <v>130</v>
      </c>
      <c r="D129" s="64">
        <v>92558</v>
      </c>
      <c r="E129" s="65">
        <v>2271</v>
      </c>
      <c r="F129" s="85" t="s">
        <v>190</v>
      </c>
      <c r="G129" s="66"/>
      <c r="H129" s="67"/>
      <c r="I129" s="67"/>
      <c r="J129" s="68"/>
      <c r="L129" s="85" t="s">
        <v>266</v>
      </c>
      <c r="M129" s="64">
        <f t="shared" si="0"/>
        <v>0</v>
      </c>
    </row>
    <row r="130" spans="1:13" s="64" customFormat="1" x14ac:dyDescent="0.25">
      <c r="A130" s="63">
        <v>36281</v>
      </c>
      <c r="B130" s="64" t="s">
        <v>18</v>
      </c>
      <c r="C130" s="64" t="s">
        <v>130</v>
      </c>
      <c r="D130" s="64">
        <v>95394</v>
      </c>
      <c r="E130" s="65">
        <v>1558811</v>
      </c>
      <c r="F130" s="85" t="s">
        <v>191</v>
      </c>
      <c r="G130" s="66"/>
      <c r="H130" s="67"/>
      <c r="I130" s="67"/>
      <c r="J130" s="68"/>
      <c r="L130" s="85" t="s">
        <v>267</v>
      </c>
      <c r="M130" s="64">
        <f t="shared" si="0"/>
        <v>0</v>
      </c>
    </row>
    <row r="131" spans="1:13" s="64" customFormat="1" x14ac:dyDescent="0.25">
      <c r="A131" s="63">
        <v>36312</v>
      </c>
      <c r="B131" s="64" t="s">
        <v>18</v>
      </c>
      <c r="C131" s="64" t="s">
        <v>130</v>
      </c>
      <c r="D131" s="64">
        <v>104789</v>
      </c>
      <c r="E131" s="65">
        <v>9561</v>
      </c>
      <c r="F131" s="66">
        <v>989776</v>
      </c>
      <c r="G131" s="66"/>
      <c r="H131" s="67"/>
      <c r="I131" s="67"/>
      <c r="J131" s="68"/>
      <c r="L131" s="85" t="s">
        <v>268</v>
      </c>
      <c r="M131" s="64">
        <f t="shared" si="0"/>
        <v>0</v>
      </c>
    </row>
    <row r="132" spans="1:13" s="64" customFormat="1" x14ac:dyDescent="0.25">
      <c r="A132" s="63">
        <v>36312</v>
      </c>
      <c r="B132" s="64" t="s">
        <v>18</v>
      </c>
      <c r="C132" s="64" t="s">
        <v>130</v>
      </c>
      <c r="D132" s="64">
        <v>92558</v>
      </c>
      <c r="E132" s="65">
        <v>2155</v>
      </c>
      <c r="F132" s="85" t="s">
        <v>190</v>
      </c>
      <c r="G132" s="66"/>
      <c r="H132" s="67"/>
      <c r="I132" s="67"/>
      <c r="J132" s="68"/>
      <c r="L132" s="85" t="s">
        <v>269</v>
      </c>
      <c r="M132" s="64">
        <f t="shared" si="0"/>
        <v>0</v>
      </c>
    </row>
    <row r="133" spans="1:13" s="64" customFormat="1" x14ac:dyDescent="0.25">
      <c r="A133" s="63">
        <v>36342</v>
      </c>
      <c r="B133" s="64" t="s">
        <v>18</v>
      </c>
      <c r="C133" s="64" t="s">
        <v>130</v>
      </c>
      <c r="D133" s="64">
        <v>104789</v>
      </c>
      <c r="E133" s="65">
        <v>11914</v>
      </c>
      <c r="F133" s="66">
        <v>989776</v>
      </c>
      <c r="G133" s="66"/>
      <c r="H133" s="67"/>
      <c r="I133" s="67"/>
      <c r="J133" s="68"/>
      <c r="L133" s="85" t="s">
        <v>270</v>
      </c>
      <c r="M133" s="64">
        <f t="shared" si="0"/>
        <v>0</v>
      </c>
    </row>
    <row r="134" spans="1:13" s="64" customFormat="1" x14ac:dyDescent="0.25">
      <c r="A134" s="63">
        <v>36342</v>
      </c>
      <c r="B134" s="64" t="s">
        <v>18</v>
      </c>
      <c r="C134" s="64" t="s">
        <v>130</v>
      </c>
      <c r="D134" s="64">
        <v>92558</v>
      </c>
      <c r="E134" s="65">
        <v>2478</v>
      </c>
      <c r="F134" s="85" t="s">
        <v>190</v>
      </c>
      <c r="G134" s="66"/>
      <c r="H134" s="67"/>
      <c r="I134" s="67"/>
      <c r="J134" s="68"/>
      <c r="L134" s="85" t="s">
        <v>271</v>
      </c>
      <c r="M134" s="64">
        <f t="shared" si="0"/>
        <v>0</v>
      </c>
    </row>
    <row r="135" spans="1:13" s="64" customFormat="1" x14ac:dyDescent="0.25">
      <c r="A135" s="63">
        <v>36342</v>
      </c>
      <c r="B135" s="64" t="s">
        <v>18</v>
      </c>
      <c r="C135" s="64" t="s">
        <v>130</v>
      </c>
      <c r="D135" s="64">
        <v>95394</v>
      </c>
      <c r="E135" s="65">
        <v>62230</v>
      </c>
      <c r="F135" s="66">
        <v>9643</v>
      </c>
      <c r="G135" s="66"/>
      <c r="H135" s="67"/>
      <c r="I135" s="67"/>
      <c r="J135" s="68"/>
      <c r="L135" s="85" t="s">
        <v>272</v>
      </c>
      <c r="M135" s="64">
        <f t="shared" si="0"/>
        <v>0</v>
      </c>
    </row>
    <row r="136" spans="1:13" x14ac:dyDescent="0.25">
      <c r="A136" s="60">
        <v>36404</v>
      </c>
      <c r="B136" t="s">
        <v>18</v>
      </c>
      <c r="C136" t="s">
        <v>130</v>
      </c>
      <c r="D136">
        <v>90371</v>
      </c>
      <c r="E136" s="24">
        <v>29</v>
      </c>
      <c r="F136" s="28">
        <v>989718</v>
      </c>
      <c r="J136" s="37">
        <v>36650</v>
      </c>
      <c r="L136" s="81" t="s">
        <v>273</v>
      </c>
      <c r="M136">
        <f t="shared" si="0"/>
        <v>1</v>
      </c>
    </row>
    <row r="137" spans="1:13" x14ac:dyDescent="0.25">
      <c r="A137" s="60">
        <v>36404</v>
      </c>
      <c r="B137" t="s">
        <v>18</v>
      </c>
      <c r="C137" t="s">
        <v>130</v>
      </c>
      <c r="D137">
        <v>90375</v>
      </c>
      <c r="E137" s="24">
        <v>29</v>
      </c>
      <c r="F137" s="28">
        <v>1582</v>
      </c>
      <c r="J137" s="37">
        <v>36650</v>
      </c>
      <c r="L137" s="81" t="s">
        <v>274</v>
      </c>
      <c r="M137">
        <f t="shared" si="0"/>
        <v>1</v>
      </c>
    </row>
    <row r="138" spans="1:13" x14ac:dyDescent="0.25">
      <c r="A138" s="60">
        <v>36404</v>
      </c>
      <c r="B138" t="s">
        <v>18</v>
      </c>
      <c r="C138" t="s">
        <v>130</v>
      </c>
      <c r="D138">
        <v>92558</v>
      </c>
      <c r="E138" s="24">
        <v>2611</v>
      </c>
      <c r="F138" s="28">
        <v>7155</v>
      </c>
      <c r="J138" s="37">
        <v>36650</v>
      </c>
      <c r="L138" s="81" t="s">
        <v>275</v>
      </c>
      <c r="M138">
        <f t="shared" si="0"/>
        <v>1</v>
      </c>
    </row>
    <row r="139" spans="1:13" s="64" customFormat="1" x14ac:dyDescent="0.25">
      <c r="A139" s="63">
        <v>36404</v>
      </c>
      <c r="B139" s="64" t="s">
        <v>18</v>
      </c>
      <c r="C139" s="64" t="s">
        <v>130</v>
      </c>
      <c r="D139" s="64">
        <v>95394</v>
      </c>
      <c r="E139" s="65">
        <v>239278</v>
      </c>
      <c r="F139" s="66">
        <v>9643</v>
      </c>
      <c r="G139" s="66"/>
      <c r="H139" s="67"/>
      <c r="I139" s="67"/>
      <c r="J139" s="68"/>
      <c r="L139" s="85" t="s">
        <v>276</v>
      </c>
      <c r="M139" s="64">
        <f t="shared" si="0"/>
        <v>0</v>
      </c>
    </row>
    <row r="140" spans="1:13" s="64" customFormat="1" x14ac:dyDescent="0.25">
      <c r="A140" s="63">
        <v>36434</v>
      </c>
      <c r="B140" s="64" t="s">
        <v>173</v>
      </c>
      <c r="C140" s="64" t="s">
        <v>112</v>
      </c>
      <c r="D140" s="64">
        <v>121184</v>
      </c>
      <c r="E140" s="65">
        <v>5000</v>
      </c>
      <c r="F140" s="66" t="s">
        <v>179</v>
      </c>
      <c r="G140" s="66"/>
      <c r="H140" s="67"/>
      <c r="I140" s="67"/>
      <c r="J140" s="68"/>
      <c r="L140" s="85" t="s">
        <v>277</v>
      </c>
      <c r="M140" s="64">
        <f t="shared" si="0"/>
        <v>0</v>
      </c>
    </row>
    <row r="141" spans="1:13" s="64" customFormat="1" x14ac:dyDescent="0.25">
      <c r="A141" s="63">
        <v>36434</v>
      </c>
      <c r="B141" s="64" t="s">
        <v>192</v>
      </c>
      <c r="C141" s="64" t="s">
        <v>130</v>
      </c>
      <c r="D141" s="64">
        <v>123026</v>
      </c>
      <c r="E141" s="65">
        <v>30000</v>
      </c>
      <c r="F141" s="85" t="s">
        <v>193</v>
      </c>
      <c r="G141" s="66"/>
      <c r="H141" s="67"/>
      <c r="I141" s="67"/>
      <c r="J141" s="68"/>
      <c r="L141" s="85" t="s">
        <v>278</v>
      </c>
      <c r="M141" s="64">
        <f t="shared" si="0"/>
        <v>0</v>
      </c>
    </row>
    <row r="142" spans="1:13" s="64" customFormat="1" x14ac:dyDescent="0.25">
      <c r="A142" s="63">
        <v>36434</v>
      </c>
      <c r="B142" s="64" t="s">
        <v>194</v>
      </c>
      <c r="C142" s="64" t="s">
        <v>130</v>
      </c>
      <c r="D142" s="64">
        <v>123215</v>
      </c>
      <c r="E142" s="65">
        <v>259233</v>
      </c>
      <c r="F142" s="85" t="s">
        <v>195</v>
      </c>
      <c r="G142" s="66"/>
      <c r="H142" s="67"/>
      <c r="I142" s="67"/>
      <c r="J142" s="68"/>
      <c r="L142" s="85" t="s">
        <v>279</v>
      </c>
      <c r="M142" s="64">
        <f t="shared" si="0"/>
        <v>0</v>
      </c>
    </row>
    <row r="143" spans="1:13" s="64" customFormat="1" x14ac:dyDescent="0.25">
      <c r="A143" s="63">
        <v>36434</v>
      </c>
      <c r="B143" s="64" t="s">
        <v>194</v>
      </c>
      <c r="C143" s="64" t="s">
        <v>130</v>
      </c>
      <c r="D143" s="64">
        <v>123250</v>
      </c>
      <c r="E143" s="65">
        <v>30000</v>
      </c>
      <c r="F143" s="85" t="s">
        <v>196</v>
      </c>
      <c r="G143" s="66"/>
      <c r="H143" s="67"/>
      <c r="I143" s="67"/>
      <c r="J143" s="68"/>
      <c r="L143" s="85" t="s">
        <v>280</v>
      </c>
      <c r="M143" s="64">
        <f t="shared" si="0"/>
        <v>0</v>
      </c>
    </row>
    <row r="144" spans="1:13" s="64" customFormat="1" x14ac:dyDescent="0.25">
      <c r="A144" s="63">
        <v>36434</v>
      </c>
      <c r="B144" s="64" t="s">
        <v>198</v>
      </c>
      <c r="C144" s="64" t="s">
        <v>130</v>
      </c>
      <c r="D144" s="64">
        <v>123395</v>
      </c>
      <c r="E144" s="65">
        <v>95144</v>
      </c>
      <c r="F144" s="85" t="s">
        <v>197</v>
      </c>
      <c r="G144" s="66"/>
      <c r="H144" s="67"/>
      <c r="I144" s="67"/>
      <c r="J144" s="68"/>
      <c r="L144" s="85" t="s">
        <v>281</v>
      </c>
      <c r="M144" s="64">
        <f t="shared" si="0"/>
        <v>0</v>
      </c>
    </row>
    <row r="145" spans="1:13" s="64" customFormat="1" x14ac:dyDescent="0.25">
      <c r="A145" s="63">
        <v>36434</v>
      </c>
      <c r="B145" s="64" t="s">
        <v>199</v>
      </c>
      <c r="C145" s="64" t="s">
        <v>130</v>
      </c>
      <c r="D145" s="64">
        <v>128057</v>
      </c>
      <c r="E145" s="65">
        <v>24828</v>
      </c>
      <c r="F145" s="85" t="s">
        <v>200</v>
      </c>
      <c r="G145" s="66"/>
      <c r="H145" s="67"/>
      <c r="I145" s="67"/>
      <c r="J145" s="68"/>
      <c r="L145" s="85" t="s">
        <v>282</v>
      </c>
      <c r="M145" s="64">
        <f t="shared" si="0"/>
        <v>0</v>
      </c>
    </row>
    <row r="146" spans="1:13" s="64" customFormat="1" x14ac:dyDescent="0.25">
      <c r="A146" s="63">
        <v>36434</v>
      </c>
      <c r="B146" s="64" t="s">
        <v>199</v>
      </c>
      <c r="C146" s="64" t="s">
        <v>130</v>
      </c>
      <c r="D146" s="64">
        <v>135282</v>
      </c>
      <c r="E146" s="65">
        <v>1</v>
      </c>
      <c r="F146" s="85" t="s">
        <v>200</v>
      </c>
      <c r="G146" s="66"/>
      <c r="H146" s="67"/>
      <c r="I146" s="67"/>
      <c r="J146" s="68"/>
      <c r="L146" s="85" t="s">
        <v>283</v>
      </c>
      <c r="M146" s="64">
        <f t="shared" si="0"/>
        <v>0</v>
      </c>
    </row>
    <row r="147" spans="1:13" s="64" customFormat="1" x14ac:dyDescent="0.25">
      <c r="A147" s="63">
        <v>36465</v>
      </c>
      <c r="B147" s="64" t="s">
        <v>201</v>
      </c>
      <c r="C147" s="64" t="s">
        <v>130</v>
      </c>
      <c r="D147" s="64">
        <v>128803</v>
      </c>
      <c r="E147" s="65">
        <v>58</v>
      </c>
      <c r="F147" s="85" t="s">
        <v>202</v>
      </c>
      <c r="G147" s="66"/>
      <c r="H147" s="67"/>
      <c r="I147" s="67"/>
      <c r="J147" s="68"/>
      <c r="L147" s="85" t="s">
        <v>284</v>
      </c>
      <c r="M147" s="64">
        <f t="shared" si="0"/>
        <v>0</v>
      </c>
    </row>
    <row r="148" spans="1:13" s="64" customFormat="1" x14ac:dyDescent="0.25">
      <c r="A148" s="63">
        <v>36495</v>
      </c>
      <c r="B148" s="64" t="s">
        <v>199</v>
      </c>
      <c r="C148" s="64" t="s">
        <v>130</v>
      </c>
      <c r="D148" s="64">
        <v>135282</v>
      </c>
      <c r="E148" s="65">
        <v>27305</v>
      </c>
      <c r="F148" s="85" t="s">
        <v>200</v>
      </c>
      <c r="G148" s="66"/>
      <c r="H148" s="67"/>
      <c r="I148" s="67"/>
      <c r="J148" s="68"/>
      <c r="L148" s="85" t="s">
        <v>285</v>
      </c>
      <c r="M148" s="64">
        <f t="shared" si="0"/>
        <v>0</v>
      </c>
    </row>
    <row r="149" spans="1:13" s="64" customFormat="1" x14ac:dyDescent="0.25">
      <c r="A149" s="63">
        <v>36495</v>
      </c>
      <c r="B149" s="64" t="s">
        <v>203</v>
      </c>
      <c r="C149" s="64" t="s">
        <v>112</v>
      </c>
      <c r="D149" s="64">
        <v>137728</v>
      </c>
      <c r="E149" s="65">
        <v>45981</v>
      </c>
      <c r="F149" s="85" t="s">
        <v>204</v>
      </c>
      <c r="G149" s="66"/>
      <c r="H149" s="67"/>
      <c r="I149" s="67"/>
      <c r="J149" s="68"/>
      <c r="L149" s="85" t="s">
        <v>286</v>
      </c>
      <c r="M149" s="64">
        <f t="shared" si="0"/>
        <v>0</v>
      </c>
    </row>
    <row r="150" spans="1:13" s="64" customFormat="1" x14ac:dyDescent="0.25">
      <c r="A150" s="63">
        <v>36495</v>
      </c>
      <c r="B150" s="64" t="s">
        <v>206</v>
      </c>
      <c r="C150" s="64" t="s">
        <v>112</v>
      </c>
      <c r="D150" s="64">
        <v>137896</v>
      </c>
      <c r="E150" s="65">
        <v>30000</v>
      </c>
      <c r="F150" s="85" t="s">
        <v>205</v>
      </c>
      <c r="G150" s="66"/>
      <c r="H150" s="67"/>
      <c r="I150" s="67"/>
      <c r="J150" s="68"/>
      <c r="L150" s="85" t="s">
        <v>287</v>
      </c>
      <c r="M150" s="64">
        <f t="shared" si="0"/>
        <v>0</v>
      </c>
    </row>
    <row r="151" spans="1:13" s="64" customFormat="1" x14ac:dyDescent="0.25">
      <c r="A151" s="63">
        <v>36495</v>
      </c>
      <c r="B151" s="64" t="s">
        <v>207</v>
      </c>
      <c r="C151" s="64" t="s">
        <v>180</v>
      </c>
      <c r="D151" s="64">
        <v>142818</v>
      </c>
      <c r="E151" s="65">
        <v>13389</v>
      </c>
      <c r="F151" s="66" t="s">
        <v>208</v>
      </c>
      <c r="G151" s="66"/>
      <c r="H151" s="67"/>
      <c r="I151" s="67"/>
      <c r="J151" s="68"/>
      <c r="L151" s="85" t="s">
        <v>288</v>
      </c>
      <c r="M151" s="64">
        <f t="shared" si="0"/>
        <v>0</v>
      </c>
    </row>
    <row r="152" spans="1:13" s="64" customFormat="1" x14ac:dyDescent="0.25">
      <c r="A152" s="63">
        <v>36495</v>
      </c>
      <c r="B152" s="64" t="s">
        <v>209</v>
      </c>
      <c r="C152" s="64" t="s">
        <v>180</v>
      </c>
      <c r="D152" s="64">
        <v>142962</v>
      </c>
      <c r="E152" s="65">
        <v>130078</v>
      </c>
      <c r="F152" s="85" t="s">
        <v>210</v>
      </c>
      <c r="G152" s="66"/>
      <c r="H152" s="67"/>
      <c r="I152" s="67"/>
      <c r="J152" s="68"/>
      <c r="L152" s="85" t="s">
        <v>289</v>
      </c>
      <c r="M152" s="64">
        <f t="shared" si="0"/>
        <v>0</v>
      </c>
    </row>
    <row r="153" spans="1:13" s="64" customFormat="1" x14ac:dyDescent="0.25">
      <c r="A153" s="63">
        <v>36495</v>
      </c>
      <c r="B153" s="64" t="s">
        <v>201</v>
      </c>
      <c r="C153" s="64" t="s">
        <v>112</v>
      </c>
      <c r="D153" s="64">
        <v>143003</v>
      </c>
      <c r="E153" s="65">
        <v>3166</v>
      </c>
      <c r="F153" s="85" t="s">
        <v>202</v>
      </c>
      <c r="G153" s="66"/>
      <c r="H153" s="67"/>
      <c r="I153" s="67"/>
      <c r="J153" s="68"/>
      <c r="L153" s="85" t="s">
        <v>290</v>
      </c>
      <c r="M153" s="64">
        <f t="shared" ref="M153:M158" si="1">IF(J153&gt;1,1,0)</f>
        <v>0</v>
      </c>
    </row>
    <row r="154" spans="1:13" s="64" customFormat="1" x14ac:dyDescent="0.25">
      <c r="A154" s="63">
        <v>36495</v>
      </c>
      <c r="B154" s="64" t="s">
        <v>212</v>
      </c>
      <c r="C154" s="64" t="s">
        <v>112</v>
      </c>
      <c r="D154" s="64">
        <v>143472</v>
      </c>
      <c r="E154" s="65">
        <v>9114</v>
      </c>
      <c r="F154" s="85" t="s">
        <v>211</v>
      </c>
      <c r="G154" s="66"/>
      <c r="H154" s="67"/>
      <c r="I154" s="67"/>
      <c r="J154" s="68"/>
      <c r="L154" s="85" t="s">
        <v>291</v>
      </c>
      <c r="M154" s="64">
        <f t="shared" si="1"/>
        <v>0</v>
      </c>
    </row>
    <row r="155" spans="1:13" s="64" customFormat="1" x14ac:dyDescent="0.25">
      <c r="A155" s="63">
        <v>36526</v>
      </c>
      <c r="B155" s="64" t="s">
        <v>198</v>
      </c>
      <c r="C155" s="64" t="s">
        <v>130</v>
      </c>
      <c r="D155" s="64">
        <v>123395</v>
      </c>
      <c r="E155" s="65">
        <v>70149</v>
      </c>
      <c r="F155" s="85" t="s">
        <v>214</v>
      </c>
      <c r="G155" s="66"/>
      <c r="H155" s="67"/>
      <c r="I155" s="67"/>
      <c r="J155" s="68"/>
      <c r="L155" s="85" t="s">
        <v>292</v>
      </c>
      <c r="M155" s="64">
        <f t="shared" si="1"/>
        <v>0</v>
      </c>
    </row>
    <row r="156" spans="1:13" s="64" customFormat="1" x14ac:dyDescent="0.25">
      <c r="A156" s="63">
        <v>36526</v>
      </c>
      <c r="B156" s="64" t="s">
        <v>207</v>
      </c>
      <c r="C156" s="64" t="s">
        <v>180</v>
      </c>
      <c r="D156" s="64">
        <v>142818</v>
      </c>
      <c r="E156" s="65">
        <v>10392</v>
      </c>
      <c r="F156" s="66" t="s">
        <v>208</v>
      </c>
      <c r="G156" s="66"/>
      <c r="H156" s="67"/>
      <c r="I156" s="67"/>
      <c r="J156" s="68"/>
      <c r="L156" s="85" t="s">
        <v>293</v>
      </c>
      <c r="M156" s="64">
        <f t="shared" si="1"/>
        <v>0</v>
      </c>
    </row>
    <row r="157" spans="1:13" s="64" customFormat="1" x14ac:dyDescent="0.25">
      <c r="A157" s="63">
        <v>36526</v>
      </c>
      <c r="B157" s="64" t="s">
        <v>192</v>
      </c>
      <c r="C157" s="64" t="s">
        <v>112</v>
      </c>
      <c r="D157" s="64">
        <v>145361</v>
      </c>
      <c r="E157" s="65">
        <f>622512-658169</f>
        <v>-35657</v>
      </c>
      <c r="F157" s="85" t="s">
        <v>215</v>
      </c>
      <c r="G157" s="66"/>
      <c r="H157" s="67"/>
      <c r="I157" s="67"/>
      <c r="J157" s="68"/>
      <c r="L157" s="85" t="s">
        <v>294</v>
      </c>
      <c r="M157" s="64">
        <f t="shared" si="1"/>
        <v>0</v>
      </c>
    </row>
    <row r="158" spans="1:13" s="64" customFormat="1" x14ac:dyDescent="0.25">
      <c r="A158" s="63">
        <v>36526</v>
      </c>
      <c r="B158" s="64" t="s">
        <v>201</v>
      </c>
      <c r="C158" s="64" t="s">
        <v>112</v>
      </c>
      <c r="D158" s="64">
        <v>154878</v>
      </c>
      <c r="E158" s="65">
        <v>6760</v>
      </c>
      <c r="F158" s="85" t="s">
        <v>216</v>
      </c>
      <c r="G158" s="66"/>
      <c r="H158" s="67"/>
      <c r="I158" s="67"/>
      <c r="J158" s="68"/>
      <c r="L158" s="85" t="s">
        <v>295</v>
      </c>
      <c r="M158" s="64">
        <f t="shared" si="1"/>
        <v>0</v>
      </c>
    </row>
    <row r="159" spans="1:13" s="64" customFormat="1" x14ac:dyDescent="0.25">
      <c r="A159" s="63">
        <v>36526</v>
      </c>
      <c r="B159" s="64" t="s">
        <v>212</v>
      </c>
      <c r="C159" s="64" t="s">
        <v>112</v>
      </c>
      <c r="D159" s="64">
        <v>155823</v>
      </c>
      <c r="E159" s="65">
        <v>43240</v>
      </c>
      <c r="F159" s="85" t="s">
        <v>217</v>
      </c>
      <c r="G159" s="66"/>
      <c r="H159" s="67"/>
      <c r="I159" s="67"/>
      <c r="J159" s="68"/>
      <c r="L159" s="85" t="s">
        <v>296</v>
      </c>
      <c r="M159" s="64">
        <f>IF(J159&gt;1,1,0)</f>
        <v>0</v>
      </c>
    </row>
    <row r="160" spans="1:13" x14ac:dyDescent="0.25">
      <c r="A160" s="60">
        <v>36526</v>
      </c>
      <c r="B160" t="s">
        <v>218</v>
      </c>
      <c r="C160" t="s">
        <v>112</v>
      </c>
      <c r="D160">
        <v>156250</v>
      </c>
      <c r="E160" s="24">
        <v>1395</v>
      </c>
      <c r="F160" s="28">
        <v>6351</v>
      </c>
      <c r="J160" s="37">
        <v>36651</v>
      </c>
      <c r="L160" s="81" t="s">
        <v>297</v>
      </c>
      <c r="M160">
        <f>IF(J160&gt;1,1,0)</f>
        <v>1</v>
      </c>
    </row>
    <row r="161" spans="1:13" x14ac:dyDescent="0.25">
      <c r="A161" s="60">
        <v>36526</v>
      </c>
      <c r="B161" t="s">
        <v>218</v>
      </c>
      <c r="C161" t="s">
        <v>112</v>
      </c>
      <c r="D161">
        <v>156267</v>
      </c>
      <c r="E161" s="24">
        <v>7755</v>
      </c>
      <c r="F161" s="28" t="s">
        <v>219</v>
      </c>
      <c r="J161" s="37">
        <v>36651</v>
      </c>
      <c r="L161" s="81" t="s">
        <v>298</v>
      </c>
      <c r="M161">
        <f t="shared" ref="M161:M176" si="2">IF(J161&gt;1,1,0)</f>
        <v>1</v>
      </c>
    </row>
    <row r="162" spans="1:13" x14ac:dyDescent="0.25">
      <c r="A162" s="60">
        <v>36526</v>
      </c>
      <c r="B162" t="s">
        <v>218</v>
      </c>
      <c r="C162" t="s">
        <v>112</v>
      </c>
      <c r="D162">
        <v>156269</v>
      </c>
      <c r="E162" s="24">
        <v>24635</v>
      </c>
      <c r="F162" s="28" t="s">
        <v>176</v>
      </c>
      <c r="J162" s="37">
        <v>36651</v>
      </c>
      <c r="L162" s="81" t="s">
        <v>299</v>
      </c>
      <c r="M162">
        <f t="shared" si="2"/>
        <v>1</v>
      </c>
    </row>
    <row r="163" spans="1:13" x14ac:dyDescent="0.25">
      <c r="A163" s="60">
        <v>36526</v>
      </c>
      <c r="B163" t="s">
        <v>218</v>
      </c>
      <c r="C163" t="s">
        <v>112</v>
      </c>
      <c r="D163">
        <v>156271</v>
      </c>
      <c r="E163" s="24">
        <v>2628</v>
      </c>
      <c r="F163" s="28">
        <v>29320</v>
      </c>
      <c r="J163" s="37">
        <v>36651</v>
      </c>
      <c r="L163" s="81" t="s">
        <v>300</v>
      </c>
      <c r="M163">
        <f t="shared" si="2"/>
        <v>1</v>
      </c>
    </row>
    <row r="164" spans="1:13" x14ac:dyDescent="0.25">
      <c r="A164" s="60">
        <v>36557</v>
      </c>
      <c r="B164" t="s">
        <v>218</v>
      </c>
      <c r="C164" t="s">
        <v>112</v>
      </c>
      <c r="D164">
        <v>156267</v>
      </c>
      <c r="E164" s="24">
        <v>12903</v>
      </c>
      <c r="F164" s="28" t="s">
        <v>219</v>
      </c>
      <c r="J164" s="37">
        <v>36651</v>
      </c>
      <c r="L164" s="81" t="s">
        <v>301</v>
      </c>
      <c r="M164">
        <f t="shared" si="2"/>
        <v>1</v>
      </c>
    </row>
    <row r="165" spans="1:13" x14ac:dyDescent="0.25">
      <c r="A165" s="60">
        <v>36557</v>
      </c>
      <c r="B165" t="s">
        <v>218</v>
      </c>
      <c r="C165" t="s">
        <v>112</v>
      </c>
      <c r="D165">
        <v>156269</v>
      </c>
      <c r="E165" s="24">
        <v>10338</v>
      </c>
      <c r="F165" s="28" t="s">
        <v>176</v>
      </c>
      <c r="J165" s="37">
        <v>36651</v>
      </c>
      <c r="L165" s="81" t="s">
        <v>302</v>
      </c>
      <c r="M165">
        <f t="shared" si="2"/>
        <v>1</v>
      </c>
    </row>
    <row r="166" spans="1:13" x14ac:dyDescent="0.25">
      <c r="A166" s="60">
        <v>36557</v>
      </c>
      <c r="B166" t="s">
        <v>218</v>
      </c>
      <c r="C166" t="s">
        <v>112</v>
      </c>
      <c r="D166">
        <v>156271</v>
      </c>
      <c r="E166" s="24">
        <v>677</v>
      </c>
      <c r="F166" s="28">
        <v>29320</v>
      </c>
      <c r="J166" s="37">
        <v>36651</v>
      </c>
      <c r="L166" s="81" t="s">
        <v>303</v>
      </c>
      <c r="M166">
        <f t="shared" si="2"/>
        <v>1</v>
      </c>
    </row>
    <row r="167" spans="1:13" s="64" customFormat="1" x14ac:dyDescent="0.25">
      <c r="A167" s="63">
        <v>36557</v>
      </c>
      <c r="B167" s="64" t="s">
        <v>201</v>
      </c>
      <c r="C167" s="64" t="s">
        <v>112</v>
      </c>
      <c r="D167" s="64">
        <v>159095</v>
      </c>
      <c r="E167" s="65">
        <v>6193</v>
      </c>
      <c r="F167" s="85" t="s">
        <v>202</v>
      </c>
      <c r="G167" s="66"/>
      <c r="H167" s="67"/>
      <c r="I167" s="67"/>
      <c r="J167" s="68"/>
      <c r="L167" s="85" t="s">
        <v>304</v>
      </c>
      <c r="M167" s="64">
        <f t="shared" si="2"/>
        <v>0</v>
      </c>
    </row>
    <row r="168" spans="1:13" s="64" customFormat="1" x14ac:dyDescent="0.25">
      <c r="A168" s="63">
        <v>36557</v>
      </c>
      <c r="B168" s="64" t="s">
        <v>220</v>
      </c>
      <c r="C168" s="64" t="s">
        <v>112</v>
      </c>
      <c r="D168" s="64">
        <v>160579</v>
      </c>
      <c r="E168" s="65">
        <v>5000</v>
      </c>
      <c r="F168" s="85" t="s">
        <v>221</v>
      </c>
      <c r="G168" s="66"/>
      <c r="H168" s="67"/>
      <c r="I168" s="67"/>
      <c r="J168" s="68"/>
      <c r="L168" s="85" t="s">
        <v>305</v>
      </c>
      <c r="M168" s="64">
        <f t="shared" si="2"/>
        <v>0</v>
      </c>
    </row>
    <row r="169" spans="1:13" s="64" customFormat="1" x14ac:dyDescent="0.25">
      <c r="A169" s="63">
        <v>36557</v>
      </c>
      <c r="B169" s="64" t="s">
        <v>201</v>
      </c>
      <c r="C169" s="64" t="s">
        <v>213</v>
      </c>
      <c r="D169" s="64">
        <v>167435</v>
      </c>
      <c r="E169" s="65">
        <v>1157</v>
      </c>
      <c r="F169" s="66"/>
      <c r="G169" s="66"/>
      <c r="H169" s="67"/>
      <c r="I169" s="67"/>
      <c r="J169" s="86"/>
      <c r="L169" s="85" t="s">
        <v>306</v>
      </c>
      <c r="M169" s="64">
        <f t="shared" si="2"/>
        <v>0</v>
      </c>
    </row>
    <row r="170" spans="1:13" s="64" customFormat="1" x14ac:dyDescent="0.25">
      <c r="A170" s="63">
        <v>36557</v>
      </c>
      <c r="B170" s="64" t="s">
        <v>220</v>
      </c>
      <c r="C170" s="64" t="s">
        <v>112</v>
      </c>
      <c r="D170" s="64">
        <v>201810</v>
      </c>
      <c r="E170" s="65">
        <v>30351</v>
      </c>
      <c r="F170" s="85" t="s">
        <v>221</v>
      </c>
      <c r="G170" s="66"/>
      <c r="H170" s="67"/>
      <c r="I170" s="67"/>
      <c r="J170" s="68"/>
      <c r="L170" s="85" t="s">
        <v>307</v>
      </c>
      <c r="M170" s="64">
        <f t="shared" si="2"/>
        <v>0</v>
      </c>
    </row>
    <row r="171" spans="1:13" s="64" customFormat="1" x14ac:dyDescent="0.25">
      <c r="A171" s="63">
        <v>36557</v>
      </c>
      <c r="B171" s="64" t="s">
        <v>222</v>
      </c>
      <c r="C171" s="64" t="s">
        <v>112</v>
      </c>
      <c r="D171" s="64">
        <v>205533</v>
      </c>
      <c r="E171" s="65">
        <v>35000</v>
      </c>
      <c r="F171" s="85" t="s">
        <v>223</v>
      </c>
      <c r="G171" s="66"/>
      <c r="H171" s="67"/>
      <c r="I171" s="67"/>
      <c r="J171" s="68"/>
      <c r="L171" s="85" t="s">
        <v>308</v>
      </c>
      <c r="M171" s="64">
        <f t="shared" si="2"/>
        <v>0</v>
      </c>
    </row>
    <row r="172" spans="1:13" x14ac:dyDescent="0.25">
      <c r="A172" s="60">
        <v>36586</v>
      </c>
      <c r="B172" t="s">
        <v>218</v>
      </c>
      <c r="C172" t="s">
        <v>112</v>
      </c>
      <c r="D172">
        <v>156267</v>
      </c>
      <c r="E172" s="24">
        <v>1474</v>
      </c>
      <c r="F172" s="28" t="s">
        <v>219</v>
      </c>
      <c r="J172" s="37">
        <v>36651</v>
      </c>
      <c r="L172" s="81" t="s">
        <v>309</v>
      </c>
      <c r="M172">
        <f t="shared" si="2"/>
        <v>1</v>
      </c>
    </row>
    <row r="173" spans="1:13" x14ac:dyDescent="0.25">
      <c r="A173" s="60">
        <v>36586</v>
      </c>
      <c r="B173" t="s">
        <v>218</v>
      </c>
      <c r="C173" t="s">
        <v>112</v>
      </c>
      <c r="D173">
        <v>156269</v>
      </c>
      <c r="E173" s="24">
        <v>4004</v>
      </c>
      <c r="F173" s="28" t="s">
        <v>176</v>
      </c>
      <c r="J173" s="37">
        <v>36651</v>
      </c>
      <c r="L173" s="81" t="s">
        <v>310</v>
      </c>
      <c r="M173">
        <f t="shared" si="2"/>
        <v>1</v>
      </c>
    </row>
    <row r="174" spans="1:13" x14ac:dyDescent="0.25">
      <c r="A174" s="60">
        <v>36586</v>
      </c>
      <c r="B174" t="s">
        <v>218</v>
      </c>
      <c r="C174" t="s">
        <v>112</v>
      </c>
      <c r="D174">
        <v>156271</v>
      </c>
      <c r="E174" s="24">
        <v>124</v>
      </c>
      <c r="F174" s="28">
        <v>29320</v>
      </c>
      <c r="J174" s="37">
        <v>36651</v>
      </c>
      <c r="L174" s="81" t="s">
        <v>311</v>
      </c>
      <c r="M174">
        <f t="shared" si="2"/>
        <v>1</v>
      </c>
    </row>
    <row r="175" spans="1:13" s="64" customFormat="1" x14ac:dyDescent="0.25">
      <c r="A175" s="63">
        <v>36586</v>
      </c>
      <c r="B175" s="64" t="s">
        <v>201</v>
      </c>
      <c r="C175" s="64" t="s">
        <v>112</v>
      </c>
      <c r="D175" s="64">
        <v>208053</v>
      </c>
      <c r="E175" s="65">
        <v>5</v>
      </c>
      <c r="F175" s="85" t="s">
        <v>202</v>
      </c>
      <c r="G175" s="66"/>
      <c r="H175" s="67"/>
      <c r="I175" s="67"/>
      <c r="J175" s="68"/>
      <c r="L175" s="85" t="s">
        <v>312</v>
      </c>
      <c r="M175" s="64">
        <f t="shared" si="2"/>
        <v>0</v>
      </c>
    </row>
    <row r="176" spans="1:13" s="64" customFormat="1" x14ac:dyDescent="0.25">
      <c r="A176" s="63">
        <v>36586</v>
      </c>
      <c r="B176" s="64" t="s">
        <v>201</v>
      </c>
      <c r="C176" s="64" t="s">
        <v>112</v>
      </c>
      <c r="D176" s="64">
        <v>220839</v>
      </c>
      <c r="E176" s="65">
        <v>4</v>
      </c>
      <c r="F176" s="85" t="s">
        <v>202</v>
      </c>
      <c r="G176" s="66"/>
      <c r="H176" s="67"/>
      <c r="I176" s="67"/>
      <c r="J176" s="68"/>
      <c r="L176" s="85" t="s">
        <v>313</v>
      </c>
      <c r="M176" s="64">
        <f t="shared" si="2"/>
        <v>0</v>
      </c>
    </row>
    <row r="178" spans="13:14" x14ac:dyDescent="0.25">
      <c r="M178" s="3">
        <f>SUM(M89:M177)</f>
        <v>38</v>
      </c>
      <c r="N178" t="s">
        <v>315</v>
      </c>
    </row>
    <row r="179" spans="13:14" x14ac:dyDescent="0.25">
      <c r="M179" s="87">
        <f>+M178/L176</f>
        <v>0.43181818181818182</v>
      </c>
      <c r="N179" s="84" t="s">
        <v>314</v>
      </c>
    </row>
  </sheetData>
  <printOptions gridLines="1"/>
  <pageMargins left="0.75" right="0.75" top="1" bottom="1" header="0.5" footer="0.5"/>
  <pageSetup paperSize="5" scale="85" orientation="landscape" verticalDpi="300" r:id="rId1"/>
  <headerFooter alignWithMargins="0">
    <oddFooter>&amp;LPrepared by: Sherlyn Schumack&amp;C&amp;P&amp;R&amp;D  &amp;T</oddFooter>
  </headerFooter>
  <rowBreaks count="1" manualBreakCount="1">
    <brk id="8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sschuma</dc:creator>
  <cp:lastModifiedBy>Havlíček Jan</cp:lastModifiedBy>
  <cp:lastPrinted>2000-06-05T14:53:57Z</cp:lastPrinted>
  <dcterms:created xsi:type="dcterms:W3CDTF">2000-04-17T15:01:02Z</dcterms:created>
  <dcterms:modified xsi:type="dcterms:W3CDTF">2023-09-10T15:10:54Z</dcterms:modified>
</cp:coreProperties>
</file>