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2" activeTab="6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7">'July 01 Est '!$A$1:$AQ$130</definedName>
    <definedName name="_xlnm.Print_Area" localSheetId="6">'June 01 Est'!$A$1:$AQ$130</definedName>
    <definedName name="_xlnm.Print_Area" localSheetId="3">'Mar 01 Est'!$A$1:$AQ$123</definedName>
    <definedName name="_xlnm.Print_Area" localSheetId="5">'May 01 Est'!$A$1:$AQ$129</definedName>
    <definedName name="_xlnm.Print_Titles" localSheetId="0">'Jan 01 trial'!$A:$B,'Jan 01 trial'!$1:$4</definedName>
    <definedName name="Summary" localSheetId="4">'Apr 01 Est'!$AK$105:$AP$122</definedName>
    <definedName name="Summary" localSheetId="7">'July 01 Est '!$AK$112:$AP$129</definedName>
    <definedName name="Summary" localSheetId="6">'June 01 Est'!$AK$112:$AP$129</definedName>
    <definedName name="Summary" localSheetId="3">'Mar 01 Est'!$AK$105:$AP$122</definedName>
    <definedName name="Summary" localSheetId="5">'May 01 Est'!$AK$111:$AP$128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O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I83" i="9"/>
  <c r="AJ83" i="9"/>
  <c r="AL83" i="9"/>
  <c r="AO83" i="9"/>
  <c r="AP83" i="9"/>
  <c r="AI84" i="9"/>
  <c r="AJ84" i="9"/>
  <c r="AK84" i="9"/>
  <c r="AL84" i="9"/>
  <c r="AO84" i="9"/>
  <c r="AP84" i="9"/>
  <c r="L85" i="9"/>
  <c r="M85" i="9"/>
  <c r="N85" i="9"/>
  <c r="P85" i="9"/>
  <c r="Q85" i="9"/>
  <c r="U85" i="9"/>
  <c r="V85" i="9"/>
  <c r="W85" i="9"/>
  <c r="Y85" i="9"/>
  <c r="Z85" i="9"/>
  <c r="AA85" i="9"/>
  <c r="AB85" i="9"/>
  <c r="AC85" i="9"/>
  <c r="AF85" i="9"/>
  <c r="AG85" i="9"/>
  <c r="AJ85" i="9"/>
  <c r="AO85" i="9"/>
  <c r="AP85" i="9"/>
  <c r="AI86" i="9"/>
  <c r="AJ86" i="9"/>
  <c r="AK86" i="9"/>
  <c r="AL86" i="9"/>
  <c r="AM86" i="9"/>
  <c r="AO86" i="9"/>
  <c r="AP86" i="9"/>
  <c r="AI87" i="9"/>
  <c r="AJ87" i="9"/>
  <c r="AL87" i="9"/>
  <c r="AO87" i="9"/>
  <c r="AP87" i="9"/>
  <c r="AI88" i="9"/>
  <c r="AJ88" i="9"/>
  <c r="AK88" i="9"/>
  <c r="AL88" i="9"/>
  <c r="AM88" i="9"/>
  <c r="AO88" i="9"/>
  <c r="AP88" i="9"/>
  <c r="AI89" i="9"/>
  <c r="AJ89" i="9"/>
  <c r="AL89" i="9"/>
  <c r="AM89" i="9"/>
  <c r="AO89" i="9"/>
  <c r="AP89" i="9"/>
  <c r="AI90" i="9"/>
  <c r="AJ90" i="9"/>
  <c r="AO90" i="9"/>
  <c r="AP90" i="9"/>
  <c r="AI91" i="9"/>
  <c r="AJ91" i="9"/>
  <c r="AK91" i="9"/>
  <c r="AL91" i="9"/>
  <c r="AM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O98" i="9"/>
  <c r="AP98" i="9"/>
  <c r="AO101" i="9"/>
  <c r="AP101" i="9"/>
  <c r="AO104" i="9"/>
  <c r="AP104" i="9"/>
  <c r="AO107" i="9"/>
  <c r="AP107" i="9"/>
  <c r="AO110" i="9"/>
  <c r="AP110" i="9"/>
  <c r="AO114" i="9"/>
  <c r="AP114" i="9"/>
  <c r="AO115" i="9"/>
  <c r="AP115" i="9"/>
  <c r="AO116" i="9"/>
  <c r="AP116" i="9"/>
  <c r="AO118" i="9"/>
  <c r="AP118" i="9"/>
  <c r="AO119" i="9"/>
  <c r="AP119" i="9"/>
  <c r="AO121" i="9"/>
  <c r="AP121" i="9"/>
  <c r="AO122" i="9"/>
  <c r="AP122" i="9"/>
  <c r="AO123" i="9"/>
  <c r="AP123" i="9"/>
  <c r="AP124" i="9"/>
  <c r="AO126" i="9"/>
  <c r="AO128" i="9"/>
  <c r="AD131" i="9"/>
  <c r="AE131" i="9"/>
  <c r="AF131" i="9"/>
  <c r="AG131" i="9"/>
  <c r="AH131" i="9"/>
  <c r="AI131" i="9"/>
  <c r="AJ131" i="9"/>
  <c r="AK131" i="9"/>
  <c r="AL131" i="9"/>
  <c r="AO131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O135" i="9"/>
  <c r="AO136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O13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O147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AO152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O153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</calcChain>
</file>

<file path=xl/sharedStrings.xml><?xml version="1.0" encoding="utf-8"?>
<sst xmlns="http://schemas.openxmlformats.org/spreadsheetml/2006/main" count="1562" uniqueCount="152">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</sst>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37" t="s">
        <v>21</v>
      </c>
      <c r="BK9" s="137"/>
      <c r="BL9" s="137"/>
      <c r="BM9" s="137"/>
      <c r="BN9" s="137"/>
      <c r="BO9" s="137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38" t="s">
        <v>22</v>
      </c>
      <c r="BK10" s="140"/>
      <c r="BL10" s="7"/>
      <c r="BM10" s="6"/>
      <c r="BN10" s="138" t="s">
        <v>22</v>
      </c>
      <c r="BO10" s="140"/>
      <c r="BP10" s="7"/>
      <c r="BY10" s="143" t="s">
        <v>61</v>
      </c>
      <c r="BZ10" s="144"/>
      <c r="CA10" s="144"/>
      <c r="CB10" s="144"/>
      <c r="CC10" s="144"/>
      <c r="CD10" s="144"/>
      <c r="CE10" s="144"/>
      <c r="CF10" s="144"/>
      <c r="CG10" s="144"/>
      <c r="CH10" s="144"/>
      <c r="CI10" s="145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46" t="s">
        <v>3</v>
      </c>
      <c r="BZ11" s="146"/>
      <c r="CA11" s="5"/>
      <c r="CB11" s="146" t="s">
        <v>5</v>
      </c>
      <c r="CC11" s="146"/>
      <c r="CD11" s="146"/>
      <c r="CE11" s="146"/>
      <c r="CF11" s="146"/>
      <c r="CH11" s="146" t="s">
        <v>66</v>
      </c>
      <c r="CI11" s="146"/>
    </row>
    <row r="12" spans="1:87" s="5" customFormat="1" x14ac:dyDescent="0.2">
      <c r="C12" s="137" t="s">
        <v>14</v>
      </c>
      <c r="D12" s="137"/>
      <c r="E12" s="6"/>
      <c r="F12" s="137" t="s">
        <v>26</v>
      </c>
      <c r="G12" s="137"/>
      <c r="H12" s="6"/>
      <c r="I12" s="137" t="s">
        <v>41</v>
      </c>
      <c r="J12" s="137"/>
      <c r="K12" s="6"/>
      <c r="L12" s="137" t="s">
        <v>43</v>
      </c>
      <c r="M12" s="137"/>
      <c r="N12" s="6"/>
      <c r="O12" s="137" t="s">
        <v>45</v>
      </c>
      <c r="P12" s="137"/>
      <c r="Q12" s="6"/>
      <c r="R12" s="137" t="s">
        <v>18</v>
      </c>
      <c r="S12" s="137"/>
      <c r="T12" s="6"/>
      <c r="V12" s="137" t="s">
        <v>16</v>
      </c>
      <c r="W12" s="137"/>
      <c r="X12" s="6"/>
      <c r="Y12" s="137" t="s">
        <v>49</v>
      </c>
      <c r="Z12" s="137"/>
      <c r="AA12" s="6"/>
      <c r="AB12" s="137" t="s">
        <v>51</v>
      </c>
      <c r="AC12" s="137"/>
      <c r="AD12" s="6"/>
      <c r="AE12" s="137" t="s">
        <v>17</v>
      </c>
      <c r="AF12" s="137"/>
      <c r="AG12" s="6"/>
      <c r="AH12" s="137" t="s">
        <v>26</v>
      </c>
      <c r="AI12" s="137"/>
      <c r="AJ12" s="6"/>
      <c r="AK12" s="137" t="s">
        <v>41</v>
      </c>
      <c r="AL12" s="137"/>
      <c r="AM12" s="6"/>
      <c r="AN12" s="137" t="s">
        <v>43</v>
      </c>
      <c r="AO12" s="137"/>
      <c r="AP12" s="6"/>
      <c r="AQ12" s="137" t="s">
        <v>27</v>
      </c>
      <c r="AR12" s="137"/>
      <c r="AS12" s="6"/>
      <c r="AT12" s="137" t="s">
        <v>53</v>
      </c>
      <c r="AU12" s="137"/>
      <c r="AV12" s="6"/>
      <c r="AW12" s="137" t="s">
        <v>55</v>
      </c>
      <c r="AX12" s="137"/>
      <c r="AY12" s="6"/>
      <c r="AZ12" s="137" t="s">
        <v>18</v>
      </c>
      <c r="BA12" s="137"/>
      <c r="BB12" s="6"/>
      <c r="BC12" s="137" t="s">
        <v>56</v>
      </c>
      <c r="BD12" s="137"/>
      <c r="BE12" s="6"/>
      <c r="BF12" s="6"/>
      <c r="BG12" s="6"/>
      <c r="BH12" s="6" t="s">
        <v>23</v>
      </c>
      <c r="BJ12" s="137" t="s">
        <v>28</v>
      </c>
      <c r="BK12" s="137"/>
      <c r="BL12" s="6"/>
      <c r="BM12" s="6"/>
      <c r="BN12" s="137" t="s">
        <v>28</v>
      </c>
      <c r="BO12" s="137"/>
      <c r="BP12" s="6"/>
      <c r="BR12" s="148" t="s">
        <v>39</v>
      </c>
      <c r="BS12" s="14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37" t="s">
        <v>32</v>
      </c>
      <c r="BK51" s="137"/>
      <c r="BL51" s="137"/>
      <c r="BM51" s="137"/>
      <c r="BN51" s="137"/>
      <c r="BO51" s="137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43" t="s">
        <v>68</v>
      </c>
      <c r="BZ52" s="144"/>
      <c r="CA52" s="144"/>
      <c r="CB52" s="144"/>
      <c r="CC52" s="144"/>
      <c r="CD52" s="144"/>
      <c r="CE52" s="144"/>
      <c r="CF52" s="144"/>
      <c r="CG52" s="144"/>
      <c r="CH52" s="144"/>
      <c r="CI52" s="145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2" t="s">
        <v>35</v>
      </c>
      <c r="W53" s="142"/>
      <c r="X53" s="142"/>
      <c r="Y53" s="142" t="s">
        <v>48</v>
      </c>
      <c r="Z53" s="142"/>
      <c r="AA53" s="142"/>
      <c r="AB53" s="142" t="s">
        <v>50</v>
      </c>
      <c r="AC53" s="142"/>
      <c r="AD53" s="142"/>
      <c r="AE53" s="142" t="s">
        <v>34</v>
      </c>
      <c r="AF53" s="142"/>
      <c r="AG53" s="142"/>
      <c r="AH53" s="142" t="s">
        <v>36</v>
      </c>
      <c r="AI53" s="142"/>
      <c r="AJ53" s="142"/>
      <c r="AK53" s="142" t="s">
        <v>40</v>
      </c>
      <c r="AL53" s="142"/>
      <c r="AM53" s="142"/>
      <c r="AN53" s="142" t="s">
        <v>42</v>
      </c>
      <c r="AO53" s="142"/>
      <c r="AP53" s="142"/>
      <c r="AQ53" s="142" t="s">
        <v>37</v>
      </c>
      <c r="AR53" s="142"/>
      <c r="AS53" s="142"/>
      <c r="AT53" s="142" t="s">
        <v>52</v>
      </c>
      <c r="AU53" s="142"/>
      <c r="AV53" s="142"/>
      <c r="AW53" s="142" t="s">
        <v>54</v>
      </c>
      <c r="AX53" s="142"/>
      <c r="AY53" s="142"/>
      <c r="AZ53" s="142" t="s">
        <v>38</v>
      </c>
      <c r="BA53" s="142"/>
      <c r="BB53" s="142"/>
      <c r="BC53" s="142" t="s">
        <v>57</v>
      </c>
      <c r="BD53" s="142"/>
      <c r="BE53" s="142"/>
      <c r="BF53" s="7"/>
      <c r="BG53" s="7"/>
      <c r="BH53" s="7"/>
      <c r="BJ53" s="142"/>
      <c r="BK53" s="142"/>
      <c r="BL53" s="142"/>
      <c r="BM53" s="8"/>
      <c r="BN53" s="142"/>
      <c r="BO53" s="142"/>
      <c r="BP53" s="142"/>
      <c r="BY53" s="141" t="s">
        <v>69</v>
      </c>
      <c r="BZ53" s="141"/>
      <c r="CA53" s="141"/>
      <c r="CB53" s="141"/>
      <c r="CC53" s="141"/>
      <c r="CD53" s="8"/>
      <c r="CE53" s="141" t="s">
        <v>71</v>
      </c>
      <c r="CF53" s="141"/>
      <c r="CG53" s="141"/>
      <c r="CH53" s="8"/>
      <c r="CI53" s="8"/>
    </row>
    <row r="54" spans="1:87" s="5" customFormat="1" ht="12.75" customHeight="1" x14ac:dyDescent="0.2">
      <c r="C54" s="137" t="s">
        <v>14</v>
      </c>
      <c r="D54" s="137"/>
      <c r="E54" s="137"/>
      <c r="F54" s="137" t="s">
        <v>26</v>
      </c>
      <c r="G54" s="137"/>
      <c r="H54" s="137"/>
      <c r="I54" s="137" t="s">
        <v>41</v>
      </c>
      <c r="J54" s="137"/>
      <c r="K54" s="137"/>
      <c r="L54" s="137" t="s">
        <v>43</v>
      </c>
      <c r="M54" s="137"/>
      <c r="N54" s="137"/>
      <c r="O54" s="137" t="s">
        <v>45</v>
      </c>
      <c r="P54" s="137"/>
      <c r="Q54" s="137"/>
      <c r="R54" s="137" t="s">
        <v>18</v>
      </c>
      <c r="S54" s="137"/>
      <c r="T54" s="137"/>
      <c r="V54" s="137" t="s">
        <v>16</v>
      </c>
      <c r="W54" s="137"/>
      <c r="X54" s="137"/>
      <c r="Y54" s="137" t="s">
        <v>49</v>
      </c>
      <c r="Z54" s="137"/>
      <c r="AA54" s="137"/>
      <c r="AB54" s="137" t="s">
        <v>51</v>
      </c>
      <c r="AC54" s="137"/>
      <c r="AD54" s="137"/>
      <c r="AE54" s="137" t="s">
        <v>17</v>
      </c>
      <c r="AF54" s="137"/>
      <c r="AG54" s="137"/>
      <c r="AH54" s="137" t="s">
        <v>26</v>
      </c>
      <c r="AI54" s="137"/>
      <c r="AJ54" s="137"/>
      <c r="AK54" s="137" t="s">
        <v>41</v>
      </c>
      <c r="AL54" s="137"/>
      <c r="AM54" s="137"/>
      <c r="AN54" s="137" t="s">
        <v>43</v>
      </c>
      <c r="AO54" s="137"/>
      <c r="AP54" s="137"/>
      <c r="AQ54" s="137" t="s">
        <v>27</v>
      </c>
      <c r="AR54" s="137"/>
      <c r="AS54" s="137"/>
      <c r="AT54" s="137" t="s">
        <v>53</v>
      </c>
      <c r="AU54" s="137"/>
      <c r="AV54" s="137"/>
      <c r="AW54" s="137" t="s">
        <v>55</v>
      </c>
      <c r="AX54" s="137"/>
      <c r="AY54" s="137"/>
      <c r="AZ54" s="137" t="s">
        <v>18</v>
      </c>
      <c r="BA54" s="137"/>
      <c r="BB54" s="137"/>
      <c r="BC54" s="137" t="s">
        <v>56</v>
      </c>
      <c r="BD54" s="137"/>
      <c r="BE54" s="137"/>
      <c r="BF54" s="6"/>
      <c r="BG54" s="6"/>
      <c r="BH54" s="6"/>
      <c r="BJ54" s="137" t="s">
        <v>28</v>
      </c>
      <c r="BK54" s="137"/>
      <c r="BL54" s="137"/>
      <c r="BM54" s="6"/>
      <c r="BN54" s="137" t="s">
        <v>28</v>
      </c>
      <c r="BO54" s="137"/>
      <c r="BP54" s="137"/>
      <c r="BR54" s="137" t="s">
        <v>10</v>
      </c>
      <c r="BS54" s="137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53"/>
      <c r="D94" s="153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3" t="s">
        <v>76</v>
      </c>
      <c r="BZ94" s="133"/>
      <c r="CA94" s="133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38" t="s">
        <v>29</v>
      </c>
      <c r="D95" s="139"/>
      <c r="E95" s="139"/>
      <c r="F95" s="140"/>
      <c r="G95"/>
      <c r="H95" s="6"/>
      <c r="I95" s="138" t="s">
        <v>22</v>
      </c>
      <c r="J95" s="140"/>
      <c r="K95" s="6"/>
      <c r="L95" s="138" t="s">
        <v>22</v>
      </c>
      <c r="M95" s="140"/>
      <c r="N95" s="6"/>
      <c r="O95" s="138" t="s">
        <v>22</v>
      </c>
      <c r="P95" s="140"/>
      <c r="Q95" s="6"/>
      <c r="R95" s="138" t="s">
        <v>22</v>
      </c>
      <c r="S95" s="140"/>
      <c r="T95" s="6"/>
      <c r="U95" s="1"/>
      <c r="V95" s="138" t="s">
        <v>22</v>
      </c>
      <c r="W95" s="140"/>
      <c r="X95" s="19"/>
      <c r="Y95" s="138" t="s">
        <v>22</v>
      </c>
      <c r="Z95" s="140"/>
      <c r="AA95" s="19"/>
      <c r="AB95" s="138" t="s">
        <v>22</v>
      </c>
      <c r="AC95" s="140"/>
      <c r="AD95" s="19"/>
      <c r="AE95" s="138" t="s">
        <v>22</v>
      </c>
      <c r="AF95" s="140"/>
      <c r="AG95" s="19"/>
      <c r="AH95" s="138" t="s">
        <v>22</v>
      </c>
      <c r="AI95" s="140"/>
      <c r="AJ95" s="19"/>
      <c r="AK95" s="138" t="s">
        <v>22</v>
      </c>
      <c r="AL95" s="140"/>
      <c r="AM95" s="19"/>
      <c r="AN95" s="138" t="s">
        <v>22</v>
      </c>
      <c r="AO95" s="140"/>
      <c r="AP95" s="19"/>
      <c r="AQ95" s="138" t="s">
        <v>22</v>
      </c>
      <c r="AR95" s="140"/>
      <c r="AS95" s="19"/>
      <c r="AT95" s="138" t="s">
        <v>22</v>
      </c>
      <c r="AU95" s="140"/>
      <c r="AV95" s="19"/>
      <c r="AW95" s="138" t="s">
        <v>22</v>
      </c>
      <c r="AX95" s="140"/>
      <c r="AY95" s="19"/>
      <c r="AZ95" s="138" t="s">
        <v>22</v>
      </c>
      <c r="BA95" s="140"/>
      <c r="BB95" s="19"/>
      <c r="BC95" s="138" t="s">
        <v>22</v>
      </c>
      <c r="BD95" s="140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37"/>
      <c r="D96" s="137"/>
      <c r="E96" s="6" t="s">
        <v>30</v>
      </c>
      <c r="F96"/>
      <c r="G96"/>
      <c r="H96" s="6"/>
      <c r="I96" s="137" t="s">
        <v>28</v>
      </c>
      <c r="J96" s="137"/>
      <c r="K96" s="6"/>
      <c r="L96" s="137" t="s">
        <v>28</v>
      </c>
      <c r="M96" s="137"/>
      <c r="N96" s="6"/>
      <c r="O96" s="137" t="s">
        <v>28</v>
      </c>
      <c r="P96" s="137"/>
      <c r="Q96" s="6"/>
      <c r="R96" s="137" t="s">
        <v>28</v>
      </c>
      <c r="S96" s="137"/>
      <c r="T96" s="6"/>
      <c r="V96" s="137" t="s">
        <v>28</v>
      </c>
      <c r="W96" s="137"/>
      <c r="X96" s="6"/>
      <c r="Y96" s="137" t="s">
        <v>28</v>
      </c>
      <c r="Z96" s="137"/>
      <c r="AA96" s="6"/>
      <c r="AB96" s="137" t="s">
        <v>28</v>
      </c>
      <c r="AC96" s="137"/>
      <c r="AD96" s="6"/>
      <c r="AE96" s="137" t="s">
        <v>28</v>
      </c>
      <c r="AF96" s="137"/>
      <c r="AG96" s="6"/>
      <c r="AH96" s="137" t="s">
        <v>28</v>
      </c>
      <c r="AI96" s="137"/>
      <c r="AJ96" s="6"/>
      <c r="AK96" s="137" t="s">
        <v>28</v>
      </c>
      <c r="AL96" s="137"/>
      <c r="AM96" s="6"/>
      <c r="AN96" s="137" t="s">
        <v>28</v>
      </c>
      <c r="AO96" s="137"/>
      <c r="AP96" s="6"/>
      <c r="AQ96" s="137" t="s">
        <v>28</v>
      </c>
      <c r="AR96" s="137"/>
      <c r="AS96" s="6"/>
      <c r="AT96" s="137" t="s">
        <v>28</v>
      </c>
      <c r="AU96" s="137"/>
      <c r="AV96" s="6"/>
      <c r="AW96" s="137" t="s">
        <v>28</v>
      </c>
      <c r="AX96" s="137"/>
      <c r="AY96" s="6"/>
      <c r="AZ96" s="137" t="s">
        <v>28</v>
      </c>
      <c r="BA96" s="137"/>
      <c r="BB96" s="6"/>
      <c r="BC96" s="137" t="s">
        <v>28</v>
      </c>
      <c r="BD96" s="137"/>
      <c r="BE96" s="6"/>
      <c r="BF96" s="6"/>
      <c r="BG96" s="6"/>
      <c r="BH96" s="6"/>
      <c r="BJ96" s="137"/>
      <c r="BK96" s="137"/>
      <c r="BL96" s="6"/>
      <c r="BM96" s="6"/>
      <c r="BN96" s="137"/>
      <c r="BO96" s="137"/>
      <c r="BP96" s="6"/>
      <c r="BR96" s="137"/>
      <c r="BS96" s="137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4" t="s">
        <v>79</v>
      </c>
      <c r="B133" s="135"/>
      <c r="C133" s="135"/>
      <c r="D133" s="135"/>
      <c r="E133" s="135"/>
      <c r="F133" s="136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C31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54" t="s">
        <v>79</v>
      </c>
      <c r="AL87" s="155"/>
      <c r="AM87" s="155"/>
      <c r="AN87" s="155"/>
      <c r="AO87" s="155"/>
      <c r="AP87" s="156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54" t="s">
        <v>79</v>
      </c>
      <c r="AL105" s="155"/>
      <c r="AM105" s="155"/>
      <c r="AN105" s="155"/>
      <c r="AO105" s="155"/>
      <c r="AP105" s="156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A5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54" t="s">
        <v>79</v>
      </c>
      <c r="AL105" s="155"/>
      <c r="AM105" s="155"/>
      <c r="AN105" s="155"/>
      <c r="AO105" s="155"/>
      <c r="AP105" s="156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54" t="s">
        <v>79</v>
      </c>
      <c r="AL105" s="155"/>
      <c r="AM105" s="155"/>
      <c r="AN105" s="155"/>
      <c r="AO105" s="155"/>
      <c r="AP105" s="156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M8" activePane="bottomRight" state="frozen"/>
      <selection activeCell="A4" sqref="A4"/>
      <selection pane="topRight" activeCell="I4" sqref="I4"/>
      <selection pane="bottomLeft" activeCell="A8" sqref="A8"/>
      <selection pane="bottomRight" activeCell="AS119" sqref="AS11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54" t="s">
        <v>79</v>
      </c>
      <c r="AL111" s="155"/>
      <c r="AM111" s="155"/>
      <c r="AN111" s="155"/>
      <c r="AO111" s="155"/>
      <c r="AP111" s="156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abSelected="1" topLeftCell="A4" zoomScale="90" workbookViewId="0">
      <pane xSplit="8" ySplit="4" topLeftCell="AH8" activePane="bottomRight" state="frozen"/>
      <selection activeCell="A4" sqref="A4"/>
      <selection pane="topRight" activeCell="I4" sqref="I4"/>
      <selection pane="bottomLeft" activeCell="A8" sqref="A8"/>
      <selection pane="bottomRight" activeCell="AL21" sqref="AL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AO147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AO148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AO149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AO150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I20-I83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I21-I84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I11+I28-I85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0</v>
      </c>
      <c r="AL54" s="103">
        <f t="shared" si="25"/>
        <v>8500</v>
      </c>
      <c r="AM54" s="103">
        <f t="shared" si="25"/>
        <v>0</v>
      </c>
      <c r="AO54" s="106">
        <f t="shared" si="21"/>
        <v>137627.82</v>
      </c>
      <c r="AP54" s="107">
        <f t="shared" si="22"/>
        <v>13762.782000000001</v>
      </c>
      <c r="AQ54" s="106">
        <f t="shared" si="23"/>
        <v>1390.18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26">P23-P86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I10-I87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I12+I24-I89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I13+I25-I90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5375</v>
      </c>
      <c r="AL59" s="103">
        <f t="shared" si="29"/>
        <v>10000</v>
      </c>
      <c r="AM59" s="103">
        <f t="shared" si="29"/>
        <v>0</v>
      </c>
      <c r="AO59" s="106">
        <f t="shared" si="21"/>
        <v>262721.25</v>
      </c>
      <c r="AP59" s="107">
        <f t="shared" si="22"/>
        <v>26272.125</v>
      </c>
      <c r="AQ59" s="106">
        <f t="shared" si="23"/>
        <v>2653.75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I14+I26-I91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I27-I92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I29-I93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I30-I94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I15+I31-I95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J16+J32-J96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I33-I97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31875</v>
      </c>
      <c r="AL68" s="112">
        <f t="shared" si="38"/>
        <v>45000</v>
      </c>
      <c r="AM68" s="112">
        <f>SUM(AM52:AM67)</f>
        <v>0</v>
      </c>
      <c r="AO68" s="112">
        <f>SUM(AO52:AO67)</f>
        <v>1366897.42</v>
      </c>
      <c r="AP68" s="113">
        <f>SUM(AP52:AP67)</f>
        <v>110489.742</v>
      </c>
      <c r="AQ68" s="112">
        <f>SUM(AQ52:AQ67)</f>
        <v>13780.580000000002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I68-(I52*$F52+I53*$F53+I54*$F54+I55*$F55+I56*$F56+I58*$F58+I59*$F59+I60*$F60+I61*$F61+I62*$F62+I63*$F63+I64*$F64+I65*$F65+I66*$F66+I57*$F57)-I67*$F67-I98-I101-I104-I107-I110+I98</f>
        <v>36408.239999999998</v>
      </c>
      <c r="J80" s="106">
        <f t="shared" ref="J80:AL80" si="39">J68-(J52*$F52+J53*$F53+J54*$F54+J55*$F55+J56*$F56+J58*$F58+J59*$F59+J60*$F60+J61*$F61+J62*$F62+J63*$F63+J64*$F64+J65*$F65+J66*$F66+J57*$F57)-J67*$F67-J98-J101-J104-J107-J110+J98</f>
        <v>32338.35</v>
      </c>
      <c r="K80" s="106">
        <f t="shared" si="39"/>
        <v>37361.61</v>
      </c>
      <c r="L80" s="106">
        <f t="shared" si="39"/>
        <v>37361.61</v>
      </c>
      <c r="M80" s="106">
        <f t="shared" si="39"/>
        <v>37311.61</v>
      </c>
      <c r="N80" s="106">
        <f t="shared" si="39"/>
        <v>37211.61</v>
      </c>
      <c r="O80" s="106">
        <f t="shared" si="39"/>
        <v>36822.69</v>
      </c>
      <c r="P80" s="106">
        <f t="shared" si="39"/>
        <v>36907.69</v>
      </c>
      <c r="Q80" s="106">
        <f t="shared" si="39"/>
        <v>36907.69</v>
      </c>
      <c r="R80" s="106">
        <f t="shared" si="39"/>
        <v>41671.57</v>
      </c>
      <c r="S80" s="106">
        <f t="shared" si="39"/>
        <v>42075.49</v>
      </c>
      <c r="T80" s="106">
        <f t="shared" si="39"/>
        <v>41990.49</v>
      </c>
      <c r="U80" s="106">
        <f t="shared" si="39"/>
        <v>42075.49</v>
      </c>
      <c r="V80" s="106">
        <f t="shared" si="39"/>
        <v>41975.49</v>
      </c>
      <c r="W80" s="106">
        <f t="shared" si="39"/>
        <v>42025.49</v>
      </c>
      <c r="X80" s="106">
        <f t="shared" si="39"/>
        <v>44450</v>
      </c>
      <c r="Y80" s="106">
        <f t="shared" si="39"/>
        <v>44450</v>
      </c>
      <c r="Z80" s="106">
        <f t="shared" si="39"/>
        <v>44450</v>
      </c>
      <c r="AA80" s="106">
        <f t="shared" si="39"/>
        <v>44450</v>
      </c>
      <c r="AB80" s="106">
        <f t="shared" si="39"/>
        <v>44450</v>
      </c>
      <c r="AC80" s="106">
        <f t="shared" si="39"/>
        <v>44450</v>
      </c>
      <c r="AD80" s="106">
        <f t="shared" si="39"/>
        <v>42561.08</v>
      </c>
      <c r="AE80" s="106">
        <f t="shared" si="39"/>
        <v>44350</v>
      </c>
      <c r="AF80" s="106">
        <f t="shared" si="39"/>
        <v>44350</v>
      </c>
      <c r="AG80" s="106">
        <f t="shared" si="39"/>
        <v>44350</v>
      </c>
      <c r="AH80" s="106">
        <f t="shared" si="39"/>
        <v>3664.9700000000012</v>
      </c>
      <c r="AI80" s="106">
        <f t="shared" si="39"/>
        <v>-100</v>
      </c>
      <c r="AJ80" s="106">
        <f t="shared" si="39"/>
        <v>-50</v>
      </c>
      <c r="AK80" s="106">
        <f t="shared" si="39"/>
        <v>31506.25</v>
      </c>
      <c r="AL80" s="106">
        <f t="shared" si="39"/>
        <v>44500</v>
      </c>
      <c r="AM80" s="106">
        <f>AM68-(AM52*$F52+AM53*$F53+AM54*$F54+AM55*$F55+AM56*$F56+AM58*$F58+AM59*$F59+AM60*$F60+AM61*$F61+AM62*$F62+AM63*$F63+AM64*$F64+AM65*$F65+AM66*$F66+AM57*$F57)-AM67*$F67-AM98-AM101-AM104-AM107-AM110+AM98</f>
        <v>0</v>
      </c>
      <c r="AO80" s="106">
        <f>SUM(I80:AL80)</f>
        <v>1102277.42</v>
      </c>
      <c r="AP80" s="107">
        <f>AP17+AP34+AP37+AP40+AP68+AP71+AP74-AP98-AP101-AP104-AP107-AP110</f>
        <v>2995265.0040000002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3835</v>
      </c>
      <c r="K83" s="11">
        <v>0</v>
      </c>
      <c r="L83" s="11">
        <f t="shared" ref="L83:AL83" si="40">K83</f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40"/>
        <v>0</v>
      </c>
      <c r="AA83" s="11">
        <f t="shared" si="40"/>
        <v>0</v>
      </c>
      <c r="AB83" s="11">
        <f t="shared" si="40"/>
        <v>0</v>
      </c>
      <c r="AC83" s="11">
        <f t="shared" si="40"/>
        <v>0</v>
      </c>
      <c r="AD83" s="11">
        <f t="shared" si="40"/>
        <v>0</v>
      </c>
      <c r="AE83" s="11">
        <f t="shared" si="40"/>
        <v>0</v>
      </c>
      <c r="AF83" s="11">
        <f t="shared" si="40"/>
        <v>0</v>
      </c>
      <c r="AG83" s="11">
        <f t="shared" si="40"/>
        <v>0</v>
      </c>
      <c r="AH83" s="11">
        <v>16500</v>
      </c>
      <c r="AI83" s="11">
        <f t="shared" si="40"/>
        <v>16500</v>
      </c>
      <c r="AJ83" s="11">
        <f t="shared" si="40"/>
        <v>16500</v>
      </c>
      <c r="AK83" s="11">
        <v>0</v>
      </c>
      <c r="AL83" s="11">
        <f t="shared" si="40"/>
        <v>0</v>
      </c>
      <c r="AM83" s="11">
        <v>0</v>
      </c>
      <c r="AO83" s="16">
        <f t="shared" ref="AO83:AO97" si="41">SUM(I83:AN83)</f>
        <v>53335</v>
      </c>
      <c r="AP83" s="16">
        <f t="shared" ref="AP83:AP97" si="42">SUM(I83:AM83)*E83</f>
        <v>162085.065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>AH84</f>
        <v>0</v>
      </c>
      <c r="AJ84" s="11">
        <f>AI84</f>
        <v>0</v>
      </c>
      <c r="AK84" s="11">
        <f>AJ84</f>
        <v>0</v>
      </c>
      <c r="AL84" s="11">
        <f>AK84</f>
        <v>0</v>
      </c>
      <c r="AM84" s="11">
        <v>0</v>
      </c>
      <c r="AO84" s="16">
        <f t="shared" si="41"/>
        <v>0</v>
      </c>
      <c r="AP84" s="16">
        <f t="shared" si="42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8224</v>
      </c>
      <c r="J85" s="11">
        <v>8500</v>
      </c>
      <c r="K85" s="11">
        <v>7261</v>
      </c>
      <c r="L85" s="11">
        <f t="shared" ref="L85:AJ85" si="43">K85</f>
        <v>7261</v>
      </c>
      <c r="M85" s="11">
        <f t="shared" si="43"/>
        <v>7261</v>
      </c>
      <c r="N85" s="11">
        <f t="shared" si="43"/>
        <v>7261</v>
      </c>
      <c r="O85" s="11">
        <v>7669</v>
      </c>
      <c r="P85" s="11">
        <f t="shared" si="43"/>
        <v>7669</v>
      </c>
      <c r="Q85" s="11">
        <f t="shared" si="43"/>
        <v>7669</v>
      </c>
      <c r="R85" s="11">
        <v>2857</v>
      </c>
      <c r="S85" s="11">
        <v>2449</v>
      </c>
      <c r="T85" s="11">
        <v>2449</v>
      </c>
      <c r="U85" s="11">
        <f t="shared" si="43"/>
        <v>2449</v>
      </c>
      <c r="V85" s="11">
        <f t="shared" si="43"/>
        <v>2449</v>
      </c>
      <c r="W85" s="11">
        <f t="shared" si="43"/>
        <v>2449</v>
      </c>
      <c r="X85" s="11">
        <v>0</v>
      </c>
      <c r="Y85" s="11">
        <f t="shared" si="43"/>
        <v>0</v>
      </c>
      <c r="Z85" s="11">
        <f t="shared" si="43"/>
        <v>0</v>
      </c>
      <c r="AA85" s="11">
        <f t="shared" si="43"/>
        <v>0</v>
      </c>
      <c r="AB85" s="11">
        <f t="shared" si="43"/>
        <v>0</v>
      </c>
      <c r="AC85" s="11">
        <f t="shared" si="43"/>
        <v>0</v>
      </c>
      <c r="AD85" s="11">
        <v>1908</v>
      </c>
      <c r="AE85" s="11">
        <v>0</v>
      </c>
      <c r="AF85" s="11">
        <f t="shared" si="43"/>
        <v>0</v>
      </c>
      <c r="AG85" s="11">
        <f t="shared" si="43"/>
        <v>0</v>
      </c>
      <c r="AH85" s="11">
        <v>4697</v>
      </c>
      <c r="AI85" s="11">
        <v>8500</v>
      </c>
      <c r="AJ85" s="11">
        <f t="shared" si="43"/>
        <v>8500</v>
      </c>
      <c r="AK85" s="11">
        <v>8500</v>
      </c>
      <c r="AL85" s="11">
        <v>0</v>
      </c>
      <c r="AM85" s="11">
        <v>0</v>
      </c>
      <c r="AO85" s="16">
        <f>SUM(I85:AL85)</f>
        <v>115982</v>
      </c>
      <c r="AP85" s="16">
        <f t="shared" si="42"/>
        <v>352469.29800000001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L97" si="44">AH86</f>
        <v>0</v>
      </c>
      <c r="AJ86" s="11">
        <f t="shared" si="44"/>
        <v>0</v>
      </c>
      <c r="AK86" s="11">
        <f t="shared" si="44"/>
        <v>0</v>
      </c>
      <c r="AL86" s="11">
        <f t="shared" si="44"/>
        <v>0</v>
      </c>
      <c r="AM86" s="11">
        <f t="shared" ref="AM86:AM97" si="45">AL86</f>
        <v>0</v>
      </c>
      <c r="AO86" s="16">
        <f t="shared" si="41"/>
        <v>0</v>
      </c>
      <c r="AP86" s="16">
        <f t="shared" si="42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10000</v>
      </c>
      <c r="AI87" s="11">
        <f t="shared" si="44"/>
        <v>10000</v>
      </c>
      <c r="AJ87" s="11">
        <f t="shared" si="44"/>
        <v>10000</v>
      </c>
      <c r="AK87" s="11">
        <v>0</v>
      </c>
      <c r="AL87" s="11">
        <f t="shared" si="44"/>
        <v>0</v>
      </c>
      <c r="AM87" s="11">
        <v>0</v>
      </c>
      <c r="AO87" s="16">
        <f t="shared" si="41"/>
        <v>30000</v>
      </c>
      <c r="AP87" s="16">
        <f t="shared" si="42"/>
        <v>91170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4"/>
        <v>0</v>
      </c>
      <c r="AJ88" s="11">
        <f t="shared" si="44"/>
        <v>0</v>
      </c>
      <c r="AK88" s="11">
        <f t="shared" si="44"/>
        <v>0</v>
      </c>
      <c r="AL88" s="11">
        <f t="shared" si="44"/>
        <v>0</v>
      </c>
      <c r="AM88" s="11">
        <f t="shared" si="45"/>
        <v>0</v>
      </c>
      <c r="AO88" s="16">
        <f t="shared" si="41"/>
        <v>0</v>
      </c>
      <c r="AP88" s="16">
        <f t="shared" si="42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4"/>
        <v>0</v>
      </c>
      <c r="AJ89" s="11">
        <f t="shared" si="44"/>
        <v>0</v>
      </c>
      <c r="AK89" s="11">
        <v>0</v>
      </c>
      <c r="AL89" s="11">
        <f t="shared" si="44"/>
        <v>0</v>
      </c>
      <c r="AM89" s="11">
        <f t="shared" si="45"/>
        <v>0</v>
      </c>
      <c r="AO89" s="16">
        <f t="shared" si="41"/>
        <v>0</v>
      </c>
      <c r="AP89" s="16">
        <f t="shared" si="42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10000</v>
      </c>
      <c r="AI90" s="11">
        <f t="shared" si="44"/>
        <v>10000</v>
      </c>
      <c r="AJ90" s="11">
        <f t="shared" si="44"/>
        <v>10000</v>
      </c>
      <c r="AK90" s="11">
        <v>4625</v>
      </c>
      <c r="AL90" s="11">
        <v>0</v>
      </c>
      <c r="AM90" s="11">
        <v>0</v>
      </c>
      <c r="AO90" s="16">
        <f t="shared" si="41"/>
        <v>34625</v>
      </c>
      <c r="AP90" s="16">
        <f t="shared" si="42"/>
        <v>105225.375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4"/>
        <v>0</v>
      </c>
      <c r="AJ91" s="11">
        <f t="shared" si="44"/>
        <v>0</v>
      </c>
      <c r="AK91" s="11">
        <f t="shared" si="44"/>
        <v>0</v>
      </c>
      <c r="AL91" s="11">
        <f t="shared" si="44"/>
        <v>0</v>
      </c>
      <c r="AM91" s="11">
        <f t="shared" si="45"/>
        <v>0</v>
      </c>
      <c r="AO91" s="16">
        <f t="shared" si="41"/>
        <v>0</v>
      </c>
      <c r="AP91" s="16">
        <f t="shared" si="42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4"/>
        <v>0</v>
      </c>
      <c r="AJ92" s="11">
        <f t="shared" si="44"/>
        <v>0</v>
      </c>
      <c r="AK92" s="11">
        <f t="shared" si="44"/>
        <v>0</v>
      </c>
      <c r="AL92" s="11">
        <f t="shared" si="44"/>
        <v>0</v>
      </c>
      <c r="AM92" s="11">
        <f t="shared" si="45"/>
        <v>0</v>
      </c>
      <c r="AO92" s="16">
        <f t="shared" si="41"/>
        <v>0</v>
      </c>
      <c r="AP92" s="16">
        <f t="shared" si="42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4"/>
        <v>0</v>
      </c>
      <c r="AJ93" s="11">
        <f t="shared" si="44"/>
        <v>0</v>
      </c>
      <c r="AK93" s="11">
        <f t="shared" si="44"/>
        <v>0</v>
      </c>
      <c r="AL93" s="11">
        <f t="shared" si="44"/>
        <v>0</v>
      </c>
      <c r="AM93" s="11">
        <f t="shared" si="45"/>
        <v>0</v>
      </c>
      <c r="AO93" s="16">
        <f t="shared" si="41"/>
        <v>0</v>
      </c>
      <c r="AP93" s="16">
        <f t="shared" si="42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4"/>
        <v>0</v>
      </c>
      <c r="AJ94" s="11">
        <f t="shared" si="44"/>
        <v>0</v>
      </c>
      <c r="AK94" s="11">
        <f t="shared" si="44"/>
        <v>0</v>
      </c>
      <c r="AL94" s="11">
        <f t="shared" si="44"/>
        <v>0</v>
      </c>
      <c r="AM94" s="11">
        <f t="shared" si="45"/>
        <v>0</v>
      </c>
      <c r="AO94" s="16">
        <f t="shared" si="41"/>
        <v>0</v>
      </c>
      <c r="AP94" s="16">
        <f t="shared" si="42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4"/>
        <v>0</v>
      </c>
      <c r="AJ95" s="11">
        <f t="shared" si="44"/>
        <v>0</v>
      </c>
      <c r="AK95" s="11">
        <f t="shared" si="44"/>
        <v>0</v>
      </c>
      <c r="AL95" s="11">
        <f t="shared" si="44"/>
        <v>0</v>
      </c>
      <c r="AM95" s="11">
        <f t="shared" si="45"/>
        <v>0</v>
      </c>
      <c r="AO95" s="16">
        <f t="shared" si="41"/>
        <v>0</v>
      </c>
      <c r="AP95" s="16">
        <f t="shared" si="42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4"/>
        <v>0</v>
      </c>
      <c r="AJ96" s="11">
        <f t="shared" si="44"/>
        <v>0</v>
      </c>
      <c r="AK96" s="11">
        <f t="shared" si="44"/>
        <v>0</v>
      </c>
      <c r="AL96" s="11">
        <f t="shared" si="44"/>
        <v>0</v>
      </c>
      <c r="AM96" s="11">
        <f t="shared" si="45"/>
        <v>0</v>
      </c>
      <c r="AO96" s="64">
        <f t="shared" si="41"/>
        <v>0</v>
      </c>
      <c r="AP96" s="64">
        <f t="shared" si="42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4"/>
        <v>0</v>
      </c>
      <c r="AJ97" s="59">
        <f t="shared" si="44"/>
        <v>0</v>
      </c>
      <c r="AK97" s="59">
        <f t="shared" si="44"/>
        <v>0</v>
      </c>
      <c r="AL97" s="59">
        <f t="shared" si="44"/>
        <v>0</v>
      </c>
      <c r="AM97" s="59">
        <f t="shared" si="45"/>
        <v>0</v>
      </c>
      <c r="AO97" s="60">
        <f t="shared" si="41"/>
        <v>0</v>
      </c>
      <c r="AP97" s="60">
        <f t="shared" si="42"/>
        <v>0</v>
      </c>
      <c r="AR97" s="17"/>
    </row>
    <row r="98" spans="2:44" x14ac:dyDescent="0.2">
      <c r="I98" s="58">
        <f t="shared" ref="I98:AM98" si="46">SUM(I83:I97)</f>
        <v>8224</v>
      </c>
      <c r="J98" s="58">
        <f t="shared" si="46"/>
        <v>12335</v>
      </c>
      <c r="K98" s="58">
        <f t="shared" si="46"/>
        <v>7261</v>
      </c>
      <c r="L98" s="58">
        <f t="shared" si="46"/>
        <v>7261</v>
      </c>
      <c r="M98" s="58">
        <f t="shared" si="46"/>
        <v>7261</v>
      </c>
      <c r="N98" s="58">
        <f t="shared" si="46"/>
        <v>7261</v>
      </c>
      <c r="O98" s="58">
        <f t="shared" si="46"/>
        <v>7669</v>
      </c>
      <c r="P98" s="58">
        <f t="shared" si="46"/>
        <v>7669</v>
      </c>
      <c r="Q98" s="58">
        <f t="shared" si="46"/>
        <v>7669</v>
      </c>
      <c r="R98" s="58">
        <f t="shared" si="46"/>
        <v>2857</v>
      </c>
      <c r="S98" s="58">
        <f t="shared" si="46"/>
        <v>2449</v>
      </c>
      <c r="T98" s="58">
        <f t="shared" si="46"/>
        <v>2449</v>
      </c>
      <c r="U98" s="58">
        <f t="shared" si="46"/>
        <v>2449</v>
      </c>
      <c r="V98" s="58">
        <f t="shared" si="46"/>
        <v>2449</v>
      </c>
      <c r="W98" s="58">
        <f t="shared" si="46"/>
        <v>2449</v>
      </c>
      <c r="X98" s="58">
        <f t="shared" si="46"/>
        <v>0</v>
      </c>
      <c r="Y98" s="58">
        <f t="shared" si="46"/>
        <v>0</v>
      </c>
      <c r="Z98" s="58">
        <f t="shared" si="46"/>
        <v>0</v>
      </c>
      <c r="AA98" s="58">
        <f t="shared" si="46"/>
        <v>0</v>
      </c>
      <c r="AB98" s="58">
        <f t="shared" si="46"/>
        <v>0</v>
      </c>
      <c r="AC98" s="58">
        <f t="shared" si="46"/>
        <v>0</v>
      </c>
      <c r="AD98" s="58">
        <f t="shared" si="46"/>
        <v>1908</v>
      </c>
      <c r="AE98" s="58">
        <f t="shared" si="46"/>
        <v>0</v>
      </c>
      <c r="AF98" s="58">
        <f t="shared" si="46"/>
        <v>0</v>
      </c>
      <c r="AG98" s="58">
        <f t="shared" si="46"/>
        <v>0</v>
      </c>
      <c r="AH98" s="58">
        <f t="shared" si="46"/>
        <v>41197</v>
      </c>
      <c r="AI98" s="58">
        <f t="shared" si="46"/>
        <v>45000</v>
      </c>
      <c r="AJ98" s="58">
        <f t="shared" si="46"/>
        <v>45000</v>
      </c>
      <c r="AK98" s="58">
        <f t="shared" si="46"/>
        <v>13125</v>
      </c>
      <c r="AL98" s="58">
        <f t="shared" si="46"/>
        <v>0</v>
      </c>
      <c r="AM98" s="58">
        <f t="shared" si="46"/>
        <v>0</v>
      </c>
      <c r="AO98" s="20">
        <f>SUM(AO83:AO97)</f>
        <v>233942</v>
      </c>
      <c r="AP98" s="20">
        <f>SUM(AP83:AP97)</f>
        <v>710949.73800000001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54" t="s">
        <v>79</v>
      </c>
      <c r="AL112" s="155"/>
      <c r="AM112" s="155"/>
      <c r="AN112" s="155"/>
      <c r="AO112" s="155"/>
      <c r="AP112" s="156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600000</v>
      </c>
      <c r="AP114" s="71">
        <f>AP17</f>
        <v>1440599.9999999998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750000</v>
      </c>
      <c r="AP115" s="71">
        <f>AP34</f>
        <v>2155125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262000</v>
      </c>
      <c r="AP116" s="73">
        <f>AP48</f>
        <v>942940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1366897.42</v>
      </c>
      <c r="AP118" s="71">
        <f>AP68</f>
        <v>110489.742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233942</v>
      </c>
      <c r="AP121" s="75">
        <f>SUM(AP82:AP110)-AP98</f>
        <v>710949.73800000001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1364277.42</v>
      </c>
      <c r="AP122" s="71">
        <f>AP80+AP48</f>
        <v>3938205.0040000002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1457000</v>
      </c>
      <c r="AP123" s="71">
        <f>AO123*G80</f>
        <v>58280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3996485.0040000002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13780.580000000002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7.2759576141834259E-11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5000</v>
      </c>
      <c r="N131" s="117">
        <v>0</v>
      </c>
      <c r="O131" s="117">
        <v>2000</v>
      </c>
      <c r="P131" s="117">
        <v>5000</v>
      </c>
      <c r="Q131" s="117">
        <v>5000</v>
      </c>
      <c r="R131" s="117">
        <v>5000</v>
      </c>
      <c r="S131" s="117">
        <v>5000</v>
      </c>
      <c r="T131" s="117">
        <v>5000</v>
      </c>
      <c r="U131" s="117">
        <v>5000</v>
      </c>
      <c r="V131" s="117">
        <v>0</v>
      </c>
      <c r="W131" s="117"/>
      <c r="X131" s="117"/>
      <c r="Y131" s="117"/>
      <c r="Z131" s="117"/>
      <c r="AA131" s="117"/>
      <c r="AB131" s="117"/>
      <c r="AC131" s="117"/>
      <c r="AD131" s="117">
        <f>AD42</f>
        <v>5000</v>
      </c>
      <c r="AE131" s="117">
        <f t="shared" ref="AE131:AL131" si="47">AE42</f>
        <v>10000</v>
      </c>
      <c r="AF131" s="117">
        <f t="shared" si="47"/>
        <v>10000</v>
      </c>
      <c r="AG131" s="117">
        <f t="shared" si="47"/>
        <v>10000</v>
      </c>
      <c r="AH131" s="117">
        <f t="shared" si="47"/>
        <v>10000</v>
      </c>
      <c r="AI131" s="117">
        <f t="shared" si="47"/>
        <v>10000</v>
      </c>
      <c r="AJ131" s="117">
        <f t="shared" si="47"/>
        <v>5000</v>
      </c>
      <c r="AK131" s="117">
        <f t="shared" si="47"/>
        <v>5000</v>
      </c>
      <c r="AL131" s="117">
        <f t="shared" si="47"/>
        <v>5000</v>
      </c>
      <c r="AM131" s="58"/>
      <c r="AO131" s="16">
        <f t="shared" ref="AO131:AO136" si="48">SUM(I131:AM131)</f>
        <v>107000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15000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3" si="49">AD43</f>
        <v>0</v>
      </c>
      <c r="AE132" s="72">
        <f t="shared" si="49"/>
        <v>0</v>
      </c>
      <c r="AF132" s="72">
        <f t="shared" si="49"/>
        <v>0</v>
      </c>
      <c r="AG132" s="72">
        <f t="shared" si="49"/>
        <v>0</v>
      </c>
      <c r="AH132" s="72">
        <f t="shared" si="49"/>
        <v>0</v>
      </c>
      <c r="AI132" s="72">
        <f t="shared" si="49"/>
        <v>0</v>
      </c>
      <c r="AJ132" s="72">
        <f t="shared" si="49"/>
        <v>0</v>
      </c>
      <c r="AK132" s="72">
        <f t="shared" si="49"/>
        <v>0</v>
      </c>
      <c r="AL132" s="72">
        <f t="shared" si="49"/>
        <v>0</v>
      </c>
      <c r="AM132" s="58"/>
      <c r="AO132" s="16">
        <f t="shared" si="48"/>
        <v>15000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0</v>
      </c>
      <c r="O133" s="72">
        <v>8500</v>
      </c>
      <c r="P133" s="72">
        <v>0</v>
      </c>
      <c r="Q133" s="72">
        <v>0</v>
      </c>
      <c r="R133" s="72">
        <v>0</v>
      </c>
      <c r="S133" s="72">
        <v>0</v>
      </c>
      <c r="T133" s="72">
        <v>8500</v>
      </c>
      <c r="U133" s="72"/>
      <c r="V133" s="72">
        <v>5000</v>
      </c>
      <c r="W133" s="72"/>
      <c r="X133" s="72"/>
      <c r="Y133" s="72"/>
      <c r="Z133" s="72"/>
      <c r="AA133" s="72"/>
      <c r="AB133" s="72">
        <v>10000</v>
      </c>
      <c r="AC133" s="72"/>
      <c r="AD133" s="72">
        <f t="shared" si="49"/>
        <v>0</v>
      </c>
      <c r="AE133" s="72">
        <f t="shared" si="49"/>
        <v>10000</v>
      </c>
      <c r="AF133" s="72">
        <f t="shared" si="49"/>
        <v>10000</v>
      </c>
      <c r="AG133" s="72">
        <f t="shared" si="49"/>
        <v>10000</v>
      </c>
      <c r="AH133" s="72">
        <f t="shared" si="49"/>
        <v>0</v>
      </c>
      <c r="AI133" s="72">
        <f t="shared" si="49"/>
        <v>0</v>
      </c>
      <c r="AJ133" s="72">
        <f t="shared" si="49"/>
        <v>0</v>
      </c>
      <c r="AK133" s="72">
        <f t="shared" si="49"/>
        <v>0</v>
      </c>
      <c r="AL133" s="72">
        <f t="shared" si="49"/>
        <v>0</v>
      </c>
      <c r="AM133" s="58"/>
      <c r="AO133" s="16">
        <f t="shared" si="48"/>
        <v>62000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3000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/>
      <c r="V134" s="72">
        <v>10000</v>
      </c>
      <c r="W134" s="72">
        <v>10000</v>
      </c>
      <c r="X134" s="72">
        <v>10000</v>
      </c>
      <c r="Y134" s="72">
        <v>10000</v>
      </c>
      <c r="Z134" s="72">
        <v>10000</v>
      </c>
      <c r="AA134" s="72">
        <v>10000</v>
      </c>
      <c r="AB134" s="72"/>
      <c r="AC134" s="72">
        <v>10000</v>
      </c>
      <c r="AD134" s="72">
        <f>AD45</f>
        <v>5000</v>
      </c>
      <c r="AE134" s="72">
        <f t="shared" ref="AE134:AL134" si="50">AE45</f>
        <v>0</v>
      </c>
      <c r="AF134" s="72">
        <f t="shared" si="50"/>
        <v>0</v>
      </c>
      <c r="AG134" s="72">
        <f t="shared" si="50"/>
        <v>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8"/>
        <v>78000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48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48"/>
        <v>0</v>
      </c>
    </row>
    <row r="137" spans="3:42" x14ac:dyDescent="0.2">
      <c r="D137" s="5" t="s">
        <v>144</v>
      </c>
      <c r="I137" s="58">
        <f t="shared" ref="I137:AM137" si="51">SUM(I131:I136)</f>
        <v>0</v>
      </c>
      <c r="J137" s="58">
        <f t="shared" si="51"/>
        <v>0</v>
      </c>
      <c r="K137" s="58">
        <f t="shared" si="51"/>
        <v>0</v>
      </c>
      <c r="L137" s="58">
        <f t="shared" si="51"/>
        <v>0</v>
      </c>
      <c r="M137" s="58">
        <f t="shared" si="51"/>
        <v>5000</v>
      </c>
      <c r="N137" s="58">
        <f t="shared" si="51"/>
        <v>15000</v>
      </c>
      <c r="O137" s="58">
        <f t="shared" si="51"/>
        <v>13500</v>
      </c>
      <c r="P137" s="58">
        <f t="shared" si="51"/>
        <v>5000</v>
      </c>
      <c r="Q137" s="58">
        <f t="shared" si="51"/>
        <v>5000</v>
      </c>
      <c r="R137" s="58">
        <f t="shared" si="51"/>
        <v>5000</v>
      </c>
      <c r="S137" s="58">
        <f t="shared" si="51"/>
        <v>5000</v>
      </c>
      <c r="T137" s="58">
        <f t="shared" si="51"/>
        <v>13500</v>
      </c>
      <c r="U137" s="58">
        <f t="shared" si="51"/>
        <v>5000</v>
      </c>
      <c r="V137" s="58">
        <f t="shared" si="51"/>
        <v>15000</v>
      </c>
      <c r="W137" s="58">
        <f t="shared" si="51"/>
        <v>10000</v>
      </c>
      <c r="X137" s="58">
        <f t="shared" si="51"/>
        <v>10000</v>
      </c>
      <c r="Y137" s="58">
        <f t="shared" si="51"/>
        <v>10000</v>
      </c>
      <c r="Z137" s="58">
        <f t="shared" si="51"/>
        <v>10000</v>
      </c>
      <c r="AA137" s="58">
        <f t="shared" si="51"/>
        <v>10000</v>
      </c>
      <c r="AB137" s="58">
        <f t="shared" si="51"/>
        <v>10000</v>
      </c>
      <c r="AC137" s="58">
        <f t="shared" si="51"/>
        <v>10000</v>
      </c>
      <c r="AD137" s="58">
        <f t="shared" si="51"/>
        <v>10000</v>
      </c>
      <c r="AE137" s="58">
        <f t="shared" si="51"/>
        <v>20000</v>
      </c>
      <c r="AF137" s="58">
        <f t="shared" si="51"/>
        <v>20000</v>
      </c>
      <c r="AG137" s="58">
        <f t="shared" si="51"/>
        <v>20000</v>
      </c>
      <c r="AH137" s="58">
        <f t="shared" si="51"/>
        <v>10000</v>
      </c>
      <c r="AI137" s="58">
        <f t="shared" si="51"/>
        <v>10000</v>
      </c>
      <c r="AJ137" s="58">
        <f t="shared" si="51"/>
        <v>5000</v>
      </c>
      <c r="AK137" s="58">
        <f t="shared" si="51"/>
        <v>5000</v>
      </c>
      <c r="AL137" s="58">
        <f t="shared" si="51"/>
        <v>5000</v>
      </c>
      <c r="AM137" s="11">
        <f t="shared" si="51"/>
        <v>0</v>
      </c>
      <c r="AO137" s="125">
        <f>SUM(I137:AN137)</f>
        <v>262000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3.915</v>
      </c>
      <c r="N139" s="117">
        <v>0</v>
      </c>
      <c r="O139" s="127">
        <v>3.71</v>
      </c>
      <c r="P139" s="127">
        <v>3.605</v>
      </c>
      <c r="Q139" s="127">
        <v>3.5350000000000001</v>
      </c>
      <c r="R139" s="127">
        <v>3.5350000000000001</v>
      </c>
      <c r="S139" s="127">
        <v>3.5350000000000001</v>
      </c>
      <c r="T139" s="127">
        <v>3.7949999999999999</v>
      </c>
      <c r="U139" s="127">
        <v>3.9950000000000001</v>
      </c>
      <c r="V139" s="117">
        <v>0</v>
      </c>
      <c r="W139" s="117"/>
      <c r="X139" s="117"/>
      <c r="Y139" s="117"/>
      <c r="Z139" s="117"/>
      <c r="AA139" s="117"/>
      <c r="AB139" s="117"/>
      <c r="AC139" s="117"/>
      <c r="AD139" s="127">
        <v>3.5550000000000002</v>
      </c>
      <c r="AE139" s="127">
        <v>3.55</v>
      </c>
      <c r="AF139" s="127">
        <v>3.55</v>
      </c>
      <c r="AG139" s="127">
        <v>3.55</v>
      </c>
      <c r="AH139" s="127">
        <v>3.4849999999999999</v>
      </c>
      <c r="AI139" s="127">
        <v>3.35</v>
      </c>
      <c r="AJ139" s="127">
        <v>3.28</v>
      </c>
      <c r="AK139" s="127">
        <v>3.0649999999999999</v>
      </c>
      <c r="AL139" s="122">
        <v>3.0649999999999999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2.4300000000000002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3.71</v>
      </c>
      <c r="P141" s="128">
        <v>0</v>
      </c>
      <c r="Q141" s="128">
        <v>0</v>
      </c>
      <c r="R141" s="128">
        <v>0</v>
      </c>
      <c r="S141" s="128">
        <v>0</v>
      </c>
      <c r="T141" s="128">
        <v>3.78</v>
      </c>
      <c r="U141" s="72"/>
      <c r="V141" s="128">
        <v>4.16</v>
      </c>
      <c r="W141" s="128"/>
      <c r="X141" s="128"/>
      <c r="Y141" s="128"/>
      <c r="Z141" s="128"/>
      <c r="AA141" s="128"/>
      <c r="AB141" s="128">
        <v>3.95</v>
      </c>
      <c r="AC141" s="72"/>
      <c r="AD141" s="72"/>
      <c r="AE141" s="128">
        <v>3.57</v>
      </c>
      <c r="AF141" s="128">
        <v>3.57</v>
      </c>
      <c r="AG141" s="128">
        <v>3.57</v>
      </c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/>
      <c r="V142" s="128">
        <v>4.17</v>
      </c>
      <c r="W142" s="128">
        <v>3.8650000000000002</v>
      </c>
      <c r="X142" s="128">
        <v>3.7749999999999999</v>
      </c>
      <c r="Y142" s="128">
        <v>3.7749999999999999</v>
      </c>
      <c r="Z142" s="128">
        <v>3.7749999999999999</v>
      </c>
      <c r="AA142" s="128">
        <v>3.86</v>
      </c>
      <c r="AB142" s="72"/>
      <c r="AC142" s="128">
        <v>3.7650000000000001</v>
      </c>
      <c r="AD142" s="128">
        <v>3.5550000000000002</v>
      </c>
      <c r="AE142" s="128"/>
      <c r="AF142" s="128"/>
      <c r="AG142" s="128"/>
      <c r="AH142" s="128"/>
      <c r="AI142" s="128"/>
      <c r="AJ142" s="128"/>
      <c r="AK142" s="128"/>
      <c r="AL142" s="123"/>
      <c r="AM142" s="58"/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>M131*M139</f>
        <v>19575</v>
      </c>
      <c r="N147" s="117">
        <f t="shared" ref="N147:AL151" si="52">N131*N139</f>
        <v>0</v>
      </c>
      <c r="O147" s="117">
        <f t="shared" si="52"/>
        <v>7420</v>
      </c>
      <c r="P147" s="117">
        <f t="shared" si="52"/>
        <v>18025</v>
      </c>
      <c r="Q147" s="117">
        <f t="shared" si="52"/>
        <v>17675</v>
      </c>
      <c r="R147" s="117">
        <f t="shared" si="52"/>
        <v>17675</v>
      </c>
      <c r="S147" s="117">
        <f t="shared" si="52"/>
        <v>17675</v>
      </c>
      <c r="T147" s="117">
        <f t="shared" si="52"/>
        <v>18975</v>
      </c>
      <c r="U147" s="117">
        <f t="shared" si="52"/>
        <v>19975</v>
      </c>
      <c r="V147" s="117">
        <f t="shared" si="52"/>
        <v>0</v>
      </c>
      <c r="W147" s="117">
        <f t="shared" si="52"/>
        <v>0</v>
      </c>
      <c r="X147" s="117">
        <f t="shared" si="52"/>
        <v>0</v>
      </c>
      <c r="Y147" s="117">
        <f t="shared" si="52"/>
        <v>0</v>
      </c>
      <c r="Z147" s="117">
        <f t="shared" si="52"/>
        <v>0</v>
      </c>
      <c r="AA147" s="117">
        <f t="shared" si="52"/>
        <v>0</v>
      </c>
      <c r="AB147" s="117">
        <f t="shared" si="52"/>
        <v>0</v>
      </c>
      <c r="AC147" s="117">
        <f t="shared" si="52"/>
        <v>0</v>
      </c>
      <c r="AD147" s="117">
        <f t="shared" si="52"/>
        <v>17775</v>
      </c>
      <c r="AE147" s="117">
        <f t="shared" si="52"/>
        <v>35500</v>
      </c>
      <c r="AF147" s="117">
        <f t="shared" si="52"/>
        <v>35500</v>
      </c>
      <c r="AG147" s="117">
        <f t="shared" si="52"/>
        <v>35500</v>
      </c>
      <c r="AH147" s="117">
        <f t="shared" si="52"/>
        <v>34850</v>
      </c>
      <c r="AI147" s="117">
        <f t="shared" si="52"/>
        <v>33500</v>
      </c>
      <c r="AJ147" s="117">
        <f t="shared" si="52"/>
        <v>16400</v>
      </c>
      <c r="AK147" s="117">
        <f t="shared" si="52"/>
        <v>15325</v>
      </c>
      <c r="AL147" s="117">
        <f t="shared" si="52"/>
        <v>15325</v>
      </c>
      <c r="AM147" s="58"/>
      <c r="AO147" s="16">
        <f t="shared" ref="AO147:AO152" si="53">SUM(I147:AM147)</f>
        <v>376670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>M132*M140</f>
        <v>0</v>
      </c>
      <c r="N148" s="72">
        <f t="shared" ref="N148:AB148" si="54">N132*N140</f>
        <v>36450</v>
      </c>
      <c r="O148" s="72">
        <f t="shared" si="54"/>
        <v>0</v>
      </c>
      <c r="P148" s="72">
        <f t="shared" si="54"/>
        <v>0</v>
      </c>
      <c r="Q148" s="72">
        <f t="shared" si="54"/>
        <v>0</v>
      </c>
      <c r="R148" s="72">
        <f t="shared" si="54"/>
        <v>0</v>
      </c>
      <c r="S148" s="72">
        <f t="shared" si="54"/>
        <v>0</v>
      </c>
      <c r="T148" s="72">
        <f t="shared" si="54"/>
        <v>0</v>
      </c>
      <c r="U148" s="72">
        <f t="shared" si="54"/>
        <v>0</v>
      </c>
      <c r="V148" s="72">
        <f t="shared" si="54"/>
        <v>0</v>
      </c>
      <c r="W148" s="72">
        <f t="shared" si="54"/>
        <v>0</v>
      </c>
      <c r="X148" s="72">
        <f t="shared" si="54"/>
        <v>0</v>
      </c>
      <c r="Y148" s="72">
        <f t="shared" si="54"/>
        <v>0</v>
      </c>
      <c r="Z148" s="72">
        <f t="shared" si="54"/>
        <v>0</v>
      </c>
      <c r="AA148" s="72">
        <f t="shared" si="54"/>
        <v>0</v>
      </c>
      <c r="AB148" s="72">
        <f t="shared" si="54"/>
        <v>0</v>
      </c>
      <c r="AC148" s="72">
        <f t="shared" si="52"/>
        <v>0</v>
      </c>
      <c r="AD148" s="72">
        <f t="shared" si="52"/>
        <v>0</v>
      </c>
      <c r="AE148" s="72">
        <f t="shared" si="52"/>
        <v>0</v>
      </c>
      <c r="AF148" s="72">
        <f t="shared" si="52"/>
        <v>0</v>
      </c>
      <c r="AG148" s="72">
        <f t="shared" si="52"/>
        <v>0</v>
      </c>
      <c r="AH148" s="72">
        <f t="shared" si="52"/>
        <v>0</v>
      </c>
      <c r="AI148" s="72">
        <f t="shared" si="52"/>
        <v>0</v>
      </c>
      <c r="AJ148" s="72">
        <f t="shared" si="52"/>
        <v>0</v>
      </c>
      <c r="AK148" s="72">
        <f t="shared" si="52"/>
        <v>0</v>
      </c>
      <c r="AL148" s="72">
        <f t="shared" si="52"/>
        <v>0</v>
      </c>
      <c r="AM148" s="58"/>
      <c r="AO148" s="16">
        <f t="shared" si="53"/>
        <v>36450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si="52"/>
        <v>0</v>
      </c>
      <c r="O149" s="72">
        <f t="shared" si="52"/>
        <v>31535</v>
      </c>
      <c r="P149" s="72">
        <f t="shared" si="52"/>
        <v>0</v>
      </c>
      <c r="Q149" s="72">
        <f t="shared" si="52"/>
        <v>0</v>
      </c>
      <c r="R149" s="72">
        <f t="shared" si="52"/>
        <v>0</v>
      </c>
      <c r="S149" s="72">
        <f t="shared" si="52"/>
        <v>0</v>
      </c>
      <c r="T149" s="72">
        <f t="shared" si="52"/>
        <v>32130</v>
      </c>
      <c r="U149" s="72">
        <f t="shared" si="52"/>
        <v>0</v>
      </c>
      <c r="V149" s="72">
        <f t="shared" si="52"/>
        <v>20800</v>
      </c>
      <c r="W149" s="72">
        <f t="shared" si="52"/>
        <v>0</v>
      </c>
      <c r="X149" s="72">
        <f t="shared" si="52"/>
        <v>0</v>
      </c>
      <c r="Y149" s="72">
        <f t="shared" si="52"/>
        <v>0</v>
      </c>
      <c r="Z149" s="72">
        <f t="shared" si="52"/>
        <v>0</v>
      </c>
      <c r="AA149" s="72">
        <f t="shared" si="52"/>
        <v>0</v>
      </c>
      <c r="AB149" s="72">
        <f t="shared" si="52"/>
        <v>39500</v>
      </c>
      <c r="AC149" s="72">
        <f t="shared" si="52"/>
        <v>0</v>
      </c>
      <c r="AD149" s="72">
        <f t="shared" si="52"/>
        <v>0</v>
      </c>
      <c r="AE149" s="72">
        <f t="shared" si="52"/>
        <v>35700</v>
      </c>
      <c r="AF149" s="72">
        <f t="shared" si="52"/>
        <v>35700</v>
      </c>
      <c r="AG149" s="72">
        <f t="shared" si="52"/>
        <v>35700</v>
      </c>
      <c r="AH149" s="72">
        <f t="shared" si="52"/>
        <v>0</v>
      </c>
      <c r="AI149" s="72">
        <f t="shared" si="52"/>
        <v>0</v>
      </c>
      <c r="AJ149" s="72">
        <f t="shared" si="52"/>
        <v>0</v>
      </c>
      <c r="AK149" s="72">
        <f t="shared" si="52"/>
        <v>0</v>
      </c>
      <c r="AL149" s="72">
        <f t="shared" si="52"/>
        <v>0</v>
      </c>
      <c r="AM149" s="58"/>
      <c r="AO149" s="16">
        <f t="shared" si="53"/>
        <v>231065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2"/>
        <v>0</v>
      </c>
      <c r="O150" s="72">
        <f t="shared" si="52"/>
        <v>11130</v>
      </c>
      <c r="P150" s="72">
        <f t="shared" si="52"/>
        <v>0</v>
      </c>
      <c r="Q150" s="72">
        <f t="shared" si="52"/>
        <v>0</v>
      </c>
      <c r="R150" s="72">
        <f t="shared" si="52"/>
        <v>0</v>
      </c>
      <c r="S150" s="72">
        <f t="shared" si="52"/>
        <v>0</v>
      </c>
      <c r="T150" s="72">
        <f t="shared" si="52"/>
        <v>0</v>
      </c>
      <c r="U150" s="72">
        <f t="shared" si="52"/>
        <v>0</v>
      </c>
      <c r="V150" s="72">
        <f t="shared" si="52"/>
        <v>41700</v>
      </c>
      <c r="W150" s="72">
        <f t="shared" si="52"/>
        <v>38650</v>
      </c>
      <c r="X150" s="72">
        <f t="shared" si="52"/>
        <v>37750</v>
      </c>
      <c r="Y150" s="72">
        <f t="shared" si="52"/>
        <v>37750</v>
      </c>
      <c r="Z150" s="72">
        <f t="shared" si="52"/>
        <v>37750</v>
      </c>
      <c r="AA150" s="72">
        <f t="shared" si="52"/>
        <v>38600</v>
      </c>
      <c r="AB150" s="72">
        <f t="shared" si="52"/>
        <v>0</v>
      </c>
      <c r="AC150" s="72">
        <f t="shared" si="52"/>
        <v>37650</v>
      </c>
      <c r="AD150" s="72">
        <f t="shared" si="52"/>
        <v>17775</v>
      </c>
      <c r="AE150" s="72">
        <f t="shared" si="52"/>
        <v>0</v>
      </c>
      <c r="AF150" s="72">
        <f t="shared" si="52"/>
        <v>0</v>
      </c>
      <c r="AG150" s="72">
        <f t="shared" si="52"/>
        <v>0</v>
      </c>
      <c r="AH150" s="72">
        <f t="shared" si="52"/>
        <v>0</v>
      </c>
      <c r="AI150" s="72">
        <f t="shared" si="52"/>
        <v>0</v>
      </c>
      <c r="AJ150" s="72">
        <f t="shared" si="52"/>
        <v>0</v>
      </c>
      <c r="AK150" s="72">
        <f t="shared" si="52"/>
        <v>0</v>
      </c>
      <c r="AL150" s="72">
        <f t="shared" si="52"/>
        <v>0</v>
      </c>
      <c r="AM150" s="58"/>
      <c r="AO150" s="16">
        <f t="shared" si="53"/>
        <v>298755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2"/>
        <v>0</v>
      </c>
      <c r="O151" s="72">
        <f t="shared" si="52"/>
        <v>0</v>
      </c>
      <c r="P151" s="72">
        <f t="shared" si="52"/>
        <v>0</v>
      </c>
      <c r="Q151" s="72">
        <f t="shared" si="52"/>
        <v>0</v>
      </c>
      <c r="R151" s="72">
        <f t="shared" si="52"/>
        <v>0</v>
      </c>
      <c r="S151" s="72">
        <f t="shared" si="52"/>
        <v>0</v>
      </c>
      <c r="T151" s="72">
        <f t="shared" si="52"/>
        <v>0</v>
      </c>
      <c r="U151" s="72">
        <f t="shared" si="52"/>
        <v>0</v>
      </c>
      <c r="V151" s="72">
        <f t="shared" si="52"/>
        <v>0</v>
      </c>
      <c r="W151" s="72">
        <f t="shared" si="52"/>
        <v>0</v>
      </c>
      <c r="X151" s="72">
        <f t="shared" si="52"/>
        <v>0</v>
      </c>
      <c r="Y151" s="72">
        <f t="shared" si="52"/>
        <v>0</v>
      </c>
      <c r="Z151" s="72">
        <f t="shared" si="52"/>
        <v>0</v>
      </c>
      <c r="AA151" s="72">
        <f t="shared" si="52"/>
        <v>0</v>
      </c>
      <c r="AB151" s="72">
        <f t="shared" si="52"/>
        <v>0</v>
      </c>
      <c r="AC151" s="72">
        <f t="shared" si="52"/>
        <v>0</v>
      </c>
      <c r="AD151" s="72">
        <f t="shared" si="52"/>
        <v>0</v>
      </c>
      <c r="AE151" s="72">
        <f t="shared" si="52"/>
        <v>0</v>
      </c>
      <c r="AF151" s="72">
        <f t="shared" si="52"/>
        <v>0</v>
      </c>
      <c r="AG151" s="72">
        <f t="shared" si="52"/>
        <v>0</v>
      </c>
      <c r="AH151" s="72">
        <f t="shared" si="52"/>
        <v>0</v>
      </c>
      <c r="AI151" s="72">
        <f t="shared" si="52"/>
        <v>0</v>
      </c>
      <c r="AJ151" s="72">
        <f t="shared" si="52"/>
        <v>0</v>
      </c>
      <c r="AK151" s="72">
        <f t="shared" si="52"/>
        <v>0</v>
      </c>
      <c r="AL151" s="72">
        <f t="shared" si="52"/>
        <v>0</v>
      </c>
      <c r="AM151" s="58"/>
      <c r="AO151" s="126">
        <f t="shared" si="53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3"/>
        <v>0</v>
      </c>
    </row>
    <row r="153" spans="3:41" x14ac:dyDescent="0.2">
      <c r="D153" s="5" t="s">
        <v>143</v>
      </c>
      <c r="I153" s="58">
        <f t="shared" ref="I153:AM153" si="55">SUM(I147:I152)</f>
        <v>0</v>
      </c>
      <c r="J153" s="58">
        <f t="shared" si="55"/>
        <v>0</v>
      </c>
      <c r="K153" s="58">
        <f t="shared" si="55"/>
        <v>0</v>
      </c>
      <c r="L153" s="58">
        <f t="shared" si="55"/>
        <v>0</v>
      </c>
      <c r="M153" s="58">
        <f t="shared" si="55"/>
        <v>19575</v>
      </c>
      <c r="N153" s="58">
        <f t="shared" si="55"/>
        <v>36450</v>
      </c>
      <c r="O153" s="58">
        <f t="shared" si="55"/>
        <v>50085</v>
      </c>
      <c r="P153" s="58">
        <f t="shared" si="55"/>
        <v>18025</v>
      </c>
      <c r="Q153" s="58">
        <f t="shared" si="55"/>
        <v>17675</v>
      </c>
      <c r="R153" s="58">
        <f t="shared" si="55"/>
        <v>17675</v>
      </c>
      <c r="S153" s="58">
        <f t="shared" si="55"/>
        <v>17675</v>
      </c>
      <c r="T153" s="58">
        <f t="shared" si="55"/>
        <v>51105</v>
      </c>
      <c r="U153" s="58">
        <f t="shared" si="55"/>
        <v>19975</v>
      </c>
      <c r="V153" s="58">
        <f t="shared" si="55"/>
        <v>62500</v>
      </c>
      <c r="W153" s="58">
        <f t="shared" si="55"/>
        <v>38650</v>
      </c>
      <c r="X153" s="58">
        <f t="shared" si="55"/>
        <v>37750</v>
      </c>
      <c r="Y153" s="58">
        <f t="shared" si="55"/>
        <v>37750</v>
      </c>
      <c r="Z153" s="58">
        <f t="shared" si="55"/>
        <v>37750</v>
      </c>
      <c r="AA153" s="58">
        <f t="shared" si="55"/>
        <v>38600</v>
      </c>
      <c r="AB153" s="58">
        <f t="shared" si="55"/>
        <v>39500</v>
      </c>
      <c r="AC153" s="58">
        <f t="shared" si="55"/>
        <v>37650</v>
      </c>
      <c r="AD153" s="58">
        <f t="shared" si="55"/>
        <v>35550</v>
      </c>
      <c r="AE153" s="58">
        <f t="shared" si="55"/>
        <v>71200</v>
      </c>
      <c r="AF153" s="58">
        <f t="shared" si="55"/>
        <v>71200</v>
      </c>
      <c r="AG153" s="58">
        <f t="shared" si="55"/>
        <v>71200</v>
      </c>
      <c r="AH153" s="58">
        <f t="shared" si="55"/>
        <v>34850</v>
      </c>
      <c r="AI153" s="58">
        <f t="shared" si="55"/>
        <v>33500</v>
      </c>
      <c r="AJ153" s="58">
        <f t="shared" si="55"/>
        <v>16400</v>
      </c>
      <c r="AK153" s="58">
        <f t="shared" si="55"/>
        <v>15325</v>
      </c>
      <c r="AL153" s="58">
        <f t="shared" si="55"/>
        <v>15325</v>
      </c>
      <c r="AM153" s="11">
        <f t="shared" si="55"/>
        <v>0</v>
      </c>
      <c r="AO153" s="125">
        <f>SUM(I153:AN153)</f>
        <v>942940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V8" activePane="bottomRight" state="frozen"/>
      <selection activeCell="A4" sqref="A4"/>
      <selection pane="topRight" activeCell="I4" sqref="I4"/>
      <selection pane="bottomLeft" activeCell="A8" sqref="A8"/>
      <selection pane="bottomRight" activeCell="D14" sqref="D1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L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f t="shared" si="9"/>
        <v>0</v>
      </c>
      <c r="AC20" s="16">
        <f t="shared" si="9"/>
        <v>0</v>
      </c>
      <c r="AD20" s="16">
        <f t="shared" si="9"/>
        <v>0</v>
      </c>
      <c r="AE20" s="16">
        <f t="shared" si="9"/>
        <v>0</v>
      </c>
      <c r="AF20" s="16">
        <f t="shared" si="9"/>
        <v>0</v>
      </c>
      <c r="AG20" s="16">
        <f t="shared" si="9"/>
        <v>0</v>
      </c>
      <c r="AH20" s="16">
        <f t="shared" si="9"/>
        <v>0</v>
      </c>
      <c r="AI20" s="16">
        <f t="shared" si="9"/>
        <v>0</v>
      </c>
      <c r="AJ20" s="16">
        <f t="shared" si="9"/>
        <v>0</v>
      </c>
      <c r="AK20" s="16">
        <f t="shared" si="9"/>
        <v>0</v>
      </c>
      <c r="AL20" s="16">
        <f t="shared" si="9"/>
        <v>0</v>
      </c>
      <c r="AM20" s="16">
        <v>0</v>
      </c>
      <c r="AO20" s="16">
        <f t="shared" ref="AO20:AO33" si="10">SUM(I20:AN20)</f>
        <v>0</v>
      </c>
      <c r="AP20" s="16">
        <f t="shared" ref="AP20:AP33" si="1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f t="shared" si="16"/>
        <v>17925</v>
      </c>
      <c r="AC28" s="11">
        <f t="shared" si="16"/>
        <v>17925</v>
      </c>
      <c r="AD28" s="11">
        <f t="shared" si="16"/>
        <v>17925</v>
      </c>
      <c r="AE28" s="11">
        <f t="shared" si="16"/>
        <v>17925</v>
      </c>
      <c r="AF28" s="11">
        <f t="shared" si="16"/>
        <v>17925</v>
      </c>
      <c r="AG28" s="11">
        <f t="shared" si="16"/>
        <v>17925</v>
      </c>
      <c r="AH28" s="11">
        <f t="shared" si="16"/>
        <v>17925</v>
      </c>
      <c r="AI28" s="11">
        <f t="shared" si="16"/>
        <v>17925</v>
      </c>
      <c r="AJ28" s="11">
        <f t="shared" si="16"/>
        <v>17925</v>
      </c>
      <c r="AK28" s="11">
        <f t="shared" si="16"/>
        <v>17925</v>
      </c>
      <c r="AL28" s="11">
        <f t="shared" si="16"/>
        <v>17925</v>
      </c>
      <c r="AM28" s="11">
        <f t="shared" si="16"/>
        <v>17925</v>
      </c>
      <c r="AO28" s="16">
        <f t="shared" si="10"/>
        <v>555675</v>
      </c>
      <c r="AP28" s="16">
        <f t="shared" si="11"/>
        <v>1596732.1125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0</v>
      </c>
      <c r="AP42" s="16">
        <f>AO147</f>
        <v>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2"/>
        <v>0</v>
      </c>
      <c r="AP45" s="16">
        <f>AO150</f>
        <v>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0</v>
      </c>
      <c r="AO48" s="125">
        <f>SUM(I48:AN48)</f>
        <v>0</v>
      </c>
      <c r="AP48" s="125">
        <f>SUM(AP42:AP47)</f>
        <v>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0</v>
      </c>
      <c r="AC52" s="103">
        <f t="shared" si="24"/>
        <v>0</v>
      </c>
      <c r="AD52" s="103">
        <f t="shared" si="24"/>
        <v>0</v>
      </c>
      <c r="AE52" s="103">
        <f t="shared" si="24"/>
        <v>0</v>
      </c>
      <c r="AF52" s="103">
        <f t="shared" si="24"/>
        <v>0</v>
      </c>
      <c r="AG52" s="103">
        <f t="shared" si="24"/>
        <v>0</v>
      </c>
      <c r="AH52" s="103">
        <f t="shared" si="24"/>
        <v>0</v>
      </c>
      <c r="AI52" s="103">
        <f t="shared" si="24"/>
        <v>0</v>
      </c>
      <c r="AJ52" s="103">
        <f t="shared" si="24"/>
        <v>0</v>
      </c>
      <c r="AK52" s="103">
        <f t="shared" si="24"/>
        <v>0</v>
      </c>
      <c r="AL52" s="103">
        <f t="shared" si="24"/>
        <v>0</v>
      </c>
      <c r="AM52" s="103">
        <v>0</v>
      </c>
      <c r="AO52" s="106">
        <f t="shared" ref="AO52:AO66" si="25">SUM(I52:AN52)-AQ52</f>
        <v>0</v>
      </c>
      <c r="AP52" s="107">
        <f t="shared" ref="AP52:AP67" si="26">AO52*E52</f>
        <v>0</v>
      </c>
      <c r="AQ52" s="106">
        <f t="shared" ref="AQ52:AQ66" si="27">SUM(I52:AM52)*F52</f>
        <v>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17925</v>
      </c>
      <c r="AC54" s="103">
        <f t="shared" si="29"/>
        <v>17925</v>
      </c>
      <c r="AD54" s="103">
        <f t="shared" si="29"/>
        <v>17925</v>
      </c>
      <c r="AE54" s="103">
        <f t="shared" si="29"/>
        <v>17925</v>
      </c>
      <c r="AF54" s="103">
        <f t="shared" si="29"/>
        <v>17925</v>
      </c>
      <c r="AG54" s="103">
        <f t="shared" si="29"/>
        <v>17925</v>
      </c>
      <c r="AH54" s="103">
        <f t="shared" si="29"/>
        <v>17925</v>
      </c>
      <c r="AI54" s="103">
        <f t="shared" si="29"/>
        <v>17925</v>
      </c>
      <c r="AJ54" s="103">
        <f t="shared" si="29"/>
        <v>17925</v>
      </c>
      <c r="AK54" s="103">
        <f t="shared" si="29"/>
        <v>17925</v>
      </c>
      <c r="AL54" s="103">
        <f t="shared" si="29"/>
        <v>17925</v>
      </c>
      <c r="AM54" s="103">
        <f t="shared" si="29"/>
        <v>17925</v>
      </c>
      <c r="AO54" s="106">
        <f t="shared" si="25"/>
        <v>550118.25</v>
      </c>
      <c r="AP54" s="107">
        <f t="shared" si="26"/>
        <v>55011.825000000004</v>
      </c>
      <c r="AQ54" s="106">
        <f t="shared" si="27"/>
        <v>5556.75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SUM(I80:AL80)</f>
        <v>1336500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54" t="s">
        <v>79</v>
      </c>
      <c r="AL112" s="155"/>
      <c r="AM112" s="155"/>
      <c r="AN112" s="155"/>
      <c r="AO112" s="155"/>
      <c r="AP112" s="156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0</v>
      </c>
      <c r="AP116" s="73">
        <f>AP48</f>
        <v>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1336500</v>
      </c>
      <c r="AP122" s="71">
        <f>AP80+AP48</f>
        <v>3853687.5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1395000</v>
      </c>
      <c r="AP123" s="71">
        <f>AO123*G80</f>
        <v>55800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3909487.5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44550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hidden="1" thickBot="1" x14ac:dyDescent="0.25">
      <c r="AK130" s="27"/>
      <c r="AL130" s="27"/>
      <c r="AM130" s="27"/>
      <c r="AN130" s="27"/>
      <c r="AO130" s="27"/>
      <c r="AP130" s="27"/>
    </row>
    <row r="131" spans="3:42" hidden="1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/>
      <c r="AO131" s="16">
        <f t="shared" ref="AO131:AO136" si="51">SUM(I131:AM131)</f>
        <v>0</v>
      </c>
    </row>
    <row r="132" spans="3:42" hidden="1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/>
      <c r="AO132" s="16">
        <f t="shared" si="51"/>
        <v>0</v>
      </c>
    </row>
    <row r="133" spans="3:42" hidden="1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/>
      <c r="AO133" s="16">
        <f t="shared" si="51"/>
        <v>0</v>
      </c>
    </row>
    <row r="134" spans="3:42" hidden="1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/>
      <c r="AO134" s="16">
        <f>SUM(I134:AN134)</f>
        <v>0</v>
      </c>
    </row>
    <row r="135" spans="3:42" hidden="1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hidden="1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hidden="1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f>SUM(I137:AN137)</f>
        <v>0</v>
      </c>
    </row>
    <row r="138" spans="3:42" ht="10.8" hidden="1" thickBot="1" x14ac:dyDescent="0.25"/>
    <row r="139" spans="3:42" hidden="1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hidden="1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hidden="1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hidden="1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/>
    </row>
    <row r="143" spans="3:42" hidden="1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hidden="1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hidden="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hidden="1" thickBot="1" x14ac:dyDescent="0.25"/>
    <row r="147" spans="3:41" hidden="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58"/>
      <c r="AO147" s="16">
        <f t="shared" ref="AO147:AO152" si="55">SUM(I147:AM147)</f>
        <v>0</v>
      </c>
    </row>
    <row r="148" spans="3:41" hidden="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58"/>
      <c r="AO148" s="16">
        <f t="shared" si="55"/>
        <v>0</v>
      </c>
    </row>
    <row r="149" spans="3:41" hidden="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58"/>
      <c r="AO149" s="16">
        <f t="shared" si="55"/>
        <v>0</v>
      </c>
    </row>
    <row r="150" spans="3:41" hidden="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58"/>
      <c r="AO150" s="16">
        <f t="shared" si="55"/>
        <v>0</v>
      </c>
    </row>
    <row r="151" spans="3:41" hidden="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58"/>
      <c r="AO151" s="126">
        <f t="shared" si="55"/>
        <v>0</v>
      </c>
    </row>
    <row r="152" spans="3:41" ht="10.8" hidden="1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hidden="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0</v>
      </c>
      <c r="AO153" s="125">
        <f>SUM(I153:AN153)</f>
        <v>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'Apr 01 Est'!Print_Area</vt:lpstr>
      <vt:lpstr>'Feb 01 Est'!Print_Area</vt:lpstr>
      <vt:lpstr>'Jan 01 Est'!Print_Area</vt:lpstr>
      <vt:lpstr>'Jan 01 trial'!Print_Area</vt:lpstr>
      <vt:lpstr>'July 01 Est 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'July 01 Est 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2001-07-02T13:04:30Z</cp:lastPrinted>
  <dcterms:created xsi:type="dcterms:W3CDTF">2001-01-04T18:32:47Z</dcterms:created>
  <dcterms:modified xsi:type="dcterms:W3CDTF">2023-09-10T15:11:15Z</dcterms:modified>
</cp:coreProperties>
</file>