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0" calcMode="manual" calcOnSave="0"/>
</workbook>
</file>

<file path=xl/calcChain.xml><?xml version="1.0" encoding="utf-8"?>
<calcChain xmlns="http://schemas.openxmlformats.org/spreadsheetml/2006/main">
  <c r="B13" i="1" l="1"/>
  <c r="S13" i="1"/>
  <c r="B14" i="1"/>
  <c r="B15" i="1"/>
  <c r="S15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Q57" i="1"/>
  <c r="B58" i="1"/>
  <c r="B59" i="1"/>
  <c r="B60" i="1"/>
  <c r="B61" i="1"/>
  <c r="B62" i="1"/>
  <c r="B67" i="1"/>
  <c r="B68" i="1"/>
  <c r="B69" i="1"/>
  <c r="B70" i="1"/>
  <c r="B71" i="1"/>
  <c r="B72" i="1"/>
  <c r="B73" i="1"/>
  <c r="B74" i="1"/>
  <c r="B75" i="1"/>
  <c r="B80" i="1"/>
  <c r="B81" i="1"/>
  <c r="B82" i="1"/>
  <c r="B83" i="1"/>
  <c r="B84" i="1"/>
  <c r="B85" i="1"/>
  <c r="B86" i="1"/>
  <c r="B87" i="1"/>
  <c r="B88" i="1"/>
  <c r="B89" i="1"/>
  <c r="B90" i="1"/>
  <c r="B95" i="1"/>
  <c r="B96" i="1"/>
  <c r="B97" i="1"/>
  <c r="B98" i="1"/>
  <c r="B99" i="1"/>
  <c r="B100" i="1"/>
  <c r="B107" i="1"/>
  <c r="B108" i="1"/>
  <c r="B109" i="1"/>
  <c r="B110" i="1"/>
  <c r="S117" i="1"/>
  <c r="B123" i="1"/>
  <c r="B124" i="1"/>
  <c r="B129" i="1"/>
</calcChain>
</file>

<file path=xl/sharedStrings.xml><?xml version="1.0" encoding="utf-8"?>
<sst xmlns="http://schemas.openxmlformats.org/spreadsheetml/2006/main" count="111" uniqueCount="87">
  <si>
    <t>NATURAL GAS PROFIT &amp; LOSS BY BOOK</t>
  </si>
  <si>
    <t>TOTAL NATURAL GAS TRADING</t>
  </si>
  <si>
    <t>Total</t>
  </si>
  <si>
    <t>New Deals</t>
  </si>
  <si>
    <t>Curve Shift</t>
  </si>
  <si>
    <t>EAST</t>
  </si>
  <si>
    <t>(Neal)</t>
  </si>
  <si>
    <t>Hendrickson</t>
  </si>
  <si>
    <t>Kaiser</t>
  </si>
  <si>
    <t>Fraser</t>
  </si>
  <si>
    <t>Neal</t>
  </si>
  <si>
    <t>Barbe</t>
  </si>
  <si>
    <t>Brawner</t>
  </si>
  <si>
    <t>DePaolis</t>
  </si>
  <si>
    <t>Farhangnia</t>
  </si>
  <si>
    <t>Germany</t>
  </si>
  <si>
    <t>Goodel</t>
  </si>
  <si>
    <t>Jenkins</t>
  </si>
  <si>
    <t>Junek</t>
  </si>
  <si>
    <t>Mckay</t>
  </si>
  <si>
    <t>Mullholland</t>
  </si>
  <si>
    <t>Pereira</t>
  </si>
  <si>
    <t>Ring</t>
  </si>
  <si>
    <t>Smith</t>
  </si>
  <si>
    <t>Taylor</t>
  </si>
  <si>
    <t>Townsend</t>
  </si>
  <si>
    <t>TOTAL</t>
  </si>
  <si>
    <t>CENTRAL</t>
  </si>
  <si>
    <t>(Shively)</t>
  </si>
  <si>
    <t>Lewis</t>
  </si>
  <si>
    <t>Ruscitti</t>
  </si>
  <si>
    <t>Branney</t>
  </si>
  <si>
    <t>Stevens</t>
  </si>
  <si>
    <t>Shively</t>
  </si>
  <si>
    <t>Cuilla</t>
  </si>
  <si>
    <t>Donohoe</t>
  </si>
  <si>
    <t>Menear</t>
  </si>
  <si>
    <t>Pao</t>
  </si>
  <si>
    <t>Parks</t>
  </si>
  <si>
    <t>Pollan</t>
  </si>
  <si>
    <t>Storey</t>
  </si>
  <si>
    <t>Sturm</t>
  </si>
  <si>
    <t>Thurston</t>
  </si>
  <si>
    <t>Tomaski</t>
  </si>
  <si>
    <t>Williams</t>
  </si>
  <si>
    <t>TEXAS</t>
  </si>
  <si>
    <t>(Martin)</t>
  </si>
  <si>
    <t>Martin</t>
  </si>
  <si>
    <t>Bass</t>
  </si>
  <si>
    <t>McClendon</t>
  </si>
  <si>
    <t>Gottlob</t>
  </si>
  <si>
    <t>Metz</t>
  </si>
  <si>
    <t>Richardson</t>
  </si>
  <si>
    <t>Schwieger</t>
  </si>
  <si>
    <t>Villarreal</t>
  </si>
  <si>
    <t>WEST</t>
  </si>
  <si>
    <t>(Allen)</t>
  </si>
  <si>
    <t>Grigsby</t>
  </si>
  <si>
    <t>Allen</t>
  </si>
  <si>
    <t>Ermis</t>
  </si>
  <si>
    <t>Sanchez</t>
  </si>
  <si>
    <t>Holst</t>
  </si>
  <si>
    <t>Kuykendahl</t>
  </si>
  <si>
    <t>Lenhart</t>
  </si>
  <si>
    <t>Lucci</t>
  </si>
  <si>
    <t>South</t>
  </si>
  <si>
    <t>Tholt</t>
  </si>
  <si>
    <t>FINANCIAL</t>
  </si>
  <si>
    <t>(Arnold)</t>
  </si>
  <si>
    <t>Arnold</t>
  </si>
  <si>
    <t>Keavey</t>
  </si>
  <si>
    <t>May</t>
  </si>
  <si>
    <t>McPherson</t>
  </si>
  <si>
    <t>Tricia</t>
  </si>
  <si>
    <t>OTHER GAS TRADING</t>
  </si>
  <si>
    <t>Lavorato</t>
  </si>
  <si>
    <t>Shankman</t>
  </si>
  <si>
    <t>Management</t>
  </si>
  <si>
    <t>CANADA</t>
  </si>
  <si>
    <t>Clark</t>
  </si>
  <si>
    <t>Cowan</t>
  </si>
  <si>
    <t>Disturnal</t>
  </si>
  <si>
    <t>Greenizan</t>
  </si>
  <si>
    <t>Lambie</t>
  </si>
  <si>
    <t>ORIGINATIONS</t>
  </si>
  <si>
    <t>MTD</t>
  </si>
  <si>
    <t>TRADER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</si>
</sst>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As of&quot;\ mmmm\ dd\,\ yyyy"/>
  </numFmts>
  <fonts count="14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sz val="20"/>
      <name val="Arial Black"/>
      <family val="2"/>
    </font>
    <font>
      <sz val="20"/>
      <color indexed="10"/>
      <name val="Arial Black"/>
      <family val="2"/>
    </font>
    <font>
      <b/>
      <sz val="20"/>
      <name val="Arial Black"/>
      <family val="2"/>
    </font>
    <font>
      <sz val="22"/>
      <name val="Arial Black"/>
      <family val="2"/>
    </font>
    <font>
      <b/>
      <sz val="22"/>
      <name val="Arial Black"/>
      <family val="2"/>
    </font>
    <font>
      <sz val="11"/>
      <name val="Arial Black"/>
      <family val="2"/>
    </font>
    <font>
      <sz val="16"/>
      <name val="Times New Roman"/>
      <family val="1"/>
    </font>
    <font>
      <b/>
      <sz val="34"/>
      <color indexed="8"/>
      <name val="Arial Black"/>
      <family val="2"/>
    </font>
    <font>
      <b/>
      <sz val="16"/>
      <color indexed="8"/>
      <name val="Arial Black"/>
      <family val="2"/>
    </font>
    <font>
      <b/>
      <sz val="16"/>
      <name val="Times New Roman"/>
      <family val="1"/>
    </font>
    <font>
      <b/>
      <i/>
      <sz val="22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2" fillId="0" borderId="0" xfId="2" applyFont="1"/>
    <xf numFmtId="22" fontId="2" fillId="0" borderId="0" xfId="2" applyNumberFormat="1" applyFont="1"/>
    <xf numFmtId="0" fontId="2" fillId="0" borderId="0" xfId="2" applyNumberFormat="1" applyFont="1"/>
    <xf numFmtId="0" fontId="3" fillId="2" borderId="1" xfId="2" applyFont="1" applyFill="1" applyBorder="1" applyAlignment="1">
      <alignment horizontal="centerContinuous"/>
    </xf>
    <xf numFmtId="0" fontId="3" fillId="2" borderId="0" xfId="2" applyFont="1" applyFill="1" applyBorder="1" applyAlignment="1">
      <alignment horizontal="centerContinuous"/>
    </xf>
    <xf numFmtId="16" fontId="4" fillId="2" borderId="2" xfId="2" applyNumberFormat="1" applyFont="1" applyFill="1" applyBorder="1"/>
    <xf numFmtId="16" fontId="5" fillId="3" borderId="3" xfId="2" applyNumberFormat="1" applyFont="1" applyFill="1" applyBorder="1" applyAlignment="1">
      <alignment horizontal="center" shrinkToFit="1"/>
    </xf>
    <xf numFmtId="164" fontId="6" fillId="0" borderId="3" xfId="1" applyNumberFormat="1" applyFont="1" applyBorder="1"/>
    <xf numFmtId="38" fontId="3" fillId="0" borderId="4" xfId="2" applyNumberFormat="1" applyFont="1" applyFill="1" applyBorder="1"/>
    <xf numFmtId="38" fontId="3" fillId="0" borderId="0" xfId="2" applyNumberFormat="1" applyFont="1" applyBorder="1"/>
    <xf numFmtId="0" fontId="3" fillId="0" borderId="0" xfId="2" applyFont="1"/>
    <xf numFmtId="38" fontId="6" fillId="3" borderId="5" xfId="2" applyNumberFormat="1" applyFont="1" applyFill="1" applyBorder="1"/>
    <xf numFmtId="165" fontId="7" fillId="2" borderId="6" xfId="2" applyNumberFormat="1" applyFont="1" applyFill="1" applyBorder="1" applyAlignment="1">
      <alignment horizontal="centerContinuous"/>
    </xf>
    <xf numFmtId="38" fontId="3" fillId="0" borderId="7" xfId="2" applyNumberFormat="1" applyFont="1" applyFill="1" applyBorder="1"/>
    <xf numFmtId="38" fontId="6" fillId="0" borderId="7" xfId="2" applyNumberFormat="1" applyFont="1" applyFill="1" applyBorder="1"/>
    <xf numFmtId="38" fontId="3" fillId="3" borderId="5" xfId="2" applyNumberFormat="1" applyFont="1" applyFill="1" applyBorder="1"/>
    <xf numFmtId="0" fontId="8" fillId="0" borderId="0" xfId="2" applyFont="1"/>
    <xf numFmtId="38" fontId="3" fillId="0" borderId="8" xfId="2" applyNumberFormat="1" applyFont="1" applyFill="1" applyBorder="1"/>
    <xf numFmtId="38" fontId="8" fillId="0" borderId="0" xfId="2" applyNumberFormat="1" applyFont="1" applyBorder="1"/>
    <xf numFmtId="0" fontId="3" fillId="2" borderId="2" xfId="2" applyFont="1" applyFill="1" applyBorder="1"/>
    <xf numFmtId="38" fontId="3" fillId="0" borderId="9" xfId="2" applyNumberFormat="1" applyFont="1" applyFill="1" applyBorder="1"/>
    <xf numFmtId="16" fontId="5" fillId="0" borderId="8" xfId="2" applyNumberFormat="1" applyFont="1" applyFill="1" applyBorder="1" applyAlignment="1">
      <alignment horizontal="center" shrinkToFit="1"/>
    </xf>
    <xf numFmtId="0" fontId="3" fillId="0" borderId="0" xfId="2" applyFont="1" applyAlignment="1">
      <alignment horizontal="left"/>
    </xf>
    <xf numFmtId="0" fontId="3" fillId="2" borderId="10" xfId="2" applyFont="1" applyFill="1" applyBorder="1"/>
    <xf numFmtId="38" fontId="6" fillId="0" borderId="5" xfId="2" applyNumberFormat="1" applyFont="1" applyBorder="1"/>
    <xf numFmtId="0" fontId="9" fillId="0" borderId="0" xfId="2" applyFont="1"/>
    <xf numFmtId="0" fontId="10" fillId="0" borderId="0" xfId="2" applyFont="1" applyFill="1" applyAlignment="1">
      <alignment horizontal="centerContinuous"/>
    </xf>
    <xf numFmtId="0" fontId="9" fillId="0" borderId="0" xfId="2" applyFont="1" applyAlignment="1">
      <alignment horizontal="centerContinuous"/>
    </xf>
    <xf numFmtId="0" fontId="11" fillId="0" borderId="0" xfId="2" applyFont="1" applyFill="1" applyAlignment="1">
      <alignment horizontal="centerContinuous"/>
    </xf>
    <xf numFmtId="0" fontId="12" fillId="0" borderId="0" xfId="2" applyFont="1" applyAlignment="1">
      <alignment horizontal="centerContinuous"/>
    </xf>
    <xf numFmtId="0" fontId="7" fillId="2" borderId="11" xfId="2" applyFont="1" applyFill="1" applyBorder="1" applyAlignment="1">
      <alignment horizontal="centerContinuous"/>
    </xf>
    <xf numFmtId="0" fontId="7" fillId="2" borderId="6" xfId="2" applyFont="1" applyFill="1" applyBorder="1" applyAlignment="1">
      <alignment horizontal="centerContinuous"/>
    </xf>
    <xf numFmtId="0" fontId="3" fillId="2" borderId="12" xfId="2" applyFont="1" applyFill="1" applyBorder="1" applyAlignment="1">
      <alignment horizontal="centerContinuous"/>
    </xf>
    <xf numFmtId="0" fontId="7" fillId="3" borderId="13" xfId="2" applyFont="1" applyFill="1" applyBorder="1" applyAlignment="1">
      <alignment horizontal="center"/>
    </xf>
    <xf numFmtId="0" fontId="7" fillId="4" borderId="14" xfId="2" applyFont="1" applyFill="1" applyBorder="1" applyAlignment="1">
      <alignment horizontal="right"/>
    </xf>
    <xf numFmtId="0" fontId="7" fillId="4" borderId="15" xfId="2" applyFont="1" applyFill="1" applyBorder="1" applyAlignment="1">
      <alignment horizontal="right"/>
    </xf>
    <xf numFmtId="0" fontId="7" fillId="0" borderId="0" xfId="2" applyFont="1" applyBorder="1"/>
    <xf numFmtId="0" fontId="6" fillId="0" borderId="0" xfId="2" applyFont="1" applyAlignment="1">
      <alignment horizontal="left"/>
    </xf>
    <xf numFmtId="0" fontId="7" fillId="3" borderId="16" xfId="2" applyFont="1" applyFill="1" applyBorder="1"/>
    <xf numFmtId="0" fontId="13" fillId="0" borderId="0" xfId="2" applyFont="1" applyFill="1" applyBorder="1" applyAlignment="1">
      <alignment horizontal="right"/>
    </xf>
    <xf numFmtId="0" fontId="7" fillId="3" borderId="12" xfId="2" applyFont="1" applyFill="1" applyBorder="1"/>
    <xf numFmtId="165" fontId="7" fillId="2" borderId="12" xfId="2" applyNumberFormat="1" applyFont="1" applyFill="1" applyBorder="1" applyAlignment="1">
      <alignment horizontal="centerContinuous"/>
    </xf>
    <xf numFmtId="0" fontId="6" fillId="0" borderId="0" xfId="2" applyFont="1"/>
    <xf numFmtId="0" fontId="7" fillId="4" borderId="6" xfId="2" applyFont="1" applyFill="1" applyBorder="1" applyAlignment="1">
      <alignment horizontal="right"/>
    </xf>
    <xf numFmtId="165" fontId="7" fillId="2" borderId="12" xfId="2" applyNumberFormat="1" applyFont="1" applyFill="1" applyBorder="1" applyAlignment="1">
      <alignment horizontal="center"/>
    </xf>
    <xf numFmtId="0" fontId="7" fillId="4" borderId="16" xfId="2" applyFont="1" applyFill="1" applyBorder="1" applyAlignment="1">
      <alignment horizontal="right"/>
    </xf>
    <xf numFmtId="0" fontId="7" fillId="0" borderId="16" xfId="2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Normal_Greg Po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29"/>
  <sheetViews>
    <sheetView tabSelected="1" zoomScale="50" workbookViewId="0">
      <pane xSplit="1" topLeftCell="B1" activePane="topRight" state="frozen"/>
      <selection activeCell="A85" sqref="A85"/>
      <selection pane="topRight" activeCell="G12" sqref="G12"/>
    </sheetView>
  </sheetViews>
  <sheetFormatPr defaultRowHeight="21" x14ac:dyDescent="0.4"/>
  <cols>
    <col min="1" max="1" width="41.33203125" style="26" customWidth="1"/>
    <col min="2" max="20" width="26.88671875" style="1" customWidth="1"/>
  </cols>
  <sheetData>
    <row r="3" spans="1:20" x14ac:dyDescent="0.4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52.8" x14ac:dyDescent="1.25">
      <c r="A4" s="27" t="s">
        <v>0</v>
      </c>
    </row>
    <row r="5" spans="1:20" x14ac:dyDescent="0.4">
      <c r="A5" s="28"/>
    </row>
    <row r="6" spans="1:20" ht="25.2" x14ac:dyDescent="0.6">
      <c r="A6" s="29"/>
    </row>
    <row r="7" spans="1:20" ht="20.399999999999999" x14ac:dyDescent="0.35">
      <c r="A7" s="30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21.6" thickBot="1" x14ac:dyDescent="0.45"/>
    <row r="9" spans="1:20" ht="34.200000000000003" x14ac:dyDescent="0.8">
      <c r="A9" s="3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34.200000000000003" x14ac:dyDescent="0.8">
      <c r="A10" s="32" t="s">
        <v>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30.6" thickBot="1" x14ac:dyDescent="0.75">
      <c r="A11" s="3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34.799999999999997" thickBot="1" x14ac:dyDescent="0.85">
      <c r="A12" s="34"/>
      <c r="B12" s="7" t="s">
        <v>85</v>
      </c>
      <c r="C12" s="7">
        <v>36858</v>
      </c>
      <c r="D12" s="7">
        <v>36857</v>
      </c>
      <c r="E12" s="7">
        <v>36856</v>
      </c>
      <c r="F12" s="7">
        <v>36851</v>
      </c>
      <c r="G12" s="7">
        <v>36850</v>
      </c>
      <c r="H12" s="7">
        <v>36847</v>
      </c>
      <c r="I12" s="7">
        <v>36846</v>
      </c>
      <c r="J12" s="7">
        <v>36845</v>
      </c>
      <c r="K12" s="7">
        <v>36844</v>
      </c>
      <c r="L12" s="7">
        <v>36843</v>
      </c>
      <c r="M12" s="7">
        <v>36842</v>
      </c>
      <c r="N12" s="7">
        <v>36839</v>
      </c>
      <c r="O12" s="7">
        <v>36838</v>
      </c>
      <c r="P12" s="7">
        <v>36837</v>
      </c>
      <c r="Q12" s="7">
        <v>36836</v>
      </c>
      <c r="R12" s="7">
        <v>36833</v>
      </c>
      <c r="S12" s="7">
        <v>36832</v>
      </c>
      <c r="T12" s="7">
        <v>36831</v>
      </c>
    </row>
    <row r="13" spans="1:20" ht="34.799999999999997" thickBot="1" x14ac:dyDescent="0.85">
      <c r="A13" s="35" t="s">
        <v>2</v>
      </c>
      <c r="B13" s="8">
        <f ca="1">SUM(C13:T13)</f>
        <v>255642.63644365701</v>
      </c>
      <c r="C13" s="8">
        <v>56256.308914686655</v>
      </c>
      <c r="D13" s="8">
        <v>51266.325672026956</v>
      </c>
      <c r="E13" s="8">
        <v>-33213.684095501791</v>
      </c>
      <c r="F13" s="8">
        <v>35650.143174921141</v>
      </c>
      <c r="G13" s="8">
        <v>18077.324074889166</v>
      </c>
      <c r="H13" s="8">
        <v>50211.711860345094</v>
      </c>
      <c r="I13" s="8">
        <v>-63191.51910426531</v>
      </c>
      <c r="J13" s="8">
        <v>27483.156412103941</v>
      </c>
      <c r="K13" s="8">
        <v>20440.114322607871</v>
      </c>
      <c r="L13" s="8">
        <v>20130.147504560955</v>
      </c>
      <c r="M13" s="8">
        <v>13614.576248183954</v>
      </c>
      <c r="N13" s="8">
        <v>24838.265171744562</v>
      </c>
      <c r="O13" s="8">
        <v>9859.6450680567905</v>
      </c>
      <c r="P13" s="8">
        <v>14981.086803388755</v>
      </c>
      <c r="Q13" s="8">
        <v>-14738.865509527464</v>
      </c>
      <c r="R13" s="8">
        <v>21063.028336492025</v>
      </c>
      <c r="S13" s="8">
        <f ca="1">-362.778504242223+24</f>
        <v>-338.77850424222299</v>
      </c>
      <c r="T13" s="8">
        <v>3253.6500931859118</v>
      </c>
    </row>
    <row r="14" spans="1:20" ht="34.799999999999997" thickBot="1" x14ac:dyDescent="0.85">
      <c r="A14" s="36" t="s">
        <v>3</v>
      </c>
      <c r="B14" s="9">
        <f ca="1">SUM(C14:T14)</f>
        <v>47767.638333391602</v>
      </c>
      <c r="C14" s="9">
        <v>8728.1238066396872</v>
      </c>
      <c r="D14" s="9">
        <v>-4610.272885762829</v>
      </c>
      <c r="E14" s="9">
        <v>4379.6510405083136</v>
      </c>
      <c r="F14" s="9">
        <v>9356.8246600232687</v>
      </c>
      <c r="G14" s="9">
        <v>6884.2036109418505</v>
      </c>
      <c r="H14" s="9">
        <v>-1443.2296303372468</v>
      </c>
      <c r="I14" s="9">
        <v>3611.0745151353963</v>
      </c>
      <c r="J14" s="9">
        <v>6146.0000326830759</v>
      </c>
      <c r="K14" s="9">
        <v>1136.0676218621693</v>
      </c>
      <c r="L14" s="9">
        <v>1894.4935903714234</v>
      </c>
      <c r="M14" s="9">
        <v>2902.0406860826552</v>
      </c>
      <c r="N14" s="9">
        <v>3521.7528436234543</v>
      </c>
      <c r="O14" s="9">
        <v>-625.0557507814616</v>
      </c>
      <c r="P14" s="9">
        <v>-809.74166802526543</v>
      </c>
      <c r="Q14" s="9">
        <v>-885.52818236934013</v>
      </c>
      <c r="R14" s="9">
        <v>3241.9894205678261</v>
      </c>
      <c r="S14" s="9">
        <v>1634.0462774290575</v>
      </c>
      <c r="T14" s="9">
        <v>2705.1983447995567</v>
      </c>
    </row>
    <row r="15" spans="1:20" ht="34.799999999999997" thickBot="1" x14ac:dyDescent="0.85">
      <c r="A15" s="36" t="s">
        <v>4</v>
      </c>
      <c r="B15" s="9">
        <f ca="1">SUM(C15:T15)</f>
        <v>207875.09229367459</v>
      </c>
      <c r="C15" s="9">
        <v>47528.185108046964</v>
      </c>
      <c r="D15" s="9">
        <v>55876.415743500918</v>
      </c>
      <c r="E15" s="9">
        <v>-37593.600712814543</v>
      </c>
      <c r="F15" s="9">
        <v>26293.775380025458</v>
      </c>
      <c r="G15" s="9">
        <v>11193.206173322254</v>
      </c>
      <c r="H15" s="9">
        <v>51654.941490682344</v>
      </c>
      <c r="I15" s="9">
        <v>-66802.593619400708</v>
      </c>
      <c r="J15" s="9">
        <v>21337.156379420863</v>
      </c>
      <c r="K15" s="9">
        <v>19304.046700745701</v>
      </c>
      <c r="L15" s="9">
        <v>18235.65391418953</v>
      </c>
      <c r="M15" s="9">
        <v>10712.535562101299</v>
      </c>
      <c r="N15" s="9">
        <v>21316.512328121109</v>
      </c>
      <c r="O15" s="9">
        <v>10484.700818838252</v>
      </c>
      <c r="P15" s="9">
        <v>15790.828471414021</v>
      </c>
      <c r="Q15" s="9">
        <v>-13853.337327158124</v>
      </c>
      <c r="R15" s="9">
        <v>17821.0389159242</v>
      </c>
      <c r="S15" s="9">
        <f ca="1">-1996.82478167128+24</f>
        <v>-1972.8247816712801</v>
      </c>
      <c r="T15" s="9">
        <v>548.45174838635512</v>
      </c>
    </row>
    <row r="16" spans="1:20" ht="34.200000000000003" x14ac:dyDescent="0.8">
      <c r="A16" s="3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0" ht="34.799999999999997" thickBot="1" x14ac:dyDescent="0.85">
      <c r="A17" s="3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ht="34.200000000000003" x14ac:dyDescent="0.8">
      <c r="A18" s="31" t="s">
        <v>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34.799999999999997" thickBot="1" x14ac:dyDescent="0.85">
      <c r="A19" s="13" t="s">
        <v>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ht="34.799999999999997" thickBot="1" x14ac:dyDescent="0.85">
      <c r="A20" s="34" t="s">
        <v>86</v>
      </c>
      <c r="B20" s="7" t="s">
        <v>85</v>
      </c>
      <c r="C20" s="7">
        <v>36858</v>
      </c>
      <c r="D20" s="7">
        <v>36857</v>
      </c>
      <c r="E20" s="7">
        <v>36856</v>
      </c>
      <c r="F20" s="7">
        <v>36851</v>
      </c>
      <c r="G20" s="7">
        <v>36850</v>
      </c>
      <c r="H20" s="7">
        <v>36847</v>
      </c>
      <c r="I20" s="7">
        <v>36846</v>
      </c>
      <c r="J20" s="7">
        <v>36845</v>
      </c>
      <c r="K20" s="7">
        <v>36844</v>
      </c>
      <c r="L20" s="7">
        <v>36843</v>
      </c>
      <c r="M20" s="7">
        <v>36842</v>
      </c>
      <c r="N20" s="7">
        <v>36839</v>
      </c>
      <c r="O20" s="7">
        <v>36838</v>
      </c>
      <c r="P20" s="7">
        <v>36837</v>
      </c>
      <c r="Q20" s="7">
        <v>36836</v>
      </c>
      <c r="R20" s="7">
        <v>36833</v>
      </c>
      <c r="S20" s="7">
        <v>36832</v>
      </c>
      <c r="T20" s="7">
        <v>36831</v>
      </c>
    </row>
    <row r="21" spans="1:20" ht="34.200000000000003" x14ac:dyDescent="0.8">
      <c r="A21" s="35" t="s">
        <v>10</v>
      </c>
      <c r="B21" s="9">
        <f t="shared" ref="B21:B40" si="0">SUM(C21:T21)</f>
        <v>-7176.2907999999989</v>
      </c>
      <c r="C21" s="9">
        <v>-4068.4000272999951</v>
      </c>
      <c r="D21" s="9">
        <v>1486.5168000999965</v>
      </c>
      <c r="E21" s="9">
        <v>-1802.4583974000025</v>
      </c>
      <c r="F21" s="9">
        <v>3894.2063042000027</v>
      </c>
      <c r="G21" s="9">
        <v>4839.4531290000023</v>
      </c>
      <c r="H21" s="9">
        <v>9190.0104689</v>
      </c>
      <c r="I21" s="9">
        <v>-16068.289074600005</v>
      </c>
      <c r="J21" s="9">
        <v>6315.5137915000032</v>
      </c>
      <c r="K21" s="9">
        <v>1400.015543499997</v>
      </c>
      <c r="L21" s="9">
        <v>5668.127715700004</v>
      </c>
      <c r="M21" s="9">
        <v>-201.36960940000091</v>
      </c>
      <c r="N21" s="9">
        <v>-1511.2512087999971</v>
      </c>
      <c r="O21" s="9">
        <v>-5593.7017844666707</v>
      </c>
      <c r="P21" s="9">
        <v>-4166.5183087000014</v>
      </c>
      <c r="Q21" s="9">
        <v>-75.429560666664898</v>
      </c>
      <c r="R21" s="9">
        <v>-2183.2830378666681</v>
      </c>
      <c r="S21" s="9">
        <v>-725.07059109999886</v>
      </c>
      <c r="T21" s="9">
        <v>-3574.3629526</v>
      </c>
    </row>
    <row r="22" spans="1:20" ht="34.200000000000003" x14ac:dyDescent="0.8">
      <c r="A22" s="35" t="s">
        <v>11</v>
      </c>
      <c r="B22" s="9">
        <f t="shared" si="0"/>
        <v>353.87754569999998</v>
      </c>
      <c r="C22" s="9">
        <v>37.106697700000019</v>
      </c>
      <c r="D22" s="9">
        <v>0.28966830000001936</v>
      </c>
      <c r="E22" s="9">
        <v>8.0017799999972342E-2</v>
      </c>
      <c r="F22" s="9">
        <v>6.1913300000014715E-2</v>
      </c>
      <c r="G22" s="9">
        <v>26.464795299999999</v>
      </c>
      <c r="H22" s="9">
        <v>98.676362699999999</v>
      </c>
      <c r="I22" s="9">
        <v>-289.42758419999996</v>
      </c>
      <c r="J22" s="9">
        <v>19.560735300000001</v>
      </c>
      <c r="K22" s="9">
        <v>318.3406761</v>
      </c>
      <c r="L22" s="9">
        <v>69.879963500000002</v>
      </c>
      <c r="M22" s="9">
        <v>15.7636524</v>
      </c>
      <c r="N22" s="9">
        <v>1.4980100000000674E-2</v>
      </c>
      <c r="O22" s="9">
        <v>139.82904239999999</v>
      </c>
      <c r="P22" s="9">
        <v>-33.393226500000004</v>
      </c>
      <c r="Q22" s="9">
        <v>-1.6624400000000605E-2</v>
      </c>
      <c r="R22" s="9">
        <v>-5.6949999999924327E-3</v>
      </c>
      <c r="S22" s="9">
        <v>-5.5458999999973453E-3</v>
      </c>
      <c r="T22" s="9">
        <v>-49.342283200000004</v>
      </c>
    </row>
    <row r="23" spans="1:20" ht="34.200000000000003" x14ac:dyDescent="0.8">
      <c r="A23" s="35" t="s">
        <v>12</v>
      </c>
      <c r="B23" s="9">
        <f t="shared" si="0"/>
        <v>1970.5098789000024</v>
      </c>
      <c r="C23" s="9">
        <v>140.4339220999999</v>
      </c>
      <c r="D23" s="9">
        <v>-332.78737569999998</v>
      </c>
      <c r="E23" s="9">
        <v>397.56370539999995</v>
      </c>
      <c r="F23" s="9">
        <v>756.4141040999998</v>
      </c>
      <c r="G23" s="9">
        <v>774.7462463999999</v>
      </c>
      <c r="H23" s="9">
        <v>1624.2819178000016</v>
      </c>
      <c r="I23" s="9">
        <v>-1748.182845</v>
      </c>
      <c r="J23" s="9">
        <v>303.51579689999994</v>
      </c>
      <c r="K23" s="9">
        <v>905.42345520000038</v>
      </c>
      <c r="L23" s="9">
        <v>302.45994930000001</v>
      </c>
      <c r="M23" s="9">
        <v>19.215136500000003</v>
      </c>
      <c r="N23" s="9">
        <v>221.32896399999984</v>
      </c>
      <c r="O23" s="9">
        <v>206.7183930999999</v>
      </c>
      <c r="P23" s="9">
        <v>131.00852250000113</v>
      </c>
      <c r="Q23" s="9">
        <v>-90.623086400000034</v>
      </c>
      <c r="R23" s="9">
        <v>39.654327600000038</v>
      </c>
      <c r="S23" s="9">
        <v>-263.00771859999992</v>
      </c>
      <c r="T23" s="9">
        <v>-1417.6535363000005</v>
      </c>
    </row>
    <row r="24" spans="1:20" ht="34.200000000000003" x14ac:dyDescent="0.8">
      <c r="A24" s="35" t="s">
        <v>13</v>
      </c>
      <c r="B24" s="9">
        <f t="shared" si="0"/>
        <v>641.8751701000001</v>
      </c>
      <c r="C24" s="9">
        <v>39.493609700000029</v>
      </c>
      <c r="D24" s="9">
        <v>8.8836499999975782E-2</v>
      </c>
      <c r="E24" s="9">
        <v>24.220816400000011</v>
      </c>
      <c r="F24" s="9">
        <v>1.8755000000004657E-2</v>
      </c>
      <c r="G24" s="9">
        <v>5.3692900000023656E-2</v>
      </c>
      <c r="H24" s="9">
        <v>1.8702699999907053E-2</v>
      </c>
      <c r="I24" s="9">
        <v>1.9957900000037627E-2</v>
      </c>
      <c r="J24" s="9">
        <v>1.8053100000019185E-2</v>
      </c>
      <c r="K24" s="9">
        <v>577.69191769999998</v>
      </c>
      <c r="L24" s="9">
        <v>5.3935299999982818E-2</v>
      </c>
      <c r="M24" s="9">
        <v>1.8388500000000932E-2</v>
      </c>
      <c r="N24" s="9">
        <v>1.986500000001979E-2</v>
      </c>
      <c r="O24" s="9">
        <v>1.8110099999990779E-2</v>
      </c>
      <c r="P24" s="9">
        <v>1.8182299999985843E-2</v>
      </c>
      <c r="Q24" s="9">
        <v>5.3434900000022025E-2</v>
      </c>
      <c r="R24" s="9">
        <v>1.8070799999986776E-2</v>
      </c>
      <c r="S24" s="9">
        <v>2.0302100000000791E-2</v>
      </c>
      <c r="T24" s="9">
        <v>3.0539199999999257E-2</v>
      </c>
    </row>
    <row r="25" spans="1:20" ht="34.200000000000003" x14ac:dyDescent="0.8">
      <c r="A25" s="35" t="s">
        <v>14</v>
      </c>
      <c r="B25" s="9">
        <f t="shared" si="0"/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1:20" ht="34.200000000000003" x14ac:dyDescent="0.8">
      <c r="A26" s="35" t="s">
        <v>9</v>
      </c>
      <c r="B26" s="9">
        <f t="shared" si="0"/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1:20" ht="34.200000000000003" x14ac:dyDescent="0.8">
      <c r="A27" s="35" t="s">
        <v>15</v>
      </c>
      <c r="B27" s="9">
        <f t="shared" si="0"/>
        <v>14.464943700000005</v>
      </c>
      <c r="C27" s="9">
        <v>-5.8508000000001628E-3</v>
      </c>
      <c r="D27" s="9">
        <v>-2.7605400000000373E-2</v>
      </c>
      <c r="E27" s="9">
        <v>-7.7378000000026077E-3</v>
      </c>
      <c r="F27" s="9">
        <v>-5.8952999999892196E-3</v>
      </c>
      <c r="G27" s="9">
        <v>-1.7402000000001864E-2</v>
      </c>
      <c r="H27" s="9">
        <v>-5.8132000000041444E-3</v>
      </c>
      <c r="I27" s="9">
        <v>-6.0785999999934575E-3</v>
      </c>
      <c r="J27" s="9">
        <v>-5.8538000000116878E-3</v>
      </c>
      <c r="K27" s="9">
        <v>-5.944899999987683E-3</v>
      </c>
      <c r="L27" s="9">
        <v>-1.7384600000004868E-2</v>
      </c>
      <c r="M27" s="9">
        <v>-5.8684000000066589E-3</v>
      </c>
      <c r="N27" s="9">
        <v>-6.093799999987823E-3</v>
      </c>
      <c r="O27" s="9">
        <v>-5.8700000000098951E-3</v>
      </c>
      <c r="P27" s="9">
        <v>-5.9152999999932945E-3</v>
      </c>
      <c r="Q27" s="9">
        <v>-1.7416400000001886E-2</v>
      </c>
      <c r="R27" s="9">
        <v>-5.8947000000043768E-3</v>
      </c>
      <c r="S27" s="9">
        <v>-6.105799999990268E-3</v>
      </c>
      <c r="T27" s="9">
        <v>14.623674499999995</v>
      </c>
    </row>
    <row r="28" spans="1:20" ht="34.200000000000003" x14ac:dyDescent="0.8">
      <c r="A28" s="35" t="s">
        <v>16</v>
      </c>
      <c r="B28" s="9">
        <f t="shared" si="0"/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</row>
    <row r="29" spans="1:20" ht="34.200000000000003" x14ac:dyDescent="0.8">
      <c r="A29" s="35" t="s">
        <v>7</v>
      </c>
      <c r="B29" s="9">
        <f t="shared" si="0"/>
        <v>410.05341420000008</v>
      </c>
      <c r="C29" s="9">
        <v>-25.959073199999985</v>
      </c>
      <c r="D29" s="9">
        <v>85.343037299999978</v>
      </c>
      <c r="E29" s="9">
        <v>209.03209490000003</v>
      </c>
      <c r="F29" s="9">
        <v>-10.466050500000012</v>
      </c>
      <c r="G29" s="9">
        <v>-0.69426549999997955</v>
      </c>
      <c r="H29" s="9">
        <v>-3.6087491999999619</v>
      </c>
      <c r="I29" s="9">
        <v>35.365000499999965</v>
      </c>
      <c r="J29" s="9">
        <v>50.168619199999959</v>
      </c>
      <c r="K29" s="9">
        <v>-24.213611900000018</v>
      </c>
      <c r="L29" s="9">
        <v>0.55884240000008145</v>
      </c>
      <c r="M29" s="9">
        <v>-2.727510000008624E-2</v>
      </c>
      <c r="N29" s="9">
        <v>-2.8540999999968335E-2</v>
      </c>
      <c r="O29" s="9">
        <v>-2.7225199999986217E-2</v>
      </c>
      <c r="P29" s="9">
        <v>-2.741059999994468E-2</v>
      </c>
      <c r="Q29" s="9">
        <v>75.279342899999932</v>
      </c>
      <c r="R29" s="9">
        <v>-20.221908999999986</v>
      </c>
      <c r="S29" s="9">
        <v>8.1292081999999972</v>
      </c>
      <c r="T29" s="9">
        <v>31.451380000000004</v>
      </c>
    </row>
    <row r="30" spans="1:20" ht="34.200000000000003" x14ac:dyDescent="0.8">
      <c r="A30" s="35" t="s">
        <v>17</v>
      </c>
      <c r="B30" s="9">
        <f t="shared" si="0"/>
        <v>-1965.7445919420004</v>
      </c>
      <c r="C30" s="9">
        <v>75.065468721999309</v>
      </c>
      <c r="D30" s="9">
        <v>718.53815778699902</v>
      </c>
      <c r="E30" s="9">
        <v>-1163.4232184339983</v>
      </c>
      <c r="F30" s="9">
        <v>-18.700452898000506</v>
      </c>
      <c r="G30" s="9">
        <v>195.83491588299955</v>
      </c>
      <c r="H30" s="9">
        <v>460.52726002700052</v>
      </c>
      <c r="I30" s="9">
        <v>-2311.722253372001</v>
      </c>
      <c r="J30" s="9">
        <v>803.77999291699882</v>
      </c>
      <c r="K30" s="9">
        <v>598.84317135300125</v>
      </c>
      <c r="L30" s="9">
        <v>231.16171416600011</v>
      </c>
      <c r="M30" s="9">
        <v>-480.42911916100013</v>
      </c>
      <c r="N30" s="9">
        <v>37.630412235999891</v>
      </c>
      <c r="O30" s="9">
        <v>340.38892250700042</v>
      </c>
      <c r="P30" s="9">
        <v>114.60304723899975</v>
      </c>
      <c r="Q30" s="9">
        <v>571.87311848000013</v>
      </c>
      <c r="R30" s="9">
        <v>-1359.1198015939995</v>
      </c>
      <c r="S30" s="9">
        <v>-250.86764580000028</v>
      </c>
      <c r="T30" s="9">
        <v>-529.72828199999981</v>
      </c>
    </row>
    <row r="31" spans="1:20" ht="34.200000000000003" x14ac:dyDescent="0.8">
      <c r="A31" s="35" t="s">
        <v>18</v>
      </c>
      <c r="B31" s="9">
        <f t="shared" si="0"/>
        <v>-23.151533200000038</v>
      </c>
      <c r="C31" s="9">
        <v>-25.834336200000021</v>
      </c>
      <c r="D31" s="9">
        <v>5.7811481000000207</v>
      </c>
      <c r="E31" s="9">
        <v>137.61255909999997</v>
      </c>
      <c r="F31" s="9">
        <v>-75.048488399999997</v>
      </c>
      <c r="G31" s="9">
        <v>-19.924792499999981</v>
      </c>
      <c r="H31" s="9">
        <v>102.10110029999998</v>
      </c>
      <c r="I31" s="9">
        <v>-154.82179490000001</v>
      </c>
      <c r="J31" s="9">
        <v>40.665481300000003</v>
      </c>
      <c r="K31" s="9">
        <v>0.68116259999999607</v>
      </c>
      <c r="L31" s="9">
        <v>4.5929719000000038</v>
      </c>
      <c r="M31" s="9">
        <v>14.081072899999999</v>
      </c>
      <c r="N31" s="9">
        <v>-45.451776299999999</v>
      </c>
      <c r="O31" s="9">
        <v>-2.7855903</v>
      </c>
      <c r="P31" s="9">
        <v>-9.1609731000000032</v>
      </c>
      <c r="Q31" s="9">
        <v>21.493575900000003</v>
      </c>
      <c r="R31" s="9">
        <v>-22.548170400000004</v>
      </c>
      <c r="S31" s="9">
        <v>13.789130400000001</v>
      </c>
      <c r="T31" s="9">
        <v>-8.3738136000000019</v>
      </c>
    </row>
    <row r="32" spans="1:20" ht="34.200000000000003" x14ac:dyDescent="0.8">
      <c r="A32" s="35" t="s">
        <v>8</v>
      </c>
      <c r="B32" s="9">
        <f t="shared" si="0"/>
        <v>-169.74629760000005</v>
      </c>
      <c r="C32" s="9">
        <v>-35.043385499999999</v>
      </c>
      <c r="D32" s="9">
        <v>9.1939308999999927</v>
      </c>
      <c r="E32" s="9">
        <v>7.0252248999999978</v>
      </c>
      <c r="F32" s="9">
        <v>-2.5489462999999812</v>
      </c>
      <c r="G32" s="9">
        <v>15.586795300000006</v>
      </c>
      <c r="H32" s="9">
        <v>9.9706915999999843</v>
      </c>
      <c r="I32" s="9">
        <v>-24.104845199999975</v>
      </c>
      <c r="J32" s="9">
        <v>8.6396528000000057</v>
      </c>
      <c r="K32" s="9">
        <v>-38.995037199999992</v>
      </c>
      <c r="L32" s="9">
        <v>-36.803121000000004</v>
      </c>
      <c r="M32" s="9">
        <v>-32.207111700000006</v>
      </c>
      <c r="N32" s="9">
        <v>-64.651907300000019</v>
      </c>
      <c r="O32" s="9">
        <v>10.483230899999995</v>
      </c>
      <c r="P32" s="9">
        <v>-51.539845700000015</v>
      </c>
      <c r="Q32" s="9">
        <v>-3.0242781000000027</v>
      </c>
      <c r="R32" s="9">
        <v>7.1319137999999969</v>
      </c>
      <c r="S32" s="9">
        <v>18.879325999999999</v>
      </c>
      <c r="T32" s="9">
        <v>32.261414200000004</v>
      </c>
    </row>
    <row r="33" spans="1:20" ht="34.200000000000003" x14ac:dyDescent="0.8">
      <c r="A33" s="35" t="s">
        <v>19</v>
      </c>
      <c r="B33" s="9">
        <f t="shared" si="0"/>
        <v>1047.7562598000018</v>
      </c>
      <c r="C33" s="9">
        <v>-3755.8320332999992</v>
      </c>
      <c r="D33" s="9">
        <v>-3578.8939442000005</v>
      </c>
      <c r="E33" s="9">
        <v>-888.23512579999954</v>
      </c>
      <c r="F33" s="9">
        <v>1383.7552694999993</v>
      </c>
      <c r="G33" s="9">
        <v>-359.3220657999999</v>
      </c>
      <c r="H33" s="9">
        <v>2408.9869726000015</v>
      </c>
      <c r="I33" s="9">
        <v>-2004.5023952999991</v>
      </c>
      <c r="J33" s="9">
        <v>-711.52330480000001</v>
      </c>
      <c r="K33" s="9">
        <v>152.06837840000057</v>
      </c>
      <c r="L33" s="9">
        <v>665.72490919999927</v>
      </c>
      <c r="M33" s="9">
        <v>4863.3406255999998</v>
      </c>
      <c r="N33" s="9">
        <v>493.59920820000013</v>
      </c>
      <c r="O33" s="9">
        <v>6422.686914599999</v>
      </c>
      <c r="P33" s="9">
        <v>1975.2299267000005</v>
      </c>
      <c r="Q33" s="9">
        <v>-1241.6813043999998</v>
      </c>
      <c r="R33" s="9">
        <v>2043.9441872000007</v>
      </c>
      <c r="S33" s="9">
        <v>-6332.2019989</v>
      </c>
      <c r="T33" s="9">
        <v>-489.38795970000001</v>
      </c>
    </row>
    <row r="34" spans="1:20" ht="34.200000000000003" x14ac:dyDescent="0.8">
      <c r="A34" s="35" t="s">
        <v>20</v>
      </c>
      <c r="B34" s="9">
        <f t="shared" si="0"/>
        <v>-7.4719099999999997E-2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-7.4719099999999997E-2</v>
      </c>
    </row>
    <row r="35" spans="1:20" ht="34.200000000000003" x14ac:dyDescent="0.8">
      <c r="A35" s="35" t="s">
        <v>21</v>
      </c>
      <c r="B35" s="9">
        <f t="shared" si="0"/>
        <v>-108.6020874</v>
      </c>
      <c r="C35" s="9">
        <v>-118.02160530000002</v>
      </c>
      <c r="D35" s="9">
        <v>26.505821200000007</v>
      </c>
      <c r="E35" s="9">
        <v>103.04733949999998</v>
      </c>
      <c r="F35" s="9">
        <v>-3.2630607999999777</v>
      </c>
      <c r="G35" s="9">
        <v>-4.0727000000013502E-2</v>
      </c>
      <c r="H35" s="9">
        <v>220.25780220000004</v>
      </c>
      <c r="I35" s="9">
        <v>-170.8292927</v>
      </c>
      <c r="J35" s="9">
        <v>41.697435699999971</v>
      </c>
      <c r="K35" s="9">
        <v>-3.2262199999997396E-2</v>
      </c>
      <c r="L35" s="9">
        <v>-8.9102599999983795E-2</v>
      </c>
      <c r="M35" s="9">
        <v>1.7336733999999705</v>
      </c>
      <c r="N35" s="9">
        <v>-2.8485999999975319E-2</v>
      </c>
      <c r="O35" s="9">
        <v>-120.55592190000002</v>
      </c>
      <c r="P35" s="9">
        <v>-32.256196600000024</v>
      </c>
      <c r="Q35" s="9">
        <v>81.410179600000035</v>
      </c>
      <c r="R35" s="9">
        <v>-73.354031599999985</v>
      </c>
      <c r="S35" s="9">
        <v>-34.225022400000014</v>
      </c>
      <c r="T35" s="9">
        <v>-30.5586299</v>
      </c>
    </row>
    <row r="36" spans="1:20" ht="34.200000000000003" x14ac:dyDescent="0.8">
      <c r="A36" s="35" t="s">
        <v>22</v>
      </c>
      <c r="B36" s="9">
        <f t="shared" si="0"/>
        <v>756.82516060000012</v>
      </c>
      <c r="C36" s="9">
        <v>0.1525744999999879</v>
      </c>
      <c r="D36" s="9">
        <v>16.970715299999924</v>
      </c>
      <c r="E36" s="9">
        <v>63.167101600000052</v>
      </c>
      <c r="F36" s="9">
        <v>71.296398300000007</v>
      </c>
      <c r="G36" s="9">
        <v>47.217967300000019</v>
      </c>
      <c r="H36" s="9">
        <v>103.83745380000002</v>
      </c>
      <c r="I36" s="9">
        <v>46.311770399999922</v>
      </c>
      <c r="J36" s="9">
        <v>131.89465390000004</v>
      </c>
      <c r="K36" s="9">
        <v>133.08326539999999</v>
      </c>
      <c r="L36" s="9">
        <v>68.678863100000015</v>
      </c>
      <c r="M36" s="9">
        <v>38.932185599999997</v>
      </c>
      <c r="N36" s="9">
        <v>1.9644514999999956</v>
      </c>
      <c r="O36" s="9">
        <v>23.94093650000001</v>
      </c>
      <c r="P36" s="9">
        <v>1.6867100000003118E-2</v>
      </c>
      <c r="Q36" s="9">
        <v>4.9634399999980816E-2</v>
      </c>
      <c r="R36" s="9">
        <v>-17.713953899999993</v>
      </c>
      <c r="S36" s="9">
        <v>14.819738000000012</v>
      </c>
      <c r="T36" s="9">
        <v>12.204537799999992</v>
      </c>
    </row>
    <row r="37" spans="1:20" ht="34.200000000000003" x14ac:dyDescent="0.8">
      <c r="A37" s="35" t="s">
        <v>23</v>
      </c>
      <c r="B37" s="9">
        <f t="shared" si="0"/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</row>
    <row r="38" spans="1:20" ht="34.200000000000003" x14ac:dyDescent="0.8">
      <c r="A38" s="35" t="s">
        <v>24</v>
      </c>
      <c r="B38" s="9">
        <f t="shared" si="0"/>
        <v>659.7228090000001</v>
      </c>
      <c r="C38" s="9">
        <v>0.10672259999997914</v>
      </c>
      <c r="D38" s="9">
        <v>0.50355070000002156</v>
      </c>
      <c r="E38" s="9">
        <v>0.14114399999997113</v>
      </c>
      <c r="F38" s="9">
        <v>0.1075356000000611</v>
      </c>
      <c r="G38" s="9">
        <v>0.31742889999994078</v>
      </c>
      <c r="H38" s="9">
        <v>0.10603820000006817</v>
      </c>
      <c r="I38" s="9">
        <v>61.930008799999953</v>
      </c>
      <c r="J38" s="9">
        <v>185.5190283</v>
      </c>
      <c r="K38" s="9">
        <v>6.2601000000024221E-2</v>
      </c>
      <c r="L38" s="9">
        <v>113.20911829999997</v>
      </c>
      <c r="M38" s="9">
        <v>-4.1271374000000067</v>
      </c>
      <c r="N38" s="9">
        <v>150.68860640000003</v>
      </c>
      <c r="O38" s="9">
        <v>118.99593519999999</v>
      </c>
      <c r="P38" s="9">
        <v>-41.203771599999996</v>
      </c>
      <c r="Q38" s="9">
        <v>0</v>
      </c>
      <c r="R38" s="9">
        <v>0</v>
      </c>
      <c r="S38" s="9">
        <v>73.352000000000004</v>
      </c>
      <c r="T38" s="9">
        <v>1.4E-2</v>
      </c>
    </row>
    <row r="39" spans="1:20" ht="34.200000000000003" x14ac:dyDescent="0.8">
      <c r="A39" s="35" t="s">
        <v>25</v>
      </c>
      <c r="B39" s="9">
        <f t="shared" si="0"/>
        <v>3.0000000000000001E-3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3.0000000000000001E-3</v>
      </c>
    </row>
    <row r="40" spans="1:20" ht="34.799999999999997" thickBot="1" x14ac:dyDescent="0.85">
      <c r="A40" s="39" t="s">
        <v>26</v>
      </c>
      <c r="B40" s="12">
        <f t="shared" si="0"/>
        <v>-3588.5218472419992</v>
      </c>
      <c r="C40" s="12">
        <v>-7736.7373162779968</v>
      </c>
      <c r="D40" s="12">
        <v>-1561.9772591130049</v>
      </c>
      <c r="E40" s="12">
        <v>-2912.2344758340005</v>
      </c>
      <c r="F40" s="12">
        <v>5995.827385802002</v>
      </c>
      <c r="G40" s="12">
        <v>5519.6757181830017</v>
      </c>
      <c r="H40" s="12">
        <v>14215.160208427002</v>
      </c>
      <c r="I40" s="12">
        <v>-22628.259426272005</v>
      </c>
      <c r="J40" s="12">
        <v>7189.4440823169998</v>
      </c>
      <c r="K40" s="12">
        <v>4022.9633150529994</v>
      </c>
      <c r="L40" s="12">
        <v>7087.5383746660027</v>
      </c>
      <c r="M40" s="12">
        <v>4234.9186137389988</v>
      </c>
      <c r="N40" s="12">
        <v>-716.17152576399678</v>
      </c>
      <c r="O40" s="12">
        <v>1545.9850934403285</v>
      </c>
      <c r="P40" s="12">
        <v>-2113.2291022610007</v>
      </c>
      <c r="Q40" s="12">
        <v>-660.63298418666466</v>
      </c>
      <c r="R40" s="12">
        <v>-1585.5039946606666</v>
      </c>
      <c r="S40" s="12">
        <v>-7476.3949237999996</v>
      </c>
      <c r="T40" s="12">
        <v>-6008.8936307000004</v>
      </c>
    </row>
    <row r="41" spans="1:20" ht="34.799999999999997" thickBot="1" x14ac:dyDescent="0.85">
      <c r="A41" s="4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 ht="34.200000000000003" x14ac:dyDescent="0.8">
      <c r="A42" s="31" t="s">
        <v>27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34.799999999999997" thickBot="1" x14ac:dyDescent="0.85">
      <c r="A43" s="13" t="s">
        <v>28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ht="34.799999999999997" thickBot="1" x14ac:dyDescent="0.85">
      <c r="A44" s="34" t="s">
        <v>86</v>
      </c>
      <c r="B44" s="7" t="s">
        <v>85</v>
      </c>
      <c r="C44" s="7">
        <v>36858</v>
      </c>
      <c r="D44" s="7">
        <v>36857</v>
      </c>
      <c r="E44" s="7">
        <v>36856</v>
      </c>
      <c r="F44" s="7">
        <v>36851</v>
      </c>
      <c r="G44" s="7">
        <v>36850</v>
      </c>
      <c r="H44" s="7">
        <v>36847</v>
      </c>
      <c r="I44" s="7">
        <v>36846</v>
      </c>
      <c r="J44" s="7">
        <v>36845</v>
      </c>
      <c r="K44" s="7">
        <v>36844</v>
      </c>
      <c r="L44" s="7">
        <v>36843</v>
      </c>
      <c r="M44" s="7">
        <v>36842</v>
      </c>
      <c r="N44" s="7">
        <v>36839</v>
      </c>
      <c r="O44" s="7">
        <v>36838</v>
      </c>
      <c r="P44" s="7">
        <v>36837</v>
      </c>
      <c r="Q44" s="7">
        <v>36836</v>
      </c>
      <c r="R44" s="7">
        <v>36833</v>
      </c>
      <c r="S44" s="7">
        <v>36832</v>
      </c>
      <c r="T44" s="7">
        <v>36831</v>
      </c>
    </row>
    <row r="45" spans="1:20" ht="34.200000000000003" x14ac:dyDescent="0.8">
      <c r="A45" s="35" t="s">
        <v>33</v>
      </c>
      <c r="B45" s="9">
        <f t="shared" ref="B45:B62" si="1">SUM(C45:T45)</f>
        <v>9667.6282567999951</v>
      </c>
      <c r="C45" s="9">
        <v>-587.48044140000241</v>
      </c>
      <c r="D45" s="9">
        <v>-584.26108020000095</v>
      </c>
      <c r="E45" s="9">
        <v>1345.604345</v>
      </c>
      <c r="F45" s="9">
        <v>1236.3819365000006</v>
      </c>
      <c r="G45" s="9">
        <v>1312.4560282999996</v>
      </c>
      <c r="H45" s="9">
        <v>1750.8274114000008</v>
      </c>
      <c r="I45" s="9">
        <v>-4522.9322148000028</v>
      </c>
      <c r="J45" s="9">
        <v>2049.5367016000032</v>
      </c>
      <c r="K45" s="9">
        <v>2525.5161808999992</v>
      </c>
      <c r="L45" s="9">
        <v>1977.7432426999994</v>
      </c>
      <c r="M45" s="9">
        <v>73.610743400000004</v>
      </c>
      <c r="N45" s="9">
        <v>885.48580509999999</v>
      </c>
      <c r="O45" s="9">
        <v>1998.7173798000003</v>
      </c>
      <c r="P45" s="9">
        <v>1072.1975255</v>
      </c>
      <c r="Q45" s="9">
        <v>-714.10718299999985</v>
      </c>
      <c r="R45" s="9">
        <v>504.15293039999995</v>
      </c>
      <c r="S45" s="9">
        <v>-288.11234339999987</v>
      </c>
      <c r="T45" s="9">
        <v>-367.70871100000011</v>
      </c>
    </row>
    <row r="46" spans="1:20" ht="34.200000000000003" x14ac:dyDescent="0.8">
      <c r="A46" s="35" t="s">
        <v>31</v>
      </c>
      <c r="B46" s="9">
        <f t="shared" si="1"/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</row>
    <row r="47" spans="1:20" ht="34.200000000000003" x14ac:dyDescent="0.8">
      <c r="A47" s="35" t="s">
        <v>34</v>
      </c>
      <c r="B47" s="9">
        <f t="shared" si="1"/>
        <v>-266.8859813279974</v>
      </c>
      <c r="C47" s="9">
        <v>-2360.0329859119979</v>
      </c>
      <c r="D47" s="9">
        <v>-1215.6266985720006</v>
      </c>
      <c r="E47" s="9">
        <v>773.35413877199994</v>
      </c>
      <c r="F47" s="9">
        <v>854.97249397999951</v>
      </c>
      <c r="G47" s="9">
        <v>608.2797721599992</v>
      </c>
      <c r="H47" s="9">
        <v>351.66040301200076</v>
      </c>
      <c r="I47" s="9">
        <v>-2043.584161580002</v>
      </c>
      <c r="J47" s="9">
        <v>930.13987217200281</v>
      </c>
      <c r="K47" s="9">
        <v>1258.3697862159991</v>
      </c>
      <c r="L47" s="9">
        <v>178.49479014000008</v>
      </c>
      <c r="M47" s="9">
        <v>-175.51576005999917</v>
      </c>
      <c r="N47" s="9">
        <v>-340.51706444400145</v>
      </c>
      <c r="O47" s="9">
        <v>242.34171760000078</v>
      </c>
      <c r="P47" s="9">
        <v>1089.5745916880003</v>
      </c>
      <c r="Q47" s="9">
        <v>-124.9725360000009</v>
      </c>
      <c r="R47" s="9">
        <v>318.93379340000109</v>
      </c>
      <c r="S47" s="9">
        <v>105.51557170000196</v>
      </c>
      <c r="T47" s="9">
        <v>-718.2737056000002</v>
      </c>
    </row>
    <row r="48" spans="1:20" ht="34.200000000000003" x14ac:dyDescent="0.8">
      <c r="A48" s="35" t="s">
        <v>35</v>
      </c>
      <c r="B48" s="9">
        <f t="shared" si="1"/>
        <v>1035.4723834000004</v>
      </c>
      <c r="C48" s="9">
        <v>-174.13045670000042</v>
      </c>
      <c r="D48" s="9">
        <v>-276.38706260000009</v>
      </c>
      <c r="E48" s="9">
        <v>430.32188940000003</v>
      </c>
      <c r="F48" s="9">
        <v>373.60865110000026</v>
      </c>
      <c r="G48" s="9">
        <v>350.17769790000051</v>
      </c>
      <c r="H48" s="9">
        <v>-26.403871600000148</v>
      </c>
      <c r="I48" s="9">
        <v>-1179.6889194999999</v>
      </c>
      <c r="J48" s="9">
        <v>504.53627700000004</v>
      </c>
      <c r="K48" s="9">
        <v>124.8829602000001</v>
      </c>
      <c r="L48" s="9">
        <v>530.14569129999995</v>
      </c>
      <c r="M48" s="9">
        <v>-16.939587499999863</v>
      </c>
      <c r="N48" s="9">
        <v>216.48633559999999</v>
      </c>
      <c r="O48" s="9">
        <v>210.53285669999974</v>
      </c>
      <c r="P48" s="9">
        <v>237.78045610000026</v>
      </c>
      <c r="Q48" s="9">
        <v>-216.09906230000001</v>
      </c>
      <c r="R48" s="9">
        <v>65.868722500000032</v>
      </c>
      <c r="S48" s="9">
        <v>4.9553987999999594</v>
      </c>
      <c r="T48" s="9">
        <v>-124.17559300000008</v>
      </c>
    </row>
    <row r="49" spans="1:20" ht="34.200000000000003" x14ac:dyDescent="0.8">
      <c r="A49" s="35" t="s">
        <v>29</v>
      </c>
      <c r="B49" s="9">
        <f t="shared" si="1"/>
        <v>3944.3108538000056</v>
      </c>
      <c r="C49" s="9">
        <v>167.88893860000019</v>
      </c>
      <c r="D49" s="9">
        <v>-233.19330950000011</v>
      </c>
      <c r="E49" s="9">
        <v>-408.75604429999999</v>
      </c>
      <c r="F49" s="9">
        <v>492.16914989999987</v>
      </c>
      <c r="G49" s="9">
        <v>45.120375699999933</v>
      </c>
      <c r="H49" s="9">
        <v>1254.6176835999986</v>
      </c>
      <c r="I49" s="9">
        <v>-1342.0056211999997</v>
      </c>
      <c r="J49" s="9">
        <v>273.38912059999973</v>
      </c>
      <c r="K49" s="9">
        <v>1378.7727894000002</v>
      </c>
      <c r="L49" s="9">
        <v>545.98161759999653</v>
      </c>
      <c r="M49" s="9">
        <v>326.90303079999904</v>
      </c>
      <c r="N49" s="9">
        <v>1170.2331807</v>
      </c>
      <c r="O49" s="9">
        <v>568.65917180000019</v>
      </c>
      <c r="P49" s="9">
        <v>44.265357000000037</v>
      </c>
      <c r="Q49" s="9">
        <v>210.46878870000515</v>
      </c>
      <c r="R49" s="9">
        <v>161.68776949999989</v>
      </c>
      <c r="S49" s="9">
        <v>-571.95448609999528</v>
      </c>
      <c r="T49" s="9">
        <v>-139.93665899999905</v>
      </c>
    </row>
    <row r="50" spans="1:20" ht="34.200000000000003" x14ac:dyDescent="0.8">
      <c r="A50" s="35" t="s">
        <v>36</v>
      </c>
      <c r="B50" s="14">
        <f t="shared" si="1"/>
        <v>809.19596379999996</v>
      </c>
      <c r="C50" s="14">
        <v>232.24110399999998</v>
      </c>
      <c r="D50" s="14">
        <v>-286.21141040000003</v>
      </c>
      <c r="E50" s="14">
        <v>28.412633400000058</v>
      </c>
      <c r="F50" s="14">
        <v>132.17503550000006</v>
      </c>
      <c r="G50" s="14">
        <v>236.49177090000009</v>
      </c>
      <c r="H50" s="14">
        <v>15.796652199999949</v>
      </c>
      <c r="I50" s="14">
        <v>-646.13431280000009</v>
      </c>
      <c r="J50" s="14">
        <v>61.077973500000027</v>
      </c>
      <c r="K50" s="14">
        <v>427.07653670000008</v>
      </c>
      <c r="L50" s="14">
        <v>150.84655869999997</v>
      </c>
      <c r="M50" s="14">
        <v>86.955119699999983</v>
      </c>
      <c r="N50" s="14">
        <v>154.88492490000002</v>
      </c>
      <c r="O50" s="14">
        <v>274.80701380000005</v>
      </c>
      <c r="P50" s="14">
        <v>-41.011552099999982</v>
      </c>
      <c r="Q50" s="14">
        <v>-4.4435221000000205</v>
      </c>
      <c r="R50" s="14">
        <v>155.37834790000002</v>
      </c>
      <c r="S50" s="14">
        <v>-63.294633300000029</v>
      </c>
      <c r="T50" s="14">
        <v>-105.85227670000005</v>
      </c>
    </row>
    <row r="51" spans="1:20" ht="34.200000000000003" x14ac:dyDescent="0.8">
      <c r="A51" s="35" t="s">
        <v>37</v>
      </c>
      <c r="B51" s="9">
        <f t="shared" si="1"/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</row>
    <row r="52" spans="1:20" ht="34.200000000000003" x14ac:dyDescent="0.8">
      <c r="A52" s="35" t="s">
        <v>38</v>
      </c>
      <c r="B52" s="9">
        <f t="shared" si="1"/>
        <v>984.91036889999987</v>
      </c>
      <c r="C52" s="9">
        <v>238.01611150007932</v>
      </c>
      <c r="D52" s="9">
        <v>-53.279501590003747</v>
      </c>
      <c r="E52" s="9">
        <v>104.40809788992451</v>
      </c>
      <c r="F52" s="9">
        <v>42.777153200075148</v>
      </c>
      <c r="G52" s="9">
        <v>105.71910693998591</v>
      </c>
      <c r="H52" s="9">
        <v>32.836685899996574</v>
      </c>
      <c r="I52" s="9">
        <v>15.132584799985947</v>
      </c>
      <c r="J52" s="9">
        <v>6.4226030999908996</v>
      </c>
      <c r="K52" s="9">
        <v>58.210165299973511</v>
      </c>
      <c r="L52" s="9">
        <v>129.06467119999468</v>
      </c>
      <c r="M52" s="9">
        <v>11.855150899975033</v>
      </c>
      <c r="N52" s="9">
        <v>64.099999860001859</v>
      </c>
      <c r="O52" s="9">
        <v>147.11394530001067</v>
      </c>
      <c r="P52" s="9">
        <v>-37.671455199990412</v>
      </c>
      <c r="Q52" s="9">
        <v>-14.875070799999587</v>
      </c>
      <c r="R52" s="9">
        <v>19.557382900000754</v>
      </c>
      <c r="S52" s="9">
        <v>18.11459569999877</v>
      </c>
      <c r="T52" s="9">
        <v>97.408142000000154</v>
      </c>
    </row>
    <row r="53" spans="1:20" ht="34.200000000000003" x14ac:dyDescent="0.8">
      <c r="A53" s="35" t="s">
        <v>39</v>
      </c>
      <c r="B53" s="9">
        <f t="shared" si="1"/>
        <v>555.22705870000016</v>
      </c>
      <c r="C53" s="9">
        <v>-90.493852699999962</v>
      </c>
      <c r="D53" s="9">
        <v>-0.78429790000006327</v>
      </c>
      <c r="E53" s="9">
        <v>0.41477000000001862</v>
      </c>
      <c r="F53" s="9">
        <v>30.166146899999994</v>
      </c>
      <c r="G53" s="9">
        <v>61.275129100000022</v>
      </c>
      <c r="H53" s="9">
        <v>124.56041440000001</v>
      </c>
      <c r="I53" s="9">
        <v>8.8809507000000156</v>
      </c>
      <c r="J53" s="9">
        <v>10.162186999999976</v>
      </c>
      <c r="K53" s="9">
        <v>12.322253100000001</v>
      </c>
      <c r="L53" s="9">
        <v>5.803943500000023</v>
      </c>
      <c r="M53" s="9">
        <v>269.5496617</v>
      </c>
      <c r="N53" s="9">
        <v>61.372972200000007</v>
      </c>
      <c r="O53" s="9">
        <v>34.123347900000006</v>
      </c>
      <c r="P53" s="9">
        <v>37.044517899999988</v>
      </c>
      <c r="Q53" s="9">
        <v>-21.769876500000002</v>
      </c>
      <c r="R53" s="9">
        <v>8.0960644999999989</v>
      </c>
      <c r="S53" s="9">
        <v>1.8450347000000007</v>
      </c>
      <c r="T53" s="9">
        <v>2.6576922000000009</v>
      </c>
    </row>
    <row r="54" spans="1:20" ht="34.200000000000003" x14ac:dyDescent="0.8">
      <c r="A54" s="35" t="s">
        <v>30</v>
      </c>
      <c r="B54" s="9">
        <f t="shared" si="1"/>
        <v>1714.6459565000018</v>
      </c>
      <c r="C54" s="9">
        <v>-289.88371499999812</v>
      </c>
      <c r="D54" s="9">
        <v>-83.30801323333344</v>
      </c>
      <c r="E54" s="9">
        <v>351.84814943332935</v>
      </c>
      <c r="F54" s="9">
        <v>405.81741523333983</v>
      </c>
      <c r="G54" s="9">
        <v>543.64714376666427</v>
      </c>
      <c r="H54" s="9">
        <v>93.83592083333491</v>
      </c>
      <c r="I54" s="9">
        <v>-788.02352373333622</v>
      </c>
      <c r="J54" s="9">
        <v>329.61401770000066</v>
      </c>
      <c r="K54" s="9">
        <v>189.29244869999883</v>
      </c>
      <c r="L54" s="9">
        <v>362.87543206666788</v>
      </c>
      <c r="M54" s="9">
        <v>-96.675889466665069</v>
      </c>
      <c r="N54" s="9">
        <v>169.82653419999821</v>
      </c>
      <c r="O54" s="9">
        <v>133.45701773333465</v>
      </c>
      <c r="P54" s="9">
        <v>128.11192439999959</v>
      </c>
      <c r="Q54" s="9">
        <v>29.63249656666661</v>
      </c>
      <c r="R54" s="9">
        <v>180.81131949999985</v>
      </c>
      <c r="S54" s="9">
        <v>90.647861500000118</v>
      </c>
      <c r="T54" s="9">
        <v>-36.880583700000074</v>
      </c>
    </row>
    <row r="55" spans="1:20" ht="34.200000000000003" x14ac:dyDescent="0.8">
      <c r="A55" s="35" t="s">
        <v>23</v>
      </c>
      <c r="B55" s="9">
        <f t="shared" si="1"/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</row>
    <row r="56" spans="1:20" ht="34.200000000000003" x14ac:dyDescent="0.8">
      <c r="A56" s="35" t="s">
        <v>32</v>
      </c>
      <c r="B56" s="15">
        <f t="shared" si="1"/>
        <v>1076.4601248998881</v>
      </c>
      <c r="C56" s="15">
        <v>3.7147104199397631</v>
      </c>
      <c r="D56" s="15">
        <v>-202.60439979995056</v>
      </c>
      <c r="E56" s="15">
        <v>28.642593679898312</v>
      </c>
      <c r="F56" s="15">
        <v>25.990277500115525</v>
      </c>
      <c r="G56" s="15">
        <v>108.98662880005003</v>
      </c>
      <c r="H56" s="15">
        <v>222.58367359995657</v>
      </c>
      <c r="I56" s="15">
        <v>-756.88868409992835</v>
      </c>
      <c r="J56" s="15">
        <v>384.74532999978226</v>
      </c>
      <c r="K56" s="15">
        <v>393.45825150002338</v>
      </c>
      <c r="L56" s="15">
        <v>475.45578100002371</v>
      </c>
      <c r="M56" s="15">
        <v>55.525685999986486</v>
      </c>
      <c r="N56" s="15">
        <v>108.53671780002594</v>
      </c>
      <c r="O56" s="15">
        <v>250.12380110002528</v>
      </c>
      <c r="P56" s="15">
        <v>176.07165439994299</v>
      </c>
      <c r="Q56" s="15">
        <v>-379.59226480000609</v>
      </c>
      <c r="R56" s="15">
        <v>202.61961359999907</v>
      </c>
      <c r="S56" s="15">
        <v>149.52301310000797</v>
      </c>
      <c r="T56" s="15">
        <v>-170.43225890000417</v>
      </c>
    </row>
    <row r="57" spans="1:20" ht="34.200000000000003" x14ac:dyDescent="0.8">
      <c r="A57" s="35" t="s">
        <v>40</v>
      </c>
      <c r="B57" s="9">
        <f t="shared" si="1"/>
        <v>2645.5104048000262</v>
      </c>
      <c r="C57" s="9">
        <v>-533.50353229999985</v>
      </c>
      <c r="D57" s="9">
        <v>-1441.1550249000004</v>
      </c>
      <c r="E57" s="9">
        <v>491.23415270000021</v>
      </c>
      <c r="F57" s="9">
        <v>364.48364960000333</v>
      </c>
      <c r="G57" s="9">
        <v>808.08586949999915</v>
      </c>
      <c r="H57" s="9">
        <v>469.8363177999999</v>
      </c>
      <c r="I57" s="9">
        <v>-1516.1170910000035</v>
      </c>
      <c r="J57" s="9">
        <v>381.25127879999724</v>
      </c>
      <c r="K57" s="9">
        <v>1357.4733409000021</v>
      </c>
      <c r="L57" s="9">
        <v>1091.9646345000224</v>
      </c>
      <c r="M57" s="9">
        <v>-12.972120299986608</v>
      </c>
      <c r="N57" s="9">
        <v>275.54142799999994</v>
      </c>
      <c r="O57" s="9">
        <v>1014.2951181000063</v>
      </c>
      <c r="P57" s="9">
        <v>22.604243500000607</v>
      </c>
      <c r="Q57" s="9">
        <f>-129.880280800004+2.85775169999137</f>
        <v>-127.02252910001262</v>
      </c>
      <c r="R57" s="9">
        <v>-59.279785899996448</v>
      </c>
      <c r="S57" s="9">
        <v>-360.76267370000545</v>
      </c>
      <c r="T57" s="9">
        <v>419.55312860000009</v>
      </c>
    </row>
    <row r="58" spans="1:20" ht="34.200000000000003" x14ac:dyDescent="0.8">
      <c r="A58" s="35" t="s">
        <v>41</v>
      </c>
      <c r="B58" s="9">
        <f t="shared" si="1"/>
        <v>-17.077643800003539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-2.0093603999999843</v>
      </c>
      <c r="S58" s="9">
        <v>3.4879531999964426</v>
      </c>
      <c r="T58" s="9">
        <v>-18.556236599999998</v>
      </c>
    </row>
    <row r="59" spans="1:20" ht="34.200000000000003" x14ac:dyDescent="0.8">
      <c r="A59" s="35" t="s">
        <v>42</v>
      </c>
      <c r="B59" s="9">
        <f t="shared" si="1"/>
        <v>471.39274900000044</v>
      </c>
      <c r="C59" s="9">
        <v>152.84115630000014</v>
      </c>
      <c r="D59" s="9">
        <v>-261.41844060000017</v>
      </c>
      <c r="E59" s="9">
        <v>148.6674857000003</v>
      </c>
      <c r="F59" s="9">
        <v>94.508528399999889</v>
      </c>
      <c r="G59" s="9">
        <v>200.92963399999991</v>
      </c>
      <c r="H59" s="9">
        <v>86.656067800000017</v>
      </c>
      <c r="I59" s="9">
        <v>-714.26683569999989</v>
      </c>
      <c r="J59" s="9">
        <v>287.11428079999996</v>
      </c>
      <c r="K59" s="9">
        <v>242.53592640000011</v>
      </c>
      <c r="L59" s="9">
        <v>352.94280750000001</v>
      </c>
      <c r="M59" s="9">
        <v>-11.307241200000048</v>
      </c>
      <c r="N59" s="9">
        <v>53.029314300000024</v>
      </c>
      <c r="O59" s="9">
        <v>32.559096700000111</v>
      </c>
      <c r="P59" s="9">
        <v>66.615043200000031</v>
      </c>
      <c r="Q59" s="9">
        <v>-32.93330939999997</v>
      </c>
      <c r="R59" s="9">
        <v>53.961336099999897</v>
      </c>
      <c r="S59" s="9">
        <v>-95.728011500000022</v>
      </c>
      <c r="T59" s="9">
        <v>-185.31408979999995</v>
      </c>
    </row>
    <row r="60" spans="1:20" ht="34.200000000000003" x14ac:dyDescent="0.8">
      <c r="A60" s="35" t="s">
        <v>43</v>
      </c>
      <c r="B60" s="9">
        <f t="shared" si="1"/>
        <v>60.872078199996814</v>
      </c>
      <c r="C60" s="9">
        <v>-17.590622500004127</v>
      </c>
      <c r="D60" s="9">
        <v>-0.6973834999955898</v>
      </c>
      <c r="E60" s="9">
        <v>13.377932799994598</v>
      </c>
      <c r="F60" s="9">
        <v>4.5965104999989359</v>
      </c>
      <c r="G60" s="9">
        <v>24.238300600004074</v>
      </c>
      <c r="H60" s="9">
        <v>19.268749299999058</v>
      </c>
      <c r="I60" s="9">
        <v>-15.884376099997422</v>
      </c>
      <c r="J60" s="9">
        <v>5.3923576000016373</v>
      </c>
      <c r="K60" s="9">
        <v>12.752634099994014</v>
      </c>
      <c r="L60" s="9">
        <v>9.3025210000030896</v>
      </c>
      <c r="M60" s="9">
        <v>5.3372148000001989</v>
      </c>
      <c r="N60" s="9">
        <v>-10.668463700000382</v>
      </c>
      <c r="O60" s="9">
        <v>5.2200060999990052</v>
      </c>
      <c r="P60" s="9">
        <v>31.439921900001519</v>
      </c>
      <c r="Q60" s="9">
        <v>-2.4053148000011881</v>
      </c>
      <c r="R60" s="9">
        <v>6.8096055000012594</v>
      </c>
      <c r="S60" s="9">
        <v>0.64741720000002523</v>
      </c>
      <c r="T60" s="9">
        <v>-30.264932600001877</v>
      </c>
    </row>
    <row r="61" spans="1:20" ht="34.200000000000003" x14ac:dyDescent="0.8">
      <c r="A61" s="35" t="s">
        <v>44</v>
      </c>
      <c r="B61" s="9">
        <f t="shared" si="1"/>
        <v>1111.8214889000028</v>
      </c>
      <c r="C61" s="9">
        <v>-484.41526219999986</v>
      </c>
      <c r="D61" s="9">
        <v>30.732419400000246</v>
      </c>
      <c r="E61" s="9">
        <v>261.17898549999995</v>
      </c>
      <c r="F61" s="9">
        <v>324.13766840000034</v>
      </c>
      <c r="G61" s="9">
        <v>34.615246899999676</v>
      </c>
      <c r="H61" s="9">
        <v>386.51109489999942</v>
      </c>
      <c r="I61" s="9">
        <v>35.754312900003015</v>
      </c>
      <c r="J61" s="9">
        <v>186.69401649999998</v>
      </c>
      <c r="K61" s="9">
        <v>289.57139559999956</v>
      </c>
      <c r="L61" s="9">
        <v>-196.3372957999984</v>
      </c>
      <c r="M61" s="9">
        <v>124.75533799999972</v>
      </c>
      <c r="N61" s="9">
        <v>4.4332756000003135</v>
      </c>
      <c r="O61" s="9">
        <v>111.80893899999967</v>
      </c>
      <c r="P61" s="9">
        <v>36.385328499999716</v>
      </c>
      <c r="Q61" s="9">
        <v>-351.62423289999975</v>
      </c>
      <c r="R61" s="9">
        <v>-25.083331500000298</v>
      </c>
      <c r="S61" s="9">
        <v>78.030778000000169</v>
      </c>
      <c r="T61" s="9">
        <v>264.67281209999931</v>
      </c>
    </row>
    <row r="62" spans="1:20" ht="34.799999999999997" thickBot="1" x14ac:dyDescent="0.85">
      <c r="A62" s="41" t="s">
        <v>26</v>
      </c>
      <c r="B62" s="12">
        <f t="shared" si="1"/>
        <v>23793.484062571923</v>
      </c>
      <c r="C62" s="12">
        <v>-3742.8288478919831</v>
      </c>
      <c r="D62" s="12">
        <v>-4608.1942033952855</v>
      </c>
      <c r="E62" s="12">
        <v>3568.7091299751482</v>
      </c>
      <c r="F62" s="12">
        <v>4381.784616713534</v>
      </c>
      <c r="G62" s="12">
        <v>4440.0227045667016</v>
      </c>
      <c r="H62" s="12">
        <v>4782.5872031452864</v>
      </c>
      <c r="I62" s="12">
        <v>-13465.757892113283</v>
      </c>
      <c r="J62" s="12">
        <v>5410.0760163717787</v>
      </c>
      <c r="K62" s="12">
        <v>8270.2346690159902</v>
      </c>
      <c r="L62" s="12">
        <v>5614.2843954067102</v>
      </c>
      <c r="M62" s="12">
        <v>641.08134677330975</v>
      </c>
      <c r="N62" s="12">
        <v>2812.7449601160242</v>
      </c>
      <c r="O62" s="12">
        <v>5023.7594116333776</v>
      </c>
      <c r="P62" s="12">
        <v>2863.4075567879545</v>
      </c>
      <c r="Q62" s="12">
        <v>-1749.7436164333481</v>
      </c>
      <c r="R62" s="12">
        <v>1591.5044080000052</v>
      </c>
      <c r="S62" s="12">
        <v>-927.08452409999506</v>
      </c>
      <c r="T62" s="12">
        <v>-1113.1032720000057</v>
      </c>
    </row>
    <row r="63" spans="1:20" ht="34.799999999999997" thickBot="1" x14ac:dyDescent="0.85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 ht="34.200000000000003" x14ac:dyDescent="0.8">
      <c r="A64" s="31" t="s">
        <v>45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34.799999999999997" thickBot="1" x14ac:dyDescent="0.85">
      <c r="A65" s="42" t="s">
        <v>46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34.799999999999997" thickBot="1" x14ac:dyDescent="0.85">
      <c r="A66" s="34" t="s">
        <v>86</v>
      </c>
      <c r="B66" s="7" t="s">
        <v>85</v>
      </c>
      <c r="C66" s="7">
        <v>36858</v>
      </c>
      <c r="D66" s="7">
        <v>36857</v>
      </c>
      <c r="E66" s="7">
        <v>36856</v>
      </c>
      <c r="F66" s="7">
        <v>36851</v>
      </c>
      <c r="G66" s="7">
        <v>36850</v>
      </c>
      <c r="H66" s="7">
        <v>36847</v>
      </c>
      <c r="I66" s="7">
        <v>36846</v>
      </c>
      <c r="J66" s="7">
        <v>36845</v>
      </c>
      <c r="K66" s="7">
        <v>36844</v>
      </c>
      <c r="L66" s="7">
        <v>36843</v>
      </c>
      <c r="M66" s="7">
        <v>36842</v>
      </c>
      <c r="N66" s="7">
        <v>36839</v>
      </c>
      <c r="O66" s="7">
        <v>36838</v>
      </c>
      <c r="P66" s="7">
        <v>36837</v>
      </c>
      <c r="Q66" s="7">
        <v>36836</v>
      </c>
      <c r="R66" s="7">
        <v>36833</v>
      </c>
      <c r="S66" s="7">
        <v>36832</v>
      </c>
      <c r="T66" s="7">
        <v>36831</v>
      </c>
    </row>
    <row r="67" spans="1:20" ht="34.200000000000003" x14ac:dyDescent="0.8">
      <c r="A67" s="35" t="s">
        <v>47</v>
      </c>
      <c r="B67" s="9">
        <f t="shared" ref="B67:B75" si="2">SUM(C67:T67)</f>
        <v>6450.5903582333558</v>
      </c>
      <c r="C67" s="9">
        <v>1594.6392317333198</v>
      </c>
      <c r="D67" s="9">
        <v>627.54800543333363</v>
      </c>
      <c r="E67" s="9">
        <v>112.78871243329347</v>
      </c>
      <c r="F67" s="9">
        <v>1002.3303587667144</v>
      </c>
      <c r="G67" s="9">
        <v>397.7953661731035</v>
      </c>
      <c r="H67" s="9">
        <v>1280.1558265577662</v>
      </c>
      <c r="I67" s="9">
        <v>-630.17633991839807</v>
      </c>
      <c r="J67" s="9">
        <v>269.17279146785921</v>
      </c>
      <c r="K67" s="9">
        <v>-105.22404788946352</v>
      </c>
      <c r="L67" s="9">
        <v>-73.525188651858087</v>
      </c>
      <c r="M67" s="9">
        <v>-136.77834576149021</v>
      </c>
      <c r="N67" s="9">
        <v>-0.30863194180800946</v>
      </c>
      <c r="O67" s="9">
        <v>1069.749385384016</v>
      </c>
      <c r="P67" s="9">
        <v>935.30654620875589</v>
      </c>
      <c r="Q67" s="9">
        <v>-298.25262980672625</v>
      </c>
      <c r="R67" s="9">
        <v>429.72206234494263</v>
      </c>
      <c r="S67" s="9">
        <v>211.57635359999972</v>
      </c>
      <c r="T67" s="9">
        <v>-235.92909790000431</v>
      </c>
    </row>
    <row r="68" spans="1:20" ht="34.200000000000003" x14ac:dyDescent="0.8">
      <c r="A68" s="35" t="s">
        <v>48</v>
      </c>
      <c r="B68" s="9">
        <f t="shared" si="2"/>
        <v>2068.0399253999999</v>
      </c>
      <c r="C68" s="9">
        <v>-100.80475299999988</v>
      </c>
      <c r="D68" s="9">
        <v>-14.834557399999747</v>
      </c>
      <c r="E68" s="9">
        <v>-55.278106199999897</v>
      </c>
      <c r="F68" s="9">
        <v>10.569153199999752</v>
      </c>
      <c r="G68" s="9">
        <v>198.62695810000022</v>
      </c>
      <c r="H68" s="9">
        <v>285.4080346999998</v>
      </c>
      <c r="I68" s="9">
        <v>-616.52626540000006</v>
      </c>
      <c r="J68" s="9">
        <v>464.46653229999993</v>
      </c>
      <c r="K68" s="9">
        <v>472.89409660000018</v>
      </c>
      <c r="L68" s="9">
        <v>161.26478149999994</v>
      </c>
      <c r="M68" s="9">
        <v>-36.384274899999973</v>
      </c>
      <c r="N68" s="9">
        <v>356.71374830000002</v>
      </c>
      <c r="O68" s="9">
        <v>249.33882609999995</v>
      </c>
      <c r="P68" s="9">
        <v>583.59424279999985</v>
      </c>
      <c r="Q68" s="9">
        <v>-174.9523812000001</v>
      </c>
      <c r="R68" s="9">
        <v>231.60234920000005</v>
      </c>
      <c r="S68" s="9">
        <v>-3.8087319000000233</v>
      </c>
      <c r="T68" s="9">
        <v>56.150272600000037</v>
      </c>
    </row>
    <row r="69" spans="1:20" ht="34.200000000000003" x14ac:dyDescent="0.8">
      <c r="A69" s="35" t="s">
        <v>49</v>
      </c>
      <c r="B69" s="9">
        <f t="shared" si="2"/>
        <v>980.86365989999888</v>
      </c>
      <c r="C69" s="9">
        <v>730.9445381000005</v>
      </c>
      <c r="D69" s="9">
        <v>830.02166769999974</v>
      </c>
      <c r="E69" s="9">
        <v>658.59761740000022</v>
      </c>
      <c r="F69" s="9">
        <v>223.25193060000009</v>
      </c>
      <c r="G69" s="9">
        <v>-275.59244660000024</v>
      </c>
      <c r="H69" s="9">
        <v>-391.34546070000061</v>
      </c>
      <c r="I69" s="9">
        <v>511.43802969999979</v>
      </c>
      <c r="J69" s="9">
        <v>-161.41964469999991</v>
      </c>
      <c r="K69" s="9">
        <v>-341.96359330000001</v>
      </c>
      <c r="L69" s="9">
        <v>-286.73463760000033</v>
      </c>
      <c r="M69" s="9">
        <v>-225.29272959999989</v>
      </c>
      <c r="N69" s="9">
        <v>171.38476719999917</v>
      </c>
      <c r="O69" s="9">
        <v>78.969246200000526</v>
      </c>
      <c r="P69" s="9">
        <v>218.82648439999994</v>
      </c>
      <c r="Q69" s="9">
        <v>-23.75018649999987</v>
      </c>
      <c r="R69" s="9">
        <v>-356.85736410000004</v>
      </c>
      <c r="S69" s="9">
        <v>-158.74112330000017</v>
      </c>
      <c r="T69" s="9">
        <v>-220.87343500000006</v>
      </c>
    </row>
    <row r="70" spans="1:20" ht="34.200000000000003" x14ac:dyDescent="0.8">
      <c r="A70" s="35" t="s">
        <v>50</v>
      </c>
      <c r="B70" s="9">
        <f t="shared" si="2"/>
        <v>8.5995999999999503E-3</v>
      </c>
      <c r="C70" s="9">
        <v>-9.6270000000000047E-4</v>
      </c>
      <c r="D70" s="9">
        <v>1.9090300000000001E-2</v>
      </c>
      <c r="E70" s="9">
        <v>-5.1567999999999996E-3</v>
      </c>
      <c r="F70" s="9">
        <v>-4.0480000000005044E-4</v>
      </c>
      <c r="G70" s="9">
        <v>6.7400000000000026E-5</v>
      </c>
      <c r="H70" s="9">
        <v>2.7520000000000013E-4</v>
      </c>
      <c r="I70" s="9">
        <v>-2.0600999999999996E-3</v>
      </c>
      <c r="J70" s="9">
        <v>-7.4900000000000059E-5</v>
      </c>
      <c r="K70" s="9">
        <v>1.7330000000000017E-4</v>
      </c>
      <c r="L70" s="9">
        <v>-1.5804999999999999E-3</v>
      </c>
      <c r="M70" s="9">
        <v>-7.6680000000000075E-4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</row>
    <row r="71" spans="1:20" ht="34.200000000000003" x14ac:dyDescent="0.8">
      <c r="A71" s="35" t="s">
        <v>51</v>
      </c>
      <c r="B71" s="9">
        <f t="shared" si="2"/>
        <v>20425.190654800001</v>
      </c>
      <c r="C71" s="9">
        <v>1166.790520100001</v>
      </c>
      <c r="D71" s="9">
        <v>678.72882860000061</v>
      </c>
      <c r="E71" s="9">
        <v>-156.47177529999919</v>
      </c>
      <c r="F71" s="9">
        <v>1649.9127870000007</v>
      </c>
      <c r="G71" s="9">
        <v>4883.5844759000001</v>
      </c>
      <c r="H71" s="9">
        <v>7151.5200610999973</v>
      </c>
      <c r="I71" s="9">
        <v>-1495.9981462000005</v>
      </c>
      <c r="J71" s="9">
        <v>1508.0397769000003</v>
      </c>
      <c r="K71" s="9">
        <v>1380.2122007000009</v>
      </c>
      <c r="L71" s="9">
        <v>575.49530659999914</v>
      </c>
      <c r="M71" s="9">
        <v>-98.68669189999963</v>
      </c>
      <c r="N71" s="9">
        <v>1987.2515509000002</v>
      </c>
      <c r="O71" s="9">
        <v>1817.1973278000007</v>
      </c>
      <c r="P71" s="9">
        <v>1028.0976665000001</v>
      </c>
      <c r="Q71" s="9">
        <v>-990.6647071000001</v>
      </c>
      <c r="R71" s="9">
        <v>199.47200400000006</v>
      </c>
      <c r="S71" s="9">
        <v>30.861251599999807</v>
      </c>
      <c r="T71" s="9">
        <v>-890.15178239999898</v>
      </c>
    </row>
    <row r="72" spans="1:20" ht="34.200000000000003" x14ac:dyDescent="0.8">
      <c r="A72" s="35" t="s">
        <v>52</v>
      </c>
      <c r="B72" s="9">
        <f t="shared" si="2"/>
        <v>-8.4765000000000014E-3</v>
      </c>
      <c r="C72" s="9">
        <v>-2.3000000000000004E-6</v>
      </c>
      <c r="D72" s="9">
        <v>-2.3000000000000004E-6</v>
      </c>
      <c r="E72" s="9">
        <v>-2.3000000000000004E-6</v>
      </c>
      <c r="F72" s="9">
        <v>-2.3000000000000004E-6</v>
      </c>
      <c r="G72" s="9">
        <v>-2.3000000000000004E-6</v>
      </c>
      <c r="H72" s="9">
        <v>-2.3000000000000004E-6</v>
      </c>
      <c r="I72" s="9">
        <v>-2.3000000000000004E-6</v>
      </c>
      <c r="J72" s="9">
        <v>-2.3000000000000004E-6</v>
      </c>
      <c r="K72" s="9">
        <v>-2.3000000000000004E-6</v>
      </c>
      <c r="L72" s="9">
        <v>-2.3000000000000004E-6</v>
      </c>
      <c r="M72" s="9">
        <v>-2.3000000000000004E-6</v>
      </c>
      <c r="N72" s="9">
        <v>-2.3000000000000004E-6</v>
      </c>
      <c r="O72" s="9">
        <v>-2.3000000000000004E-6</v>
      </c>
      <c r="P72" s="9">
        <v>-2.3000000000000004E-6</v>
      </c>
      <c r="Q72" s="9">
        <v>-2.3000000000000004E-6</v>
      </c>
      <c r="R72" s="9">
        <v>-2.3000000000000004E-6</v>
      </c>
      <c r="S72" s="9">
        <v>-2.3000000000000004E-6</v>
      </c>
      <c r="T72" s="9">
        <v>-8.4374000000000011E-3</v>
      </c>
    </row>
    <row r="73" spans="1:20" ht="34.200000000000003" x14ac:dyDescent="0.8">
      <c r="A73" s="35" t="s">
        <v>53</v>
      </c>
      <c r="B73" s="9">
        <f t="shared" si="2"/>
        <v>29173.607792200004</v>
      </c>
      <c r="C73" s="9">
        <v>464.38220199999967</v>
      </c>
      <c r="D73" s="9">
        <v>1784.2546338000004</v>
      </c>
      <c r="E73" s="9">
        <v>-183.77621929999987</v>
      </c>
      <c r="F73" s="9">
        <v>696.83966180000016</v>
      </c>
      <c r="G73" s="9">
        <v>3470.2436229</v>
      </c>
      <c r="H73" s="9">
        <v>4872.3189153000021</v>
      </c>
      <c r="I73" s="9">
        <v>-8275.2111038000021</v>
      </c>
      <c r="J73" s="9">
        <v>6760.2565556999989</v>
      </c>
      <c r="K73" s="9">
        <v>6250.8247984000009</v>
      </c>
      <c r="L73" s="9">
        <v>6839.1976778999997</v>
      </c>
      <c r="M73" s="9">
        <v>698.64019960000041</v>
      </c>
      <c r="N73" s="9">
        <v>3764.4949044999994</v>
      </c>
      <c r="O73" s="9">
        <v>2826.2416558999994</v>
      </c>
      <c r="P73" s="9">
        <v>2062.2355903000002</v>
      </c>
      <c r="Q73" s="9">
        <v>-741.18865570000003</v>
      </c>
      <c r="R73" s="9">
        <v>936.57038359999979</v>
      </c>
      <c r="S73" s="9">
        <v>-1834.9706189999997</v>
      </c>
      <c r="T73" s="9">
        <v>-1217.7464117</v>
      </c>
    </row>
    <row r="74" spans="1:20" ht="34.200000000000003" x14ac:dyDescent="0.8">
      <c r="A74" s="35" t="s">
        <v>54</v>
      </c>
      <c r="B74" s="9">
        <f t="shared" si="2"/>
        <v>2100.0104651000006</v>
      </c>
      <c r="C74" s="9">
        <v>-66.301798299999987</v>
      </c>
      <c r="D74" s="9">
        <v>10.213929699999987</v>
      </c>
      <c r="E74" s="9">
        <v>342.00746679999986</v>
      </c>
      <c r="F74" s="9">
        <v>273.37256669999988</v>
      </c>
      <c r="G74" s="9">
        <v>204.96878199999998</v>
      </c>
      <c r="H74" s="9">
        <v>569.58214050000038</v>
      </c>
      <c r="I74" s="9">
        <v>-729.00224519999995</v>
      </c>
      <c r="J74" s="9">
        <v>518.46136580000007</v>
      </c>
      <c r="K74" s="9">
        <v>617.08474980000005</v>
      </c>
      <c r="L74" s="9">
        <v>302.80250430000007</v>
      </c>
      <c r="M74" s="9">
        <v>56.821835700000001</v>
      </c>
      <c r="N74" s="9">
        <v>-6.9200000000000056E-5</v>
      </c>
      <c r="O74" s="9">
        <v>-3.9000000000000033E-6</v>
      </c>
      <c r="P74" s="9">
        <v>-1.5200000000000048E-5</v>
      </c>
      <c r="Q74" s="9">
        <v>1.0279999999999998E-4</v>
      </c>
      <c r="R74" s="9">
        <v>-1.080000000000002E-5</v>
      </c>
      <c r="S74" s="9">
        <v>-5.4999999999999955E-5</v>
      </c>
      <c r="T74" s="9">
        <v>-7.8140000000000013E-4</v>
      </c>
    </row>
    <row r="75" spans="1:20" ht="34.799999999999997" thickBot="1" x14ac:dyDescent="0.85">
      <c r="A75" s="41" t="s">
        <v>26</v>
      </c>
      <c r="B75" s="16">
        <f t="shared" si="2"/>
        <v>61198.302978733365</v>
      </c>
      <c r="C75" s="16">
        <v>3789.6489756333217</v>
      </c>
      <c r="D75" s="16">
        <v>3915.9515958333345</v>
      </c>
      <c r="E75" s="16">
        <v>717.86253673329463</v>
      </c>
      <c r="F75" s="16">
        <v>3856.276050966715</v>
      </c>
      <c r="G75" s="16">
        <v>8879.626823573104</v>
      </c>
      <c r="H75" s="16">
        <v>13767.639790357765</v>
      </c>
      <c r="I75" s="16">
        <v>-11235.478133218401</v>
      </c>
      <c r="J75" s="16">
        <v>9358.9773002678576</v>
      </c>
      <c r="K75" s="16">
        <v>8273.8283753105388</v>
      </c>
      <c r="L75" s="16">
        <v>7518.4988612481402</v>
      </c>
      <c r="M75" s="16">
        <v>258.3192240385107</v>
      </c>
      <c r="N75" s="16">
        <v>6279.5362674581911</v>
      </c>
      <c r="O75" s="16">
        <v>6041.4964351840172</v>
      </c>
      <c r="P75" s="16">
        <v>4828.0605127087556</v>
      </c>
      <c r="Q75" s="16">
        <v>-2228.8084598067262</v>
      </c>
      <c r="R75" s="16">
        <v>1440.5094219449425</v>
      </c>
      <c r="S75" s="16">
        <v>-1755.0829263000003</v>
      </c>
      <c r="T75" s="16">
        <v>-2508.5596732000031</v>
      </c>
    </row>
    <row r="76" spans="1:20" ht="34.799999999999997" thickBot="1" x14ac:dyDescent="0.85">
      <c r="A76" s="4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ht="34.200000000000003" x14ac:dyDescent="0.8">
      <c r="A77" s="31" t="s">
        <v>55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34.799999999999997" thickBot="1" x14ac:dyDescent="0.85">
      <c r="A78" s="13" t="s">
        <v>56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ht="34.799999999999997" thickBot="1" x14ac:dyDescent="0.85">
      <c r="A79" s="34" t="s">
        <v>86</v>
      </c>
      <c r="B79" s="7" t="s">
        <v>85</v>
      </c>
      <c r="C79" s="7">
        <v>36858</v>
      </c>
      <c r="D79" s="7">
        <v>36857</v>
      </c>
      <c r="E79" s="7">
        <v>36856</v>
      </c>
      <c r="F79" s="7">
        <v>36851</v>
      </c>
      <c r="G79" s="7">
        <v>36850</v>
      </c>
      <c r="H79" s="7">
        <v>36847</v>
      </c>
      <c r="I79" s="7">
        <v>36846</v>
      </c>
      <c r="J79" s="7">
        <v>36845</v>
      </c>
      <c r="K79" s="7">
        <v>36844</v>
      </c>
      <c r="L79" s="7">
        <v>36843</v>
      </c>
      <c r="M79" s="7">
        <v>36842</v>
      </c>
      <c r="N79" s="7">
        <v>36839</v>
      </c>
      <c r="O79" s="7">
        <v>36838</v>
      </c>
      <c r="P79" s="7">
        <v>36837</v>
      </c>
      <c r="Q79" s="7">
        <v>36836</v>
      </c>
      <c r="R79" s="7">
        <v>36833</v>
      </c>
      <c r="S79" s="7">
        <v>36832</v>
      </c>
      <c r="T79" s="7">
        <v>36831</v>
      </c>
    </row>
    <row r="80" spans="1:20" ht="34.200000000000003" x14ac:dyDescent="0.8">
      <c r="A80" s="35" t="s">
        <v>58</v>
      </c>
      <c r="B80" s="9">
        <f t="shared" ref="B80:B90" si="3">SUM(C80:T80)</f>
        <v>36797.053477900008</v>
      </c>
      <c r="C80" s="9">
        <v>5721.6414138</v>
      </c>
      <c r="D80" s="9">
        <v>9116.1642009999996</v>
      </c>
      <c r="E80" s="9">
        <v>-2219.0036666999968</v>
      </c>
      <c r="F80" s="9">
        <v>14461.297628100005</v>
      </c>
      <c r="G80" s="9">
        <v>3418.6917654999988</v>
      </c>
      <c r="H80" s="9">
        <v>3422.0166777999975</v>
      </c>
      <c r="I80" s="9">
        <v>-8212.9780633999999</v>
      </c>
      <c r="J80" s="9">
        <v>3530.6698004999998</v>
      </c>
      <c r="K80" s="9">
        <v>3604.4918302000001</v>
      </c>
      <c r="L80" s="9">
        <v>2426.0493498000001</v>
      </c>
      <c r="M80" s="9">
        <v>522.40872220000153</v>
      </c>
      <c r="N80" s="9">
        <v>2546.4880814999992</v>
      </c>
      <c r="O80" s="9">
        <v>-2274.6709329999999</v>
      </c>
      <c r="P80" s="9">
        <v>-356.90931239999998</v>
      </c>
      <c r="Q80" s="9">
        <v>502.99849440000008</v>
      </c>
      <c r="R80" s="9">
        <v>681.96861170000011</v>
      </c>
      <c r="S80" s="9">
        <v>-1189.5282598000038</v>
      </c>
      <c r="T80" s="9">
        <v>1095.2571366999966</v>
      </c>
    </row>
    <row r="81" spans="1:20" ht="34.200000000000003" x14ac:dyDescent="0.8">
      <c r="A81" s="35" t="s">
        <v>59</v>
      </c>
      <c r="B81" s="9">
        <f t="shared" si="3"/>
        <v>17355.986012699996</v>
      </c>
      <c r="C81" s="9">
        <v>7632.9761886000006</v>
      </c>
      <c r="D81" s="9">
        <v>9451.1082255000038</v>
      </c>
      <c r="E81" s="9">
        <v>-2869.2057975999992</v>
      </c>
      <c r="F81" s="9">
        <v>6646.3860511000012</v>
      </c>
      <c r="G81" s="9">
        <v>-7939.4376964000021</v>
      </c>
      <c r="H81" s="9">
        <v>-36.507657300000005</v>
      </c>
      <c r="I81" s="9">
        <v>-2574.4474843000021</v>
      </c>
      <c r="J81" s="9">
        <v>1636.2522010000016</v>
      </c>
      <c r="K81" s="9">
        <v>3463.8060617000006</v>
      </c>
      <c r="L81" s="9">
        <v>1817.8238743000002</v>
      </c>
      <c r="M81" s="9">
        <v>450.79117459999998</v>
      </c>
      <c r="N81" s="9">
        <v>1001.1032226</v>
      </c>
      <c r="O81" s="9">
        <v>-749.98924900000168</v>
      </c>
      <c r="P81" s="9">
        <v>206.14128400000018</v>
      </c>
      <c r="Q81" s="9">
        <v>-576.18246470000179</v>
      </c>
      <c r="R81" s="9">
        <v>217.60581469999951</v>
      </c>
      <c r="S81" s="9">
        <v>-1211.4395329000033</v>
      </c>
      <c r="T81" s="9">
        <v>789.20179679999899</v>
      </c>
    </row>
    <row r="82" spans="1:20" ht="34.200000000000003" x14ac:dyDescent="0.8">
      <c r="A82" s="35" t="s">
        <v>57</v>
      </c>
      <c r="B82" s="9">
        <f t="shared" si="3"/>
        <v>126335.20671137115</v>
      </c>
      <c r="C82" s="9">
        <v>37717.639643818125</v>
      </c>
      <c r="D82" s="9">
        <v>3602.7175213073533</v>
      </c>
      <c r="E82" s="9">
        <v>-7550.8480808694976</v>
      </c>
      <c r="F82" s="9">
        <v>-6119.5778451162187</v>
      </c>
      <c r="G82" s="9">
        <v>33674.498686500287</v>
      </c>
      <c r="H82" s="9">
        <v>18123.626870860553</v>
      </c>
      <c r="I82" s="9">
        <v>658.15726351034982</v>
      </c>
      <c r="J82" s="9">
        <v>7040.8923062002577</v>
      </c>
      <c r="K82" s="9">
        <v>9188.8296587000859</v>
      </c>
      <c r="L82" s="9">
        <v>6483.7680561002981</v>
      </c>
      <c r="M82" s="9">
        <v>1984.261731899667</v>
      </c>
      <c r="N82" s="9">
        <v>5995.9127696299593</v>
      </c>
      <c r="O82" s="9">
        <v>5817.5028887899925</v>
      </c>
      <c r="P82" s="9">
        <v>3729.1525334999324</v>
      </c>
      <c r="Q82" s="9">
        <v>-1992.2884628999821</v>
      </c>
      <c r="R82" s="9">
        <v>2754.5932452000116</v>
      </c>
      <c r="S82" s="9">
        <v>2957.5694912600161</v>
      </c>
      <c r="T82" s="9">
        <v>2268.798432979977</v>
      </c>
    </row>
    <row r="83" spans="1:20" ht="34.200000000000003" x14ac:dyDescent="0.8">
      <c r="A83" s="35" t="s">
        <v>60</v>
      </c>
      <c r="B83" s="9">
        <f t="shared" si="3"/>
        <v>9924.0934207999981</v>
      </c>
      <c r="C83" s="9">
        <v>3392.5665205000005</v>
      </c>
      <c r="D83" s="9">
        <v>1580.5292516999998</v>
      </c>
      <c r="E83" s="9">
        <v>-497.77046580000035</v>
      </c>
      <c r="F83" s="9">
        <v>3339.0641886000003</v>
      </c>
      <c r="G83" s="9">
        <v>836.74228300000004</v>
      </c>
      <c r="H83" s="9">
        <v>465.0200506000001</v>
      </c>
      <c r="I83" s="9">
        <v>-735.350865</v>
      </c>
      <c r="J83" s="9">
        <v>423.27305469999999</v>
      </c>
      <c r="K83" s="9">
        <v>503.34517339999996</v>
      </c>
      <c r="L83" s="9">
        <v>291.54510170000003</v>
      </c>
      <c r="M83" s="9">
        <v>25.34662969999999</v>
      </c>
      <c r="N83" s="9">
        <v>123.9056645</v>
      </c>
      <c r="O83" s="9">
        <v>175.94970440000003</v>
      </c>
      <c r="P83" s="9">
        <v>51.53006760000001</v>
      </c>
      <c r="Q83" s="9">
        <v>-51.602938799999997</v>
      </c>
      <c r="R83" s="9"/>
      <c r="S83" s="9"/>
      <c r="T83" s="9"/>
    </row>
    <row r="84" spans="1:20" ht="34.200000000000003" x14ac:dyDescent="0.8">
      <c r="A84" s="35" t="s">
        <v>61</v>
      </c>
      <c r="B84" s="9">
        <f t="shared" si="3"/>
        <v>60943.104669200009</v>
      </c>
      <c r="C84" s="9">
        <v>11757.407481899998</v>
      </c>
      <c r="D84" s="9">
        <v>6318.8014888000034</v>
      </c>
      <c r="E84" s="9">
        <v>-1489.9598088000018</v>
      </c>
      <c r="F84" s="9">
        <v>4878.7265466999997</v>
      </c>
      <c r="G84" s="9">
        <v>12135.815487100001</v>
      </c>
      <c r="H84" s="9">
        <v>8747.1869838999992</v>
      </c>
      <c r="I84" s="9">
        <v>-3878.3393213000013</v>
      </c>
      <c r="J84" s="9">
        <v>2295.9832902000007</v>
      </c>
      <c r="K84" s="9">
        <v>3780.0887844999975</v>
      </c>
      <c r="L84" s="9">
        <v>3332.2948341999995</v>
      </c>
      <c r="M84" s="9">
        <v>288.91796519999951</v>
      </c>
      <c r="N84" s="9">
        <v>2589.4457382000005</v>
      </c>
      <c r="O84" s="9">
        <v>3234.5825909000005</v>
      </c>
      <c r="P84" s="9">
        <v>1644.1580832000002</v>
      </c>
      <c r="Q84" s="9">
        <v>-245.50793470000065</v>
      </c>
      <c r="R84" s="9">
        <v>1176.6321488000001</v>
      </c>
      <c r="S84" s="9">
        <v>2863.0179412999996</v>
      </c>
      <c r="T84" s="9">
        <v>1513.8523690999996</v>
      </c>
    </row>
    <row r="85" spans="1:20" ht="34.200000000000003" x14ac:dyDescent="0.8">
      <c r="A85" s="35" t="s">
        <v>62</v>
      </c>
      <c r="B85" s="9">
        <f t="shared" si="3"/>
        <v>13970.894963899998</v>
      </c>
      <c r="C85" s="9">
        <v>4465.3794058000003</v>
      </c>
      <c r="D85" s="9">
        <v>2160.9741712000005</v>
      </c>
      <c r="E85" s="9">
        <v>-172.45384120000028</v>
      </c>
      <c r="F85" s="9">
        <v>1899.7720217000001</v>
      </c>
      <c r="G85" s="9">
        <v>2025.3186862</v>
      </c>
      <c r="H85" s="9">
        <v>1229.3349588999997</v>
      </c>
      <c r="I85" s="9">
        <v>243.78859500000016</v>
      </c>
      <c r="J85" s="9">
        <v>206.20018340000004</v>
      </c>
      <c r="K85" s="9">
        <v>508.77538149999998</v>
      </c>
      <c r="L85" s="9">
        <v>305.39247280000006</v>
      </c>
      <c r="M85" s="9">
        <v>13.433917999999968</v>
      </c>
      <c r="N85" s="9">
        <v>297.63031209999974</v>
      </c>
      <c r="O85" s="9">
        <v>399.38346899999999</v>
      </c>
      <c r="P85" s="9">
        <v>12.02884580000001</v>
      </c>
      <c r="Q85" s="9">
        <v>71.209235100000015</v>
      </c>
      <c r="R85" s="9">
        <v>30.96061739999999</v>
      </c>
      <c r="S85" s="9">
        <v>143.70344500000002</v>
      </c>
      <c r="T85" s="9">
        <v>130.06308620000001</v>
      </c>
    </row>
    <row r="86" spans="1:20" ht="34.200000000000003" x14ac:dyDescent="0.8">
      <c r="A86" s="35" t="s">
        <v>63</v>
      </c>
      <c r="B86" s="9">
        <f t="shared" si="3"/>
        <v>7986.9278206000026</v>
      </c>
      <c r="C86" s="9">
        <v>1137.1921097000004</v>
      </c>
      <c r="D86" s="9">
        <v>552.2866573</v>
      </c>
      <c r="E86" s="9">
        <v>52.205588599999928</v>
      </c>
      <c r="F86" s="9">
        <v>3593.7780642000007</v>
      </c>
      <c r="G86" s="9">
        <v>1227.6082077000001</v>
      </c>
      <c r="H86" s="9">
        <v>372.76330069999995</v>
      </c>
      <c r="I86" s="9">
        <v>-219.00582149999994</v>
      </c>
      <c r="J86" s="9">
        <v>301.4001308</v>
      </c>
      <c r="K86" s="9">
        <v>481.52209170000015</v>
      </c>
      <c r="L86" s="9">
        <v>363.35500659999991</v>
      </c>
      <c r="M86" s="9">
        <v>14.885321599999999</v>
      </c>
      <c r="N86" s="9">
        <v>225.41474990000003</v>
      </c>
      <c r="O86" s="9">
        <v>58.260499300000035</v>
      </c>
      <c r="P86" s="9">
        <v>80.156906399999983</v>
      </c>
      <c r="Q86" s="9">
        <v>-170.58178240000001</v>
      </c>
      <c r="R86" s="9">
        <v>-9.8859136000000092</v>
      </c>
      <c r="S86" s="9">
        <v>13.05506619999997</v>
      </c>
      <c r="T86" s="9">
        <v>-87.482362600000016</v>
      </c>
    </row>
    <row r="87" spans="1:20" ht="34.200000000000003" x14ac:dyDescent="0.8">
      <c r="A87" s="35" t="s">
        <v>64</v>
      </c>
      <c r="B87" s="9">
        <f t="shared" si="3"/>
        <v>3287.4626062877933</v>
      </c>
      <c r="C87" s="9">
        <v>457.21977763181417</v>
      </c>
      <c r="D87" s="9">
        <v>257.16346806055481</v>
      </c>
      <c r="E87" s="9">
        <v>-63.883238140450949</v>
      </c>
      <c r="F87" s="9">
        <v>388.64621581225367</v>
      </c>
      <c r="G87" s="9">
        <v>120.38824340932554</v>
      </c>
      <c r="H87" s="9">
        <v>185.03059271442038</v>
      </c>
      <c r="I87" s="9">
        <v>-256.79156144751039</v>
      </c>
      <c r="J87" s="9">
        <v>224.38493547237584</v>
      </c>
      <c r="K87" s="9">
        <v>653.96532643218109</v>
      </c>
      <c r="L87" s="9">
        <v>281.05332691040041</v>
      </c>
      <c r="M87" s="9">
        <v>36.283479420799416</v>
      </c>
      <c r="N87" s="9">
        <v>43.433803385280029</v>
      </c>
      <c r="O87" s="9">
        <v>-88.21226209251958</v>
      </c>
      <c r="P87" s="9">
        <v>-12.559482561524575</v>
      </c>
      <c r="Q87" s="9">
        <v>150.73247344302402</v>
      </c>
      <c r="R87" s="9">
        <v>-83.294616262630626</v>
      </c>
      <c r="S87" s="9">
        <v>249.85598549999997</v>
      </c>
      <c r="T87" s="9">
        <v>744.0461386000004</v>
      </c>
    </row>
    <row r="88" spans="1:20" ht="34.200000000000003" x14ac:dyDescent="0.8">
      <c r="A88" s="35" t="s">
        <v>65</v>
      </c>
      <c r="B88" s="9">
        <f t="shared" si="3"/>
        <v>14495.113676000004</v>
      </c>
      <c r="C88" s="9">
        <v>3545.2979878000024</v>
      </c>
      <c r="D88" s="9">
        <v>2256.5160335999985</v>
      </c>
      <c r="E88" s="9">
        <v>-498.8827008000012</v>
      </c>
      <c r="F88" s="9">
        <v>2711.2399404000007</v>
      </c>
      <c r="G88" s="9">
        <v>3224.8451316000001</v>
      </c>
      <c r="H88" s="9">
        <v>979.03259240000011</v>
      </c>
      <c r="I88" s="9">
        <v>335.28506700000014</v>
      </c>
      <c r="J88" s="9">
        <v>292.41757849999993</v>
      </c>
      <c r="K88" s="9">
        <v>629.54398240000012</v>
      </c>
      <c r="L88" s="9">
        <v>281.16014620000016</v>
      </c>
      <c r="M88" s="9">
        <v>9.3762668000000282</v>
      </c>
      <c r="N88" s="9">
        <v>369.58642989999998</v>
      </c>
      <c r="O88" s="9">
        <v>37.61229640000002</v>
      </c>
      <c r="P88" s="9">
        <v>53.502527100000016</v>
      </c>
      <c r="Q88" s="9">
        <v>-28.554508400000028</v>
      </c>
      <c r="R88" s="9">
        <v>12.480417000000013</v>
      </c>
      <c r="S88" s="9">
        <v>-40.556168400000189</v>
      </c>
      <c r="T88" s="9">
        <v>325.21065649999997</v>
      </c>
    </row>
    <row r="89" spans="1:20" ht="34.200000000000003" x14ac:dyDescent="0.8">
      <c r="A89" s="35" t="s">
        <v>66</v>
      </c>
      <c r="B89" s="9">
        <f t="shared" si="3"/>
        <v>25674.108357099994</v>
      </c>
      <c r="C89" s="9">
        <v>6394.7284941999997</v>
      </c>
      <c r="D89" s="9">
        <v>3960.1789286000017</v>
      </c>
      <c r="E89" s="9">
        <v>-807.43025629999988</v>
      </c>
      <c r="F89" s="9">
        <v>7340.7060247999998</v>
      </c>
      <c r="G89" s="9">
        <v>4865.9544969999997</v>
      </c>
      <c r="H89" s="9">
        <v>1128.7446984000003</v>
      </c>
      <c r="I89" s="9">
        <v>822.96153550000031</v>
      </c>
      <c r="J89" s="9">
        <v>482.38734360000007</v>
      </c>
      <c r="K89" s="9">
        <v>858.92312909999987</v>
      </c>
      <c r="L89" s="9">
        <v>501.90885860000009</v>
      </c>
      <c r="M89" s="9">
        <v>106.33024610000001</v>
      </c>
      <c r="N89" s="9">
        <v>90.345733200000026</v>
      </c>
      <c r="O89" s="9">
        <v>-615.91304140000011</v>
      </c>
      <c r="P89" s="9">
        <v>7.9863013999999879</v>
      </c>
      <c r="Q89" s="9">
        <v>-62.682843000000013</v>
      </c>
      <c r="R89" s="9">
        <v>386.60984469999994</v>
      </c>
      <c r="S89" s="9">
        <v>-183.02989480000002</v>
      </c>
      <c r="T89" s="9">
        <v>395.39875740000002</v>
      </c>
    </row>
    <row r="90" spans="1:20" ht="34.799999999999997" thickBot="1" x14ac:dyDescent="0.85">
      <c r="A90" s="41" t="s">
        <v>26</v>
      </c>
      <c r="B90" s="12">
        <f t="shared" si="3"/>
        <v>316769.95171585894</v>
      </c>
      <c r="C90" s="12">
        <v>82222.049023749947</v>
      </c>
      <c r="D90" s="12">
        <v>39256.439947067913</v>
      </c>
      <c r="E90" s="12">
        <v>-16117.232267609948</v>
      </c>
      <c r="F90" s="12">
        <v>39140.038836296037</v>
      </c>
      <c r="G90" s="12">
        <v>53590.425291609608</v>
      </c>
      <c r="H90" s="12">
        <v>34616.249068974968</v>
      </c>
      <c r="I90" s="12">
        <v>-13816.720655937164</v>
      </c>
      <c r="J90" s="12">
        <v>16433.860824372634</v>
      </c>
      <c r="K90" s="12">
        <v>23673.291419632264</v>
      </c>
      <c r="L90" s="12">
        <v>16084.351027210698</v>
      </c>
      <c r="M90" s="12">
        <v>3452.0354555204672</v>
      </c>
      <c r="N90" s="12">
        <v>13283.266504915238</v>
      </c>
      <c r="O90" s="12">
        <v>5994.5059632974726</v>
      </c>
      <c r="P90" s="12">
        <v>5415.1877540384094</v>
      </c>
      <c r="Q90" s="12">
        <v>-2402.4607319569604</v>
      </c>
      <c r="R90" s="12">
        <v>5167.6701696373802</v>
      </c>
      <c r="S90" s="12">
        <v>3602.6480733600083</v>
      </c>
      <c r="T90" s="12">
        <v>7174.3460116799733</v>
      </c>
    </row>
    <row r="91" spans="1:20" ht="34.799999999999997" thickBot="1" x14ac:dyDescent="0.85">
      <c r="A91" s="43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spans="1:20" ht="34.200000000000003" x14ac:dyDescent="0.8">
      <c r="A92" s="31" t="s">
        <v>67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34.799999999999997" thickBot="1" x14ac:dyDescent="0.85">
      <c r="A93" s="42" t="s">
        <v>68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ht="34.799999999999997" thickBot="1" x14ac:dyDescent="0.85">
      <c r="A94" s="34" t="s">
        <v>86</v>
      </c>
      <c r="B94" s="7" t="s">
        <v>85</v>
      </c>
      <c r="C94" s="7">
        <v>36858</v>
      </c>
      <c r="D94" s="7">
        <v>36857</v>
      </c>
      <c r="E94" s="7">
        <v>36856</v>
      </c>
      <c r="F94" s="7">
        <v>36851</v>
      </c>
      <c r="G94" s="7">
        <v>36850</v>
      </c>
      <c r="H94" s="7">
        <v>36847</v>
      </c>
      <c r="I94" s="7">
        <v>36846</v>
      </c>
      <c r="J94" s="7">
        <v>36845</v>
      </c>
      <c r="K94" s="7">
        <v>36844</v>
      </c>
      <c r="L94" s="7">
        <v>36843</v>
      </c>
      <c r="M94" s="7">
        <v>36842</v>
      </c>
      <c r="N94" s="7">
        <v>36839</v>
      </c>
      <c r="O94" s="7">
        <v>36838</v>
      </c>
      <c r="P94" s="7">
        <v>36837</v>
      </c>
      <c r="Q94" s="7">
        <v>36836</v>
      </c>
      <c r="R94" s="7">
        <v>36833</v>
      </c>
      <c r="S94" s="7">
        <v>36832</v>
      </c>
      <c r="T94" s="7">
        <v>36831</v>
      </c>
    </row>
    <row r="95" spans="1:20" ht="34.200000000000003" x14ac:dyDescent="0.8">
      <c r="A95" s="35" t="s">
        <v>69</v>
      </c>
      <c r="B95" s="18">
        <f t="shared" ref="B95:B100" si="4">SUM(C95:T95)</f>
        <v>-67411.335961293473</v>
      </c>
      <c r="C95" s="18">
        <v>3635.3033375780064</v>
      </c>
      <c r="D95" s="18">
        <v>12169.0641344212</v>
      </c>
      <c r="E95" s="18">
        <v>-20564.501260974641</v>
      </c>
      <c r="F95" s="18">
        <v>-16943.767519370071</v>
      </c>
      <c r="G95" s="18">
        <v>-22624.286816461907</v>
      </c>
      <c r="H95" s="18">
        <v>-16462.487105910524</v>
      </c>
      <c r="I95" s="18">
        <v>5263.5761137429745</v>
      </c>
      <c r="J95" s="18">
        <v>-13905.516395189294</v>
      </c>
      <c r="K95" s="18">
        <v>-5640.8275165288014</v>
      </c>
      <c r="L95" s="18">
        <v>-18794.726972311699</v>
      </c>
      <c r="M95" s="18">
        <v>3516.4552085207738</v>
      </c>
      <c r="N95" s="18">
        <v>2899.8167211902528</v>
      </c>
      <c r="O95" s="18">
        <v>-7914.9297123986771</v>
      </c>
      <c r="P95" s="18">
        <v>2940.9977635252135</v>
      </c>
      <c r="Q95" s="18">
        <v>-5485.3250883268956</v>
      </c>
      <c r="R95" s="18">
        <v>13247.951519653116</v>
      </c>
      <c r="S95" s="18">
        <v>6072.2710711954396</v>
      </c>
      <c r="T95" s="18">
        <v>11179.596556352073</v>
      </c>
    </row>
    <row r="96" spans="1:20" ht="34.200000000000003" x14ac:dyDescent="0.8">
      <c r="A96" s="35" t="s">
        <v>70</v>
      </c>
      <c r="B96" s="9">
        <f t="shared" si="4"/>
        <v>2023.2773908000001</v>
      </c>
      <c r="C96" s="9">
        <v>-496.48484660000037</v>
      </c>
      <c r="D96" s="9">
        <v>-953.11510589999955</v>
      </c>
      <c r="E96" s="9">
        <v>481.66688930000043</v>
      </c>
      <c r="F96" s="9">
        <v>69.59382030000009</v>
      </c>
      <c r="G96" s="9">
        <v>-107.25054679999997</v>
      </c>
      <c r="H96" s="9">
        <v>1067.8480557999992</v>
      </c>
      <c r="I96" s="9">
        <v>-2922.0057585</v>
      </c>
      <c r="J96" s="9">
        <v>733.500040299999</v>
      </c>
      <c r="K96" s="9">
        <v>1160.4241415000006</v>
      </c>
      <c r="L96" s="9">
        <v>1056.6096428000001</v>
      </c>
      <c r="M96" s="9">
        <v>29.900497400000063</v>
      </c>
      <c r="N96" s="9">
        <v>784.12557700000025</v>
      </c>
      <c r="O96" s="9">
        <v>929.24099910000007</v>
      </c>
      <c r="P96" s="9">
        <v>541.86915129999988</v>
      </c>
      <c r="Q96" s="9">
        <v>-583.68639729999995</v>
      </c>
      <c r="R96" s="9">
        <v>987.81061680000016</v>
      </c>
      <c r="S96" s="9">
        <v>-810.75610830000005</v>
      </c>
      <c r="T96" s="9">
        <v>53.986722599999993</v>
      </c>
    </row>
    <row r="97" spans="1:20" ht="34.200000000000003" x14ac:dyDescent="0.8">
      <c r="A97" s="35" t="s">
        <v>71</v>
      </c>
      <c r="B97" s="9">
        <f t="shared" si="4"/>
        <v>9648.2642989999913</v>
      </c>
      <c r="C97" s="9">
        <v>-217.06411420000413</v>
      </c>
      <c r="D97" s="9">
        <v>-276.54712169999902</v>
      </c>
      <c r="E97" s="9">
        <v>575.57583420000026</v>
      </c>
      <c r="F97" s="9">
        <v>2688.6802402999961</v>
      </c>
      <c r="G97" s="9">
        <v>3375.8341366000018</v>
      </c>
      <c r="H97" s="9">
        <v>1108.1123848</v>
      </c>
      <c r="I97" s="9">
        <v>140.57993489999933</v>
      </c>
      <c r="J97" s="9">
        <v>1174.3142013999991</v>
      </c>
      <c r="K97" s="9">
        <v>1227.3655811999981</v>
      </c>
      <c r="L97" s="9">
        <v>246.97702820000057</v>
      </c>
      <c r="M97" s="9">
        <v>45.701101199999925</v>
      </c>
      <c r="N97" s="9">
        <v>332.36981809999969</v>
      </c>
      <c r="O97" s="9">
        <v>-412.92956940000067</v>
      </c>
      <c r="P97" s="9">
        <v>208.63436630000109</v>
      </c>
      <c r="Q97" s="9">
        <v>-794.7049989000011</v>
      </c>
      <c r="R97" s="9">
        <v>174.54502710000122</v>
      </c>
      <c r="S97" s="9">
        <v>-289.79906000000005</v>
      </c>
      <c r="T97" s="9">
        <v>340.61950890000026</v>
      </c>
    </row>
    <row r="98" spans="1:20" ht="34.200000000000003" x14ac:dyDescent="0.8">
      <c r="A98" s="35" t="s">
        <v>72</v>
      </c>
      <c r="B98" s="9">
        <f t="shared" si="4"/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</row>
    <row r="99" spans="1:20" ht="34.200000000000003" x14ac:dyDescent="0.8">
      <c r="A99" s="44" t="s">
        <v>73</v>
      </c>
      <c r="B99" s="9">
        <f t="shared" si="4"/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</row>
    <row r="100" spans="1:20" ht="34.799999999999997" thickBot="1" x14ac:dyDescent="0.85">
      <c r="A100" s="41" t="s">
        <v>26</v>
      </c>
      <c r="B100" s="16">
        <f t="shared" si="4"/>
        <v>-55739.794271493491</v>
      </c>
      <c r="C100" s="16">
        <v>2921.7543767780021</v>
      </c>
      <c r="D100" s="16">
        <v>10939.4019068212</v>
      </c>
      <c r="E100" s="16">
        <v>-19507.258537474641</v>
      </c>
      <c r="F100" s="16">
        <v>-14185.493458770074</v>
      </c>
      <c r="G100" s="16">
        <v>-19355.703226661906</v>
      </c>
      <c r="H100" s="16">
        <v>-14286.526665310525</v>
      </c>
      <c r="I100" s="16">
        <v>2482.150290142974</v>
      </c>
      <c r="J100" s="16">
        <v>-11997.702153489296</v>
      </c>
      <c r="K100" s="16">
        <v>-3253.0377938288029</v>
      </c>
      <c r="L100" s="16">
        <v>-17491.140301311698</v>
      </c>
      <c r="M100" s="16">
        <v>3592.0568071207736</v>
      </c>
      <c r="N100" s="16">
        <v>4016.3121162902526</v>
      </c>
      <c r="O100" s="16">
        <v>-7398.6182826986769</v>
      </c>
      <c r="P100" s="16">
        <v>3691.5012811252145</v>
      </c>
      <c r="Q100" s="16">
        <v>-6863.7164845268962</v>
      </c>
      <c r="R100" s="16">
        <v>14410.307163553116</v>
      </c>
      <c r="S100" s="16">
        <v>4971.7159028954393</v>
      </c>
      <c r="T100" s="16">
        <v>11574.202787852075</v>
      </c>
    </row>
    <row r="101" spans="1:20" ht="34.200000000000003" x14ac:dyDescent="0.8">
      <c r="A101" s="4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 ht="34.799999999999997" thickBot="1" x14ac:dyDescent="0.85">
      <c r="A102" s="37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ht="34.200000000000003" x14ac:dyDescent="0.8">
      <c r="A103" s="31" t="s">
        <v>74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34.200000000000003" x14ac:dyDescent="0.8">
      <c r="A104" s="1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34.799999999999997" thickBot="1" x14ac:dyDescent="0.85">
      <c r="A105" s="45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</row>
    <row r="106" spans="1:20" ht="34.799999999999997" thickBot="1" x14ac:dyDescent="0.85">
      <c r="A106" s="34" t="s">
        <v>86</v>
      </c>
      <c r="B106" s="7" t="s">
        <v>85</v>
      </c>
      <c r="C106" s="7">
        <v>36858</v>
      </c>
      <c r="D106" s="7">
        <v>36857</v>
      </c>
      <c r="E106" s="7">
        <v>36856</v>
      </c>
      <c r="F106" s="7">
        <v>36851</v>
      </c>
      <c r="G106" s="7">
        <v>36850</v>
      </c>
      <c r="H106" s="7">
        <v>36847</v>
      </c>
      <c r="I106" s="7">
        <v>36846</v>
      </c>
      <c r="J106" s="7">
        <v>36845</v>
      </c>
      <c r="K106" s="7">
        <v>36844</v>
      </c>
      <c r="L106" s="7">
        <v>36843</v>
      </c>
      <c r="M106" s="7">
        <v>36842</v>
      </c>
      <c r="N106" s="7">
        <v>36839</v>
      </c>
      <c r="O106" s="7">
        <v>36838</v>
      </c>
      <c r="P106" s="7">
        <v>36837</v>
      </c>
      <c r="Q106" s="7">
        <v>36836</v>
      </c>
      <c r="R106" s="7">
        <v>36833</v>
      </c>
      <c r="S106" s="7">
        <v>36832</v>
      </c>
      <c r="T106" s="7">
        <v>36831</v>
      </c>
    </row>
    <row r="107" spans="1:20" ht="34.200000000000003" x14ac:dyDescent="0.8">
      <c r="A107" s="35" t="s">
        <v>75</v>
      </c>
      <c r="B107" s="9">
        <f>SUM(C107:T107)</f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</row>
    <row r="108" spans="1:20" ht="34.799999999999997" thickBot="1" x14ac:dyDescent="0.85">
      <c r="A108" s="46" t="s">
        <v>76</v>
      </c>
      <c r="B108" s="21">
        <f>SUM(C108:T108)</f>
        <v>-6165.1620000000003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1">
        <v>0</v>
      </c>
      <c r="R108" s="9">
        <v>0</v>
      </c>
      <c r="S108" s="9">
        <v>0</v>
      </c>
      <c r="T108" s="9">
        <v>-6165.1620000000003</v>
      </c>
    </row>
    <row r="109" spans="1:20" ht="34.200000000000003" x14ac:dyDescent="0.8">
      <c r="A109" s="44" t="s">
        <v>77</v>
      </c>
      <c r="B109" s="9">
        <f>SUM(C109:T109)</f>
        <v>-80000</v>
      </c>
      <c r="C109" s="9">
        <v>-25000</v>
      </c>
      <c r="D109" s="9">
        <v>0</v>
      </c>
      <c r="E109" s="9">
        <v>0</v>
      </c>
      <c r="F109" s="9">
        <v>0</v>
      </c>
      <c r="G109" s="9">
        <v>-35000</v>
      </c>
      <c r="H109" s="9">
        <v>0</v>
      </c>
      <c r="I109" s="9">
        <v>0</v>
      </c>
      <c r="J109" s="9">
        <v>0</v>
      </c>
      <c r="K109" s="9">
        <v>-20000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</row>
    <row r="110" spans="1:20" ht="34.799999999999997" thickBot="1" x14ac:dyDescent="0.85">
      <c r="A110" s="41" t="s">
        <v>26</v>
      </c>
      <c r="B110" s="12">
        <f>SUM(C110:T110)</f>
        <v>-86165.161999999997</v>
      </c>
      <c r="C110" s="12">
        <v>-25000</v>
      </c>
      <c r="D110" s="12">
        <v>0</v>
      </c>
      <c r="E110" s="12">
        <v>0</v>
      </c>
      <c r="F110" s="12">
        <v>0</v>
      </c>
      <c r="G110" s="12">
        <v>-35000</v>
      </c>
      <c r="H110" s="12">
        <v>0</v>
      </c>
      <c r="I110" s="12">
        <v>0</v>
      </c>
      <c r="J110" s="12">
        <v>0</v>
      </c>
      <c r="K110" s="12">
        <v>-20000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-6165.1620000000003</v>
      </c>
    </row>
    <row r="111" spans="1:20" ht="34.799999999999997" thickBot="1" x14ac:dyDescent="0.85">
      <c r="A111" s="3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spans="1:20" ht="34.200000000000003" x14ac:dyDescent="0.8">
      <c r="A112" s="31" t="s">
        <v>78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ht="34.200000000000003" x14ac:dyDescent="0.8">
      <c r="A113" s="1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ht="34.799999999999997" thickBot="1" x14ac:dyDescent="0.85">
      <c r="A114" s="45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</row>
    <row r="115" spans="1:20" ht="34.799999999999997" thickBot="1" x14ac:dyDescent="0.85">
      <c r="A115" s="34" t="s">
        <v>86</v>
      </c>
      <c r="B115" s="7" t="s">
        <v>85</v>
      </c>
      <c r="C115" s="7">
        <v>36858</v>
      </c>
      <c r="D115" s="7">
        <v>36857</v>
      </c>
      <c r="E115" s="7">
        <v>36856</v>
      </c>
      <c r="F115" s="7">
        <v>36851</v>
      </c>
      <c r="G115" s="7">
        <v>36850</v>
      </c>
      <c r="H115" s="7">
        <v>36847</v>
      </c>
      <c r="I115" s="7">
        <v>36846</v>
      </c>
      <c r="J115" s="7">
        <v>36845</v>
      </c>
      <c r="K115" s="7">
        <v>36844</v>
      </c>
      <c r="L115" s="7">
        <v>36843</v>
      </c>
      <c r="M115" s="7">
        <v>36842</v>
      </c>
      <c r="N115" s="7">
        <v>36839</v>
      </c>
      <c r="O115" s="7">
        <v>36838</v>
      </c>
      <c r="P115" s="7">
        <v>36837</v>
      </c>
      <c r="Q115" s="7">
        <v>36836</v>
      </c>
      <c r="R115" s="7">
        <v>36833</v>
      </c>
      <c r="S115" s="7">
        <v>36832</v>
      </c>
      <c r="T115" s="7">
        <v>36831</v>
      </c>
    </row>
    <row r="116" spans="1:20" ht="34.200000000000003" x14ac:dyDescent="0.8">
      <c r="A116" s="35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</row>
    <row r="117" spans="1:20" ht="34.200000000000003" x14ac:dyDescent="0.8">
      <c r="A117" s="35" t="s">
        <v>19</v>
      </c>
      <c r="B117" s="14">
        <v>-329</v>
      </c>
      <c r="C117" s="14">
        <v>4974.0922835575566</v>
      </c>
      <c r="D117" s="14">
        <v>4392.3780504012793</v>
      </c>
      <c r="E117" s="14">
        <v>120.37186782291199</v>
      </c>
      <c r="F117" s="14">
        <v>-2522.190928830039</v>
      </c>
      <c r="G117" s="14">
        <v>-1585.464572153925</v>
      </c>
      <c r="H117" s="14">
        <v>-2502.1086752493979</v>
      </c>
      <c r="I117" s="14">
        <v>-4539.512286867438</v>
      </c>
      <c r="J117" s="14">
        <v>920.54834226396565</v>
      </c>
      <c r="K117" s="14">
        <v>-560.96566257511813</v>
      </c>
      <c r="L117" s="14">
        <v>1240.9891473411026</v>
      </c>
      <c r="M117" s="14">
        <v>1211.4090509918931</v>
      </c>
      <c r="N117" s="14">
        <v>-1606.9004512711467</v>
      </c>
      <c r="O117" s="14">
        <v>-1660.3660527997274</v>
      </c>
      <c r="P117" s="14">
        <v>263.53380098942034</v>
      </c>
      <c r="Q117" s="14">
        <v>-847.32823261687088</v>
      </c>
      <c r="R117" s="14">
        <v>-17.905201982754704</v>
      </c>
      <c r="S117" s="14">
        <f ca="1">1073.08730370232+24</f>
        <v>1097.08730370232</v>
      </c>
      <c r="T117" s="14">
        <v>293.51986955387406</v>
      </c>
    </row>
    <row r="118" spans="1:20" ht="34.200000000000003" x14ac:dyDescent="0.8">
      <c r="A118" s="44" t="s">
        <v>79</v>
      </c>
      <c r="B118" s="14">
        <v>134</v>
      </c>
      <c r="C118" s="14">
        <v>186.93019536466062</v>
      </c>
      <c r="D118" s="14">
        <v>-487.88264982473731</v>
      </c>
      <c r="E118" s="14">
        <v>112.70880886628549</v>
      </c>
      <c r="F118" s="14">
        <v>-100.49560116322395</v>
      </c>
      <c r="G118" s="14">
        <v>21.033417334568</v>
      </c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ht="34.200000000000003" x14ac:dyDescent="0.8">
      <c r="A119" s="44" t="s">
        <v>80</v>
      </c>
      <c r="B119" s="14">
        <v>525</v>
      </c>
      <c r="C119" s="14">
        <v>254.11030094323314</v>
      </c>
      <c r="D119" s="14">
        <v>-266.89443328000499</v>
      </c>
      <c r="E119" s="14">
        <v>-212.7683693641396</v>
      </c>
      <c r="F119" s="14">
        <v>-13.983119407911483</v>
      </c>
      <c r="G119" s="14">
        <v>265.67761844172588</v>
      </c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 ht="34.200000000000003" x14ac:dyDescent="0.8">
      <c r="A120" s="44" t="s">
        <v>81</v>
      </c>
      <c r="B120" s="14">
        <v>1207</v>
      </c>
      <c r="C120" s="14">
        <v>-630.25324048147309</v>
      </c>
      <c r="D120" s="14">
        <v>-206.65047199609441</v>
      </c>
      <c r="E120" s="14">
        <v>601.97089215760059</v>
      </c>
      <c r="F120" s="14">
        <v>-2968.4808650416753</v>
      </c>
      <c r="G120" s="14">
        <v>1018.2140338227999</v>
      </c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 ht="34.200000000000003" x14ac:dyDescent="0.8">
      <c r="A121" s="44" t="s">
        <v>82</v>
      </c>
      <c r="B121" s="14">
        <v>47</v>
      </c>
      <c r="C121" s="14">
        <v>-0.1492839698311984</v>
      </c>
      <c r="D121" s="14">
        <v>-0.18281428886763304</v>
      </c>
      <c r="E121" s="14">
        <v>-0.26557680444170267</v>
      </c>
      <c r="F121" s="14">
        <v>0.45686512758201714</v>
      </c>
      <c r="G121" s="14">
        <v>8.5709374940320465E-2</v>
      </c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spans="1:20" ht="34.200000000000003" x14ac:dyDescent="0.8">
      <c r="A122" s="44" t="s">
        <v>83</v>
      </c>
      <c r="B122" s="14">
        <v>-4213</v>
      </c>
      <c r="C122" s="14">
        <v>-1002.0875527187828</v>
      </c>
      <c r="D122" s="14">
        <v>-140.02261048764839</v>
      </c>
      <c r="E122" s="14">
        <v>316.43481922569885</v>
      </c>
      <c r="F122" s="14">
        <v>1887.4122583557798</v>
      </c>
      <c r="G122" s="14">
        <v>65.298266173488713</v>
      </c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 ht="34.200000000000003" x14ac:dyDescent="0.8">
      <c r="A123" s="44" t="s">
        <v>75</v>
      </c>
      <c r="B123" s="14">
        <f>SUM(C123:T123)</f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pans="1:20" ht="34.799999999999997" thickBot="1" x14ac:dyDescent="0.85">
      <c r="A124" s="41" t="s">
        <v>26</v>
      </c>
      <c r="B124" s="12">
        <f ca="1">SUM(C124:T124)</f>
        <v>-2628.7772384740947</v>
      </c>
      <c r="C124" s="12">
        <v>3782.6427026953643</v>
      </c>
      <c r="D124" s="12">
        <v>3290.9278848127942</v>
      </c>
      <c r="E124" s="12">
        <v>938.71801870835725</v>
      </c>
      <c r="F124" s="12">
        <v>-3717.7382560870701</v>
      </c>
      <c r="G124" s="12">
        <v>-215.24123638134259</v>
      </c>
      <c r="H124" s="12">
        <v>-2502.1086752493979</v>
      </c>
      <c r="I124" s="12">
        <v>-4539.512286867438</v>
      </c>
      <c r="J124" s="12">
        <v>920.54834226396565</v>
      </c>
      <c r="K124" s="12">
        <v>-560.96566257511813</v>
      </c>
      <c r="L124" s="12">
        <v>1240.9891473411026</v>
      </c>
      <c r="M124" s="12">
        <v>1211.4090509918931</v>
      </c>
      <c r="N124" s="12">
        <v>-1606.9004512711467</v>
      </c>
      <c r="O124" s="12">
        <v>-1660.3660527997274</v>
      </c>
      <c r="P124" s="12">
        <v>263.53380098942034</v>
      </c>
      <c r="Q124" s="12">
        <v>-847.32823261687088</v>
      </c>
      <c r="R124" s="12">
        <v>-17.905201982754704</v>
      </c>
      <c r="S124" s="12">
        <v>1097</v>
      </c>
      <c r="T124" s="12">
        <v>293.51986955387406</v>
      </c>
    </row>
    <row r="125" spans="1:20" ht="34.200000000000003" x14ac:dyDescent="0.8">
      <c r="A125" s="37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1:20" ht="34.799999999999997" thickBot="1" x14ac:dyDescent="0.85">
      <c r="A126" s="38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</row>
    <row r="127" spans="1:20" ht="34.799999999999997" thickBot="1" x14ac:dyDescent="0.85">
      <c r="A127" s="31" t="s">
        <v>84</v>
      </c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0"/>
      <c r="S127" s="20"/>
      <c r="T127" s="20"/>
    </row>
    <row r="128" spans="1:20" ht="34.799999999999997" thickBot="1" x14ac:dyDescent="0.85">
      <c r="A128" s="34" t="s">
        <v>86</v>
      </c>
      <c r="B128" s="7" t="s">
        <v>85</v>
      </c>
      <c r="C128" s="7">
        <v>36858</v>
      </c>
      <c r="D128" s="7">
        <v>36857</v>
      </c>
      <c r="E128" s="7">
        <v>36856</v>
      </c>
      <c r="F128" s="7">
        <v>36851</v>
      </c>
      <c r="G128" s="7">
        <v>36850</v>
      </c>
      <c r="H128" s="7">
        <v>36847</v>
      </c>
      <c r="I128" s="7">
        <v>36846</v>
      </c>
      <c r="J128" s="7">
        <v>36845</v>
      </c>
      <c r="K128" s="7">
        <v>36844</v>
      </c>
      <c r="L128" s="7">
        <v>36843</v>
      </c>
      <c r="M128" s="7">
        <v>36842</v>
      </c>
      <c r="N128" s="7">
        <v>36839</v>
      </c>
      <c r="O128" s="7">
        <v>36838</v>
      </c>
      <c r="P128" s="7">
        <v>36837</v>
      </c>
      <c r="Q128" s="7">
        <v>36836</v>
      </c>
      <c r="R128" s="7">
        <v>36833</v>
      </c>
      <c r="S128" s="7">
        <v>36832</v>
      </c>
      <c r="T128" s="7">
        <v>36831</v>
      </c>
    </row>
    <row r="129" spans="1:20" ht="34.799999999999997" thickBot="1" x14ac:dyDescent="0.85">
      <c r="A129" s="47"/>
      <c r="B129" s="21">
        <f>SUM(C129:T129)</f>
        <v>2003.06574</v>
      </c>
      <c r="C129" s="21">
        <v>19.78</v>
      </c>
      <c r="D129" s="25">
        <v>33.775799999999997</v>
      </c>
      <c r="E129" s="21">
        <v>97.751500000000163</v>
      </c>
      <c r="F129" s="21">
        <v>179.44799999999998</v>
      </c>
      <c r="G129" s="21">
        <v>218.5179999999998</v>
      </c>
      <c r="H129" s="21">
        <v>-381.28907000000004</v>
      </c>
      <c r="I129" s="21">
        <v>12.059000000000141</v>
      </c>
      <c r="J129" s="21">
        <v>167.95199999999994</v>
      </c>
      <c r="K129" s="21">
        <v>13.800000000000201</v>
      </c>
      <c r="L129" s="21">
        <v>75.625999999999806</v>
      </c>
      <c r="M129" s="21">
        <v>224.75575000000021</v>
      </c>
      <c r="N129" s="21">
        <v>769.4772999999999</v>
      </c>
      <c r="O129" s="21">
        <v>312.88249999999999</v>
      </c>
      <c r="P129" s="21">
        <v>32.625</v>
      </c>
      <c r="Q129" s="21">
        <v>13.824999999999999</v>
      </c>
      <c r="R129" s="9">
        <v>56.446369999999995</v>
      </c>
      <c r="S129" s="9">
        <v>148.33258999999998</v>
      </c>
      <c r="T129" s="9">
        <v>7.3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Havlíček Jan</cp:lastModifiedBy>
  <dcterms:created xsi:type="dcterms:W3CDTF">2000-11-29T15:38:24Z</dcterms:created>
  <dcterms:modified xsi:type="dcterms:W3CDTF">2023-09-10T15:13:23Z</dcterms:modified>
</cp:coreProperties>
</file>