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3" localSheetId="1">'GRMS Detail'!$A$7:$I$37</definedName>
    <definedName name="ExternalData4" localSheetId="1">'GRMS Detail'!$AC$1:$AF$23</definedName>
    <definedName name="ExternalData5" localSheetId="1">'GRMS Detail'!$A$7:$I$26</definedName>
    <definedName name="ExternalData6" localSheetId="1">'GRMS Detail'!$AC$1:$AF$23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/>
</workbook>
</file>

<file path=xl/calcChain.xml><?xml version="1.0" encoding="utf-8"?>
<calcChain xmlns="http://schemas.openxmlformats.org/spreadsheetml/2006/main">
  <c r="I1" i="18" l="1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H71" i="18"/>
  <c r="AH72" i="18"/>
  <c r="AH73" i="18"/>
  <c r="AH74" i="18"/>
  <c r="AH75" i="18"/>
  <c r="AH76" i="18"/>
  <c r="AH77" i="18"/>
  <c r="AH78" i="18"/>
  <c r="AH79" i="18"/>
  <c r="AH80" i="18"/>
  <c r="AH81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97" i="18"/>
  <c r="AH98" i="18"/>
  <c r="AH99" i="18"/>
  <c r="AH100" i="18"/>
  <c r="AH101" i="18"/>
  <c r="AH102" i="18"/>
  <c r="AH103" i="18"/>
  <c r="AH104" i="18"/>
  <c r="AH105" i="18"/>
  <c r="AH106" i="18"/>
  <c r="AH107" i="18"/>
  <c r="AH108" i="18"/>
  <c r="AH109" i="18"/>
  <c r="AH110" i="18"/>
  <c r="AH111" i="18"/>
  <c r="AH112" i="18"/>
  <c r="AH113" i="18"/>
  <c r="AH114" i="18"/>
  <c r="AH115" i="18"/>
  <c r="AH116" i="18"/>
  <c r="AH117" i="18"/>
  <c r="AH118" i="18"/>
  <c r="AH119" i="18"/>
  <c r="AH120" i="18"/>
  <c r="AH121" i="18"/>
  <c r="AH122" i="18"/>
  <c r="AH123" i="18"/>
  <c r="AH124" i="18"/>
  <c r="AH125" i="18"/>
  <c r="AH126" i="18"/>
  <c r="AH127" i="18"/>
  <c r="AH128" i="18"/>
  <c r="AH129" i="18"/>
  <c r="AH130" i="18"/>
  <c r="AH131" i="18"/>
  <c r="AH132" i="18"/>
  <c r="AH133" i="18"/>
  <c r="AH134" i="18"/>
  <c r="AH135" i="18"/>
  <c r="AH136" i="18"/>
  <c r="AH137" i="18"/>
  <c r="AH138" i="18"/>
  <c r="AH139" i="18"/>
  <c r="AH140" i="18"/>
  <c r="AH141" i="18"/>
  <c r="AH142" i="18"/>
  <c r="AH143" i="18"/>
  <c r="AH144" i="18"/>
  <c r="AH145" i="18"/>
  <c r="AH146" i="18"/>
  <c r="AH147" i="18"/>
  <c r="AH148" i="18"/>
  <c r="AH149" i="18"/>
  <c r="AH150" i="18"/>
  <c r="AH151" i="18"/>
  <c r="AH152" i="18"/>
  <c r="AH153" i="18"/>
  <c r="AH154" i="18"/>
  <c r="AH155" i="18"/>
  <c r="AH156" i="18"/>
  <c r="AH157" i="18"/>
  <c r="AH158" i="18"/>
  <c r="AH159" i="18"/>
  <c r="AH160" i="18"/>
  <c r="AH161" i="18"/>
  <c r="AH162" i="18"/>
  <c r="AH163" i="18"/>
  <c r="AH164" i="18"/>
  <c r="AH165" i="18"/>
  <c r="AH166" i="18"/>
  <c r="AH167" i="18"/>
  <c r="AH168" i="18"/>
  <c r="AH169" i="18"/>
  <c r="AH170" i="18"/>
  <c r="AH171" i="18"/>
  <c r="AH172" i="18"/>
  <c r="AH173" i="18"/>
  <c r="AH174" i="18"/>
  <c r="AH175" i="18"/>
  <c r="AH176" i="18"/>
  <c r="AH177" i="18"/>
  <c r="AH178" i="18"/>
  <c r="AH179" i="18"/>
  <c r="AH180" i="18"/>
  <c r="AH181" i="18"/>
  <c r="AH182" i="18"/>
  <c r="AH183" i="18"/>
  <c r="AH184" i="18"/>
  <c r="AH185" i="18"/>
  <c r="AH186" i="18"/>
  <c r="AH187" i="18"/>
  <c r="AH188" i="18"/>
  <c r="AH189" i="18"/>
  <c r="AH190" i="18"/>
  <c r="AH191" i="18"/>
  <c r="AH192" i="18"/>
  <c r="AH193" i="18"/>
  <c r="AH194" i="18"/>
  <c r="AH19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0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3" name="Connection10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8-22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  <connection id="4" name="Connection1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5" name="Connection2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6" name="Connection3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8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9" name="Connection6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10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11" name="Connection8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12" name="Connection9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</connections>
</file>

<file path=xl/sharedStrings.xml><?xml version="1.0" encoding="utf-8"?>
<sst xmlns="http://schemas.openxmlformats.org/spreadsheetml/2006/main" count="937" uniqueCount="138">
  <si>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</si>
  <si>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</si>
  <si>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</si>
  <si>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</si>
  <si>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</si>
  <si>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</si>
  <si>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</si>
  <si>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</si>
  <si>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</si>
  <si>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</si>
  <si>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</si>
  <si>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</si>
  <si>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</si>
  <si>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</si>
  <si>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</si>
  <si>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</si>
  <si>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</si>
  <si>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</si>
  <si>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</si>
  <si>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</si>
  <si>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</si>
  <si>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</si>
  <si>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</si>
  <si>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</si>
  <si>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</si>
  <si>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</si>
  <si>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</si>
  <si>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</si>
  <si>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</si>
  <si>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</si>
  <si>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</si>
  <si>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</si>
  <si>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</si>
  <si>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</si>
  <si>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</si>
  <si>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</si>
  <si>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</si>
  <si>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</si>
  <si>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</si>
  <si>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</si>
  <si>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</si>
  <si>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</si>
  <si>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</si>
  <si>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</si>
  <si>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</si>
  <si>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</si>
  <si>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</si>
  <si>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</si>
  <si>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</si>
  <si>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</si>
  <si>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</si>
  <si>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</si>
  <si>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</si>
  <si>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</si>
  <si>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</si>
  <si>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</si>
  <si>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</si>
  <si>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</si>
  <si>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</si>
  <si>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</si>
  <si>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</si>
  <si>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</si>
  <si>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</si>
  <si>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</si>
  <si>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</si>
  <si>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</si>
  <si>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</si>
  <si>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</si>
  <si>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t>IMCAN-ERMS-XL-PHY</t>
  </si>
  <si>
    <t>GDP-CHI.GATE</t>
  </si>
  <si>
    <t>GDP-ELPO/SANJUA</t>
  </si>
  <si>
    <t>GDP-MALIN-CTYGA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</si>
  <si>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</si>
  <si>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</si>
  <si>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</si>
  <si>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</si>
  <si>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</si>
  <si>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</si>
  <si>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</si>
  <si>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GD-NWPL_ROCKY_M</t>
  </si>
  <si>
    <t>Maximum</t>
  </si>
  <si>
    <t>INTRA-CAND-EAST-PHY</t>
  </si>
  <si>
    <t>CHIPPAWA/IM</t>
  </si>
  <si>
    <t>GDP-DAWN</t>
  </si>
  <si>
    <t>Minimum</t>
  </si>
  <si>
    <t>CORNWALL/IM</t>
  </si>
  <si>
    <t>Derived</t>
  </si>
  <si>
    <t>PRICE</t>
  </si>
  <si>
    <t>BASIS</t>
  </si>
  <si>
    <t>GD</t>
  </si>
  <si>
    <t>DAWN/IM</t>
  </si>
  <si>
    <t>EMPRESS-US/IM</t>
  </si>
  <si>
    <t>GD-NIAGARA</t>
  </si>
  <si>
    <t>GDM-WADDINGTON</t>
  </si>
  <si>
    <t>NIAGARA/IM</t>
  </si>
  <si>
    <t>PARK-CDN/IM</t>
  </si>
  <si>
    <t>GDP-NWPL-ROCKYM</t>
  </si>
  <si>
    <t>PARKWAY/IM</t>
  </si>
  <si>
    <t>WADDINGTON/IM</t>
  </si>
  <si>
    <t>INTRA-CAND-WE-GD-GDL</t>
  </si>
  <si>
    <t>IF-NTHWST/CANB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</si>
  <si>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</si>
  <si>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</si>
  <si>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</si>
  <si>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</si>
  <si>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</si>
  <si>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</si>
  <si>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</si>
  <si>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</si>
  <si>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CGPR-AECO/BASIS</t>
  </si>
  <si>
    <t>IF-NWPL_ROCKY_M</t>
  </si>
  <si>
    <t>GDC-EMPRESS/DAY</t>
  </si>
  <si>
    <t>NGI-MALIN/FP</t>
  </si>
  <si>
    <t>IMCAN-ERMS-XL-BAS</t>
  </si>
  <si>
    <t>NGI-MALIN</t>
  </si>
  <si>
    <t>INTRA-CAND-WEST-PRCNGI-MALIN</t>
  </si>
  <si>
    <t>INTRA-CAND-WEST-PRCNGMR-AECO/C</t>
  </si>
  <si>
    <t>NGGJ</t>
  </si>
  <si>
    <t>INTRA-CAND-WEST-PRCNGGJ</t>
  </si>
  <si>
    <t>GDP-KERN/OPAL</t>
  </si>
  <si>
    <t>CHIPPAWA-CDN/IM</t>
  </si>
  <si>
    <t>EMERSON-ONT</t>
  </si>
  <si>
    <t>GD-AECOUSD-DAIL</t>
  </si>
  <si>
    <t>ST.CLAIR/IM</t>
  </si>
  <si>
    <t>INTRA-CAND-BC-PRC</t>
  </si>
  <si>
    <t>FT-CAND-OP-GD-GDL</t>
  </si>
  <si>
    <t>INTRA-CAND-BC-PHY</t>
  </si>
  <si>
    <t>GD-ST. 2 (C$)</t>
  </si>
  <si>
    <t>STN2-CDN/IM</t>
  </si>
  <si>
    <t>STN2-US/IM</t>
  </si>
  <si>
    <t>SUMAS-CDN/IM</t>
  </si>
  <si>
    <t>SUMAS-US/IM</t>
  </si>
  <si>
    <t>INTRA-CAND-BC-BAS</t>
  </si>
  <si>
    <t>UNKNOWN</t>
  </si>
  <si>
    <t>INTRA-CAND-WEST-BAS</t>
  </si>
  <si>
    <t xml:space="preserve">   (Positions in Cont. Equiv.)     From:</t>
  </si>
  <si>
    <t>September</t>
  </si>
  <si>
    <t>Aug-00/Oct-23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</si>
</sst>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168" fontId="2" fillId="0" borderId="0" xfId="1" applyNumberFormat="1" applyFont="1"/>
    <xf numFmtId="0" fontId="0" fillId="0" borderId="0" xfId="0" applyBorder="1"/>
    <xf numFmtId="0" fontId="8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/>
    <xf numFmtId="43" fontId="2" fillId="0" borderId="0" xfId="1" applyFont="1" applyFill="1"/>
    <xf numFmtId="167" fontId="2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ug'00/Gas%20Bench/GBM_08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 refreshError="1"/>
      <sheetData sheetId="1">
        <row r="3">
          <cell r="I3">
            <v>36770</v>
          </cell>
          <cell r="J3">
            <v>3</v>
          </cell>
          <cell r="O3">
            <v>36770</v>
          </cell>
          <cell r="P3">
            <v>3</v>
          </cell>
          <cell r="R3">
            <v>36739</v>
          </cell>
          <cell r="S3">
            <v>1</v>
          </cell>
        </row>
        <row r="4">
          <cell r="I4">
            <v>36800</v>
          </cell>
          <cell r="J4">
            <v>4</v>
          </cell>
          <cell r="O4">
            <v>36800</v>
          </cell>
          <cell r="P4">
            <v>4</v>
          </cell>
          <cell r="R4">
            <v>36770</v>
          </cell>
          <cell r="S4">
            <v>3</v>
          </cell>
        </row>
        <row r="5">
          <cell r="I5">
            <v>36831</v>
          </cell>
          <cell r="J5">
            <v>5</v>
          </cell>
          <cell r="O5">
            <v>36831</v>
          </cell>
          <cell r="P5">
            <v>5</v>
          </cell>
          <cell r="R5">
            <v>36800</v>
          </cell>
          <cell r="S5">
            <v>4</v>
          </cell>
        </row>
        <row r="6">
          <cell r="I6">
            <v>36861</v>
          </cell>
          <cell r="J6">
            <v>6</v>
          </cell>
          <cell r="O6">
            <v>36861</v>
          </cell>
          <cell r="P6">
            <v>6</v>
          </cell>
          <cell r="R6">
            <v>36831</v>
          </cell>
          <cell r="S6">
            <v>5</v>
          </cell>
        </row>
        <row r="7">
          <cell r="I7">
            <v>36892</v>
          </cell>
          <cell r="J7">
            <v>7</v>
          </cell>
          <cell r="O7">
            <v>36892</v>
          </cell>
          <cell r="P7">
            <v>7</v>
          </cell>
          <cell r="R7">
            <v>36861</v>
          </cell>
          <cell r="S7">
            <v>6</v>
          </cell>
        </row>
        <row r="8">
          <cell r="I8">
            <v>36923</v>
          </cell>
          <cell r="J8">
            <v>8</v>
          </cell>
          <cell r="O8">
            <v>36923</v>
          </cell>
          <cell r="P8">
            <v>8</v>
          </cell>
          <cell r="R8">
            <v>36892</v>
          </cell>
          <cell r="S8">
            <v>7</v>
          </cell>
        </row>
        <row r="9">
          <cell r="I9">
            <v>36951</v>
          </cell>
          <cell r="J9">
            <v>9</v>
          </cell>
          <cell r="O9">
            <v>36951</v>
          </cell>
          <cell r="P9">
            <v>9</v>
          </cell>
          <cell r="R9">
            <v>36923</v>
          </cell>
          <cell r="S9">
            <v>8</v>
          </cell>
        </row>
        <row r="10">
          <cell r="I10">
            <v>36982</v>
          </cell>
          <cell r="J10">
            <v>9</v>
          </cell>
          <cell r="O10">
            <v>36982</v>
          </cell>
          <cell r="P10">
            <v>9</v>
          </cell>
          <cell r="R10">
            <v>36951</v>
          </cell>
          <cell r="S10">
            <v>9</v>
          </cell>
        </row>
        <row r="11">
          <cell r="I11">
            <v>37012</v>
          </cell>
          <cell r="J11">
            <v>9</v>
          </cell>
          <cell r="O11">
            <v>37012</v>
          </cell>
          <cell r="P11">
            <v>9</v>
          </cell>
          <cell r="R11">
            <v>36982</v>
          </cell>
          <cell r="S11">
            <v>9</v>
          </cell>
        </row>
        <row r="12">
          <cell r="I12">
            <v>37043</v>
          </cell>
          <cell r="J12">
            <v>9</v>
          </cell>
          <cell r="O12">
            <v>37043</v>
          </cell>
          <cell r="P12">
            <v>9</v>
          </cell>
          <cell r="R12">
            <v>37012</v>
          </cell>
          <cell r="S12">
            <v>9</v>
          </cell>
        </row>
        <row r="13">
          <cell r="I13">
            <v>37073</v>
          </cell>
          <cell r="J13">
            <v>9</v>
          </cell>
          <cell r="O13">
            <v>37073</v>
          </cell>
          <cell r="P13">
            <v>9</v>
          </cell>
          <cell r="R13">
            <v>37043</v>
          </cell>
          <cell r="S13">
            <v>9</v>
          </cell>
        </row>
        <row r="14">
          <cell r="I14">
            <v>37104</v>
          </cell>
          <cell r="J14">
            <v>9</v>
          </cell>
          <cell r="O14">
            <v>37104</v>
          </cell>
          <cell r="P14">
            <v>9</v>
          </cell>
          <cell r="R14">
            <v>37073</v>
          </cell>
          <cell r="S14">
            <v>9</v>
          </cell>
        </row>
        <row r="15">
          <cell r="I15">
            <v>37135</v>
          </cell>
          <cell r="J15">
            <v>9</v>
          </cell>
          <cell r="O15">
            <v>37135</v>
          </cell>
          <cell r="P15">
            <v>9</v>
          </cell>
          <cell r="R15">
            <v>37104</v>
          </cell>
          <cell r="S15">
            <v>9</v>
          </cell>
        </row>
        <row r="16">
          <cell r="I16">
            <v>37165</v>
          </cell>
          <cell r="J16">
            <v>9</v>
          </cell>
          <cell r="O16">
            <v>37165</v>
          </cell>
          <cell r="P16">
            <v>9</v>
          </cell>
          <cell r="R16">
            <v>37135</v>
          </cell>
          <cell r="S16">
            <v>9</v>
          </cell>
        </row>
        <row r="17">
          <cell r="I17">
            <v>37196</v>
          </cell>
          <cell r="J17">
            <v>9</v>
          </cell>
          <cell r="O17">
            <v>37196</v>
          </cell>
          <cell r="P17">
            <v>9</v>
          </cell>
          <cell r="R17">
            <v>37165</v>
          </cell>
          <cell r="S17">
            <v>9</v>
          </cell>
        </row>
        <row r="18">
          <cell r="I18">
            <v>37226</v>
          </cell>
          <cell r="J18">
            <v>9</v>
          </cell>
          <cell r="O18">
            <v>37226</v>
          </cell>
          <cell r="P18">
            <v>9</v>
          </cell>
          <cell r="R18">
            <v>37196</v>
          </cell>
          <cell r="S18">
            <v>9</v>
          </cell>
        </row>
        <row r="19">
          <cell r="I19">
            <v>37257</v>
          </cell>
          <cell r="J19">
            <v>10</v>
          </cell>
          <cell r="O19">
            <v>37257</v>
          </cell>
          <cell r="P19">
            <v>10</v>
          </cell>
          <cell r="R19">
            <v>37226</v>
          </cell>
          <cell r="S19">
            <v>9</v>
          </cell>
        </row>
        <row r="20">
          <cell r="I20">
            <v>37288</v>
          </cell>
          <cell r="J20">
            <v>10</v>
          </cell>
          <cell r="O20">
            <v>37288</v>
          </cell>
          <cell r="P20">
            <v>10</v>
          </cell>
          <cell r="R20">
            <v>37257</v>
          </cell>
          <cell r="S20">
            <v>10</v>
          </cell>
        </row>
        <row r="21">
          <cell r="I21">
            <v>37316</v>
          </cell>
          <cell r="J21">
            <v>10</v>
          </cell>
          <cell r="O21">
            <v>37316</v>
          </cell>
          <cell r="P21">
            <v>10</v>
          </cell>
          <cell r="R21">
            <v>37288</v>
          </cell>
          <cell r="S21">
            <v>10</v>
          </cell>
        </row>
        <row r="22">
          <cell r="I22">
            <v>37347</v>
          </cell>
          <cell r="J22">
            <v>10</v>
          </cell>
          <cell r="O22">
            <v>37347</v>
          </cell>
          <cell r="P22">
            <v>10</v>
          </cell>
          <cell r="R22">
            <v>37316</v>
          </cell>
          <cell r="S22">
            <v>10</v>
          </cell>
        </row>
        <row r="23">
          <cell r="I23">
            <v>37377</v>
          </cell>
          <cell r="J23">
            <v>10</v>
          </cell>
          <cell r="O23">
            <v>37377</v>
          </cell>
          <cell r="P23">
            <v>10</v>
          </cell>
          <cell r="R23">
            <v>37347</v>
          </cell>
          <cell r="S23">
            <v>10</v>
          </cell>
        </row>
        <row r="24">
          <cell r="I24">
            <v>37408</v>
          </cell>
          <cell r="J24">
            <v>10</v>
          </cell>
          <cell r="O24">
            <v>37408</v>
          </cell>
          <cell r="P24">
            <v>10</v>
          </cell>
          <cell r="R24">
            <v>37377</v>
          </cell>
          <cell r="S24">
            <v>10</v>
          </cell>
        </row>
        <row r="25">
          <cell r="I25">
            <v>37438</v>
          </cell>
          <cell r="J25">
            <v>10</v>
          </cell>
          <cell r="O25">
            <v>37438</v>
          </cell>
          <cell r="P25">
            <v>10</v>
          </cell>
          <cell r="R25">
            <v>37408</v>
          </cell>
          <cell r="S25">
            <v>10</v>
          </cell>
        </row>
        <row r="26">
          <cell r="I26">
            <v>37469</v>
          </cell>
          <cell r="J26">
            <v>10</v>
          </cell>
          <cell r="O26">
            <v>37469</v>
          </cell>
          <cell r="P26">
            <v>10</v>
          </cell>
          <cell r="R26">
            <v>37438</v>
          </cell>
          <cell r="S26">
            <v>10</v>
          </cell>
        </row>
        <row r="27">
          <cell r="I27">
            <v>37500</v>
          </cell>
          <cell r="J27">
            <v>10</v>
          </cell>
          <cell r="O27">
            <v>37500</v>
          </cell>
          <cell r="P27">
            <v>10</v>
          </cell>
          <cell r="R27">
            <v>37469</v>
          </cell>
          <cell r="S27">
            <v>10</v>
          </cell>
        </row>
        <row r="28">
          <cell r="I28">
            <v>37530</v>
          </cell>
          <cell r="J28">
            <v>10</v>
          </cell>
          <cell r="O28">
            <v>37530</v>
          </cell>
          <cell r="P28">
            <v>10</v>
          </cell>
          <cell r="R28">
            <v>37500</v>
          </cell>
          <cell r="S28">
            <v>10</v>
          </cell>
        </row>
        <row r="29">
          <cell r="I29">
            <v>37561</v>
          </cell>
          <cell r="J29">
            <v>10</v>
          </cell>
          <cell r="O29">
            <v>37561</v>
          </cell>
          <cell r="P29">
            <v>10</v>
          </cell>
          <cell r="R29">
            <v>37530</v>
          </cell>
          <cell r="S29">
            <v>10</v>
          </cell>
        </row>
        <row r="30">
          <cell r="I30">
            <v>37591</v>
          </cell>
          <cell r="J30">
            <v>10</v>
          </cell>
          <cell r="O30">
            <v>37591</v>
          </cell>
          <cell r="P30">
            <v>10</v>
          </cell>
          <cell r="R30">
            <v>37561</v>
          </cell>
          <cell r="S30">
            <v>10</v>
          </cell>
        </row>
        <row r="31">
          <cell r="I31">
            <v>37622</v>
          </cell>
          <cell r="J31">
            <v>11</v>
          </cell>
          <cell r="O31">
            <v>37622</v>
          </cell>
          <cell r="P31">
            <v>11</v>
          </cell>
          <cell r="R31">
            <v>37591</v>
          </cell>
          <cell r="S31">
            <v>10</v>
          </cell>
        </row>
        <row r="32">
          <cell r="I32">
            <v>37653</v>
          </cell>
          <cell r="J32">
            <v>11</v>
          </cell>
          <cell r="O32">
            <v>37653</v>
          </cell>
          <cell r="P32">
            <v>11</v>
          </cell>
          <cell r="R32">
            <v>37622</v>
          </cell>
          <cell r="S32">
            <v>11</v>
          </cell>
        </row>
        <row r="33">
          <cell r="I33">
            <v>37681</v>
          </cell>
          <cell r="J33">
            <v>11</v>
          </cell>
          <cell r="O33">
            <v>37681</v>
          </cell>
          <cell r="P33">
            <v>11</v>
          </cell>
          <cell r="R33">
            <v>37653</v>
          </cell>
          <cell r="S33">
            <v>11</v>
          </cell>
        </row>
        <row r="34">
          <cell r="I34">
            <v>37712</v>
          </cell>
          <cell r="J34">
            <v>11</v>
          </cell>
          <cell r="O34">
            <v>37712</v>
          </cell>
          <cell r="P34">
            <v>11</v>
          </cell>
          <cell r="R34">
            <v>37681</v>
          </cell>
          <cell r="S34">
            <v>11</v>
          </cell>
        </row>
        <row r="35">
          <cell r="I35">
            <v>37742</v>
          </cell>
          <cell r="J35">
            <v>11</v>
          </cell>
          <cell r="O35">
            <v>37742</v>
          </cell>
          <cell r="P35">
            <v>11</v>
          </cell>
          <cell r="R35">
            <v>37712</v>
          </cell>
          <cell r="S35">
            <v>11</v>
          </cell>
        </row>
        <row r="36">
          <cell r="I36">
            <v>37773</v>
          </cell>
          <cell r="J36">
            <v>11</v>
          </cell>
          <cell r="O36">
            <v>37773</v>
          </cell>
          <cell r="P36">
            <v>11</v>
          </cell>
          <cell r="R36">
            <v>37742</v>
          </cell>
          <cell r="S36">
            <v>11</v>
          </cell>
        </row>
        <row r="37">
          <cell r="I37">
            <v>37803</v>
          </cell>
          <cell r="J37">
            <v>11</v>
          </cell>
          <cell r="O37">
            <v>37803</v>
          </cell>
          <cell r="P37">
            <v>11</v>
          </cell>
          <cell r="R37">
            <v>37773</v>
          </cell>
          <cell r="S37">
            <v>11</v>
          </cell>
        </row>
        <row r="38">
          <cell r="I38">
            <v>37834</v>
          </cell>
          <cell r="J38">
            <v>11</v>
          </cell>
          <cell r="O38">
            <v>37834</v>
          </cell>
          <cell r="P38">
            <v>11</v>
          </cell>
          <cell r="R38">
            <v>37803</v>
          </cell>
          <cell r="S38">
            <v>11</v>
          </cell>
        </row>
        <row r="39">
          <cell r="I39">
            <v>37865</v>
          </cell>
          <cell r="J39">
            <v>11</v>
          </cell>
          <cell r="O39">
            <v>37865</v>
          </cell>
          <cell r="P39">
            <v>11</v>
          </cell>
          <cell r="R39">
            <v>37834</v>
          </cell>
          <cell r="S39">
            <v>11</v>
          </cell>
        </row>
        <row r="40">
          <cell r="I40">
            <v>37895</v>
          </cell>
          <cell r="J40">
            <v>11</v>
          </cell>
          <cell r="O40">
            <v>37895</v>
          </cell>
          <cell r="P40">
            <v>11</v>
          </cell>
          <cell r="R40">
            <v>37865</v>
          </cell>
          <cell r="S40">
            <v>11</v>
          </cell>
        </row>
        <row r="41">
          <cell r="I41">
            <v>37926</v>
          </cell>
          <cell r="J41">
            <v>11</v>
          </cell>
          <cell r="O41">
            <v>37926</v>
          </cell>
          <cell r="P41">
            <v>11</v>
          </cell>
          <cell r="R41">
            <v>37895</v>
          </cell>
          <cell r="S41">
            <v>11</v>
          </cell>
        </row>
        <row r="42">
          <cell r="I42">
            <v>37956</v>
          </cell>
          <cell r="J42">
            <v>11</v>
          </cell>
          <cell r="O42">
            <v>37956</v>
          </cell>
          <cell r="P42">
            <v>11</v>
          </cell>
          <cell r="R42">
            <v>37926</v>
          </cell>
          <cell r="S42">
            <v>11</v>
          </cell>
        </row>
        <row r="43">
          <cell r="I43">
            <v>37987</v>
          </cell>
          <cell r="J43">
            <v>12</v>
          </cell>
          <cell r="O43">
            <v>37987</v>
          </cell>
          <cell r="P43">
            <v>12</v>
          </cell>
          <cell r="R43">
            <v>37956</v>
          </cell>
          <cell r="S43">
            <v>11</v>
          </cell>
        </row>
        <row r="44">
          <cell r="I44">
            <v>38018</v>
          </cell>
          <cell r="J44">
            <v>12</v>
          </cell>
          <cell r="O44">
            <v>38018</v>
          </cell>
          <cell r="P44">
            <v>12</v>
          </cell>
          <cell r="R44">
            <v>37987</v>
          </cell>
          <cell r="S44">
            <v>12</v>
          </cell>
        </row>
        <row r="45">
          <cell r="I45">
            <v>38047</v>
          </cell>
          <cell r="J45">
            <v>12</v>
          </cell>
          <cell r="O45">
            <v>38047</v>
          </cell>
          <cell r="P45">
            <v>12</v>
          </cell>
          <cell r="R45">
            <v>38018</v>
          </cell>
          <cell r="S45">
            <v>12</v>
          </cell>
        </row>
        <row r="46">
          <cell r="I46">
            <v>38078</v>
          </cell>
          <cell r="J46">
            <v>12</v>
          </cell>
          <cell r="O46">
            <v>38078</v>
          </cell>
          <cell r="P46">
            <v>12</v>
          </cell>
          <cell r="R46">
            <v>38047</v>
          </cell>
          <cell r="S46">
            <v>12</v>
          </cell>
        </row>
        <row r="47">
          <cell r="I47">
            <v>38108</v>
          </cell>
          <cell r="J47">
            <v>12</v>
          </cell>
          <cell r="O47">
            <v>38108</v>
          </cell>
          <cell r="P47">
            <v>12</v>
          </cell>
          <cell r="R47">
            <v>38078</v>
          </cell>
          <cell r="S47">
            <v>12</v>
          </cell>
        </row>
        <row r="48">
          <cell r="I48">
            <v>38139</v>
          </cell>
          <cell r="J48">
            <v>12</v>
          </cell>
          <cell r="O48">
            <v>38139</v>
          </cell>
          <cell r="P48">
            <v>12</v>
          </cell>
          <cell r="R48">
            <v>38108</v>
          </cell>
          <cell r="S48">
            <v>12</v>
          </cell>
        </row>
        <row r="49">
          <cell r="I49">
            <v>38169</v>
          </cell>
          <cell r="J49">
            <v>12</v>
          </cell>
          <cell r="O49">
            <v>38169</v>
          </cell>
          <cell r="P49">
            <v>12</v>
          </cell>
          <cell r="R49">
            <v>38139</v>
          </cell>
          <cell r="S49">
            <v>12</v>
          </cell>
        </row>
        <row r="50">
          <cell r="I50">
            <v>38200</v>
          </cell>
          <cell r="J50">
            <v>12</v>
          </cell>
          <cell r="O50">
            <v>38200</v>
          </cell>
          <cell r="P50">
            <v>12</v>
          </cell>
          <cell r="R50">
            <v>38169</v>
          </cell>
          <cell r="S50">
            <v>12</v>
          </cell>
        </row>
        <row r="51">
          <cell r="I51">
            <v>38231</v>
          </cell>
          <cell r="J51">
            <v>12</v>
          </cell>
          <cell r="O51">
            <v>38231</v>
          </cell>
          <cell r="P51">
            <v>12</v>
          </cell>
          <cell r="R51">
            <v>38200</v>
          </cell>
          <cell r="S51">
            <v>12</v>
          </cell>
        </row>
        <row r="52">
          <cell r="I52">
            <v>38261</v>
          </cell>
          <cell r="J52">
            <v>12</v>
          </cell>
          <cell r="O52">
            <v>38261</v>
          </cell>
          <cell r="P52">
            <v>12</v>
          </cell>
          <cell r="R52">
            <v>38231</v>
          </cell>
          <cell r="S52">
            <v>12</v>
          </cell>
        </row>
        <row r="53">
          <cell r="I53">
            <v>38292</v>
          </cell>
          <cell r="J53">
            <v>12</v>
          </cell>
          <cell r="O53">
            <v>38292</v>
          </cell>
          <cell r="P53">
            <v>12</v>
          </cell>
          <cell r="R53">
            <v>38261</v>
          </cell>
          <cell r="S53">
            <v>12</v>
          </cell>
        </row>
        <row r="54">
          <cell r="I54">
            <v>38322</v>
          </cell>
          <cell r="J54">
            <v>12</v>
          </cell>
          <cell r="O54">
            <v>38322</v>
          </cell>
          <cell r="P54">
            <v>12</v>
          </cell>
          <cell r="R54">
            <v>38292</v>
          </cell>
          <cell r="S54">
            <v>12</v>
          </cell>
        </row>
        <row r="55">
          <cell r="I55">
            <v>38353</v>
          </cell>
          <cell r="J55">
            <v>13</v>
          </cell>
          <cell r="O55">
            <v>38353</v>
          </cell>
          <cell r="P55">
            <v>13</v>
          </cell>
          <cell r="R55">
            <v>38322</v>
          </cell>
          <cell r="S55">
            <v>12</v>
          </cell>
        </row>
        <row r="56">
          <cell r="I56">
            <v>38384</v>
          </cell>
          <cell r="J56">
            <v>13</v>
          </cell>
          <cell r="O56">
            <v>38384</v>
          </cell>
          <cell r="P56">
            <v>13</v>
          </cell>
          <cell r="R56">
            <v>38353</v>
          </cell>
          <cell r="S56">
            <v>13</v>
          </cell>
        </row>
        <row r="57">
          <cell r="I57">
            <v>38412</v>
          </cell>
          <cell r="J57">
            <v>13</v>
          </cell>
          <cell r="O57">
            <v>38412</v>
          </cell>
          <cell r="P57">
            <v>13</v>
          </cell>
          <cell r="R57">
            <v>38384</v>
          </cell>
          <cell r="S57">
            <v>13</v>
          </cell>
        </row>
        <row r="58">
          <cell r="I58">
            <v>38443</v>
          </cell>
          <cell r="J58">
            <v>13</v>
          </cell>
          <cell r="O58">
            <v>38443</v>
          </cell>
          <cell r="P58">
            <v>13</v>
          </cell>
          <cell r="R58">
            <v>38412</v>
          </cell>
          <cell r="S58">
            <v>13</v>
          </cell>
        </row>
        <row r="59">
          <cell r="I59">
            <v>38473</v>
          </cell>
          <cell r="J59">
            <v>13</v>
          </cell>
          <cell r="O59">
            <v>38473</v>
          </cell>
          <cell r="P59">
            <v>13</v>
          </cell>
          <cell r="R59">
            <v>38443</v>
          </cell>
          <cell r="S59">
            <v>13</v>
          </cell>
        </row>
        <row r="60">
          <cell r="I60">
            <v>38504</v>
          </cell>
          <cell r="J60">
            <v>13</v>
          </cell>
          <cell r="O60">
            <v>38504</v>
          </cell>
          <cell r="P60">
            <v>13</v>
          </cell>
          <cell r="R60">
            <v>38473</v>
          </cell>
          <cell r="S60">
            <v>13</v>
          </cell>
        </row>
        <row r="61">
          <cell r="I61">
            <v>38534</v>
          </cell>
          <cell r="J61">
            <v>13</v>
          </cell>
          <cell r="O61">
            <v>38534</v>
          </cell>
          <cell r="P61">
            <v>13</v>
          </cell>
          <cell r="R61">
            <v>38504</v>
          </cell>
          <cell r="S61">
            <v>13</v>
          </cell>
        </row>
        <row r="62">
          <cell r="I62">
            <v>38565</v>
          </cell>
          <cell r="J62">
            <v>13</v>
          </cell>
          <cell r="O62">
            <v>38565</v>
          </cell>
          <cell r="P62">
            <v>13</v>
          </cell>
          <cell r="R62">
            <v>38534</v>
          </cell>
          <cell r="S62">
            <v>13</v>
          </cell>
        </row>
        <row r="63">
          <cell r="I63">
            <v>38596</v>
          </cell>
          <cell r="J63">
            <v>13</v>
          </cell>
          <cell r="O63">
            <v>38596</v>
          </cell>
          <cell r="P63">
            <v>13</v>
          </cell>
          <cell r="R63">
            <v>38565</v>
          </cell>
          <cell r="S63">
            <v>13</v>
          </cell>
        </row>
        <row r="64">
          <cell r="I64">
            <v>38626</v>
          </cell>
          <cell r="J64">
            <v>13</v>
          </cell>
          <cell r="O64">
            <v>38626</v>
          </cell>
          <cell r="P64">
            <v>13</v>
          </cell>
          <cell r="R64">
            <v>38596</v>
          </cell>
          <cell r="S64">
            <v>13</v>
          </cell>
        </row>
        <row r="65">
          <cell r="I65">
            <v>38657</v>
          </cell>
          <cell r="J65">
            <v>13</v>
          </cell>
          <cell r="O65">
            <v>38657</v>
          </cell>
          <cell r="P65">
            <v>13</v>
          </cell>
          <cell r="R65">
            <v>38626</v>
          </cell>
          <cell r="S65">
            <v>13</v>
          </cell>
        </row>
        <row r="66">
          <cell r="I66">
            <v>38687</v>
          </cell>
          <cell r="J66">
            <v>13</v>
          </cell>
          <cell r="O66">
            <v>38687</v>
          </cell>
          <cell r="P66">
            <v>13</v>
          </cell>
          <cell r="R66">
            <v>38657</v>
          </cell>
          <cell r="S66">
            <v>13</v>
          </cell>
        </row>
        <row r="67">
          <cell r="I67">
            <v>38718</v>
          </cell>
          <cell r="J67">
            <v>13</v>
          </cell>
          <cell r="O67">
            <v>38718</v>
          </cell>
          <cell r="P67">
            <v>13</v>
          </cell>
          <cell r="R67">
            <v>38687</v>
          </cell>
          <cell r="S67">
            <v>13</v>
          </cell>
        </row>
        <row r="68">
          <cell r="I68">
            <v>38749</v>
          </cell>
          <cell r="J68">
            <v>13</v>
          </cell>
          <cell r="O68">
            <v>38749</v>
          </cell>
          <cell r="P68">
            <v>13</v>
          </cell>
          <cell r="R68">
            <v>38718</v>
          </cell>
          <cell r="S68">
            <v>13</v>
          </cell>
        </row>
        <row r="69">
          <cell r="I69">
            <v>38777</v>
          </cell>
          <cell r="J69">
            <v>13</v>
          </cell>
          <cell r="O69">
            <v>38777</v>
          </cell>
          <cell r="P69">
            <v>13</v>
          </cell>
          <cell r="R69">
            <v>38749</v>
          </cell>
          <cell r="S69">
            <v>13</v>
          </cell>
        </row>
        <row r="70">
          <cell r="I70">
            <v>38808</v>
          </cell>
          <cell r="J70">
            <v>13</v>
          </cell>
          <cell r="O70">
            <v>38808</v>
          </cell>
          <cell r="P70">
            <v>13</v>
          </cell>
          <cell r="R70">
            <v>38777</v>
          </cell>
          <cell r="S70">
            <v>13</v>
          </cell>
        </row>
        <row r="71">
          <cell r="I71">
            <v>38838</v>
          </cell>
          <cell r="J71">
            <v>13</v>
          </cell>
          <cell r="O71">
            <v>38838</v>
          </cell>
          <cell r="P71">
            <v>13</v>
          </cell>
          <cell r="R71">
            <v>38808</v>
          </cell>
          <cell r="S71">
            <v>13</v>
          </cell>
        </row>
        <row r="72">
          <cell r="I72">
            <v>38869</v>
          </cell>
          <cell r="J72">
            <v>13</v>
          </cell>
          <cell r="O72">
            <v>38869</v>
          </cell>
          <cell r="P72">
            <v>13</v>
          </cell>
          <cell r="R72">
            <v>38838</v>
          </cell>
          <cell r="S72">
            <v>13</v>
          </cell>
        </row>
        <row r="73">
          <cell r="I73">
            <v>38899</v>
          </cell>
          <cell r="J73">
            <v>13</v>
          </cell>
          <cell r="O73">
            <v>38899</v>
          </cell>
          <cell r="P73">
            <v>13</v>
          </cell>
          <cell r="R73">
            <v>38869</v>
          </cell>
          <cell r="S73">
            <v>13</v>
          </cell>
        </row>
        <row r="74">
          <cell r="I74">
            <v>38930</v>
          </cell>
          <cell r="J74">
            <v>13</v>
          </cell>
          <cell r="O74">
            <v>38930</v>
          </cell>
          <cell r="P74">
            <v>13</v>
          </cell>
          <cell r="R74">
            <v>38899</v>
          </cell>
          <cell r="S74">
            <v>13</v>
          </cell>
        </row>
        <row r="75">
          <cell r="I75">
            <v>38961</v>
          </cell>
          <cell r="J75">
            <v>13</v>
          </cell>
          <cell r="O75">
            <v>38961</v>
          </cell>
          <cell r="P75">
            <v>13</v>
          </cell>
          <cell r="R75">
            <v>38930</v>
          </cell>
          <cell r="S75">
            <v>13</v>
          </cell>
        </row>
        <row r="76">
          <cell r="I76">
            <v>38991</v>
          </cell>
          <cell r="J76">
            <v>13</v>
          </cell>
          <cell r="O76">
            <v>38991</v>
          </cell>
          <cell r="P76">
            <v>13</v>
          </cell>
          <cell r="R76">
            <v>38961</v>
          </cell>
          <cell r="S76">
            <v>13</v>
          </cell>
        </row>
        <row r="77">
          <cell r="I77">
            <v>39022</v>
          </cell>
          <cell r="J77">
            <v>13</v>
          </cell>
          <cell r="O77">
            <v>39022</v>
          </cell>
          <cell r="P77">
            <v>13</v>
          </cell>
          <cell r="R77">
            <v>38991</v>
          </cell>
          <cell r="S77">
            <v>13</v>
          </cell>
        </row>
        <row r="78">
          <cell r="I78">
            <v>39052</v>
          </cell>
          <cell r="J78">
            <v>13</v>
          </cell>
          <cell r="O78">
            <v>39052</v>
          </cell>
          <cell r="P78">
            <v>13</v>
          </cell>
          <cell r="R78">
            <v>39022</v>
          </cell>
          <cell r="S78">
            <v>13</v>
          </cell>
        </row>
        <row r="79">
          <cell r="I79">
            <v>39083</v>
          </cell>
          <cell r="J79">
            <v>13</v>
          </cell>
          <cell r="O79">
            <v>39083</v>
          </cell>
          <cell r="P79">
            <v>13</v>
          </cell>
          <cell r="R79">
            <v>39052</v>
          </cell>
          <cell r="S79">
            <v>13</v>
          </cell>
        </row>
        <row r="80">
          <cell r="I80">
            <v>39114</v>
          </cell>
          <cell r="J80">
            <v>13</v>
          </cell>
          <cell r="O80">
            <v>39114</v>
          </cell>
          <cell r="P80">
            <v>13</v>
          </cell>
          <cell r="R80">
            <v>39083</v>
          </cell>
          <cell r="S80">
            <v>13</v>
          </cell>
        </row>
        <row r="81">
          <cell r="I81">
            <v>39142</v>
          </cell>
          <cell r="J81">
            <v>13</v>
          </cell>
          <cell r="O81">
            <v>39142</v>
          </cell>
          <cell r="P81">
            <v>13</v>
          </cell>
          <cell r="R81">
            <v>39114</v>
          </cell>
          <cell r="S81">
            <v>13</v>
          </cell>
        </row>
        <row r="82">
          <cell r="I82">
            <v>39173</v>
          </cell>
          <cell r="J82">
            <v>13</v>
          </cell>
          <cell r="O82">
            <v>39173</v>
          </cell>
          <cell r="P82">
            <v>13</v>
          </cell>
          <cell r="R82">
            <v>39142</v>
          </cell>
          <cell r="S82">
            <v>13</v>
          </cell>
        </row>
        <row r="83">
          <cell r="I83">
            <v>39203</v>
          </cell>
          <cell r="J83">
            <v>13</v>
          </cell>
          <cell r="O83">
            <v>39203</v>
          </cell>
          <cell r="P83">
            <v>13</v>
          </cell>
          <cell r="R83">
            <v>39173</v>
          </cell>
          <cell r="S83">
            <v>13</v>
          </cell>
        </row>
        <row r="84">
          <cell r="I84">
            <v>39234</v>
          </cell>
          <cell r="J84">
            <v>13</v>
          </cell>
          <cell r="O84">
            <v>39234</v>
          </cell>
          <cell r="P84">
            <v>13</v>
          </cell>
          <cell r="R84">
            <v>39203</v>
          </cell>
          <cell r="S84">
            <v>13</v>
          </cell>
        </row>
        <row r="85">
          <cell r="I85">
            <v>39264</v>
          </cell>
          <cell r="J85">
            <v>13</v>
          </cell>
          <cell r="O85">
            <v>39264</v>
          </cell>
          <cell r="P85">
            <v>13</v>
          </cell>
          <cell r="R85">
            <v>39234</v>
          </cell>
          <cell r="S85">
            <v>13</v>
          </cell>
        </row>
        <row r="86">
          <cell r="I86">
            <v>39295</v>
          </cell>
          <cell r="J86">
            <v>13</v>
          </cell>
          <cell r="O86">
            <v>39295</v>
          </cell>
          <cell r="P86">
            <v>13</v>
          </cell>
          <cell r="R86">
            <v>39264</v>
          </cell>
          <cell r="S86">
            <v>13</v>
          </cell>
        </row>
        <row r="87">
          <cell r="I87">
            <v>39326</v>
          </cell>
          <cell r="J87">
            <v>13</v>
          </cell>
          <cell r="O87">
            <v>39326</v>
          </cell>
          <cell r="P87">
            <v>13</v>
          </cell>
          <cell r="R87">
            <v>39295</v>
          </cell>
          <cell r="S87">
            <v>13</v>
          </cell>
        </row>
        <row r="88">
          <cell r="I88">
            <v>39356</v>
          </cell>
          <cell r="J88">
            <v>13</v>
          </cell>
          <cell r="O88">
            <v>39356</v>
          </cell>
          <cell r="P88">
            <v>13</v>
          </cell>
          <cell r="R88">
            <v>39326</v>
          </cell>
          <cell r="S88">
            <v>13</v>
          </cell>
        </row>
        <row r="89">
          <cell r="I89">
            <v>39387</v>
          </cell>
          <cell r="J89">
            <v>13</v>
          </cell>
          <cell r="O89">
            <v>39387</v>
          </cell>
          <cell r="P89">
            <v>13</v>
          </cell>
          <cell r="R89">
            <v>39356</v>
          </cell>
          <cell r="S89">
            <v>13</v>
          </cell>
        </row>
        <row r="90">
          <cell r="I90">
            <v>39417</v>
          </cell>
          <cell r="J90">
            <v>13</v>
          </cell>
          <cell r="O90">
            <v>39417</v>
          </cell>
          <cell r="P90">
            <v>13</v>
          </cell>
          <cell r="R90">
            <v>39387</v>
          </cell>
          <cell r="S90">
            <v>13</v>
          </cell>
        </row>
        <row r="91">
          <cell r="I91">
            <v>39448</v>
          </cell>
          <cell r="J91">
            <v>13</v>
          </cell>
          <cell r="O91">
            <v>39448</v>
          </cell>
          <cell r="P91">
            <v>13</v>
          </cell>
          <cell r="R91">
            <v>39417</v>
          </cell>
          <cell r="S91">
            <v>13</v>
          </cell>
        </row>
        <row r="92">
          <cell r="I92">
            <v>39479</v>
          </cell>
          <cell r="J92">
            <v>13</v>
          </cell>
          <cell r="O92">
            <v>39479</v>
          </cell>
          <cell r="P92">
            <v>13</v>
          </cell>
          <cell r="R92">
            <v>39448</v>
          </cell>
          <cell r="S92">
            <v>13</v>
          </cell>
        </row>
        <row r="93">
          <cell r="I93">
            <v>39508</v>
          </cell>
          <cell r="J93">
            <v>13</v>
          </cell>
          <cell r="O93">
            <v>39508</v>
          </cell>
          <cell r="P93">
            <v>13</v>
          </cell>
          <cell r="R93">
            <v>39479</v>
          </cell>
          <cell r="S93">
            <v>13</v>
          </cell>
        </row>
        <row r="94">
          <cell r="I94">
            <v>39539</v>
          </cell>
          <cell r="J94">
            <v>13</v>
          </cell>
          <cell r="O94">
            <v>39539</v>
          </cell>
          <cell r="P94">
            <v>13</v>
          </cell>
          <cell r="R94">
            <v>39508</v>
          </cell>
          <cell r="S94">
            <v>13</v>
          </cell>
        </row>
        <row r="95">
          <cell r="I95">
            <v>39569</v>
          </cell>
          <cell r="J95">
            <v>13</v>
          </cell>
          <cell r="O95">
            <v>39569</v>
          </cell>
          <cell r="P95">
            <v>13</v>
          </cell>
          <cell r="R95">
            <v>39539</v>
          </cell>
          <cell r="S95">
            <v>13</v>
          </cell>
        </row>
        <row r="96">
          <cell r="I96">
            <v>39600</v>
          </cell>
          <cell r="J96">
            <v>13</v>
          </cell>
          <cell r="O96">
            <v>39600</v>
          </cell>
          <cell r="P96">
            <v>13</v>
          </cell>
          <cell r="R96">
            <v>39569</v>
          </cell>
          <cell r="S96">
            <v>13</v>
          </cell>
        </row>
        <row r="97">
          <cell r="I97">
            <v>39630</v>
          </cell>
          <cell r="J97">
            <v>13</v>
          </cell>
          <cell r="O97">
            <v>39630</v>
          </cell>
          <cell r="P97">
            <v>13</v>
          </cell>
          <cell r="R97">
            <v>39600</v>
          </cell>
          <cell r="S97">
            <v>13</v>
          </cell>
        </row>
        <row r="98">
          <cell r="I98">
            <v>39661</v>
          </cell>
          <cell r="J98">
            <v>13</v>
          </cell>
          <cell r="O98">
            <v>39661</v>
          </cell>
          <cell r="P98">
            <v>13</v>
          </cell>
          <cell r="R98">
            <v>39630</v>
          </cell>
          <cell r="S98">
            <v>13</v>
          </cell>
        </row>
        <row r="99">
          <cell r="I99">
            <v>39692</v>
          </cell>
          <cell r="J99">
            <v>13</v>
          </cell>
          <cell r="O99">
            <v>39692</v>
          </cell>
          <cell r="P99">
            <v>13</v>
          </cell>
          <cell r="R99">
            <v>39661</v>
          </cell>
          <cell r="S99">
            <v>13</v>
          </cell>
        </row>
        <row r="100">
          <cell r="I100">
            <v>39722</v>
          </cell>
          <cell r="J100">
            <v>13</v>
          </cell>
          <cell r="O100">
            <v>39722</v>
          </cell>
          <cell r="P100">
            <v>13</v>
          </cell>
          <cell r="R100">
            <v>39692</v>
          </cell>
          <cell r="S100">
            <v>13</v>
          </cell>
        </row>
        <row r="101">
          <cell r="I101">
            <v>39753</v>
          </cell>
          <cell r="J101">
            <v>13</v>
          </cell>
          <cell r="O101">
            <v>39753</v>
          </cell>
          <cell r="P101">
            <v>13</v>
          </cell>
          <cell r="R101">
            <v>39722</v>
          </cell>
          <cell r="S101">
            <v>13</v>
          </cell>
        </row>
        <row r="102">
          <cell r="I102">
            <v>39783</v>
          </cell>
          <cell r="J102">
            <v>13</v>
          </cell>
          <cell r="O102">
            <v>39783</v>
          </cell>
          <cell r="P102">
            <v>13</v>
          </cell>
          <cell r="R102">
            <v>39753</v>
          </cell>
          <cell r="S102">
            <v>13</v>
          </cell>
        </row>
        <row r="103">
          <cell r="I103">
            <v>39814</v>
          </cell>
          <cell r="J103">
            <v>13</v>
          </cell>
          <cell r="O103">
            <v>39814</v>
          </cell>
          <cell r="P103">
            <v>13</v>
          </cell>
          <cell r="R103">
            <v>39783</v>
          </cell>
          <cell r="S103">
            <v>13</v>
          </cell>
        </row>
        <row r="104">
          <cell r="I104">
            <v>39845</v>
          </cell>
          <cell r="J104">
            <v>13</v>
          </cell>
          <cell r="O104">
            <v>39845</v>
          </cell>
          <cell r="P104">
            <v>13</v>
          </cell>
          <cell r="R104">
            <v>39814</v>
          </cell>
          <cell r="S104">
            <v>13</v>
          </cell>
        </row>
        <row r="105">
          <cell r="I105">
            <v>39873</v>
          </cell>
          <cell r="J105">
            <v>13</v>
          </cell>
          <cell r="O105">
            <v>39873</v>
          </cell>
          <cell r="P105">
            <v>13</v>
          </cell>
          <cell r="R105">
            <v>39845</v>
          </cell>
          <cell r="S105">
            <v>13</v>
          </cell>
        </row>
        <row r="106">
          <cell r="I106">
            <v>39904</v>
          </cell>
          <cell r="J106">
            <v>13</v>
          </cell>
          <cell r="O106">
            <v>39904</v>
          </cell>
          <cell r="P106">
            <v>13</v>
          </cell>
          <cell r="R106">
            <v>39873</v>
          </cell>
          <cell r="S106">
            <v>13</v>
          </cell>
        </row>
        <row r="107">
          <cell r="I107">
            <v>39934</v>
          </cell>
          <cell r="J107">
            <v>13</v>
          </cell>
          <cell r="O107">
            <v>39934</v>
          </cell>
          <cell r="P107">
            <v>13</v>
          </cell>
          <cell r="R107">
            <v>39904</v>
          </cell>
          <cell r="S107">
            <v>13</v>
          </cell>
        </row>
        <row r="108">
          <cell r="I108">
            <v>39965</v>
          </cell>
          <cell r="J108">
            <v>13</v>
          </cell>
          <cell r="O108">
            <v>39965</v>
          </cell>
          <cell r="P108">
            <v>13</v>
          </cell>
          <cell r="R108">
            <v>39934</v>
          </cell>
          <cell r="S108">
            <v>13</v>
          </cell>
        </row>
        <row r="109">
          <cell r="I109">
            <v>39995</v>
          </cell>
          <cell r="J109">
            <v>13</v>
          </cell>
          <cell r="O109">
            <v>39995</v>
          </cell>
          <cell r="P109">
            <v>13</v>
          </cell>
          <cell r="R109">
            <v>39965</v>
          </cell>
          <cell r="S109">
            <v>13</v>
          </cell>
        </row>
        <row r="110">
          <cell r="I110">
            <v>40026</v>
          </cell>
          <cell r="J110">
            <v>13</v>
          </cell>
          <cell r="O110">
            <v>40026</v>
          </cell>
          <cell r="P110">
            <v>13</v>
          </cell>
          <cell r="R110">
            <v>39995</v>
          </cell>
          <cell r="S110">
            <v>13</v>
          </cell>
        </row>
        <row r="111">
          <cell r="I111">
            <v>40057</v>
          </cell>
          <cell r="J111">
            <v>13</v>
          </cell>
          <cell r="O111">
            <v>40057</v>
          </cell>
          <cell r="P111">
            <v>13</v>
          </cell>
          <cell r="R111">
            <v>40026</v>
          </cell>
          <cell r="S111">
            <v>13</v>
          </cell>
        </row>
        <row r="112">
          <cell r="I112">
            <v>40087</v>
          </cell>
          <cell r="J112">
            <v>13</v>
          </cell>
          <cell r="O112">
            <v>40087</v>
          </cell>
          <cell r="P112">
            <v>13</v>
          </cell>
          <cell r="R112">
            <v>40057</v>
          </cell>
          <cell r="S112">
            <v>13</v>
          </cell>
        </row>
        <row r="113">
          <cell r="I113">
            <v>40118</v>
          </cell>
          <cell r="J113">
            <v>13</v>
          </cell>
          <cell r="O113">
            <v>40118</v>
          </cell>
          <cell r="P113">
            <v>13</v>
          </cell>
          <cell r="R113">
            <v>40087</v>
          </cell>
          <cell r="S113">
            <v>13</v>
          </cell>
        </row>
        <row r="114">
          <cell r="I114">
            <v>40148</v>
          </cell>
          <cell r="J114">
            <v>13</v>
          </cell>
          <cell r="O114">
            <v>40148</v>
          </cell>
          <cell r="P114">
            <v>13</v>
          </cell>
          <cell r="R114">
            <v>40118</v>
          </cell>
          <cell r="S114">
            <v>13</v>
          </cell>
        </row>
        <row r="115">
          <cell r="I115">
            <v>40179</v>
          </cell>
          <cell r="J115">
            <v>13</v>
          </cell>
          <cell r="O115">
            <v>40179</v>
          </cell>
          <cell r="P115">
            <v>13</v>
          </cell>
          <cell r="R115">
            <v>40148</v>
          </cell>
          <cell r="S115">
            <v>13</v>
          </cell>
        </row>
        <row r="116">
          <cell r="I116">
            <v>40210</v>
          </cell>
          <cell r="J116">
            <v>13</v>
          </cell>
          <cell r="O116">
            <v>40210</v>
          </cell>
          <cell r="P116">
            <v>13</v>
          </cell>
          <cell r="R116">
            <v>40179</v>
          </cell>
          <cell r="S116">
            <v>13</v>
          </cell>
        </row>
        <row r="117">
          <cell r="I117">
            <v>40238</v>
          </cell>
          <cell r="J117">
            <v>13</v>
          </cell>
          <cell r="O117">
            <v>40238</v>
          </cell>
          <cell r="P117">
            <v>13</v>
          </cell>
          <cell r="R117">
            <v>40210</v>
          </cell>
          <cell r="S117">
            <v>13</v>
          </cell>
        </row>
        <row r="118">
          <cell r="I118">
            <v>40269</v>
          </cell>
          <cell r="J118">
            <v>13</v>
          </cell>
          <cell r="O118">
            <v>40269</v>
          </cell>
          <cell r="P118">
            <v>13</v>
          </cell>
          <cell r="R118">
            <v>40238</v>
          </cell>
          <cell r="S118">
            <v>13</v>
          </cell>
        </row>
        <row r="119">
          <cell r="I119">
            <v>40299</v>
          </cell>
          <cell r="J119">
            <v>13</v>
          </cell>
          <cell r="O119">
            <v>40299</v>
          </cell>
          <cell r="P119">
            <v>13</v>
          </cell>
          <cell r="R119">
            <v>40269</v>
          </cell>
          <cell r="S119">
            <v>13</v>
          </cell>
        </row>
        <row r="120">
          <cell r="I120">
            <v>40330</v>
          </cell>
          <cell r="J120">
            <v>13</v>
          </cell>
          <cell r="O120">
            <v>40330</v>
          </cell>
          <cell r="P120">
            <v>13</v>
          </cell>
          <cell r="R120">
            <v>40299</v>
          </cell>
          <cell r="S120">
            <v>13</v>
          </cell>
        </row>
        <row r="121">
          <cell r="I121">
            <v>40360</v>
          </cell>
          <cell r="J121">
            <v>13</v>
          </cell>
          <cell r="O121">
            <v>40360</v>
          </cell>
          <cell r="P121">
            <v>13</v>
          </cell>
          <cell r="R121">
            <v>40330</v>
          </cell>
          <cell r="S121">
            <v>13</v>
          </cell>
        </row>
        <row r="122">
          <cell r="I122">
            <v>40391</v>
          </cell>
          <cell r="J122">
            <v>13</v>
          </cell>
          <cell r="O122">
            <v>40391</v>
          </cell>
          <cell r="P122">
            <v>13</v>
          </cell>
          <cell r="R122">
            <v>40360</v>
          </cell>
          <cell r="S122">
            <v>13</v>
          </cell>
        </row>
        <row r="123">
          <cell r="I123">
            <v>40422</v>
          </cell>
          <cell r="J123">
            <v>13</v>
          </cell>
          <cell r="O123">
            <v>40422</v>
          </cell>
          <cell r="P123">
            <v>13</v>
          </cell>
          <cell r="R123">
            <v>40391</v>
          </cell>
          <cell r="S123">
            <v>13</v>
          </cell>
        </row>
        <row r="124">
          <cell r="I124">
            <v>40452</v>
          </cell>
          <cell r="J124">
            <v>13</v>
          </cell>
          <cell r="O124">
            <v>40452</v>
          </cell>
          <cell r="P124">
            <v>13</v>
          </cell>
          <cell r="R124">
            <v>40422</v>
          </cell>
          <cell r="S124">
            <v>13</v>
          </cell>
        </row>
        <row r="125">
          <cell r="I125">
            <v>40483</v>
          </cell>
          <cell r="J125">
            <v>13</v>
          </cell>
          <cell r="O125">
            <v>40483</v>
          </cell>
          <cell r="P125">
            <v>13</v>
          </cell>
          <cell r="R125">
            <v>40452</v>
          </cell>
          <cell r="S125">
            <v>13</v>
          </cell>
        </row>
        <row r="126">
          <cell r="I126">
            <v>40513</v>
          </cell>
          <cell r="J126">
            <v>13</v>
          </cell>
          <cell r="O126">
            <v>40513</v>
          </cell>
          <cell r="P126">
            <v>13</v>
          </cell>
          <cell r="R126">
            <v>40483</v>
          </cell>
          <cell r="S126">
            <v>13</v>
          </cell>
        </row>
        <row r="127">
          <cell r="I127">
            <v>40544</v>
          </cell>
          <cell r="J127">
            <v>14</v>
          </cell>
          <cell r="O127">
            <v>40544</v>
          </cell>
          <cell r="P127">
            <v>14</v>
          </cell>
          <cell r="R127">
            <v>40513</v>
          </cell>
          <cell r="S127">
            <v>13</v>
          </cell>
        </row>
        <row r="128">
          <cell r="I128">
            <v>40575</v>
          </cell>
          <cell r="J128">
            <v>14</v>
          </cell>
          <cell r="O128">
            <v>40575</v>
          </cell>
          <cell r="P128">
            <v>14</v>
          </cell>
          <cell r="R128">
            <v>40544</v>
          </cell>
          <cell r="S128">
            <v>14</v>
          </cell>
        </row>
        <row r="129">
          <cell r="I129">
            <v>40603</v>
          </cell>
          <cell r="J129">
            <v>14</v>
          </cell>
          <cell r="O129">
            <v>40603</v>
          </cell>
          <cell r="P129">
            <v>14</v>
          </cell>
          <cell r="R129">
            <v>40575</v>
          </cell>
          <cell r="S129">
            <v>14</v>
          </cell>
        </row>
        <row r="130">
          <cell r="I130">
            <v>40634</v>
          </cell>
          <cell r="J130">
            <v>14</v>
          </cell>
          <cell r="O130">
            <v>40634</v>
          </cell>
          <cell r="P130">
            <v>14</v>
          </cell>
          <cell r="R130">
            <v>40603</v>
          </cell>
          <cell r="S130">
            <v>14</v>
          </cell>
        </row>
        <row r="131">
          <cell r="I131">
            <v>40664</v>
          </cell>
          <cell r="J131">
            <v>14</v>
          </cell>
          <cell r="O131">
            <v>40664</v>
          </cell>
          <cell r="P131">
            <v>14</v>
          </cell>
          <cell r="R131">
            <v>40634</v>
          </cell>
          <cell r="S131">
            <v>14</v>
          </cell>
        </row>
        <row r="132">
          <cell r="I132">
            <v>40695</v>
          </cell>
          <cell r="J132">
            <v>14</v>
          </cell>
          <cell r="O132">
            <v>40695</v>
          </cell>
          <cell r="P132">
            <v>14</v>
          </cell>
          <cell r="R132">
            <v>40664</v>
          </cell>
          <cell r="S132">
            <v>14</v>
          </cell>
        </row>
        <row r="133">
          <cell r="I133">
            <v>40725</v>
          </cell>
          <cell r="J133">
            <v>14</v>
          </cell>
          <cell r="O133">
            <v>40725</v>
          </cell>
          <cell r="P133">
            <v>14</v>
          </cell>
          <cell r="R133">
            <v>40695</v>
          </cell>
          <cell r="S133">
            <v>14</v>
          </cell>
        </row>
        <row r="134">
          <cell r="I134">
            <v>40756</v>
          </cell>
          <cell r="J134">
            <v>14</v>
          </cell>
          <cell r="O134">
            <v>40756</v>
          </cell>
          <cell r="P134">
            <v>14</v>
          </cell>
          <cell r="R134">
            <v>40725</v>
          </cell>
          <cell r="S134">
            <v>14</v>
          </cell>
        </row>
        <row r="135">
          <cell r="I135">
            <v>40787</v>
          </cell>
          <cell r="J135">
            <v>14</v>
          </cell>
          <cell r="O135">
            <v>40787</v>
          </cell>
          <cell r="P135">
            <v>14</v>
          </cell>
          <cell r="R135">
            <v>40756</v>
          </cell>
          <cell r="S135">
            <v>14</v>
          </cell>
        </row>
        <row r="136">
          <cell r="I136">
            <v>40817</v>
          </cell>
          <cell r="J136">
            <v>14</v>
          </cell>
          <cell r="O136">
            <v>40817</v>
          </cell>
          <cell r="P136">
            <v>14</v>
          </cell>
          <cell r="R136">
            <v>40787</v>
          </cell>
          <cell r="S136">
            <v>14</v>
          </cell>
        </row>
        <row r="137">
          <cell r="I137">
            <v>40848</v>
          </cell>
          <cell r="J137">
            <v>14</v>
          </cell>
          <cell r="O137">
            <v>40848</v>
          </cell>
          <cell r="P137">
            <v>14</v>
          </cell>
          <cell r="R137">
            <v>40817</v>
          </cell>
          <cell r="S137">
            <v>14</v>
          </cell>
        </row>
        <row r="138">
          <cell r="I138">
            <v>40878</v>
          </cell>
          <cell r="J138">
            <v>14</v>
          </cell>
          <cell r="O138">
            <v>40878</v>
          </cell>
          <cell r="P138">
            <v>14</v>
          </cell>
          <cell r="R138">
            <v>40848</v>
          </cell>
          <cell r="S138">
            <v>14</v>
          </cell>
        </row>
        <row r="139">
          <cell r="I139">
            <v>40909</v>
          </cell>
          <cell r="J139">
            <v>14</v>
          </cell>
          <cell r="O139">
            <v>40909</v>
          </cell>
          <cell r="P139">
            <v>14</v>
          </cell>
          <cell r="R139">
            <v>40878</v>
          </cell>
          <cell r="S139">
            <v>14</v>
          </cell>
        </row>
        <row r="140">
          <cell r="I140">
            <v>40940</v>
          </cell>
          <cell r="J140">
            <v>14</v>
          </cell>
          <cell r="O140">
            <v>40940</v>
          </cell>
          <cell r="P140">
            <v>14</v>
          </cell>
          <cell r="R140">
            <v>40909</v>
          </cell>
          <cell r="S140">
            <v>14</v>
          </cell>
        </row>
        <row r="141">
          <cell r="I141">
            <v>40969</v>
          </cell>
          <cell r="J141">
            <v>14</v>
          </cell>
          <cell r="O141">
            <v>40969</v>
          </cell>
          <cell r="P141">
            <v>14</v>
          </cell>
          <cell r="R141">
            <v>40940</v>
          </cell>
          <cell r="S141">
            <v>14</v>
          </cell>
        </row>
        <row r="142">
          <cell r="I142">
            <v>41000</v>
          </cell>
          <cell r="J142">
            <v>14</v>
          </cell>
          <cell r="O142">
            <v>41000</v>
          </cell>
          <cell r="P142">
            <v>14</v>
          </cell>
          <cell r="R142">
            <v>40969</v>
          </cell>
          <cell r="S142">
            <v>14</v>
          </cell>
        </row>
        <row r="143">
          <cell r="I143">
            <v>41030</v>
          </cell>
          <cell r="J143">
            <v>14</v>
          </cell>
          <cell r="O143">
            <v>41030</v>
          </cell>
          <cell r="P143">
            <v>14</v>
          </cell>
          <cell r="R143">
            <v>41000</v>
          </cell>
          <cell r="S143">
            <v>14</v>
          </cell>
        </row>
        <row r="144">
          <cell r="I144">
            <v>41061</v>
          </cell>
          <cell r="J144">
            <v>14</v>
          </cell>
          <cell r="O144">
            <v>41061</v>
          </cell>
          <cell r="P144">
            <v>14</v>
          </cell>
          <cell r="R144">
            <v>41030</v>
          </cell>
          <cell r="S144">
            <v>14</v>
          </cell>
        </row>
        <row r="145">
          <cell r="I145">
            <v>41091</v>
          </cell>
          <cell r="J145">
            <v>14</v>
          </cell>
          <cell r="O145">
            <v>41091</v>
          </cell>
          <cell r="P145">
            <v>14</v>
          </cell>
          <cell r="R145">
            <v>41061</v>
          </cell>
          <cell r="S145">
            <v>14</v>
          </cell>
        </row>
        <row r="146">
          <cell r="I146">
            <v>41122</v>
          </cell>
          <cell r="J146">
            <v>14</v>
          </cell>
          <cell r="O146">
            <v>41122</v>
          </cell>
          <cell r="P146">
            <v>14</v>
          </cell>
          <cell r="R146">
            <v>41091</v>
          </cell>
          <cell r="S146">
            <v>14</v>
          </cell>
        </row>
        <row r="147">
          <cell r="I147">
            <v>41153</v>
          </cell>
          <cell r="J147">
            <v>14</v>
          </cell>
          <cell r="O147">
            <v>41153</v>
          </cell>
          <cell r="P147">
            <v>14</v>
          </cell>
          <cell r="R147">
            <v>41122</v>
          </cell>
          <cell r="S147">
            <v>14</v>
          </cell>
        </row>
        <row r="148">
          <cell r="I148">
            <v>41183</v>
          </cell>
          <cell r="J148">
            <v>14</v>
          </cell>
          <cell r="O148">
            <v>41183</v>
          </cell>
          <cell r="P148">
            <v>14</v>
          </cell>
          <cell r="R148">
            <v>41153</v>
          </cell>
          <cell r="S148">
            <v>14</v>
          </cell>
        </row>
        <row r="149">
          <cell r="I149">
            <v>41214</v>
          </cell>
          <cell r="J149">
            <v>14</v>
          </cell>
          <cell r="O149">
            <v>41214</v>
          </cell>
          <cell r="P149">
            <v>14</v>
          </cell>
          <cell r="R149">
            <v>41183</v>
          </cell>
          <cell r="S149">
            <v>14</v>
          </cell>
        </row>
        <row r="150">
          <cell r="I150">
            <v>41244</v>
          </cell>
          <cell r="J150">
            <v>14</v>
          </cell>
          <cell r="O150">
            <v>41244</v>
          </cell>
          <cell r="P150">
            <v>14</v>
          </cell>
          <cell r="R150">
            <v>41214</v>
          </cell>
          <cell r="S150">
            <v>14</v>
          </cell>
        </row>
        <row r="151">
          <cell r="I151">
            <v>41275</v>
          </cell>
          <cell r="J151">
            <v>14</v>
          </cell>
          <cell r="O151">
            <v>41275</v>
          </cell>
          <cell r="P151">
            <v>14</v>
          </cell>
          <cell r="R151">
            <v>41244</v>
          </cell>
          <cell r="S151">
            <v>14</v>
          </cell>
        </row>
        <row r="152">
          <cell r="I152">
            <v>41306</v>
          </cell>
          <cell r="J152">
            <v>14</v>
          </cell>
          <cell r="O152">
            <v>41306</v>
          </cell>
          <cell r="P152">
            <v>14</v>
          </cell>
          <cell r="R152">
            <v>41275</v>
          </cell>
          <cell r="S152">
            <v>14</v>
          </cell>
        </row>
        <row r="153">
          <cell r="I153">
            <v>41334</v>
          </cell>
          <cell r="J153">
            <v>14</v>
          </cell>
          <cell r="O153">
            <v>41334</v>
          </cell>
          <cell r="P153">
            <v>14</v>
          </cell>
          <cell r="R153">
            <v>41306</v>
          </cell>
          <cell r="S153">
            <v>14</v>
          </cell>
        </row>
        <row r="154">
          <cell r="I154">
            <v>41365</v>
          </cell>
          <cell r="J154">
            <v>14</v>
          </cell>
          <cell r="O154">
            <v>41365</v>
          </cell>
          <cell r="P154">
            <v>14</v>
          </cell>
          <cell r="R154">
            <v>41334</v>
          </cell>
          <cell r="S154">
            <v>14</v>
          </cell>
        </row>
        <row r="155">
          <cell r="I155">
            <v>41395</v>
          </cell>
          <cell r="J155">
            <v>14</v>
          </cell>
          <cell r="O155">
            <v>41395</v>
          </cell>
          <cell r="P155">
            <v>14</v>
          </cell>
          <cell r="R155">
            <v>41365</v>
          </cell>
          <cell r="S155">
            <v>14</v>
          </cell>
        </row>
        <row r="156">
          <cell r="I156">
            <v>41426</v>
          </cell>
          <cell r="J156">
            <v>14</v>
          </cell>
          <cell r="O156">
            <v>41426</v>
          </cell>
          <cell r="P156">
            <v>14</v>
          </cell>
          <cell r="R156">
            <v>41395</v>
          </cell>
          <cell r="S156">
            <v>14</v>
          </cell>
        </row>
        <row r="157">
          <cell r="I157">
            <v>41456</v>
          </cell>
          <cell r="J157">
            <v>14</v>
          </cell>
          <cell r="O157">
            <v>41456</v>
          </cell>
          <cell r="P157">
            <v>14</v>
          </cell>
          <cell r="R157">
            <v>41426</v>
          </cell>
          <cell r="S157">
            <v>14</v>
          </cell>
        </row>
        <row r="158">
          <cell r="I158">
            <v>41487</v>
          </cell>
          <cell r="J158">
            <v>14</v>
          </cell>
          <cell r="O158">
            <v>41487</v>
          </cell>
          <cell r="P158">
            <v>14</v>
          </cell>
          <cell r="R158">
            <v>41456</v>
          </cell>
          <cell r="S158">
            <v>14</v>
          </cell>
        </row>
        <row r="159">
          <cell r="I159">
            <v>41518</v>
          </cell>
          <cell r="J159">
            <v>14</v>
          </cell>
          <cell r="O159">
            <v>41518</v>
          </cell>
          <cell r="P159">
            <v>14</v>
          </cell>
          <cell r="R159">
            <v>41487</v>
          </cell>
          <cell r="S159">
            <v>14</v>
          </cell>
        </row>
        <row r="160">
          <cell r="I160">
            <v>41548</v>
          </cell>
          <cell r="J160">
            <v>14</v>
          </cell>
          <cell r="O160">
            <v>41548</v>
          </cell>
          <cell r="P160">
            <v>14</v>
          </cell>
          <cell r="R160">
            <v>41518</v>
          </cell>
          <cell r="S160">
            <v>14</v>
          </cell>
        </row>
        <row r="161">
          <cell r="I161">
            <v>41579</v>
          </cell>
          <cell r="J161">
            <v>14</v>
          </cell>
          <cell r="O161">
            <v>41579</v>
          </cell>
          <cell r="P161">
            <v>14</v>
          </cell>
          <cell r="R161">
            <v>41548</v>
          </cell>
          <cell r="S161">
            <v>14</v>
          </cell>
        </row>
        <row r="162">
          <cell r="I162">
            <v>41609</v>
          </cell>
          <cell r="J162">
            <v>14</v>
          </cell>
          <cell r="O162">
            <v>41609</v>
          </cell>
          <cell r="P162">
            <v>14</v>
          </cell>
          <cell r="R162">
            <v>41579</v>
          </cell>
          <cell r="S162">
            <v>14</v>
          </cell>
        </row>
        <row r="163">
          <cell r="I163">
            <v>41640</v>
          </cell>
          <cell r="J163">
            <v>14</v>
          </cell>
          <cell r="O163">
            <v>41640</v>
          </cell>
          <cell r="P163">
            <v>14</v>
          </cell>
          <cell r="R163">
            <v>41609</v>
          </cell>
          <cell r="S163">
            <v>14</v>
          </cell>
        </row>
        <row r="164">
          <cell r="I164">
            <v>41671</v>
          </cell>
          <cell r="J164">
            <v>14</v>
          </cell>
          <cell r="O164">
            <v>41671</v>
          </cell>
          <cell r="P164">
            <v>14</v>
          </cell>
          <cell r="R164">
            <v>41640</v>
          </cell>
          <cell r="S164">
            <v>14</v>
          </cell>
        </row>
        <row r="165">
          <cell r="I165">
            <v>41699</v>
          </cell>
          <cell r="J165">
            <v>14</v>
          </cell>
          <cell r="O165">
            <v>41699</v>
          </cell>
          <cell r="P165">
            <v>14</v>
          </cell>
          <cell r="R165">
            <v>41671</v>
          </cell>
          <cell r="S165">
            <v>14</v>
          </cell>
        </row>
        <row r="166">
          <cell r="I166">
            <v>41730</v>
          </cell>
          <cell r="J166">
            <v>14</v>
          </cell>
          <cell r="O166">
            <v>41730</v>
          </cell>
          <cell r="P166">
            <v>14</v>
          </cell>
          <cell r="R166">
            <v>41699</v>
          </cell>
          <cell r="S166">
            <v>14</v>
          </cell>
        </row>
        <row r="167">
          <cell r="I167">
            <v>41760</v>
          </cell>
          <cell r="J167">
            <v>14</v>
          </cell>
          <cell r="O167">
            <v>41760</v>
          </cell>
          <cell r="P167">
            <v>14</v>
          </cell>
          <cell r="R167">
            <v>41730</v>
          </cell>
          <cell r="S167">
            <v>14</v>
          </cell>
        </row>
        <row r="168">
          <cell r="I168">
            <v>41791</v>
          </cell>
          <cell r="J168">
            <v>14</v>
          </cell>
          <cell r="O168">
            <v>41791</v>
          </cell>
          <cell r="P168">
            <v>14</v>
          </cell>
          <cell r="R168">
            <v>41760</v>
          </cell>
          <cell r="S168">
            <v>14</v>
          </cell>
        </row>
        <row r="169">
          <cell r="I169">
            <v>41821</v>
          </cell>
          <cell r="J169">
            <v>14</v>
          </cell>
          <cell r="O169">
            <v>41821</v>
          </cell>
          <cell r="P169">
            <v>14</v>
          </cell>
          <cell r="R169">
            <v>41791</v>
          </cell>
          <cell r="S169">
            <v>14</v>
          </cell>
        </row>
        <row r="170">
          <cell r="I170">
            <v>41852</v>
          </cell>
          <cell r="J170">
            <v>14</v>
          </cell>
          <cell r="O170">
            <v>41852</v>
          </cell>
          <cell r="P170">
            <v>14</v>
          </cell>
          <cell r="R170">
            <v>41821</v>
          </cell>
          <cell r="S170">
            <v>14</v>
          </cell>
        </row>
        <row r="171">
          <cell r="I171">
            <v>41883</v>
          </cell>
          <cell r="J171">
            <v>14</v>
          </cell>
          <cell r="O171">
            <v>41883</v>
          </cell>
          <cell r="P171">
            <v>14</v>
          </cell>
          <cell r="R171">
            <v>41852</v>
          </cell>
          <cell r="S171">
            <v>14</v>
          </cell>
        </row>
        <row r="172">
          <cell r="I172">
            <v>41913</v>
          </cell>
          <cell r="J172">
            <v>14</v>
          </cell>
          <cell r="O172">
            <v>41913</v>
          </cell>
          <cell r="P172">
            <v>14</v>
          </cell>
          <cell r="R172">
            <v>41883</v>
          </cell>
          <cell r="S172">
            <v>14</v>
          </cell>
        </row>
        <row r="173">
          <cell r="I173">
            <v>41944</v>
          </cell>
          <cell r="J173">
            <v>14</v>
          </cell>
          <cell r="O173">
            <v>41944</v>
          </cell>
          <cell r="P173">
            <v>14</v>
          </cell>
          <cell r="R173">
            <v>41913</v>
          </cell>
          <cell r="S173">
            <v>14</v>
          </cell>
        </row>
        <row r="174">
          <cell r="I174">
            <v>41974</v>
          </cell>
          <cell r="J174">
            <v>14</v>
          </cell>
          <cell r="O174">
            <v>41974</v>
          </cell>
          <cell r="P174">
            <v>14</v>
          </cell>
          <cell r="R174">
            <v>41944</v>
          </cell>
          <cell r="S174">
            <v>14</v>
          </cell>
        </row>
        <row r="175">
          <cell r="I175">
            <v>42005</v>
          </cell>
          <cell r="J175">
            <v>14</v>
          </cell>
          <cell r="O175">
            <v>42005</v>
          </cell>
          <cell r="P175">
            <v>14</v>
          </cell>
          <cell r="R175">
            <v>41974</v>
          </cell>
          <cell r="S175">
            <v>14</v>
          </cell>
        </row>
        <row r="176">
          <cell r="I176">
            <v>42036</v>
          </cell>
          <cell r="J176">
            <v>14</v>
          </cell>
          <cell r="O176">
            <v>42036</v>
          </cell>
          <cell r="P176">
            <v>14</v>
          </cell>
          <cell r="R176">
            <v>42005</v>
          </cell>
          <cell r="S176">
            <v>14</v>
          </cell>
        </row>
        <row r="177">
          <cell r="I177">
            <v>42064</v>
          </cell>
          <cell r="J177">
            <v>14</v>
          </cell>
          <cell r="O177">
            <v>42064</v>
          </cell>
          <cell r="P177">
            <v>14</v>
          </cell>
          <cell r="R177">
            <v>42036</v>
          </cell>
          <cell r="S177">
            <v>14</v>
          </cell>
        </row>
        <row r="178">
          <cell r="I178">
            <v>42095</v>
          </cell>
          <cell r="J178">
            <v>14</v>
          </cell>
          <cell r="O178">
            <v>42095</v>
          </cell>
          <cell r="P178">
            <v>14</v>
          </cell>
          <cell r="R178">
            <v>42064</v>
          </cell>
          <cell r="S178">
            <v>14</v>
          </cell>
        </row>
        <row r="179">
          <cell r="I179">
            <v>42125</v>
          </cell>
          <cell r="J179">
            <v>14</v>
          </cell>
          <cell r="O179">
            <v>42125</v>
          </cell>
          <cell r="P179">
            <v>14</v>
          </cell>
          <cell r="R179">
            <v>42095</v>
          </cell>
          <cell r="S179">
            <v>14</v>
          </cell>
        </row>
        <row r="180">
          <cell r="I180">
            <v>42156</v>
          </cell>
          <cell r="J180">
            <v>14</v>
          </cell>
          <cell r="O180">
            <v>42156</v>
          </cell>
          <cell r="P180">
            <v>14</v>
          </cell>
          <cell r="R180">
            <v>42125</v>
          </cell>
          <cell r="S180">
            <v>14</v>
          </cell>
        </row>
        <row r="181">
          <cell r="I181">
            <v>42186</v>
          </cell>
          <cell r="J181">
            <v>14</v>
          </cell>
          <cell r="O181">
            <v>42186</v>
          </cell>
          <cell r="P181">
            <v>14</v>
          </cell>
          <cell r="R181">
            <v>42156</v>
          </cell>
          <cell r="S181">
            <v>14</v>
          </cell>
        </row>
        <row r="182">
          <cell r="I182">
            <v>42217</v>
          </cell>
          <cell r="J182">
            <v>14</v>
          </cell>
          <cell r="O182">
            <v>42217</v>
          </cell>
          <cell r="P182">
            <v>14</v>
          </cell>
          <cell r="R182">
            <v>42186</v>
          </cell>
          <cell r="S182">
            <v>14</v>
          </cell>
        </row>
        <row r="183">
          <cell r="I183">
            <v>42248</v>
          </cell>
          <cell r="J183">
            <v>14</v>
          </cell>
          <cell r="O183">
            <v>42248</v>
          </cell>
          <cell r="P183">
            <v>14</v>
          </cell>
          <cell r="R183">
            <v>42217</v>
          </cell>
          <cell r="S183">
            <v>14</v>
          </cell>
        </row>
        <row r="184">
          <cell r="I184">
            <v>42278</v>
          </cell>
          <cell r="J184">
            <v>14</v>
          </cell>
          <cell r="O184">
            <v>42278</v>
          </cell>
          <cell r="P184">
            <v>14</v>
          </cell>
          <cell r="R184">
            <v>42248</v>
          </cell>
          <cell r="S184">
            <v>14</v>
          </cell>
        </row>
        <row r="185">
          <cell r="I185">
            <v>42309</v>
          </cell>
          <cell r="J185">
            <v>14</v>
          </cell>
          <cell r="O185">
            <v>42309</v>
          </cell>
          <cell r="P185">
            <v>14</v>
          </cell>
          <cell r="R185">
            <v>42278</v>
          </cell>
          <cell r="S185">
            <v>14</v>
          </cell>
        </row>
        <row r="186">
          <cell r="I186">
            <v>42339</v>
          </cell>
          <cell r="J186">
            <v>14</v>
          </cell>
          <cell r="O186">
            <v>42339</v>
          </cell>
          <cell r="P186">
            <v>14</v>
          </cell>
          <cell r="R186">
            <v>42309</v>
          </cell>
          <cell r="S186">
            <v>14</v>
          </cell>
        </row>
        <row r="187">
          <cell r="I187">
            <v>42370</v>
          </cell>
          <cell r="J187">
            <v>15</v>
          </cell>
          <cell r="O187">
            <v>42370</v>
          </cell>
          <cell r="P187">
            <v>15</v>
          </cell>
          <cell r="R187">
            <v>42339</v>
          </cell>
          <cell r="S187">
            <v>14</v>
          </cell>
        </row>
        <row r="188">
          <cell r="I188">
            <v>42401</v>
          </cell>
          <cell r="J188">
            <v>15</v>
          </cell>
          <cell r="O188">
            <v>42401</v>
          </cell>
          <cell r="P188">
            <v>15</v>
          </cell>
          <cell r="R188">
            <v>42370</v>
          </cell>
          <cell r="S188">
            <v>15</v>
          </cell>
        </row>
        <row r="189">
          <cell r="I189">
            <v>42430</v>
          </cell>
          <cell r="J189">
            <v>15</v>
          </cell>
          <cell r="O189">
            <v>42430</v>
          </cell>
          <cell r="P189">
            <v>15</v>
          </cell>
          <cell r="R189">
            <v>42401</v>
          </cell>
          <cell r="S189">
            <v>15</v>
          </cell>
        </row>
        <row r="190">
          <cell r="I190">
            <v>42461</v>
          </cell>
          <cell r="J190">
            <v>15</v>
          </cell>
          <cell r="O190">
            <v>42461</v>
          </cell>
          <cell r="P190">
            <v>15</v>
          </cell>
          <cell r="R190">
            <v>42430</v>
          </cell>
          <cell r="S190">
            <v>15</v>
          </cell>
        </row>
        <row r="191">
          <cell r="I191">
            <v>42491</v>
          </cell>
          <cell r="J191">
            <v>15</v>
          </cell>
          <cell r="O191">
            <v>42491</v>
          </cell>
          <cell r="P191">
            <v>15</v>
          </cell>
          <cell r="R191">
            <v>42461</v>
          </cell>
          <cell r="S191">
            <v>15</v>
          </cell>
        </row>
        <row r="192">
          <cell r="I192">
            <v>42522</v>
          </cell>
          <cell r="J192">
            <v>15</v>
          </cell>
          <cell r="O192">
            <v>42522</v>
          </cell>
          <cell r="P192">
            <v>15</v>
          </cell>
          <cell r="R192">
            <v>42491</v>
          </cell>
          <cell r="S192">
            <v>15</v>
          </cell>
        </row>
        <row r="193">
          <cell r="I193">
            <v>42552</v>
          </cell>
          <cell r="J193">
            <v>15</v>
          </cell>
          <cell r="O193">
            <v>42552</v>
          </cell>
          <cell r="P193">
            <v>15</v>
          </cell>
          <cell r="R193">
            <v>42522</v>
          </cell>
          <cell r="S193">
            <v>15</v>
          </cell>
        </row>
        <row r="194">
          <cell r="I194">
            <v>42583</v>
          </cell>
          <cell r="J194">
            <v>15</v>
          </cell>
          <cell r="O194">
            <v>42583</v>
          </cell>
          <cell r="P194">
            <v>15</v>
          </cell>
          <cell r="R194">
            <v>42552</v>
          </cell>
          <cell r="S194">
            <v>15</v>
          </cell>
        </row>
        <row r="195">
          <cell r="I195">
            <v>42614</v>
          </cell>
          <cell r="J195">
            <v>15</v>
          </cell>
          <cell r="O195">
            <v>42614</v>
          </cell>
          <cell r="P195">
            <v>15</v>
          </cell>
          <cell r="R195">
            <v>42583</v>
          </cell>
          <cell r="S195">
            <v>15</v>
          </cell>
        </row>
        <row r="196">
          <cell r="I196">
            <v>42644</v>
          </cell>
          <cell r="J196">
            <v>15</v>
          </cell>
          <cell r="O196">
            <v>42644</v>
          </cell>
          <cell r="P196">
            <v>15</v>
          </cell>
          <cell r="R196">
            <v>42614</v>
          </cell>
          <cell r="S196">
            <v>15</v>
          </cell>
        </row>
        <row r="197">
          <cell r="I197">
            <v>42675</v>
          </cell>
          <cell r="J197">
            <v>15</v>
          </cell>
          <cell r="O197">
            <v>42675</v>
          </cell>
          <cell r="P197">
            <v>15</v>
          </cell>
          <cell r="R197">
            <v>42644</v>
          </cell>
          <cell r="S197">
            <v>15</v>
          </cell>
        </row>
        <row r="198">
          <cell r="I198">
            <v>42705</v>
          </cell>
          <cell r="J198">
            <v>15</v>
          </cell>
          <cell r="O198">
            <v>42705</v>
          </cell>
          <cell r="P198">
            <v>15</v>
          </cell>
          <cell r="R198">
            <v>42675</v>
          </cell>
          <cell r="S198">
            <v>15</v>
          </cell>
        </row>
        <row r="199">
          <cell r="I199">
            <v>42736</v>
          </cell>
          <cell r="J199">
            <v>15</v>
          </cell>
          <cell r="O199">
            <v>42736</v>
          </cell>
          <cell r="P199">
            <v>15</v>
          </cell>
          <cell r="R199">
            <v>42705</v>
          </cell>
          <cell r="S199">
            <v>15</v>
          </cell>
        </row>
        <row r="200">
          <cell r="I200">
            <v>42767</v>
          </cell>
          <cell r="J200">
            <v>15</v>
          </cell>
          <cell r="O200">
            <v>42767</v>
          </cell>
          <cell r="P200">
            <v>15</v>
          </cell>
          <cell r="R200">
            <v>42736</v>
          </cell>
          <cell r="S200">
            <v>15</v>
          </cell>
        </row>
        <row r="201">
          <cell r="I201">
            <v>42795</v>
          </cell>
          <cell r="J201">
            <v>15</v>
          </cell>
          <cell r="O201">
            <v>42795</v>
          </cell>
          <cell r="P201">
            <v>15</v>
          </cell>
          <cell r="R201">
            <v>42767</v>
          </cell>
          <cell r="S201">
            <v>15</v>
          </cell>
        </row>
        <row r="202">
          <cell r="I202">
            <v>42826</v>
          </cell>
          <cell r="J202">
            <v>15</v>
          </cell>
          <cell r="O202">
            <v>42826</v>
          </cell>
          <cell r="P202">
            <v>15</v>
          </cell>
          <cell r="R202">
            <v>42795</v>
          </cell>
          <cell r="S202">
            <v>15</v>
          </cell>
        </row>
        <row r="203">
          <cell r="I203">
            <v>42856</v>
          </cell>
          <cell r="J203">
            <v>15</v>
          </cell>
          <cell r="O203">
            <v>42856</v>
          </cell>
          <cell r="P203">
            <v>15</v>
          </cell>
          <cell r="R203">
            <v>42826</v>
          </cell>
          <cell r="S203">
            <v>15</v>
          </cell>
        </row>
        <row r="204">
          <cell r="I204">
            <v>42887</v>
          </cell>
          <cell r="J204">
            <v>15</v>
          </cell>
          <cell r="O204">
            <v>42887</v>
          </cell>
          <cell r="P204">
            <v>15</v>
          </cell>
          <cell r="R204">
            <v>42856</v>
          </cell>
          <cell r="S204">
            <v>15</v>
          </cell>
        </row>
        <row r="205">
          <cell r="I205">
            <v>42917</v>
          </cell>
          <cell r="J205">
            <v>15</v>
          </cell>
          <cell r="O205">
            <v>42917</v>
          </cell>
          <cell r="P205">
            <v>15</v>
          </cell>
          <cell r="R205">
            <v>42887</v>
          </cell>
          <cell r="S205">
            <v>15</v>
          </cell>
        </row>
        <row r="206">
          <cell r="I206">
            <v>42948</v>
          </cell>
          <cell r="J206">
            <v>15</v>
          </cell>
          <cell r="O206">
            <v>42948</v>
          </cell>
          <cell r="P206">
            <v>15</v>
          </cell>
          <cell r="R206">
            <v>42917</v>
          </cell>
          <cell r="S206">
            <v>15</v>
          </cell>
        </row>
        <row r="207">
          <cell r="I207">
            <v>42979</v>
          </cell>
          <cell r="J207">
            <v>15</v>
          </cell>
          <cell r="O207">
            <v>42979</v>
          </cell>
          <cell r="P207">
            <v>15</v>
          </cell>
          <cell r="R207">
            <v>42948</v>
          </cell>
          <cell r="S207">
            <v>15</v>
          </cell>
        </row>
        <row r="208">
          <cell r="I208">
            <v>43009</v>
          </cell>
          <cell r="J208">
            <v>15</v>
          </cell>
          <cell r="O208">
            <v>43009</v>
          </cell>
          <cell r="P208">
            <v>15</v>
          </cell>
          <cell r="R208">
            <v>42979</v>
          </cell>
          <cell r="S208">
            <v>15</v>
          </cell>
        </row>
        <row r="209">
          <cell r="I209">
            <v>43040</v>
          </cell>
          <cell r="J209">
            <v>15</v>
          </cell>
          <cell r="O209">
            <v>43040</v>
          </cell>
          <cell r="P209">
            <v>15</v>
          </cell>
          <cell r="R209">
            <v>43009</v>
          </cell>
          <cell r="S209">
            <v>15</v>
          </cell>
        </row>
        <row r="210">
          <cell r="I210">
            <v>43070</v>
          </cell>
          <cell r="J210">
            <v>15</v>
          </cell>
          <cell r="O210">
            <v>43070</v>
          </cell>
          <cell r="P210">
            <v>15</v>
          </cell>
          <cell r="R210">
            <v>43040</v>
          </cell>
          <cell r="S210">
            <v>15</v>
          </cell>
        </row>
        <row r="211">
          <cell r="I211">
            <v>43101</v>
          </cell>
          <cell r="J211">
            <v>15</v>
          </cell>
          <cell r="O211">
            <v>43101</v>
          </cell>
          <cell r="P211">
            <v>15</v>
          </cell>
          <cell r="R211">
            <v>43070</v>
          </cell>
          <cell r="S211">
            <v>15</v>
          </cell>
        </row>
        <row r="212">
          <cell r="I212">
            <v>43132</v>
          </cell>
          <cell r="J212">
            <v>15</v>
          </cell>
          <cell r="O212">
            <v>43132</v>
          </cell>
          <cell r="P212">
            <v>15</v>
          </cell>
          <cell r="R212">
            <v>43101</v>
          </cell>
          <cell r="S212">
            <v>15</v>
          </cell>
        </row>
        <row r="213">
          <cell r="I213">
            <v>43160</v>
          </cell>
          <cell r="J213">
            <v>15</v>
          </cell>
          <cell r="O213">
            <v>43160</v>
          </cell>
          <cell r="P213">
            <v>15</v>
          </cell>
          <cell r="R213">
            <v>43132</v>
          </cell>
          <cell r="S213">
            <v>15</v>
          </cell>
        </row>
        <row r="214">
          <cell r="I214">
            <v>43191</v>
          </cell>
          <cell r="J214">
            <v>15</v>
          </cell>
          <cell r="O214">
            <v>43191</v>
          </cell>
          <cell r="P214">
            <v>15</v>
          </cell>
          <cell r="R214">
            <v>43160</v>
          </cell>
          <cell r="S214">
            <v>15</v>
          </cell>
        </row>
        <row r="215">
          <cell r="I215">
            <v>43221</v>
          </cell>
          <cell r="J215">
            <v>15</v>
          </cell>
          <cell r="O215">
            <v>43221</v>
          </cell>
          <cell r="P215">
            <v>15</v>
          </cell>
          <cell r="R215">
            <v>43191</v>
          </cell>
          <cell r="S215">
            <v>15</v>
          </cell>
        </row>
        <row r="216">
          <cell r="I216">
            <v>43252</v>
          </cell>
          <cell r="J216">
            <v>15</v>
          </cell>
          <cell r="O216">
            <v>43252</v>
          </cell>
          <cell r="P216">
            <v>15</v>
          </cell>
          <cell r="R216">
            <v>43221</v>
          </cell>
          <cell r="S216">
            <v>15</v>
          </cell>
        </row>
        <row r="217">
          <cell r="I217">
            <v>43282</v>
          </cell>
          <cell r="J217">
            <v>15</v>
          </cell>
          <cell r="O217">
            <v>43282</v>
          </cell>
          <cell r="P217">
            <v>15</v>
          </cell>
          <cell r="R217">
            <v>43252</v>
          </cell>
          <cell r="S217">
            <v>15</v>
          </cell>
        </row>
        <row r="218">
          <cell r="I218">
            <v>43313</v>
          </cell>
          <cell r="J218">
            <v>15</v>
          </cell>
          <cell r="O218">
            <v>43313</v>
          </cell>
          <cell r="P218">
            <v>15</v>
          </cell>
          <cell r="R218">
            <v>43282</v>
          </cell>
          <cell r="S218">
            <v>15</v>
          </cell>
        </row>
        <row r="219">
          <cell r="I219">
            <v>43344</v>
          </cell>
          <cell r="J219">
            <v>15</v>
          </cell>
          <cell r="O219">
            <v>43344</v>
          </cell>
          <cell r="P219">
            <v>15</v>
          </cell>
          <cell r="R219">
            <v>43313</v>
          </cell>
          <cell r="S219">
            <v>15</v>
          </cell>
        </row>
        <row r="220">
          <cell r="I220">
            <v>43374</v>
          </cell>
          <cell r="J220">
            <v>15</v>
          </cell>
          <cell r="O220">
            <v>43374</v>
          </cell>
          <cell r="P220">
            <v>15</v>
          </cell>
          <cell r="R220">
            <v>43344</v>
          </cell>
          <cell r="S220">
            <v>15</v>
          </cell>
        </row>
        <row r="221">
          <cell r="I221">
            <v>43405</v>
          </cell>
          <cell r="J221">
            <v>15</v>
          </cell>
          <cell r="O221">
            <v>43405</v>
          </cell>
          <cell r="P221">
            <v>15</v>
          </cell>
          <cell r="R221">
            <v>43374</v>
          </cell>
          <cell r="S221">
            <v>15</v>
          </cell>
        </row>
        <row r="222">
          <cell r="I222">
            <v>43435</v>
          </cell>
          <cell r="J222">
            <v>15</v>
          </cell>
          <cell r="O222">
            <v>43435</v>
          </cell>
          <cell r="P222">
            <v>15</v>
          </cell>
          <cell r="R222">
            <v>43405</v>
          </cell>
          <cell r="S222">
            <v>15</v>
          </cell>
        </row>
        <row r="223">
          <cell r="I223">
            <v>43466</v>
          </cell>
          <cell r="J223">
            <v>15</v>
          </cell>
          <cell r="O223">
            <v>43466</v>
          </cell>
          <cell r="P223">
            <v>15</v>
          </cell>
          <cell r="R223">
            <v>43435</v>
          </cell>
          <cell r="S223">
            <v>15</v>
          </cell>
        </row>
        <row r="224">
          <cell r="I224">
            <v>43497</v>
          </cell>
          <cell r="J224">
            <v>15</v>
          </cell>
          <cell r="O224">
            <v>43497</v>
          </cell>
          <cell r="P224">
            <v>15</v>
          </cell>
          <cell r="R224">
            <v>43466</v>
          </cell>
          <cell r="S224">
            <v>15</v>
          </cell>
        </row>
        <row r="225">
          <cell r="I225">
            <v>43525</v>
          </cell>
          <cell r="J225">
            <v>15</v>
          </cell>
          <cell r="O225">
            <v>43525</v>
          </cell>
          <cell r="P225">
            <v>15</v>
          </cell>
          <cell r="R225">
            <v>43497</v>
          </cell>
          <cell r="S225">
            <v>15</v>
          </cell>
        </row>
        <row r="226">
          <cell r="I226">
            <v>43556</v>
          </cell>
          <cell r="J226">
            <v>15</v>
          </cell>
          <cell r="O226">
            <v>43556</v>
          </cell>
          <cell r="P226">
            <v>15</v>
          </cell>
          <cell r="R226">
            <v>43525</v>
          </cell>
          <cell r="S226">
            <v>15</v>
          </cell>
        </row>
        <row r="227">
          <cell r="I227">
            <v>43586</v>
          </cell>
          <cell r="J227">
            <v>15</v>
          </cell>
          <cell r="O227">
            <v>43586</v>
          </cell>
          <cell r="P227">
            <v>15</v>
          </cell>
          <cell r="R227">
            <v>43556</v>
          </cell>
          <cell r="S227">
            <v>15</v>
          </cell>
        </row>
        <row r="228">
          <cell r="I228">
            <v>43617</v>
          </cell>
          <cell r="J228">
            <v>15</v>
          </cell>
          <cell r="O228">
            <v>43617</v>
          </cell>
          <cell r="P228">
            <v>15</v>
          </cell>
          <cell r="R228">
            <v>43586</v>
          </cell>
          <cell r="S228">
            <v>15</v>
          </cell>
        </row>
        <row r="229">
          <cell r="I229">
            <v>43647</v>
          </cell>
          <cell r="J229">
            <v>15</v>
          </cell>
          <cell r="O229">
            <v>43647</v>
          </cell>
          <cell r="P229">
            <v>15</v>
          </cell>
          <cell r="R229">
            <v>43617</v>
          </cell>
          <cell r="S229">
            <v>15</v>
          </cell>
        </row>
        <row r="230">
          <cell r="I230">
            <v>43678</v>
          </cell>
          <cell r="J230">
            <v>15</v>
          </cell>
          <cell r="O230">
            <v>43678</v>
          </cell>
          <cell r="P230">
            <v>15</v>
          </cell>
          <cell r="R230">
            <v>43647</v>
          </cell>
          <cell r="S230">
            <v>15</v>
          </cell>
        </row>
        <row r="231">
          <cell r="I231">
            <v>43709</v>
          </cell>
          <cell r="J231">
            <v>15</v>
          </cell>
          <cell r="O231">
            <v>43709</v>
          </cell>
          <cell r="P231">
            <v>15</v>
          </cell>
          <cell r="R231">
            <v>43678</v>
          </cell>
          <cell r="S231">
            <v>15</v>
          </cell>
        </row>
        <row r="232">
          <cell r="I232">
            <v>43739</v>
          </cell>
          <cell r="J232">
            <v>15</v>
          </cell>
          <cell r="O232">
            <v>43739</v>
          </cell>
          <cell r="P232">
            <v>15</v>
          </cell>
          <cell r="R232">
            <v>43709</v>
          </cell>
          <cell r="S232">
            <v>15</v>
          </cell>
        </row>
        <row r="233">
          <cell r="I233">
            <v>43770</v>
          </cell>
          <cell r="J233">
            <v>15</v>
          </cell>
          <cell r="O233">
            <v>43770</v>
          </cell>
          <cell r="P233">
            <v>15</v>
          </cell>
          <cell r="R233">
            <v>43739</v>
          </cell>
          <cell r="S233">
            <v>15</v>
          </cell>
        </row>
        <row r="234">
          <cell r="I234">
            <v>43800</v>
          </cell>
          <cell r="J234">
            <v>15</v>
          </cell>
          <cell r="O234">
            <v>43800</v>
          </cell>
          <cell r="P234">
            <v>15</v>
          </cell>
          <cell r="R234">
            <v>43770</v>
          </cell>
          <cell r="S234">
            <v>15</v>
          </cell>
        </row>
        <row r="235">
          <cell r="I235">
            <v>43831</v>
          </cell>
          <cell r="J235">
            <v>15</v>
          </cell>
          <cell r="O235">
            <v>43831</v>
          </cell>
          <cell r="P235">
            <v>15</v>
          </cell>
          <cell r="R235">
            <v>43800</v>
          </cell>
          <cell r="S235">
            <v>15</v>
          </cell>
        </row>
        <row r="236">
          <cell r="I236">
            <v>43862</v>
          </cell>
          <cell r="J236">
            <v>15</v>
          </cell>
          <cell r="O236">
            <v>43862</v>
          </cell>
          <cell r="P236">
            <v>15</v>
          </cell>
          <cell r="R236">
            <v>43831</v>
          </cell>
          <cell r="S236">
            <v>15</v>
          </cell>
        </row>
        <row r="237">
          <cell r="I237">
            <v>43891</v>
          </cell>
          <cell r="J237">
            <v>15</v>
          </cell>
          <cell r="O237">
            <v>43891</v>
          </cell>
          <cell r="P237">
            <v>15</v>
          </cell>
          <cell r="R237">
            <v>43862</v>
          </cell>
          <cell r="S237">
            <v>15</v>
          </cell>
        </row>
        <row r="238">
          <cell r="I238">
            <v>43922</v>
          </cell>
          <cell r="J238">
            <v>15</v>
          </cell>
          <cell r="O238">
            <v>43922</v>
          </cell>
          <cell r="P238">
            <v>15</v>
          </cell>
          <cell r="R238">
            <v>43891</v>
          </cell>
          <cell r="S238">
            <v>15</v>
          </cell>
        </row>
        <row r="239">
          <cell r="I239">
            <v>43952</v>
          </cell>
          <cell r="J239">
            <v>15</v>
          </cell>
          <cell r="O239">
            <v>43952</v>
          </cell>
          <cell r="P239">
            <v>15</v>
          </cell>
          <cell r="R239">
            <v>43922</v>
          </cell>
          <cell r="S239">
            <v>15</v>
          </cell>
        </row>
        <row r="240">
          <cell r="I240">
            <v>43983</v>
          </cell>
          <cell r="J240">
            <v>15</v>
          </cell>
          <cell r="O240">
            <v>43983</v>
          </cell>
          <cell r="P240">
            <v>15</v>
          </cell>
          <cell r="R240">
            <v>43952</v>
          </cell>
          <cell r="S240">
            <v>15</v>
          </cell>
        </row>
        <row r="241">
          <cell r="I241">
            <v>44013</v>
          </cell>
          <cell r="J241">
            <v>15</v>
          </cell>
          <cell r="O241">
            <v>44013</v>
          </cell>
          <cell r="P241">
            <v>15</v>
          </cell>
          <cell r="R241">
            <v>43983</v>
          </cell>
          <cell r="S241">
            <v>15</v>
          </cell>
        </row>
        <row r="242">
          <cell r="I242">
            <v>44044</v>
          </cell>
          <cell r="J242">
            <v>15</v>
          </cell>
          <cell r="O242">
            <v>44044</v>
          </cell>
          <cell r="P242">
            <v>15</v>
          </cell>
          <cell r="R242">
            <v>44013</v>
          </cell>
          <cell r="S242">
            <v>15</v>
          </cell>
        </row>
        <row r="243">
          <cell r="I243">
            <v>44075</v>
          </cell>
          <cell r="J243">
            <v>15</v>
          </cell>
          <cell r="O243">
            <v>44075</v>
          </cell>
          <cell r="P243">
            <v>15</v>
          </cell>
          <cell r="R243">
            <v>44044</v>
          </cell>
          <cell r="S243">
            <v>15</v>
          </cell>
        </row>
        <row r="244">
          <cell r="I244">
            <v>44105</v>
          </cell>
          <cell r="J244">
            <v>15</v>
          </cell>
          <cell r="O244">
            <v>44105</v>
          </cell>
          <cell r="P244">
            <v>15</v>
          </cell>
          <cell r="R244">
            <v>44075</v>
          </cell>
          <cell r="S244">
            <v>15</v>
          </cell>
        </row>
        <row r="245">
          <cell r="I245">
            <v>44136</v>
          </cell>
          <cell r="J245">
            <v>15</v>
          </cell>
          <cell r="O245">
            <v>44136</v>
          </cell>
          <cell r="P245">
            <v>15</v>
          </cell>
          <cell r="R245">
            <v>44105</v>
          </cell>
          <cell r="S245">
            <v>15</v>
          </cell>
        </row>
        <row r="246">
          <cell r="I246">
            <v>44166</v>
          </cell>
          <cell r="J246">
            <v>15</v>
          </cell>
          <cell r="O246">
            <v>44166</v>
          </cell>
          <cell r="P246">
            <v>15</v>
          </cell>
          <cell r="R246">
            <v>44136</v>
          </cell>
          <cell r="S246">
            <v>15</v>
          </cell>
        </row>
        <row r="247">
          <cell r="I247">
            <v>44197</v>
          </cell>
          <cell r="J247">
            <v>15</v>
          </cell>
          <cell r="O247">
            <v>44197</v>
          </cell>
          <cell r="P247">
            <v>15</v>
          </cell>
          <cell r="R247">
            <v>44166</v>
          </cell>
          <cell r="S247">
            <v>15</v>
          </cell>
        </row>
        <row r="248">
          <cell r="I248">
            <v>44228</v>
          </cell>
          <cell r="J248">
            <v>15</v>
          </cell>
          <cell r="O248">
            <v>44228</v>
          </cell>
          <cell r="P248">
            <v>15</v>
          </cell>
          <cell r="R248">
            <v>44197</v>
          </cell>
          <cell r="S248">
            <v>15</v>
          </cell>
        </row>
        <row r="249">
          <cell r="I249">
            <v>44256</v>
          </cell>
          <cell r="J249">
            <v>15</v>
          </cell>
          <cell r="O249">
            <v>44256</v>
          </cell>
          <cell r="P249">
            <v>15</v>
          </cell>
          <cell r="R249">
            <v>44228</v>
          </cell>
          <cell r="S249">
            <v>15</v>
          </cell>
        </row>
        <row r="250">
          <cell r="I250">
            <v>44287</v>
          </cell>
          <cell r="J250">
            <v>15</v>
          </cell>
          <cell r="O250">
            <v>44287</v>
          </cell>
          <cell r="P250">
            <v>15</v>
          </cell>
          <cell r="R250">
            <v>44256</v>
          </cell>
          <cell r="S250">
            <v>15</v>
          </cell>
        </row>
        <row r="251">
          <cell r="I251">
            <v>44317</v>
          </cell>
          <cell r="J251">
            <v>15</v>
          </cell>
          <cell r="O251">
            <v>44317</v>
          </cell>
          <cell r="P251">
            <v>15</v>
          </cell>
          <cell r="R251">
            <v>44287</v>
          </cell>
          <cell r="S251">
            <v>15</v>
          </cell>
        </row>
        <row r="252">
          <cell r="I252">
            <v>44348</v>
          </cell>
          <cell r="J252">
            <v>15</v>
          </cell>
          <cell r="O252">
            <v>44348</v>
          </cell>
          <cell r="P252">
            <v>15</v>
          </cell>
          <cell r="R252">
            <v>44317</v>
          </cell>
          <cell r="S252">
            <v>15</v>
          </cell>
        </row>
        <row r="253">
          <cell r="I253">
            <v>44378</v>
          </cell>
          <cell r="J253">
            <v>15</v>
          </cell>
          <cell r="O253">
            <v>44378</v>
          </cell>
          <cell r="P253">
            <v>15</v>
          </cell>
          <cell r="R253">
            <v>44348</v>
          </cell>
          <cell r="S253">
            <v>15</v>
          </cell>
        </row>
        <row r="254">
          <cell r="I254">
            <v>44409</v>
          </cell>
          <cell r="J254">
            <v>15</v>
          </cell>
          <cell r="O254">
            <v>44409</v>
          </cell>
          <cell r="P254">
            <v>15</v>
          </cell>
          <cell r="R254">
            <v>44378</v>
          </cell>
          <cell r="S254">
            <v>15</v>
          </cell>
        </row>
        <row r="255">
          <cell r="I255">
            <v>44440</v>
          </cell>
          <cell r="J255">
            <v>15</v>
          </cell>
          <cell r="O255">
            <v>44440</v>
          </cell>
          <cell r="P255">
            <v>15</v>
          </cell>
          <cell r="R255">
            <v>44409</v>
          </cell>
          <cell r="S255">
            <v>15</v>
          </cell>
        </row>
        <row r="256">
          <cell r="I256">
            <v>44470</v>
          </cell>
          <cell r="J256">
            <v>15</v>
          </cell>
          <cell r="O256">
            <v>44470</v>
          </cell>
          <cell r="P256">
            <v>15</v>
          </cell>
          <cell r="R256">
            <v>44440</v>
          </cell>
          <cell r="S256">
            <v>15</v>
          </cell>
        </row>
        <row r="257">
          <cell r="I257">
            <v>44501</v>
          </cell>
          <cell r="J257">
            <v>15</v>
          </cell>
          <cell r="O257">
            <v>44501</v>
          </cell>
          <cell r="P257">
            <v>15</v>
          </cell>
          <cell r="R257">
            <v>44470</v>
          </cell>
          <cell r="S257">
            <v>15</v>
          </cell>
        </row>
        <row r="258">
          <cell r="I258">
            <v>44531</v>
          </cell>
          <cell r="J258">
            <v>15</v>
          </cell>
          <cell r="O258">
            <v>44531</v>
          </cell>
          <cell r="P258">
            <v>15</v>
          </cell>
          <cell r="R258">
            <v>44501</v>
          </cell>
          <cell r="S258">
            <v>15</v>
          </cell>
        </row>
        <row r="259">
          <cell r="I259">
            <v>44562</v>
          </cell>
          <cell r="J259">
            <v>15</v>
          </cell>
          <cell r="O259">
            <v>44562</v>
          </cell>
          <cell r="P259">
            <v>15</v>
          </cell>
          <cell r="R259">
            <v>44531</v>
          </cell>
          <cell r="S259">
            <v>15</v>
          </cell>
        </row>
        <row r="260">
          <cell r="I260">
            <v>44593</v>
          </cell>
          <cell r="J260">
            <v>15</v>
          </cell>
          <cell r="O260">
            <v>44593</v>
          </cell>
          <cell r="P260">
            <v>15</v>
          </cell>
          <cell r="R260">
            <v>44562</v>
          </cell>
          <cell r="S260">
            <v>15</v>
          </cell>
        </row>
        <row r="261">
          <cell r="I261">
            <v>44621</v>
          </cell>
          <cell r="J261">
            <v>15</v>
          </cell>
          <cell r="O261">
            <v>44621</v>
          </cell>
          <cell r="P261">
            <v>15</v>
          </cell>
          <cell r="R261">
            <v>44593</v>
          </cell>
          <cell r="S261">
            <v>15</v>
          </cell>
        </row>
        <row r="262">
          <cell r="I262">
            <v>44652</v>
          </cell>
          <cell r="J262">
            <v>15</v>
          </cell>
          <cell r="O262">
            <v>44652</v>
          </cell>
          <cell r="P262">
            <v>15</v>
          </cell>
          <cell r="R262">
            <v>44621</v>
          </cell>
          <cell r="S262">
            <v>15</v>
          </cell>
        </row>
        <row r="263">
          <cell r="I263">
            <v>44682</v>
          </cell>
          <cell r="J263">
            <v>15</v>
          </cell>
          <cell r="O263">
            <v>44682</v>
          </cell>
          <cell r="P263">
            <v>15</v>
          </cell>
          <cell r="R263">
            <v>44652</v>
          </cell>
          <cell r="S263">
            <v>15</v>
          </cell>
        </row>
        <row r="264">
          <cell r="I264">
            <v>44713</v>
          </cell>
          <cell r="J264">
            <v>15</v>
          </cell>
          <cell r="O264">
            <v>44713</v>
          </cell>
          <cell r="P264">
            <v>15</v>
          </cell>
          <cell r="R264">
            <v>44682</v>
          </cell>
          <cell r="S264">
            <v>15</v>
          </cell>
        </row>
        <row r="265">
          <cell r="I265">
            <v>44743</v>
          </cell>
          <cell r="J265">
            <v>15</v>
          </cell>
          <cell r="O265">
            <v>44743</v>
          </cell>
          <cell r="P265">
            <v>15</v>
          </cell>
          <cell r="R265">
            <v>44713</v>
          </cell>
          <cell r="S265">
            <v>15</v>
          </cell>
        </row>
        <row r="266">
          <cell r="I266">
            <v>44774</v>
          </cell>
          <cell r="J266">
            <v>15</v>
          </cell>
          <cell r="O266">
            <v>44774</v>
          </cell>
          <cell r="P266">
            <v>15</v>
          </cell>
          <cell r="R266">
            <v>44743</v>
          </cell>
          <cell r="S266">
            <v>15</v>
          </cell>
        </row>
        <row r="267">
          <cell r="I267">
            <v>44805</v>
          </cell>
          <cell r="J267">
            <v>15</v>
          </cell>
          <cell r="O267">
            <v>44805</v>
          </cell>
          <cell r="P267">
            <v>15</v>
          </cell>
          <cell r="R267">
            <v>44774</v>
          </cell>
          <cell r="S267">
            <v>15</v>
          </cell>
        </row>
        <row r="268">
          <cell r="I268">
            <v>44835</v>
          </cell>
          <cell r="J268">
            <v>15</v>
          </cell>
          <cell r="O268">
            <v>44835</v>
          </cell>
          <cell r="P268">
            <v>15</v>
          </cell>
          <cell r="R268">
            <v>44805</v>
          </cell>
          <cell r="S268">
            <v>15</v>
          </cell>
        </row>
        <row r="269">
          <cell r="I269">
            <v>44866</v>
          </cell>
          <cell r="J269">
            <v>15</v>
          </cell>
          <cell r="O269">
            <v>44866</v>
          </cell>
          <cell r="P269">
            <v>15</v>
          </cell>
          <cell r="R269">
            <v>44835</v>
          </cell>
          <cell r="S269">
            <v>15</v>
          </cell>
        </row>
        <row r="270">
          <cell r="I270">
            <v>44896</v>
          </cell>
          <cell r="J270">
            <v>15</v>
          </cell>
          <cell r="O270">
            <v>44896</v>
          </cell>
          <cell r="P270">
            <v>15</v>
          </cell>
          <cell r="R270">
            <v>44866</v>
          </cell>
          <cell r="S270">
            <v>15</v>
          </cell>
        </row>
        <row r="271">
          <cell r="I271">
            <v>44927</v>
          </cell>
          <cell r="J271">
            <v>15</v>
          </cell>
          <cell r="O271">
            <v>44927</v>
          </cell>
          <cell r="P271">
            <v>15</v>
          </cell>
          <cell r="R271">
            <v>44896</v>
          </cell>
          <cell r="S271">
            <v>15</v>
          </cell>
        </row>
        <row r="272">
          <cell r="I272">
            <v>44958</v>
          </cell>
          <cell r="J272">
            <v>15</v>
          </cell>
          <cell r="O272">
            <v>44958</v>
          </cell>
          <cell r="P272">
            <v>15</v>
          </cell>
          <cell r="R272">
            <v>44927</v>
          </cell>
          <cell r="S272">
            <v>15</v>
          </cell>
        </row>
        <row r="273">
          <cell r="I273">
            <v>44986</v>
          </cell>
          <cell r="J273">
            <v>15</v>
          </cell>
          <cell r="O273">
            <v>44986</v>
          </cell>
          <cell r="P273">
            <v>15</v>
          </cell>
          <cell r="R273">
            <v>44958</v>
          </cell>
          <cell r="S273">
            <v>15</v>
          </cell>
        </row>
        <row r="274">
          <cell r="I274">
            <v>45017</v>
          </cell>
          <cell r="J274">
            <v>15</v>
          </cell>
          <cell r="O274">
            <v>45017</v>
          </cell>
          <cell r="P274">
            <v>15</v>
          </cell>
          <cell r="R274">
            <v>44986</v>
          </cell>
          <cell r="S274">
            <v>15</v>
          </cell>
        </row>
        <row r="275">
          <cell r="I275">
            <v>45047</v>
          </cell>
          <cell r="J275">
            <v>15</v>
          </cell>
          <cell r="O275">
            <v>45047</v>
          </cell>
          <cell r="P275">
            <v>15</v>
          </cell>
          <cell r="R275">
            <v>45017</v>
          </cell>
          <cell r="S275">
            <v>15</v>
          </cell>
        </row>
        <row r="276">
          <cell r="I276">
            <v>45078</v>
          </cell>
          <cell r="J276">
            <v>15</v>
          </cell>
          <cell r="O276">
            <v>45078</v>
          </cell>
          <cell r="P276">
            <v>15</v>
          </cell>
          <cell r="R276">
            <v>45047</v>
          </cell>
          <cell r="S276">
            <v>15</v>
          </cell>
        </row>
        <row r="277">
          <cell r="I277">
            <v>45108</v>
          </cell>
          <cell r="J277">
            <v>15</v>
          </cell>
          <cell r="O277">
            <v>45108</v>
          </cell>
          <cell r="P277">
            <v>15</v>
          </cell>
          <cell r="R277">
            <v>45078</v>
          </cell>
          <cell r="S277">
            <v>15</v>
          </cell>
        </row>
        <row r="278">
          <cell r="I278">
            <v>45139</v>
          </cell>
          <cell r="J278">
            <v>15</v>
          </cell>
          <cell r="O278">
            <v>45139</v>
          </cell>
          <cell r="P278">
            <v>15</v>
          </cell>
          <cell r="R278">
            <v>45108</v>
          </cell>
          <cell r="S278">
            <v>15</v>
          </cell>
        </row>
        <row r="279">
          <cell r="I279">
            <v>45170</v>
          </cell>
          <cell r="J279">
            <v>15</v>
          </cell>
          <cell r="O279">
            <v>45170</v>
          </cell>
          <cell r="P279">
            <v>15</v>
          </cell>
          <cell r="R279">
            <v>45139</v>
          </cell>
          <cell r="S279">
            <v>15</v>
          </cell>
        </row>
        <row r="280">
          <cell r="I280">
            <v>45200</v>
          </cell>
          <cell r="J280">
            <v>15</v>
          </cell>
          <cell r="O280">
            <v>45200</v>
          </cell>
          <cell r="P280">
            <v>15</v>
          </cell>
          <cell r="R280">
            <v>45170</v>
          </cell>
          <cell r="S280">
            <v>15</v>
          </cell>
        </row>
        <row r="281">
          <cell r="I281">
            <v>45231</v>
          </cell>
          <cell r="J281">
            <v>15</v>
          </cell>
          <cell r="O281">
            <v>45231</v>
          </cell>
          <cell r="P281">
            <v>15</v>
          </cell>
          <cell r="R281">
            <v>45200</v>
          </cell>
          <cell r="S281">
            <v>15</v>
          </cell>
        </row>
        <row r="282">
          <cell r="I282">
            <v>45261</v>
          </cell>
          <cell r="J282">
            <v>15</v>
          </cell>
          <cell r="O282">
            <v>45261</v>
          </cell>
          <cell r="P282">
            <v>15</v>
          </cell>
          <cell r="R282">
            <v>45231</v>
          </cell>
          <cell r="S282">
            <v>15</v>
          </cell>
        </row>
        <row r="283">
          <cell r="I283">
            <v>45292</v>
          </cell>
          <cell r="J283">
            <v>15</v>
          </cell>
          <cell r="O283">
            <v>45292</v>
          </cell>
          <cell r="P283">
            <v>15</v>
          </cell>
          <cell r="R283">
            <v>45261</v>
          </cell>
          <cell r="S283">
            <v>15</v>
          </cell>
        </row>
        <row r="284">
          <cell r="I284">
            <v>45323</v>
          </cell>
          <cell r="J284">
            <v>15</v>
          </cell>
          <cell r="O284">
            <v>45323</v>
          </cell>
          <cell r="P284">
            <v>15</v>
          </cell>
          <cell r="R284">
            <v>45292</v>
          </cell>
          <cell r="S284">
            <v>15</v>
          </cell>
        </row>
        <row r="285">
          <cell r="I285">
            <v>45352</v>
          </cell>
          <cell r="J285">
            <v>15</v>
          </cell>
          <cell r="O285">
            <v>45352</v>
          </cell>
          <cell r="P285">
            <v>15</v>
          </cell>
          <cell r="R285">
            <v>45323</v>
          </cell>
          <cell r="S285">
            <v>15</v>
          </cell>
        </row>
        <row r="286">
          <cell r="I286">
            <v>45383</v>
          </cell>
          <cell r="J286">
            <v>15</v>
          </cell>
          <cell r="O286">
            <v>45383</v>
          </cell>
          <cell r="P286">
            <v>15</v>
          </cell>
          <cell r="R286">
            <v>45352</v>
          </cell>
          <cell r="S286">
            <v>15</v>
          </cell>
        </row>
        <row r="287">
          <cell r="I287">
            <v>45413</v>
          </cell>
          <cell r="J287">
            <v>15</v>
          </cell>
          <cell r="O287">
            <v>45413</v>
          </cell>
          <cell r="P287">
            <v>15</v>
          </cell>
          <cell r="R287">
            <v>45383</v>
          </cell>
          <cell r="S287">
            <v>15</v>
          </cell>
        </row>
        <row r="288">
          <cell r="I288">
            <v>45444</v>
          </cell>
          <cell r="J288">
            <v>15</v>
          </cell>
          <cell r="O288">
            <v>45444</v>
          </cell>
          <cell r="P288">
            <v>15</v>
          </cell>
          <cell r="R288">
            <v>45413</v>
          </cell>
          <cell r="S288">
            <v>15</v>
          </cell>
        </row>
        <row r="289">
          <cell r="I289">
            <v>45474</v>
          </cell>
          <cell r="J289">
            <v>15</v>
          </cell>
          <cell r="O289">
            <v>45474</v>
          </cell>
          <cell r="P289">
            <v>15</v>
          </cell>
          <cell r="R289">
            <v>45444</v>
          </cell>
          <cell r="S289">
            <v>15</v>
          </cell>
        </row>
        <row r="290">
          <cell r="I290">
            <v>45505</v>
          </cell>
          <cell r="J290">
            <v>15</v>
          </cell>
          <cell r="O290">
            <v>45505</v>
          </cell>
          <cell r="P290">
            <v>15</v>
          </cell>
          <cell r="R290">
            <v>45474</v>
          </cell>
          <cell r="S290">
            <v>15</v>
          </cell>
        </row>
        <row r="291">
          <cell r="I291">
            <v>45536</v>
          </cell>
          <cell r="J291">
            <v>15</v>
          </cell>
          <cell r="O291">
            <v>45536</v>
          </cell>
          <cell r="P291">
            <v>15</v>
          </cell>
          <cell r="R291">
            <v>45505</v>
          </cell>
          <cell r="S291">
            <v>15</v>
          </cell>
        </row>
        <row r="292">
          <cell r="I292">
            <v>45566</v>
          </cell>
          <cell r="J292">
            <v>15</v>
          </cell>
          <cell r="O292">
            <v>45566</v>
          </cell>
          <cell r="P292">
            <v>15</v>
          </cell>
          <cell r="R292">
            <v>45536</v>
          </cell>
          <cell r="S292">
            <v>15</v>
          </cell>
        </row>
        <row r="293">
          <cell r="I293">
            <v>45597</v>
          </cell>
          <cell r="J293">
            <v>15</v>
          </cell>
          <cell r="O293">
            <v>45597</v>
          </cell>
          <cell r="P293">
            <v>15</v>
          </cell>
          <cell r="R293">
            <v>45566</v>
          </cell>
          <cell r="S293">
            <v>15</v>
          </cell>
        </row>
        <row r="294">
          <cell r="I294">
            <v>45627</v>
          </cell>
          <cell r="J294">
            <v>15</v>
          </cell>
          <cell r="O294">
            <v>45627</v>
          </cell>
          <cell r="P294">
            <v>15</v>
          </cell>
          <cell r="R294">
            <v>45597</v>
          </cell>
          <cell r="S294">
            <v>15</v>
          </cell>
        </row>
        <row r="295">
          <cell r="I295">
            <v>45658</v>
          </cell>
          <cell r="J295">
            <v>15</v>
          </cell>
          <cell r="O295">
            <v>45658</v>
          </cell>
          <cell r="P295">
            <v>15</v>
          </cell>
          <cell r="R295">
            <v>45627</v>
          </cell>
          <cell r="S295">
            <v>15</v>
          </cell>
        </row>
        <row r="296">
          <cell r="I296">
            <v>45689</v>
          </cell>
          <cell r="J296">
            <v>15</v>
          </cell>
          <cell r="O296">
            <v>45689</v>
          </cell>
          <cell r="P296">
            <v>15</v>
          </cell>
          <cell r="R296">
            <v>45658</v>
          </cell>
          <cell r="S296">
            <v>15</v>
          </cell>
        </row>
        <row r="297">
          <cell r="I297">
            <v>45717</v>
          </cell>
          <cell r="J297">
            <v>15</v>
          </cell>
          <cell r="O297">
            <v>45717</v>
          </cell>
          <cell r="P297">
            <v>15</v>
          </cell>
          <cell r="R297">
            <v>45689</v>
          </cell>
          <cell r="S297">
            <v>15</v>
          </cell>
        </row>
        <row r="298">
          <cell r="I298">
            <v>45748</v>
          </cell>
          <cell r="J298">
            <v>15</v>
          </cell>
          <cell r="O298">
            <v>45748</v>
          </cell>
          <cell r="P298">
            <v>15</v>
          </cell>
          <cell r="R298">
            <v>45717</v>
          </cell>
          <cell r="S298">
            <v>15</v>
          </cell>
        </row>
        <row r="299">
          <cell r="I299">
            <v>45778</v>
          </cell>
          <cell r="J299">
            <v>15</v>
          </cell>
          <cell r="O299">
            <v>45778</v>
          </cell>
          <cell r="P299">
            <v>15</v>
          </cell>
          <cell r="R299">
            <v>45748</v>
          </cell>
          <cell r="S299">
            <v>15</v>
          </cell>
        </row>
        <row r="300">
          <cell r="I300">
            <v>45809</v>
          </cell>
          <cell r="J300">
            <v>15</v>
          </cell>
          <cell r="O300">
            <v>45809</v>
          </cell>
          <cell r="P300">
            <v>15</v>
          </cell>
          <cell r="R300">
            <v>45778</v>
          </cell>
          <cell r="S300">
            <v>15</v>
          </cell>
        </row>
        <row r="301">
          <cell r="I301">
            <v>45839</v>
          </cell>
          <cell r="J301">
            <v>15</v>
          </cell>
          <cell r="O301">
            <v>45839</v>
          </cell>
          <cell r="P301">
            <v>15</v>
          </cell>
          <cell r="R301">
            <v>45809</v>
          </cell>
          <cell r="S301">
            <v>15</v>
          </cell>
        </row>
        <row r="302">
          <cell r="I302">
            <v>45870</v>
          </cell>
          <cell r="J302">
            <v>15</v>
          </cell>
          <cell r="O302">
            <v>45870</v>
          </cell>
          <cell r="P302">
            <v>15</v>
          </cell>
          <cell r="R302">
            <v>45839</v>
          </cell>
          <cell r="S302">
            <v>15</v>
          </cell>
        </row>
        <row r="303">
          <cell r="I303">
            <v>45901</v>
          </cell>
          <cell r="J303">
            <v>15</v>
          </cell>
          <cell r="O303">
            <v>45901</v>
          </cell>
          <cell r="P303">
            <v>15</v>
          </cell>
          <cell r="R303">
            <v>45870</v>
          </cell>
          <cell r="S303">
            <v>15</v>
          </cell>
        </row>
        <row r="304">
          <cell r="I304">
            <v>45931</v>
          </cell>
          <cell r="J304">
            <v>15</v>
          </cell>
          <cell r="O304">
            <v>45931</v>
          </cell>
          <cell r="P304">
            <v>15</v>
          </cell>
          <cell r="R304">
            <v>45901</v>
          </cell>
          <cell r="S304">
            <v>15</v>
          </cell>
        </row>
        <row r="305">
          <cell r="I305">
            <v>45962</v>
          </cell>
          <cell r="J305">
            <v>15</v>
          </cell>
          <cell r="O305">
            <v>45962</v>
          </cell>
          <cell r="P305">
            <v>15</v>
          </cell>
          <cell r="R305">
            <v>45931</v>
          </cell>
          <cell r="S305">
            <v>15</v>
          </cell>
        </row>
        <row r="306">
          <cell r="I306">
            <v>45992</v>
          </cell>
          <cell r="J306">
            <v>15</v>
          </cell>
          <cell r="O306">
            <v>45992</v>
          </cell>
          <cell r="P306">
            <v>15</v>
          </cell>
          <cell r="R306">
            <v>45962</v>
          </cell>
          <cell r="S306">
            <v>15</v>
          </cell>
        </row>
        <row r="307">
          <cell r="I307">
            <v>46023</v>
          </cell>
          <cell r="J307">
            <v>15</v>
          </cell>
          <cell r="O307">
            <v>46023</v>
          </cell>
          <cell r="P307">
            <v>15</v>
          </cell>
          <cell r="R307">
            <v>45992</v>
          </cell>
          <cell r="S307">
            <v>15</v>
          </cell>
        </row>
        <row r="308">
          <cell r="I308">
            <v>46054</v>
          </cell>
          <cell r="J308">
            <v>15</v>
          </cell>
          <cell r="O308">
            <v>46054</v>
          </cell>
          <cell r="P308">
            <v>15</v>
          </cell>
          <cell r="R308">
            <v>46023</v>
          </cell>
          <cell r="S308">
            <v>15</v>
          </cell>
        </row>
        <row r="309">
          <cell r="I309">
            <v>46082</v>
          </cell>
          <cell r="J309">
            <v>15</v>
          </cell>
          <cell r="O309">
            <v>46082</v>
          </cell>
          <cell r="P309">
            <v>15</v>
          </cell>
          <cell r="R309">
            <v>46054</v>
          </cell>
          <cell r="S309">
            <v>15</v>
          </cell>
        </row>
        <row r="310">
          <cell r="I310">
            <v>46113</v>
          </cell>
          <cell r="J310">
            <v>15</v>
          </cell>
          <cell r="O310">
            <v>46113</v>
          </cell>
          <cell r="P310">
            <v>15</v>
          </cell>
          <cell r="R310">
            <v>46082</v>
          </cell>
          <cell r="S310">
            <v>15</v>
          </cell>
        </row>
        <row r="311">
          <cell r="I311">
            <v>46143</v>
          </cell>
          <cell r="J311">
            <v>15</v>
          </cell>
          <cell r="O311">
            <v>46143</v>
          </cell>
          <cell r="P311">
            <v>15</v>
          </cell>
          <cell r="R311">
            <v>46113</v>
          </cell>
          <cell r="S311">
            <v>15</v>
          </cell>
        </row>
        <row r="312">
          <cell r="I312">
            <v>46174</v>
          </cell>
          <cell r="J312">
            <v>15</v>
          </cell>
          <cell r="O312">
            <v>46174</v>
          </cell>
          <cell r="P312">
            <v>15</v>
          </cell>
          <cell r="R312">
            <v>46143</v>
          </cell>
          <cell r="S312">
            <v>15</v>
          </cell>
        </row>
        <row r="313">
          <cell r="I313">
            <v>46204</v>
          </cell>
          <cell r="J313">
            <v>15</v>
          </cell>
          <cell r="O313">
            <v>46204</v>
          </cell>
          <cell r="P313">
            <v>15</v>
          </cell>
          <cell r="R313">
            <v>46174</v>
          </cell>
          <cell r="S313">
            <v>15</v>
          </cell>
        </row>
        <row r="314">
          <cell r="I314">
            <v>46235</v>
          </cell>
          <cell r="J314">
            <v>15</v>
          </cell>
          <cell r="O314">
            <v>46235</v>
          </cell>
          <cell r="P314">
            <v>15</v>
          </cell>
          <cell r="R314">
            <v>46204</v>
          </cell>
          <cell r="S314">
            <v>15</v>
          </cell>
        </row>
        <row r="315">
          <cell r="I315">
            <v>46266</v>
          </cell>
          <cell r="J315">
            <v>15</v>
          </cell>
          <cell r="O315">
            <v>46266</v>
          </cell>
          <cell r="P315">
            <v>15</v>
          </cell>
          <cell r="R315">
            <v>46235</v>
          </cell>
          <cell r="S315">
            <v>15</v>
          </cell>
        </row>
        <row r="316">
          <cell r="I316">
            <v>46296</v>
          </cell>
          <cell r="J316">
            <v>15</v>
          </cell>
          <cell r="O316">
            <v>46296</v>
          </cell>
          <cell r="P316">
            <v>15</v>
          </cell>
          <cell r="R316">
            <v>46266</v>
          </cell>
          <cell r="S316">
            <v>15</v>
          </cell>
        </row>
        <row r="317">
          <cell r="I317">
            <v>46327</v>
          </cell>
          <cell r="J317">
            <v>15</v>
          </cell>
          <cell r="O317">
            <v>46327</v>
          </cell>
          <cell r="P317">
            <v>15</v>
          </cell>
          <cell r="R317">
            <v>46296</v>
          </cell>
          <cell r="S317">
            <v>15</v>
          </cell>
        </row>
        <row r="318">
          <cell r="I318">
            <v>46357</v>
          </cell>
          <cell r="J318">
            <v>15</v>
          </cell>
          <cell r="O318">
            <v>46357</v>
          </cell>
          <cell r="P318">
            <v>15</v>
          </cell>
          <cell r="R318">
            <v>46327</v>
          </cell>
          <cell r="S318">
            <v>15</v>
          </cell>
        </row>
        <row r="319">
          <cell r="I319">
            <v>46388</v>
          </cell>
          <cell r="J319">
            <v>15</v>
          </cell>
          <cell r="O319">
            <v>46388</v>
          </cell>
          <cell r="P319">
            <v>15</v>
          </cell>
          <cell r="R319">
            <v>46357</v>
          </cell>
          <cell r="S319">
            <v>15</v>
          </cell>
        </row>
        <row r="320">
          <cell r="I320">
            <v>46419</v>
          </cell>
          <cell r="J320">
            <v>15</v>
          </cell>
          <cell r="O320">
            <v>46419</v>
          </cell>
          <cell r="P320">
            <v>15</v>
          </cell>
          <cell r="R320">
            <v>46388</v>
          </cell>
          <cell r="S320">
            <v>15</v>
          </cell>
        </row>
        <row r="321">
          <cell r="I321">
            <v>46447</v>
          </cell>
          <cell r="J321">
            <v>15</v>
          </cell>
          <cell r="O321">
            <v>46447</v>
          </cell>
          <cell r="P321">
            <v>15</v>
          </cell>
          <cell r="R321">
            <v>46419</v>
          </cell>
          <cell r="S321">
            <v>15</v>
          </cell>
        </row>
        <row r="322">
          <cell r="I322">
            <v>46478</v>
          </cell>
          <cell r="J322">
            <v>15</v>
          </cell>
          <cell r="O322">
            <v>46478</v>
          </cell>
          <cell r="P322">
            <v>15</v>
          </cell>
          <cell r="R322">
            <v>46447</v>
          </cell>
          <cell r="S322">
            <v>15</v>
          </cell>
        </row>
        <row r="323">
          <cell r="I323">
            <v>46508</v>
          </cell>
          <cell r="J323">
            <v>15</v>
          </cell>
          <cell r="O323">
            <v>46508</v>
          </cell>
          <cell r="P323">
            <v>15</v>
          </cell>
          <cell r="R323">
            <v>46478</v>
          </cell>
          <cell r="S323">
            <v>15</v>
          </cell>
        </row>
        <row r="324">
          <cell r="I324">
            <v>46539</v>
          </cell>
          <cell r="J324">
            <v>15</v>
          </cell>
          <cell r="O324">
            <v>46539</v>
          </cell>
          <cell r="P324">
            <v>15</v>
          </cell>
          <cell r="R324">
            <v>46508</v>
          </cell>
          <cell r="S324">
            <v>15</v>
          </cell>
        </row>
        <row r="325">
          <cell r="I325">
            <v>46569</v>
          </cell>
          <cell r="J325">
            <v>15</v>
          </cell>
          <cell r="O325">
            <v>46569</v>
          </cell>
          <cell r="P325">
            <v>15</v>
          </cell>
          <cell r="R325">
            <v>46539</v>
          </cell>
          <cell r="S325">
            <v>15</v>
          </cell>
        </row>
        <row r="326">
          <cell r="I326">
            <v>46600</v>
          </cell>
          <cell r="J326">
            <v>15</v>
          </cell>
          <cell r="O326">
            <v>46600</v>
          </cell>
          <cell r="P326">
            <v>15</v>
          </cell>
          <cell r="R326">
            <v>46569</v>
          </cell>
          <cell r="S326">
            <v>15</v>
          </cell>
        </row>
        <row r="327">
          <cell r="I327">
            <v>46631</v>
          </cell>
          <cell r="J327">
            <v>15</v>
          </cell>
          <cell r="O327">
            <v>46631</v>
          </cell>
          <cell r="P327">
            <v>15</v>
          </cell>
          <cell r="R327">
            <v>46600</v>
          </cell>
          <cell r="S327">
            <v>15</v>
          </cell>
        </row>
        <row r="328">
          <cell r="I328">
            <v>46661</v>
          </cell>
          <cell r="J328">
            <v>15</v>
          </cell>
          <cell r="O328">
            <v>46661</v>
          </cell>
          <cell r="P328">
            <v>15</v>
          </cell>
          <cell r="R328">
            <v>46631</v>
          </cell>
          <cell r="S328">
            <v>15</v>
          </cell>
        </row>
        <row r="329">
          <cell r="I329">
            <v>46692</v>
          </cell>
          <cell r="J329">
            <v>15</v>
          </cell>
          <cell r="O329">
            <v>46692</v>
          </cell>
          <cell r="P329">
            <v>15</v>
          </cell>
          <cell r="R329">
            <v>46661</v>
          </cell>
          <cell r="S329">
            <v>15</v>
          </cell>
        </row>
        <row r="330">
          <cell r="I330">
            <v>46722</v>
          </cell>
          <cell r="J330">
            <v>15</v>
          </cell>
          <cell r="O330">
            <v>46722</v>
          </cell>
          <cell r="P330">
            <v>15</v>
          </cell>
          <cell r="R330">
            <v>46692</v>
          </cell>
          <cell r="S330">
            <v>15</v>
          </cell>
        </row>
        <row r="331">
          <cell r="I331">
            <v>46753</v>
          </cell>
          <cell r="J331">
            <v>15</v>
          </cell>
          <cell r="O331">
            <v>46753</v>
          </cell>
          <cell r="P331">
            <v>15</v>
          </cell>
          <cell r="R331">
            <v>46722</v>
          </cell>
          <cell r="S331">
            <v>15</v>
          </cell>
        </row>
        <row r="332">
          <cell r="I332">
            <v>46784</v>
          </cell>
          <cell r="J332" t="e">
            <v>#N/A</v>
          </cell>
          <cell r="O332">
            <v>46784</v>
          </cell>
          <cell r="P332" t="e">
            <v>#N/A</v>
          </cell>
          <cell r="R332">
            <v>46753</v>
          </cell>
          <cell r="S332">
            <v>15</v>
          </cell>
        </row>
      </sheetData>
      <sheetData sheetId="2" refreshError="1"/>
      <sheetData sheetId="3" refreshError="1"/>
      <sheetData sheetId="4"/>
      <sheetData sheetId="5" refreshError="1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FT-ONTARIO-IDX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GDNEWI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GDNEWI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FTONTAR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FTONTAR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FT-SOUTHEAST-GDL</v>
          </cell>
          <cell r="C152" t="str">
            <v>SOUTHEAST</v>
          </cell>
          <cell r="D152" t="str">
            <v>M</v>
          </cell>
          <cell r="E152" t="str">
            <v>G</v>
          </cell>
          <cell r="F152" t="str">
            <v>GAS</v>
          </cell>
          <cell r="G152" t="str">
            <v>FTSE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FT-NY-OPT-BAS</v>
          </cell>
          <cell r="C153" t="str">
            <v>NEWYORK</v>
          </cell>
          <cell r="D153" t="str">
            <v>D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FT-NY-OPT-PRC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FT-NY-PRC</v>
          </cell>
          <cell r="C155" t="str">
            <v>NEWYORK</v>
          </cell>
          <cell r="D155" t="str">
            <v>P</v>
          </cell>
          <cell r="F155" t="str">
            <v>GAS</v>
          </cell>
          <cell r="G155" t="str">
            <v>NEWYORK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FT-PRM-EAST-PRC</v>
          </cell>
          <cell r="C156" t="str">
            <v>EAST</v>
          </cell>
          <cell r="D156" t="str">
            <v>P</v>
          </cell>
          <cell r="F156" t="str">
            <v>GAS</v>
          </cell>
          <cell r="G156" t="str">
            <v>EAST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FT-PRM-NORTHERN-PRC</v>
          </cell>
          <cell r="C157" t="str">
            <v>NORTHERN</v>
          </cell>
          <cell r="D157" t="str">
            <v>P</v>
          </cell>
          <cell r="F157" t="str">
            <v>GAS</v>
          </cell>
          <cell r="G157" t="str">
            <v>CENTRAL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FT-PRM-NY-PRC</v>
          </cell>
          <cell r="C158" t="str">
            <v>NEWYORK</v>
          </cell>
          <cell r="D158" t="str">
            <v>P</v>
          </cell>
          <cell r="F158" t="str">
            <v>GAS</v>
          </cell>
          <cell r="G158" t="str">
            <v>NEWYORK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FT-PRM-TEXAS-PRC</v>
          </cell>
          <cell r="C159" t="str">
            <v>TEXAS</v>
          </cell>
          <cell r="D159" t="str">
            <v>P</v>
          </cell>
          <cell r="F159" t="str">
            <v>GAS</v>
          </cell>
          <cell r="G159" t="str">
            <v>TEXAS</v>
          </cell>
          <cell r="H159" t="str">
            <v>FIRM TRADING</v>
          </cell>
        </row>
        <row r="160">
          <cell r="A160" t="str">
            <v>POS-GAS-TRD</v>
          </cell>
          <cell r="B160" t="str">
            <v>FT-PRM-WEST-PRC</v>
          </cell>
          <cell r="C160" t="str">
            <v>WEST</v>
          </cell>
          <cell r="D160" t="str">
            <v>P</v>
          </cell>
          <cell r="F160" t="str">
            <v>GAS</v>
          </cell>
          <cell r="G160" t="str">
            <v>WEST</v>
          </cell>
          <cell r="H160" t="str">
            <v>FIRM TRADING</v>
          </cell>
        </row>
        <row r="161">
          <cell r="A161" t="str">
            <v>POS-GAS-TRD</v>
          </cell>
          <cell r="B161" t="str">
            <v>FT-TEXAS-BAS</v>
          </cell>
          <cell r="C161" t="str">
            <v>TEXAS</v>
          </cell>
          <cell r="D161" t="str">
            <v>D</v>
          </cell>
          <cell r="F161" t="str">
            <v>GAS</v>
          </cell>
          <cell r="G161" t="str">
            <v>TEXAS</v>
          </cell>
          <cell r="H161" t="str">
            <v>FIRM TRADING</v>
          </cell>
        </row>
        <row r="162">
          <cell r="A162" t="str">
            <v>POS-GAS-TRD</v>
          </cell>
          <cell r="B162" t="str">
            <v>FT-SOUTH-TEXAS-BAS</v>
          </cell>
          <cell r="C162" t="str">
            <v>IMTEXAS</v>
          </cell>
          <cell r="D162" t="str">
            <v>D</v>
          </cell>
          <cell r="F162" t="str">
            <v>GAS</v>
          </cell>
          <cell r="G162" t="str">
            <v>IMTEXAS</v>
          </cell>
          <cell r="H162" t="str">
            <v>INTRAMONTH</v>
          </cell>
        </row>
        <row r="163">
          <cell r="A163" t="str">
            <v>POS-GAS-TRD</v>
          </cell>
          <cell r="B163" t="str">
            <v>FT-TEXAS-GD-GDL</v>
          </cell>
          <cell r="C163" t="str">
            <v>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TEXAS</v>
          </cell>
          <cell r="H163" t="str">
            <v>FIRM TRADING</v>
          </cell>
        </row>
        <row r="164">
          <cell r="A164" t="str">
            <v>POS-GAS-TRD</v>
          </cell>
          <cell r="B164" t="str">
            <v>FT-SOUTH-TEXAS-GDL</v>
          </cell>
          <cell r="C164" t="str">
            <v>IMTEXAS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IMTEXAS</v>
          </cell>
          <cell r="H164" t="str">
            <v>INTRAMONTH</v>
          </cell>
        </row>
        <row r="165">
          <cell r="A165" t="str">
            <v>POS-GAS-TRD</v>
          </cell>
          <cell r="B165" t="str">
            <v>FT-ONT-CEN-GDL-GDL</v>
          </cell>
          <cell r="C165" t="str">
            <v>CENTRAL</v>
          </cell>
          <cell r="D165" t="str">
            <v>M</v>
          </cell>
          <cell r="E165" t="str">
            <v>G</v>
          </cell>
          <cell r="F165" t="str">
            <v>GAS</v>
          </cell>
          <cell r="G165" t="str">
            <v>FTONTAR</v>
          </cell>
          <cell r="H165" t="str">
            <v>INTRAMONTH</v>
          </cell>
        </row>
        <row r="166">
          <cell r="A166" t="str">
            <v>POS-GAS-TRD</v>
          </cell>
          <cell r="B166" t="str">
            <v>FT-TEXAS-OPT-BAS</v>
          </cell>
          <cell r="C166" t="str">
            <v>TEXAS</v>
          </cell>
          <cell r="D166" t="str">
            <v>D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FT-TEXAS-OPT-PRC</v>
          </cell>
          <cell r="C167" t="str">
            <v>TEXAS</v>
          </cell>
          <cell r="D167" t="str">
            <v>P</v>
          </cell>
          <cell r="F167" t="str">
            <v>GAS</v>
          </cell>
          <cell r="G167" t="str">
            <v>TEXAS</v>
          </cell>
          <cell r="H167" t="str">
            <v>FIRM TRADING</v>
          </cell>
        </row>
        <row r="168">
          <cell r="A168" t="str">
            <v>POS-GAS-TRD</v>
          </cell>
          <cell r="B168" t="str">
            <v>FT-TEX-SOU-OPT-BAS</v>
          </cell>
          <cell r="C168" t="str">
            <v>IMTEXAS</v>
          </cell>
          <cell r="D168" t="str">
            <v>D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FT-TEX-SOU-OPT-PRC</v>
          </cell>
          <cell r="C169" t="str">
            <v>IMTEXAS</v>
          </cell>
          <cell r="D169" t="str">
            <v>P</v>
          </cell>
          <cell r="F169" t="str">
            <v>GAS</v>
          </cell>
          <cell r="G169" t="str">
            <v>IMTEXAS</v>
          </cell>
          <cell r="H169" t="str">
            <v>INTRAMONTH</v>
          </cell>
        </row>
        <row r="170">
          <cell r="A170" t="str">
            <v>POS-GAS-TRD</v>
          </cell>
          <cell r="B170" t="str">
            <v>FT-TEXAS-PRC</v>
          </cell>
          <cell r="C170" t="str">
            <v>TEXAS</v>
          </cell>
          <cell r="D170" t="str">
            <v>P</v>
          </cell>
          <cell r="F170" t="str">
            <v>GAS</v>
          </cell>
          <cell r="G170" t="str">
            <v>TEXAS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FT-M-A-WEST-PRC</v>
          </cell>
          <cell r="C171" t="str">
            <v>MAWEST</v>
          </cell>
          <cell r="D171" t="str">
            <v>P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FT-M-A-WEST-BAS</v>
          </cell>
          <cell r="C172" t="str">
            <v>MAWEST</v>
          </cell>
          <cell r="D172" t="str">
            <v>D</v>
          </cell>
          <cell r="F172" t="str">
            <v>GAS</v>
          </cell>
          <cell r="G172" t="str">
            <v>MAWEST</v>
          </cell>
          <cell r="H172" t="str">
            <v>FIRM TRADING</v>
          </cell>
        </row>
        <row r="173">
          <cell r="A173" t="str">
            <v>POS-GAS-TRD</v>
          </cell>
          <cell r="B173" t="str">
            <v>FT-SOUTH-TEXAS-PRC</v>
          </cell>
          <cell r="C173" t="str">
            <v>IMTEXAS</v>
          </cell>
          <cell r="D173" t="str">
            <v>P</v>
          </cell>
          <cell r="F173" t="str">
            <v>GAS</v>
          </cell>
          <cell r="G173" t="str">
            <v>IMTEXAS</v>
          </cell>
          <cell r="H173" t="str">
            <v>INTRAMONTH</v>
          </cell>
        </row>
        <row r="174">
          <cell r="A174" t="str">
            <v>POS-GAS-TRD</v>
          </cell>
          <cell r="B174" t="str">
            <v>FT-TEXAS-PWR-PRC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FT-TEXAS-PWRP-PRC</v>
          </cell>
          <cell r="C175" t="str">
            <v>TEXAS</v>
          </cell>
          <cell r="D175" t="str">
            <v>P</v>
          </cell>
          <cell r="F175" t="str">
            <v>GAS</v>
          </cell>
          <cell r="G175" t="str">
            <v>TBD</v>
          </cell>
          <cell r="H175" t="str">
            <v>TBD</v>
          </cell>
        </row>
        <row r="176">
          <cell r="A176" t="str">
            <v>POS-GAS-TRD</v>
          </cell>
          <cell r="B176" t="str">
            <v>FT-WAHA-BAS</v>
          </cell>
          <cell r="C176" t="str">
            <v>WAHA</v>
          </cell>
          <cell r="D176" t="str">
            <v>D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FT-WAHA-PRC</v>
          </cell>
          <cell r="C177" t="str">
            <v>WAHA</v>
          </cell>
          <cell r="D177" t="str">
            <v>P</v>
          </cell>
          <cell r="F177" t="str">
            <v>GAS</v>
          </cell>
          <cell r="G177" t="str">
            <v>IMTEXAS</v>
          </cell>
          <cell r="H177" t="str">
            <v>FIRM TRADING</v>
          </cell>
        </row>
        <row r="178">
          <cell r="A178" t="str">
            <v>POS-GAS-TRD</v>
          </cell>
          <cell r="B178" t="str">
            <v>FT-WEST-BAS</v>
          </cell>
          <cell r="C178" t="str">
            <v>WEST</v>
          </cell>
          <cell r="D178" t="str">
            <v>D</v>
          </cell>
          <cell r="F178" t="str">
            <v>GAS</v>
          </cell>
          <cell r="G178" t="str">
            <v>WEST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FT-DENVER-BAS</v>
          </cell>
          <cell r="C180" t="str">
            <v>DENVER</v>
          </cell>
          <cell r="D180" t="str">
            <v>D</v>
          </cell>
          <cell r="F180" t="str">
            <v>GAS</v>
          </cell>
          <cell r="G180" t="str">
            <v>DENVER</v>
          </cell>
          <cell r="H180" t="str">
            <v>FIRM TRADING</v>
          </cell>
        </row>
        <row r="181">
          <cell r="A181" t="str">
            <v>POS-GAS-TRD</v>
          </cell>
          <cell r="B181" t="str">
            <v>FT-WEST-XL-BAS</v>
          </cell>
          <cell r="C181" t="str">
            <v>WEST</v>
          </cell>
          <cell r="D181" t="str">
            <v>D</v>
          </cell>
          <cell r="F181" t="str">
            <v>GAS</v>
          </cell>
          <cell r="G181" t="str">
            <v>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FT-NORTHWEST-GDL</v>
          </cell>
          <cell r="C182" t="str">
            <v>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NWEST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G-DAILY-EST-GDL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G-DAILY-WST-GDL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G-DAILY-CNT-GDL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G-DAILY-TEX-GDL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G-DAILY-NY-GDL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FT-M-A-WEST-GDL</v>
          </cell>
          <cell r="C188" t="str">
            <v>MAWEST</v>
          </cell>
          <cell r="D188" t="str">
            <v>M</v>
          </cell>
          <cell r="E188" t="str">
            <v>G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G-DAILY-PRC</v>
          </cell>
          <cell r="C189" t="str">
            <v>MAWEST</v>
          </cell>
          <cell r="D189" t="str">
            <v>P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G-DAILY-BAS</v>
          </cell>
          <cell r="C190" t="str">
            <v>MAWEST</v>
          </cell>
          <cell r="D190" t="str">
            <v>D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G-DAILY-GDL</v>
          </cell>
          <cell r="C191" t="str">
            <v>MAWEST</v>
          </cell>
          <cell r="D191" t="str">
            <v>M</v>
          </cell>
          <cell r="E191" t="str">
            <v>G</v>
          </cell>
          <cell r="F191" t="str">
            <v>GAS</v>
          </cell>
          <cell r="G191" t="str">
            <v>MAWEST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FT-WEST-OPT-BAS</v>
          </cell>
          <cell r="C192" t="str">
            <v>WEST</v>
          </cell>
          <cell r="D192" t="str">
            <v>D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FT-WEST-OPT-PRC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FT-WEST-PRC</v>
          </cell>
          <cell r="C194" t="str">
            <v>WEST</v>
          </cell>
          <cell r="D194" t="str">
            <v>P</v>
          </cell>
          <cell r="F194" t="str">
            <v>GAS</v>
          </cell>
          <cell r="G194" t="str">
            <v>WEST</v>
          </cell>
          <cell r="H194" t="str">
            <v>FIRM TRADING</v>
          </cell>
        </row>
        <row r="195">
          <cell r="A195" t="str">
            <v>POS-GAS-TRD</v>
          </cell>
          <cell r="B195" t="str">
            <v>FT-DENVER-PRC</v>
          </cell>
          <cell r="C195" t="str">
            <v>DENVER</v>
          </cell>
          <cell r="D195" t="str">
            <v>P</v>
          </cell>
          <cell r="F195" t="str">
            <v>GAS</v>
          </cell>
          <cell r="G195" t="str">
            <v>DENVER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FT-WEST-XL-PRC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WEST</v>
          </cell>
          <cell r="H196" t="str">
            <v>FIRM TRADING</v>
          </cell>
        </row>
        <row r="197">
          <cell r="A197" t="str">
            <v>POS-GAS-TRD</v>
          </cell>
          <cell r="B197" t="str">
            <v>FT-WEST-PWR-PRC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FT-WEST-PWRP-PRC</v>
          </cell>
          <cell r="C198" t="str">
            <v>WEST</v>
          </cell>
          <cell r="D198" t="str">
            <v>P</v>
          </cell>
          <cell r="F198" t="str">
            <v>GAS</v>
          </cell>
          <cell r="G198" t="str">
            <v>TBD</v>
          </cell>
          <cell r="H198" t="str">
            <v>TBD</v>
          </cell>
        </row>
        <row r="199">
          <cell r="A199" t="str">
            <v>POS-GAS-TRD</v>
          </cell>
          <cell r="B199" t="str">
            <v>GAS-CHASE-MAHII-BAS</v>
          </cell>
          <cell r="C199" t="str">
            <v>DESK</v>
          </cell>
          <cell r="D199" t="str">
            <v>D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GAS-CHASE-MAHII-PRC</v>
          </cell>
          <cell r="C200" t="str">
            <v>DESK</v>
          </cell>
          <cell r="D200" t="str">
            <v>P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GAS-CHASE-MAHIV-BAS</v>
          </cell>
          <cell r="C201" t="str">
            <v>DESK</v>
          </cell>
          <cell r="D201" t="str">
            <v>D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GAS-CHASE-MAHIV-PRC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GAS-CHASE-MAHV-PRC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GAS-CHASE-MAHV-BAS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GAS-CHASE1-PRC</v>
          </cell>
          <cell r="C205" t="str">
            <v>DESK</v>
          </cell>
          <cell r="D205" t="str">
            <v>P</v>
          </cell>
          <cell r="F205" t="str">
            <v>GAS</v>
          </cell>
          <cell r="G205" t="str">
            <v>NGPRICE</v>
          </cell>
          <cell r="H205" t="str">
            <v>NGPRICE</v>
          </cell>
        </row>
        <row r="206">
          <cell r="A206" t="str">
            <v>POS-GAS-TRD</v>
          </cell>
          <cell r="B206" t="str">
            <v>GAS-DAILY-BAS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OMICRONPEO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GAS-DAILY-CENT-BAS</v>
          </cell>
          <cell r="C207" t="str">
            <v>DESK</v>
          </cell>
          <cell r="D207" t="str">
            <v>D</v>
          </cell>
          <cell r="F207" t="str">
            <v>GAS</v>
          </cell>
          <cell r="G207" t="str">
            <v>GDCENT</v>
          </cell>
          <cell r="H207" t="str">
            <v>FIRM TRADING</v>
          </cell>
        </row>
        <row r="208">
          <cell r="A208" t="str">
            <v>POS-GAS-TRD</v>
          </cell>
          <cell r="B208" t="str">
            <v>GAS-DAILY-GDL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OMICRONPEO</v>
          </cell>
          <cell r="H208" t="str">
            <v>FIRM TRADING</v>
          </cell>
        </row>
        <row r="209">
          <cell r="A209" t="str">
            <v>POS-GAS-TRD</v>
          </cell>
          <cell r="B209" t="str">
            <v>GD-CENTRAL-GDL</v>
          </cell>
          <cell r="C209" t="str">
            <v>DESK</v>
          </cell>
          <cell r="D209" t="str">
            <v>M</v>
          </cell>
          <cell r="E209" t="str">
            <v>G</v>
          </cell>
          <cell r="F209" t="str">
            <v>GAS</v>
          </cell>
          <cell r="G209" t="str">
            <v>GDCENT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GAS-DAILY-OPT-BAS</v>
          </cell>
          <cell r="C210" t="str">
            <v>DESK</v>
          </cell>
          <cell r="D210" t="str">
            <v>D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GAS-DAILY-OPT-GDL</v>
          </cell>
          <cell r="C211" t="str">
            <v>DESK</v>
          </cell>
          <cell r="D211" t="str">
            <v>M</v>
          </cell>
          <cell r="E211" t="str">
            <v>G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GAS-DAILY-OPT-PRC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OMICRONPEO</v>
          </cell>
          <cell r="H213" t="str">
            <v>FIRM TRADING</v>
          </cell>
        </row>
        <row r="214">
          <cell r="A214" t="str">
            <v>POS-GAS-TRD</v>
          </cell>
          <cell r="B214" t="str">
            <v>GAS-DAILY-CENT-PRC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GDCENT</v>
          </cell>
          <cell r="H214" t="str">
            <v>FIRM TRADING</v>
          </cell>
        </row>
        <row r="215">
          <cell r="A215" t="str">
            <v>POS-GAS-TRD</v>
          </cell>
          <cell r="B215" t="str">
            <v>GD-NEW-PRC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GDNEW</v>
          </cell>
          <cell r="H215" t="str">
            <v>FIRM TRADING</v>
          </cell>
        </row>
        <row r="216">
          <cell r="A216" t="str">
            <v>POS-GAS-TRD</v>
          </cell>
          <cell r="B216" t="str">
            <v>GD-TEXAS-PRC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GDTEXAS</v>
          </cell>
          <cell r="H216" t="str">
            <v>FIRM TRADING</v>
          </cell>
        </row>
        <row r="217">
          <cell r="A217" t="str">
            <v>POS-GAS-TRD</v>
          </cell>
          <cell r="B217" t="str">
            <v>GD-MARKET-PRC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GDEAST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GD-CENTRAL-PRC</v>
          </cell>
          <cell r="C218" t="str">
            <v>DESK</v>
          </cell>
          <cell r="D218" t="str">
            <v>P</v>
          </cell>
          <cell r="F218" t="str">
            <v>GAS</v>
          </cell>
          <cell r="G218" t="str">
            <v>GDCENT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GD-NEW-EAST-PRC</v>
          </cell>
          <cell r="C219" t="str">
            <v>EAST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GD-NEW-WEST-PRC</v>
          </cell>
          <cell r="C220" t="str">
            <v>WEST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GD-NEW-NY-PRC</v>
          </cell>
          <cell r="C221" t="str">
            <v>NEWYORK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GD-NEW-TX-PRC</v>
          </cell>
          <cell r="C222" t="str">
            <v>TEXAS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GD-NEW-CNT-PRC</v>
          </cell>
          <cell r="C223" t="str">
            <v>CENTRAL</v>
          </cell>
          <cell r="D223" t="str">
            <v>P</v>
          </cell>
          <cell r="F223" t="str">
            <v>GAS</v>
          </cell>
          <cell r="G223" t="str">
            <v>GDNEW</v>
          </cell>
          <cell r="H223" t="str">
            <v>FIRM TRADING</v>
          </cell>
        </row>
        <row r="224">
          <cell r="A224" t="str">
            <v>POS-GAS-TRD</v>
          </cell>
          <cell r="B224" t="str">
            <v>GD-MARKET-BAS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GDEAST</v>
          </cell>
          <cell r="H224" t="str">
            <v>FIRM TRADING</v>
          </cell>
        </row>
        <row r="225">
          <cell r="A225" t="str">
            <v>POS-GAS-TRD</v>
          </cell>
          <cell r="B225" t="str">
            <v>GD-NEW-BAS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GDNEW</v>
          </cell>
          <cell r="H225" t="str">
            <v>FIRM TRADING</v>
          </cell>
        </row>
        <row r="226">
          <cell r="A226" t="str">
            <v>POS-GAS-TRD</v>
          </cell>
          <cell r="B226" t="str">
            <v>GD-CENTRAL-BAS</v>
          </cell>
          <cell r="C226" t="str">
            <v>DESK</v>
          </cell>
          <cell r="D226" t="str">
            <v>D</v>
          </cell>
          <cell r="F226" t="str">
            <v>GAS</v>
          </cell>
          <cell r="G226" t="str">
            <v>GDCENT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GD-NEW-EAST-BAS</v>
          </cell>
          <cell r="C227" t="str">
            <v>EAST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GD-NEW-WEST-BAS</v>
          </cell>
          <cell r="C228" t="str">
            <v>WEST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GD-NEW-NY-BAS</v>
          </cell>
          <cell r="C229" t="str">
            <v>NEWYORK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GD-NEW-TX-BAS</v>
          </cell>
          <cell r="C230" t="str">
            <v>TEXAS</v>
          </cell>
          <cell r="D230" t="str">
            <v>D</v>
          </cell>
          <cell r="F230" t="str">
            <v>GAS</v>
          </cell>
          <cell r="G230" t="str">
            <v>GDNEW</v>
          </cell>
          <cell r="H230" t="str">
            <v>FIRM TRADING</v>
          </cell>
        </row>
        <row r="231">
          <cell r="A231" t="str">
            <v>POS-GAS-TRD</v>
          </cell>
          <cell r="B231" t="str">
            <v>GD-TEXAS-BAS</v>
          </cell>
          <cell r="C231" t="str">
            <v>DESK</v>
          </cell>
          <cell r="D231" t="str">
            <v>D</v>
          </cell>
          <cell r="F231" t="str">
            <v>GAS</v>
          </cell>
          <cell r="G231" t="str">
            <v>GDTEXAS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GD-NEW-CNT-BAS</v>
          </cell>
          <cell r="C232" t="str">
            <v>CENTRAL</v>
          </cell>
          <cell r="D232" t="str">
            <v>D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GD-NEW-GDL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GDNEW</v>
          </cell>
          <cell r="H233" t="str">
            <v>FIRM TRADING</v>
          </cell>
        </row>
        <row r="234">
          <cell r="A234" t="str">
            <v>POS-GAS-TRD</v>
          </cell>
          <cell r="B234" t="str">
            <v>GD-TEXAS-GDL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GDTEXAS</v>
          </cell>
          <cell r="H234" t="str">
            <v>FIRM TRADING</v>
          </cell>
        </row>
        <row r="235">
          <cell r="A235" t="str">
            <v>POS-GAS-TRD</v>
          </cell>
          <cell r="B235" t="str">
            <v>GD-MARKET-GDL</v>
          </cell>
          <cell r="C235" t="str">
            <v>DESK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GDEAST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GD-NEW-EAST-GDL</v>
          </cell>
          <cell r="C236" t="str">
            <v>EAST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GD-NEW-WEST-GDL</v>
          </cell>
          <cell r="C237" t="str">
            <v>WEST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GD-NEW-NY-GDL</v>
          </cell>
          <cell r="C238" t="str">
            <v>NEWYORK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GD-NEW-TX-GDL</v>
          </cell>
          <cell r="C239" t="str">
            <v>TEXAS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GD-NEW-CNT-GDL</v>
          </cell>
          <cell r="C240" t="str">
            <v>CENTRAL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FIRM TRADING</v>
          </cell>
        </row>
        <row r="241">
          <cell r="A241" t="str">
            <v>POS-GAS-TRD</v>
          </cell>
          <cell r="B241" t="str">
            <v>GD-NEW-OPT-GDL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GD-NEW-OPT-EA-GDL</v>
          </cell>
          <cell r="C242" t="str">
            <v>DESK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GD-NEW-OPT-WST-GDL</v>
          </cell>
          <cell r="C243" t="str">
            <v>WEST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GD-NEW-OPT-NY-GDL</v>
          </cell>
          <cell r="C244" t="str">
            <v>NEWYORK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GD-NEW-OPT-TX-GDL</v>
          </cell>
          <cell r="C245" t="str">
            <v>TEXAS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GD-NEW-OPT-CNT-GDL</v>
          </cell>
          <cell r="C246" t="str">
            <v>CENTRAL</v>
          </cell>
          <cell r="D246" t="str">
            <v>M</v>
          </cell>
          <cell r="E246" t="str">
            <v>G</v>
          </cell>
          <cell r="F246" t="str">
            <v>GAS</v>
          </cell>
          <cell r="G246" t="str">
            <v>GDNEW</v>
          </cell>
          <cell r="H246" t="str">
            <v>OMICRON</v>
          </cell>
        </row>
        <row r="247">
          <cell r="A247" t="str">
            <v>POS-GAS-TRD</v>
          </cell>
          <cell r="B247" t="str">
            <v>GAS-ECT-STRATEG-BAS</v>
          </cell>
          <cell r="C247" t="str">
            <v>DESK</v>
          </cell>
          <cell r="D247" t="str">
            <v>D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GAS-ECT-STRATEG-PRC</v>
          </cell>
          <cell r="C248" t="str">
            <v>DESK</v>
          </cell>
          <cell r="D248" t="str">
            <v>P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GAS-ENERGYAMER-BAS</v>
          </cell>
          <cell r="C249" t="str">
            <v>DESK</v>
          </cell>
          <cell r="D249" t="str">
            <v>D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GAS-ENERGYAMER-PRC</v>
          </cell>
          <cell r="C250" t="str">
            <v>DESK</v>
          </cell>
          <cell r="D250" t="str">
            <v>P</v>
          </cell>
          <cell r="F250" t="str">
            <v>GAS</v>
          </cell>
          <cell r="G250" t="str">
            <v>NGPRICE</v>
          </cell>
          <cell r="H250" t="str">
            <v>NGPRICE</v>
          </cell>
        </row>
        <row r="251">
          <cell r="A251" t="str">
            <v>POS-GAS-TRD</v>
          </cell>
          <cell r="B251" t="str">
            <v>GD-OPT-CENTRAL-GDL</v>
          </cell>
          <cell r="C251" t="str">
            <v>CENTRAL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GD-OPT-EAST-GDL</v>
          </cell>
          <cell r="C252" t="str">
            <v>EAST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GD-OPT-NY-GDL</v>
          </cell>
          <cell r="C253" t="str">
            <v>NEWYORK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GD-OPT-TEXAS-GDL</v>
          </cell>
          <cell r="C254" t="str">
            <v>TEXAS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GD-OPT-WEST-GDL</v>
          </cell>
          <cell r="C255" t="str">
            <v>WEST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OMICRONPEO</v>
          </cell>
          <cell r="H255" t="str">
            <v>OMICRON</v>
          </cell>
        </row>
        <row r="256">
          <cell r="A256" t="str">
            <v>POS-GAS-TRD</v>
          </cell>
          <cell r="B256" t="str">
            <v>INTRA-CE-PROMPT-PHY</v>
          </cell>
          <cell r="C256" t="str">
            <v>CENTRAL</v>
          </cell>
          <cell r="D256" t="str">
            <v>M</v>
          </cell>
          <cell r="E256" t="str">
            <v>G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INTRA-CENT-GDOPT-BAS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CAP-CE-BAS</v>
          </cell>
          <cell r="C258" t="str">
            <v>CENTRAL</v>
          </cell>
          <cell r="D258" t="str">
            <v>D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INTRA-CENT-GDOPT-GDL</v>
          </cell>
          <cell r="C259" t="str">
            <v>CENTRAL</v>
          </cell>
          <cell r="D259" t="str">
            <v>M</v>
          </cell>
          <cell r="E259" t="str">
            <v>G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INTRA-CENT-GDOPT-PRC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CAP-CE-PRC</v>
          </cell>
          <cell r="C261" t="str">
            <v>CENTRAL</v>
          </cell>
          <cell r="D261" t="str">
            <v>P</v>
          </cell>
          <cell r="F261" t="str">
            <v>GAS</v>
          </cell>
          <cell r="G261" t="str">
            <v>IMCENTRAL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INTRA-BUG-GDOPT-BAS</v>
          </cell>
          <cell r="C262" t="str">
            <v>BUG</v>
          </cell>
          <cell r="D262" t="str">
            <v>D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INTRA-BUG-GDOPT-GDL</v>
          </cell>
          <cell r="C263" t="str">
            <v>BUG</v>
          </cell>
          <cell r="D263" t="str">
            <v>M</v>
          </cell>
          <cell r="E263" t="str">
            <v>G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INTRA-BUG-GDOPT-PRC</v>
          </cell>
          <cell r="C264" t="str">
            <v>BUG</v>
          </cell>
          <cell r="D264" t="str">
            <v>P</v>
          </cell>
          <cell r="F264" t="str">
            <v>GAS</v>
          </cell>
          <cell r="G264" t="str">
            <v>IMBUG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INTRA-BOSTON-BAS</v>
          </cell>
          <cell r="C265" t="str">
            <v>NORTHEAST</v>
          </cell>
          <cell r="D265" t="str">
            <v>D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INTRA-BOSTON-PRC</v>
          </cell>
          <cell r="C266" t="str">
            <v>NORTHEAST</v>
          </cell>
          <cell r="D266" t="str">
            <v>P</v>
          </cell>
          <cell r="F266" t="str">
            <v>GAS</v>
          </cell>
          <cell r="G266" t="str">
            <v>IMNORTHEAST</v>
          </cell>
          <cell r="H266" t="str">
            <v>INTRAMONTH</v>
          </cell>
        </row>
        <row r="267">
          <cell r="A267" t="str">
            <v>POS-GAS-TRD</v>
          </cell>
          <cell r="B267" t="str">
            <v>FT-SOUTHEAST-BAS</v>
          </cell>
          <cell r="C267" t="str">
            <v>SE</v>
          </cell>
          <cell r="D267" t="str">
            <v>D</v>
          </cell>
          <cell r="F267" t="str">
            <v>GAS</v>
          </cell>
          <cell r="G267" t="str">
            <v>FTSE</v>
          </cell>
          <cell r="H267" t="str">
            <v>INTRAMONTH</v>
          </cell>
        </row>
        <row r="268">
          <cell r="A268" t="str">
            <v>POS-GAS-TRD</v>
          </cell>
          <cell r="B268" t="str">
            <v>INTRA-CENT-PWR-PRC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INTRA-CENT-PWRP-PRC</v>
          </cell>
          <cell r="C269" t="str">
            <v>CENTRAL</v>
          </cell>
          <cell r="D269" t="str">
            <v>P</v>
          </cell>
          <cell r="F269" t="str">
            <v>GAS</v>
          </cell>
          <cell r="G269" t="str">
            <v>TBD</v>
          </cell>
          <cell r="H269" t="str">
            <v>TBD</v>
          </cell>
        </row>
        <row r="270">
          <cell r="A270" t="str">
            <v>POS-GAS-TRD</v>
          </cell>
          <cell r="B270" t="str">
            <v>IM-CENT-TRANS-GDL</v>
          </cell>
          <cell r="C270" t="str">
            <v>TRANS_OLD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INTRA-CNT-TRANS-GDL</v>
          </cell>
          <cell r="C271" t="str">
            <v>CENTRAL</v>
          </cell>
          <cell r="D271" t="str">
            <v>M</v>
          </cell>
          <cell r="E271" t="str">
            <v>G</v>
          </cell>
          <cell r="F271" t="str">
            <v>GAS</v>
          </cell>
          <cell r="G271" t="str">
            <v>GDCENT</v>
          </cell>
          <cell r="H271" t="str">
            <v>INTRAMONTH</v>
          </cell>
        </row>
        <row r="272">
          <cell r="A272" t="str">
            <v>POS-GAS-TRD</v>
          </cell>
          <cell r="B272" t="str">
            <v>IM-CENT-TRANS-BAS</v>
          </cell>
          <cell r="C272" t="str">
            <v>TRANS_OLD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INTRA-CNT-TRANS-BAS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GDCENT</v>
          </cell>
          <cell r="H273" t="str">
            <v>INTRAMONTH</v>
          </cell>
        </row>
        <row r="274">
          <cell r="A274" t="str">
            <v>POS-GAS-TRD</v>
          </cell>
          <cell r="B274" t="str">
            <v>FT-INTRA-CENTR-BAS</v>
          </cell>
          <cell r="C274" t="str">
            <v>CENTRAL</v>
          </cell>
          <cell r="D274" t="str">
            <v>D</v>
          </cell>
          <cell r="F274" t="str">
            <v>GAS</v>
          </cell>
          <cell r="G274" t="str">
            <v>IMCENTRAL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INTRA-SITHE-BAS</v>
          </cell>
          <cell r="C275" t="str">
            <v>SITHE</v>
          </cell>
          <cell r="D275" t="str">
            <v>D</v>
          </cell>
          <cell r="F275" t="str">
            <v>GAS</v>
          </cell>
          <cell r="G275" t="str">
            <v>IMSITHE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INTRA-NGPL-STRG-BAS</v>
          </cell>
          <cell r="C276" t="str">
            <v>CENTRAL</v>
          </cell>
          <cell r="D276" t="str">
            <v>D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FT-INTRA-CENTR-GDL</v>
          </cell>
          <cell r="C277" t="str">
            <v>CENTRAL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IMCENTRAL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INTRA-SITHE-GDL</v>
          </cell>
          <cell r="C278" t="str">
            <v>SITHE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IMSITHE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INTRA-NGPL-STRG-GDL</v>
          </cell>
          <cell r="C279" t="str">
            <v>CENTRAL</v>
          </cell>
          <cell r="D279" t="str">
            <v>M</v>
          </cell>
          <cell r="E279" t="str">
            <v>G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FT-INTRA-CENTR-PHY</v>
          </cell>
          <cell r="C280" t="str">
            <v>CENTRAL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IMCENTRAL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INTRA-SITHE-PHY</v>
          </cell>
          <cell r="C281" t="str">
            <v>SITHE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IMSITHE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INTRA-NGPL-STRG-PHY</v>
          </cell>
          <cell r="C282" t="str">
            <v>CENTRAL</v>
          </cell>
          <cell r="D282" t="str">
            <v>M</v>
          </cell>
          <cell r="E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FT-INTRA-CENTR-PRC</v>
          </cell>
          <cell r="C283" t="str">
            <v>CENTRAL</v>
          </cell>
          <cell r="D283" t="str">
            <v>P</v>
          </cell>
          <cell r="F283" t="str">
            <v>GAS</v>
          </cell>
          <cell r="G283" t="str">
            <v>IMCENTRAL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INTRA-SITHE-PRC</v>
          </cell>
          <cell r="C284" t="str">
            <v>SITHE</v>
          </cell>
          <cell r="D284" t="str">
            <v>P</v>
          </cell>
          <cell r="F284" t="str">
            <v>GAS</v>
          </cell>
          <cell r="G284" t="str">
            <v>IMSITHE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INTRA-NGPL-STRG-PRC</v>
          </cell>
          <cell r="C285" t="str">
            <v>CENTRAL</v>
          </cell>
          <cell r="D285" t="str">
            <v>P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INTRA-CNT-MID-BAS</v>
          </cell>
          <cell r="C286" t="str">
            <v>CENTMID</v>
          </cell>
          <cell r="D286" t="str">
            <v>D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INTRA-CNT-MID-PRC</v>
          </cell>
          <cell r="C287" t="str">
            <v>CENTMID</v>
          </cell>
          <cell r="D287" t="str">
            <v>P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INTRA-CNT-MID-GDL</v>
          </cell>
          <cell r="C288" t="str">
            <v>CENTMID</v>
          </cell>
          <cell r="D288" t="str">
            <v>M</v>
          </cell>
          <cell r="E288" t="str">
            <v>G</v>
          </cell>
          <cell r="F288" t="str">
            <v>GAS</v>
          </cell>
          <cell r="G288" t="str">
            <v>IMCENTRAL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INTRA-CNT-MID-IDX</v>
          </cell>
          <cell r="C289" t="str">
            <v>CENTMID</v>
          </cell>
          <cell r="D289" t="str">
            <v>M</v>
          </cell>
          <cell r="F289" t="str">
            <v>GAS</v>
          </cell>
          <cell r="G289" t="str">
            <v>IMCENTRALI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INTRA-CES-ENTGY-IDX</v>
          </cell>
          <cell r="C290" t="str">
            <v>CES-ENTGY</v>
          </cell>
          <cell r="D290" t="str">
            <v>M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INTRA-CES-TVSG-IDX</v>
          </cell>
          <cell r="C291" t="str">
            <v>CES-TVSG</v>
          </cell>
          <cell r="D291" t="str">
            <v>I</v>
          </cell>
          <cell r="F291" t="str">
            <v>GAS</v>
          </cell>
          <cell r="G291" t="str">
            <v>IMNESTORAGE</v>
          </cell>
          <cell r="H291" t="str">
            <v>INTRAMONTH</v>
          </cell>
        </row>
        <row r="292">
          <cell r="A292" t="str">
            <v>POS-GAS-TRD</v>
          </cell>
          <cell r="B292" t="str">
            <v>FT-INT-CEN-MKT2-IDX</v>
          </cell>
          <cell r="C292" t="str">
            <v>CENTMKT2</v>
          </cell>
          <cell r="D292" t="str">
            <v>M</v>
          </cell>
          <cell r="F292" t="str">
            <v>GAS</v>
          </cell>
          <cell r="G292" t="str">
            <v>CENTMKT2</v>
          </cell>
          <cell r="H292" t="str">
            <v>INTRAMONTH</v>
          </cell>
        </row>
        <row r="293">
          <cell r="A293" t="str">
            <v>POS-GAS-TRD</v>
          </cell>
          <cell r="B293" t="str">
            <v>IM-CENT-GULF-GDL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FT-INTRA-GULF-GDL</v>
          </cell>
          <cell r="C294" t="str">
            <v>CENTGULF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FT-INT-CEN-MID-GDL</v>
          </cell>
          <cell r="C295" t="str">
            <v>CENTMID_OLD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IM-CENT-MKT-GDL</v>
          </cell>
          <cell r="C296" t="str">
            <v>CENTMKT_OLD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FT-INT-CEN-MKT-GDL</v>
          </cell>
          <cell r="C297" t="str">
            <v>CENTMKT</v>
          </cell>
          <cell r="D297" t="str">
            <v>M</v>
          </cell>
          <cell r="E297" t="str">
            <v>G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FT-INT-CEN-MID-BAS</v>
          </cell>
          <cell r="C298" t="str">
            <v>CENTMID_OLD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IM-CENT-GULF-BAS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FT-INTRA-GULF-BAS</v>
          </cell>
          <cell r="C300" t="str">
            <v>CENTGULF</v>
          </cell>
          <cell r="D300" t="str">
            <v>D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FT-INT-CEN-MID-PRC</v>
          </cell>
          <cell r="C301" t="str">
            <v>CENTMID_OLD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IM-CENT-MKT-PRC</v>
          </cell>
          <cell r="C302" t="str">
            <v>CENTMKT_OLD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FT-INT-CEN-MKT-PRC</v>
          </cell>
          <cell r="C303" t="str">
            <v>CENTMKT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IM-CENT-TRANS-PRC</v>
          </cell>
          <cell r="C304" t="str">
            <v>TRANS_OLD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INTRA-CNT-TRANS-PRC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GDCENT</v>
          </cell>
          <cell r="H305" t="str">
            <v>INTRAMONTH</v>
          </cell>
        </row>
        <row r="306">
          <cell r="A306" t="str">
            <v>POS-GAS-TRD</v>
          </cell>
          <cell r="B306" t="str">
            <v>IM-CENT-GULF-PRC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FT-INTRA-GULF-PRC</v>
          </cell>
          <cell r="C307" t="str">
            <v>CENTGULF</v>
          </cell>
          <cell r="D307" t="str">
            <v>P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IM-CENT-MKT-BAS</v>
          </cell>
          <cell r="C308" t="str">
            <v>CENTMKT_OLD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FT-INT-CEN-MKT-BAS</v>
          </cell>
          <cell r="C309" t="str">
            <v>CENTMKT</v>
          </cell>
          <cell r="D309" t="str">
            <v>D</v>
          </cell>
          <cell r="F309" t="str">
            <v>GAS</v>
          </cell>
          <cell r="G309" t="str">
            <v>IMCENTRAL</v>
          </cell>
          <cell r="H309" t="str">
            <v>INTRAMONTH</v>
          </cell>
        </row>
        <row r="310">
          <cell r="A310" t="str">
            <v>POS-GAS-TRD</v>
          </cell>
          <cell r="B310" t="str">
            <v>TRANSPORT-CE-PRC</v>
          </cell>
          <cell r="C310" t="str">
            <v>TRANSPORT</v>
          </cell>
          <cell r="D310" t="str">
            <v>P</v>
          </cell>
          <cell r="F310" t="str">
            <v>GAS</v>
          </cell>
          <cell r="G310" t="str">
            <v>TRANSP</v>
          </cell>
          <cell r="H310" t="str">
            <v>INTRAMONTH</v>
          </cell>
        </row>
        <row r="311">
          <cell r="A311" t="str">
            <v>POS-GAS-TRD</v>
          </cell>
          <cell r="B311" t="str">
            <v>TECH-TRADING-PRC</v>
          </cell>
          <cell r="C311" t="str">
            <v>TECHTRAD</v>
          </cell>
          <cell r="D311" t="str">
            <v>P</v>
          </cell>
          <cell r="F311" t="str">
            <v>GAS</v>
          </cell>
          <cell r="G311" t="str">
            <v>TECHTRAD</v>
          </cell>
          <cell r="H311" t="str">
            <v>INTRAMONTH</v>
          </cell>
        </row>
        <row r="312">
          <cell r="A312" t="str">
            <v>POS-GAS-TRD</v>
          </cell>
          <cell r="B312" t="str">
            <v>TRANSPORT-CE-BAS</v>
          </cell>
          <cell r="C312" t="str">
            <v>TRANSPORT</v>
          </cell>
          <cell r="D312" t="str">
            <v>D</v>
          </cell>
          <cell r="F312" t="str">
            <v>GAS</v>
          </cell>
          <cell r="G312" t="str">
            <v>TRANSP</v>
          </cell>
          <cell r="H312" t="str">
            <v>INTRAMONTH</v>
          </cell>
        </row>
        <row r="313">
          <cell r="A313" t="str">
            <v>POS-GAS-TRD</v>
          </cell>
          <cell r="B313" t="str">
            <v>TECH-TRADING-BAS</v>
          </cell>
          <cell r="C313" t="str">
            <v>TECHTRAD</v>
          </cell>
          <cell r="D313" t="str">
            <v>D</v>
          </cell>
          <cell r="F313" t="str">
            <v>GAS</v>
          </cell>
          <cell r="G313" t="str">
            <v>TECHTRAD</v>
          </cell>
          <cell r="H313" t="str">
            <v>INTRAMONTH</v>
          </cell>
        </row>
        <row r="314">
          <cell r="A314" t="str">
            <v>POS-GAS-TRD</v>
          </cell>
          <cell r="B314" t="str">
            <v>IM-CENT-TRANS-IDX</v>
          </cell>
          <cell r="C314" t="str">
            <v>TRANS_OLD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INTRA-CNT-TRANS-IDX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A316" t="str">
            <v>POS-GAS-TRD</v>
          </cell>
          <cell r="B316" t="str">
            <v>FT-INT-CEN-NEW-PRC</v>
          </cell>
          <cell r="C316" t="str">
            <v>CNTN</v>
          </cell>
          <cell r="D316" t="str">
            <v>P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FT-INT-CEN-NEW-BAS</v>
          </cell>
          <cell r="C317" t="str">
            <v>CNTN</v>
          </cell>
          <cell r="D317" t="str">
            <v>D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FT-INT-CEN-NEW-GDL</v>
          </cell>
          <cell r="C318" t="str">
            <v>CNTN</v>
          </cell>
          <cell r="D318" t="str">
            <v>M</v>
          </cell>
          <cell r="E318" t="str">
            <v>G</v>
          </cell>
          <cell r="F318" t="str">
            <v>GAS</v>
          </cell>
          <cell r="G318" t="str">
            <v>IMCENTRAL</v>
          </cell>
          <cell r="H318" t="str">
            <v>INTRAMONTH</v>
          </cell>
        </row>
        <row r="319">
          <cell r="A319" t="str">
            <v>POS-GAS-TRD</v>
          </cell>
          <cell r="B319" t="str">
            <v>FT-INT-CEN-NEW-IDX</v>
          </cell>
          <cell r="C319" t="str">
            <v>CNTN</v>
          </cell>
          <cell r="D319" t="str">
            <v>I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IM-CENT-GULF-IDX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FT-INTRA-GULF-IDX</v>
          </cell>
          <cell r="C321" t="str">
            <v>CENTGULF</v>
          </cell>
          <cell r="D321" t="str">
            <v>M</v>
          </cell>
          <cell r="F321" t="str">
            <v>GAS</v>
          </cell>
          <cell r="G321" t="str">
            <v>IMCENTRALI</v>
          </cell>
          <cell r="H321" t="str">
            <v>INTRAMONTH</v>
          </cell>
        </row>
        <row r="322">
          <cell r="A322" t="str">
            <v>POS-GAS-TRD</v>
          </cell>
          <cell r="B322" t="str">
            <v>INTRA-SITHE-IDX</v>
          </cell>
          <cell r="C322" t="str">
            <v>SITHE</v>
          </cell>
          <cell r="D322" t="str">
            <v>M</v>
          </cell>
          <cell r="F322" t="str">
            <v>GAS</v>
          </cell>
          <cell r="G322" t="str">
            <v>IMSITHE</v>
          </cell>
          <cell r="H322" t="str">
            <v>INTRAMONTH</v>
          </cell>
        </row>
        <row r="323">
          <cell r="A323" t="str">
            <v>POS-GAS-TRD</v>
          </cell>
          <cell r="B323" t="str">
            <v>FT-INT-CEN-MID-IDX</v>
          </cell>
          <cell r="C323" t="str">
            <v>CENTMID_OLD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IM-CENT-MKT-IDX</v>
          </cell>
          <cell r="C324" t="str">
            <v>CENTMKT_OLD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FT-INT-CEN-MKT-IDX</v>
          </cell>
          <cell r="C325" t="str">
            <v>CENTMKT</v>
          </cell>
          <cell r="D325" t="str">
            <v>M</v>
          </cell>
          <cell r="F325" t="str">
            <v>GAS</v>
          </cell>
          <cell r="G325" t="str">
            <v>IMCENTRALI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INTRA-KC-CENTRAL-PRC</v>
          </cell>
          <cell r="C326" t="str">
            <v>CENTRAL</v>
          </cell>
          <cell r="D326" t="str">
            <v>P</v>
          </cell>
          <cell r="F326" t="str">
            <v>GAS</v>
          </cell>
          <cell r="G326" t="str">
            <v>IMCENTRAL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INTRA-KC-TEXAS-BAS</v>
          </cell>
          <cell r="C327" t="str">
            <v>TEXAS</v>
          </cell>
          <cell r="D327" t="str">
            <v>D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INTRA-KC-TEXAS-PRC</v>
          </cell>
          <cell r="C328" t="str">
            <v>TEXAS</v>
          </cell>
          <cell r="D328" t="str">
            <v>P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INTRA-KC-WAHA-BAS</v>
          </cell>
          <cell r="C329" t="str">
            <v>WAHA</v>
          </cell>
          <cell r="D329" t="str">
            <v>D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INTRA-KC-WAHA-PRC</v>
          </cell>
          <cell r="C330" t="str">
            <v>WAHA</v>
          </cell>
          <cell r="D330" t="str">
            <v>P</v>
          </cell>
          <cell r="F330" t="str">
            <v>GAS</v>
          </cell>
          <cell r="G330" t="str">
            <v>IMTEXAS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INTRA-KC-WEST-BAS</v>
          </cell>
          <cell r="C331" t="str">
            <v>WEST</v>
          </cell>
          <cell r="D331" t="str">
            <v>D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INTRA-KC-WEST-PRC</v>
          </cell>
          <cell r="C332" t="str">
            <v>WEST</v>
          </cell>
          <cell r="D332" t="str">
            <v>P</v>
          </cell>
          <cell r="F332" t="str">
            <v>GAS</v>
          </cell>
          <cell r="G332" t="str">
            <v>IMWEST</v>
          </cell>
          <cell r="H332" t="str">
            <v>INTRAMONTH</v>
          </cell>
        </row>
        <row r="333">
          <cell r="A333" t="str">
            <v>POS-GAS-TRD</v>
          </cell>
          <cell r="B333" t="str">
            <v>INTRA-NE-GDOPT-BAS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CAP-EAST-BAS</v>
          </cell>
          <cell r="C334" t="str">
            <v>NORTHEAST</v>
          </cell>
          <cell r="D334" t="str">
            <v>D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INTRA-NE-GDOPT-GDL</v>
          </cell>
          <cell r="C335" t="str">
            <v>NORTHEAST</v>
          </cell>
          <cell r="D335" t="str">
            <v>M</v>
          </cell>
          <cell r="E335" t="str">
            <v>G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INTRA-NE-GDOPT-PRC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CAP-EAST-PRC</v>
          </cell>
          <cell r="C337" t="str">
            <v>NORTHEAST</v>
          </cell>
          <cell r="D337" t="str">
            <v>P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INTRA-NE-PROMPT-PHY</v>
          </cell>
          <cell r="C338" t="str">
            <v>NORTHEAST</v>
          </cell>
          <cell r="D338" t="str">
            <v>M</v>
          </cell>
          <cell r="F338" t="str">
            <v>GAS</v>
          </cell>
          <cell r="G338" t="str">
            <v>IMNORTHEAST</v>
          </cell>
          <cell r="H338" t="str">
            <v>INTRAMONTH</v>
          </cell>
        </row>
        <row r="339">
          <cell r="A339" t="str">
            <v>POS-GAS-TRD</v>
          </cell>
          <cell r="B339" t="str">
            <v>INTRA-NE-PWR-PRC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INTRA-NE-PWRP-PRC</v>
          </cell>
          <cell r="C340" t="str">
            <v>NORTHEAST</v>
          </cell>
          <cell r="D340" t="str">
            <v>P</v>
          </cell>
          <cell r="F340" t="str">
            <v>GAS</v>
          </cell>
          <cell r="G340" t="str">
            <v>TBD</v>
          </cell>
          <cell r="H340" t="str">
            <v>TBD</v>
          </cell>
        </row>
        <row r="341">
          <cell r="A341" t="str">
            <v>POS-GAS-TRD</v>
          </cell>
          <cell r="B341" t="str">
            <v>INTRA-NORTHEAST-BAS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INTRA-MKT1-BAS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INTRA-MKT2-BAS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INTRA-MKT3-BAS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INTRA-MKT4-BAS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IMMKTEAST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INTRA-TP1-BAS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INTRA-TP2-BAS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INTRA-TP3-BAS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IMMKTEAST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INTRA-GULF1-BAS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INTRA-GULF2-BAS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INTRA-GULF3-BAS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INTRA-GULF4-BAS</v>
          </cell>
          <cell r="C352" t="str">
            <v>NORTHEAST</v>
          </cell>
          <cell r="D352" t="str">
            <v>D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INTRA-NORTHEAST-GDL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INTRA-TP1-GDL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INTRA-TP2-GDL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INTRA-TP3-GDL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INTRA-MKT1-GDL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INTRA-MKT2-GDL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INTRA-MKT3-GDL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INTRA-MKT4-GDL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IMMKTEAST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INTRA-GULF1-GDL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INTRA-GULF2-GDL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INTRA-GULF3-GDL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INTRA-GULF4-GDL</v>
          </cell>
          <cell r="C364" t="str">
            <v>NORTHEAST</v>
          </cell>
          <cell r="D364" t="str">
            <v>M</v>
          </cell>
          <cell r="E364" t="str">
            <v>G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INTRA-NORTHEAST-PHY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INTRA-GULF1-PHY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INTRA-GULF2-PHY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INTRA-GULF3-PHY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INTRA-GULF4-PHY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INTRA-TP1-PHY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INTRA-TP2-PHY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INTRA-TP3-PHY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INTRA-MKT1-PHY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INTRA-MKT2-PHY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INTRA-MKT3-PHY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INTRA-MKT4-PHY</v>
          </cell>
          <cell r="C376" t="str">
            <v>NORTHEAST</v>
          </cell>
          <cell r="D376" t="str">
            <v>M</v>
          </cell>
          <cell r="E376" t="str">
            <v>P</v>
          </cell>
          <cell r="F376" t="str">
            <v>GAS</v>
          </cell>
          <cell r="G376" t="str">
            <v>IMMKTEAST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INTRA-NORTHEAST-PRC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INTRA-GULF1-PRC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INTRA-GULF2-PRC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INTRA-GULF3-PRC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INTRA-GULF4-PRC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INTRA-TP1-PRC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INTRA-TP2-PRC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INTRA-TP3-PRC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INTRA-MKT1-PRC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INTRA-MKT2-PRC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INTRA-MKT3-PRC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INTRA-MKT4-PRC</v>
          </cell>
          <cell r="C388" t="str">
            <v>NORTHEAST</v>
          </cell>
          <cell r="D388" t="str">
            <v>P</v>
          </cell>
          <cell r="F388" t="str">
            <v>GAS</v>
          </cell>
          <cell r="G388" t="str">
            <v>IMMKTEAST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INTRA-PRM-TEXAS-PRC</v>
          </cell>
          <cell r="C389" t="str">
            <v>TEXAS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INTRA-PRM-WAHA-PRC</v>
          </cell>
          <cell r="C390" t="str">
            <v>WAHA</v>
          </cell>
          <cell r="D390" t="str">
            <v>P</v>
          </cell>
          <cell r="F390" t="str">
            <v>GAS</v>
          </cell>
          <cell r="G390" t="str">
            <v>IMTEXAS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INTRA-PRM-WEST-PRC</v>
          </cell>
          <cell r="C391" t="str">
            <v>WEST</v>
          </cell>
          <cell r="D391" t="str">
            <v>P</v>
          </cell>
          <cell r="F391" t="str">
            <v>GAS</v>
          </cell>
          <cell r="G391" t="str">
            <v>IMWEST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INTRA-SE-GDOPT-BAS</v>
          </cell>
          <cell r="C392" t="str">
            <v>SOUTHEAST</v>
          </cell>
          <cell r="D392" t="str">
            <v>D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INTRA-SE-GDOPT-GDL</v>
          </cell>
          <cell r="C393" t="str">
            <v>SOUTHEAST</v>
          </cell>
          <cell r="D393" t="str">
            <v>M</v>
          </cell>
          <cell r="E393" t="str">
            <v>G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INTRA-SE-GDOPT-PRC</v>
          </cell>
          <cell r="C394" t="str">
            <v>SOUTHEAST</v>
          </cell>
          <cell r="D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INTRA-SE-PROMPT-PHY</v>
          </cell>
          <cell r="C395" t="str">
            <v>SOUTHEAST</v>
          </cell>
          <cell r="D395" t="str">
            <v>M</v>
          </cell>
          <cell r="E395" t="str">
            <v>P</v>
          </cell>
          <cell r="F395" t="str">
            <v>GAS</v>
          </cell>
          <cell r="G395" t="str">
            <v>IMNORTHEAST</v>
          </cell>
          <cell r="H395" t="str">
            <v>INTRAMONTH</v>
          </cell>
        </row>
        <row r="396">
          <cell r="A396" t="str">
            <v>POS-GAS-TRD</v>
          </cell>
          <cell r="B396" t="str">
            <v>ST-PARK/LEND-BAS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INTRA-ST-PARKL-BAS</v>
          </cell>
          <cell r="C397" t="str">
            <v>SOUTHEAST</v>
          </cell>
          <cell r="D397" t="str">
            <v>D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ST-PARK/LEND-PRC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INTRA-ST-PARKL-PRC</v>
          </cell>
          <cell r="C399" t="str">
            <v>SOUTHEAST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IMNESTORAGE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ST-NIGAS-CENT-PRC</v>
          </cell>
          <cell r="C400" t="str">
            <v>CENTRAL</v>
          </cell>
          <cell r="D400" t="str">
            <v>P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ST-NIGAS-CENT-BAS</v>
          </cell>
          <cell r="C401" t="str">
            <v>CENTRAL</v>
          </cell>
          <cell r="D401" t="str">
            <v>D</v>
          </cell>
          <cell r="E401" t="str">
            <v>P</v>
          </cell>
          <cell r="F401" t="str">
            <v>GAS</v>
          </cell>
          <cell r="G401" t="str">
            <v>IMCENTRAL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ST-MICHCON-CENT-PRC</v>
          </cell>
          <cell r="C402" t="str">
            <v>CENTRAL</v>
          </cell>
          <cell r="D402" t="str">
            <v>P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ST-MICHCON-CENT-BAS</v>
          </cell>
          <cell r="C403" t="str">
            <v>CENTRAL</v>
          </cell>
          <cell r="D403" t="str">
            <v>D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ST-MICHCON-CENT-GDL</v>
          </cell>
          <cell r="C404" t="str">
            <v>CENTRAL</v>
          </cell>
          <cell r="D404" t="str">
            <v>M</v>
          </cell>
          <cell r="E404" t="str">
            <v>P</v>
          </cell>
          <cell r="F404" t="str">
            <v>GAS</v>
          </cell>
          <cell r="G404" t="str">
            <v>OMICRONPEO</v>
          </cell>
          <cell r="H404" t="str">
            <v>INTRAMONTH</v>
          </cell>
        </row>
        <row r="405">
          <cell r="A405" t="str">
            <v>POS-GAS-TRD</v>
          </cell>
          <cell r="B405" t="str">
            <v>INTRA-SOUTH-PWR-PRC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INTRA-SOUTH-PWRP-PRC</v>
          </cell>
          <cell r="C406" t="str">
            <v>SOUTHEAST</v>
          </cell>
          <cell r="D406" t="str">
            <v>P</v>
          </cell>
          <cell r="F406" t="str">
            <v>GAS</v>
          </cell>
          <cell r="G406" t="str">
            <v>TBD</v>
          </cell>
          <cell r="H406" t="str">
            <v>TBD</v>
          </cell>
        </row>
        <row r="407">
          <cell r="A407" t="str">
            <v>POS-GAS-TRD</v>
          </cell>
          <cell r="B407" t="str">
            <v>INTRA-SOUTHEAST-BAS</v>
          </cell>
          <cell r="C407" t="str">
            <v>SOUTHEAST</v>
          </cell>
          <cell r="D407" t="str">
            <v>D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INTRA-SOUTHEAST-GDL</v>
          </cell>
          <cell r="C408" t="str">
            <v>SOUTHEAST</v>
          </cell>
          <cell r="D408" t="str">
            <v>M</v>
          </cell>
          <cell r="E408" t="str">
            <v>G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INTRA-SOUTHEAST-PHY</v>
          </cell>
          <cell r="C409" t="str">
            <v>SOUTHEAST</v>
          </cell>
          <cell r="D409" t="str">
            <v>M</v>
          </cell>
          <cell r="E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INTRA-SOUTHEAST-PRC</v>
          </cell>
          <cell r="C410" t="str">
            <v>SOUTHEAST</v>
          </cell>
          <cell r="D410" t="str">
            <v>P</v>
          </cell>
          <cell r="F410" t="str">
            <v>GAS</v>
          </cell>
          <cell r="G410" t="str">
            <v>IMNORTHEAST</v>
          </cell>
          <cell r="H410" t="str">
            <v>INTRAMONTH</v>
          </cell>
        </row>
        <row r="411">
          <cell r="A411" t="str">
            <v>POS-GAS-TRD</v>
          </cell>
          <cell r="B411" t="str">
            <v>INTRA-TEXAS-BAS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FT-TP-HPL--BAS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FT-HPLC-BAS</v>
          </cell>
          <cell r="C413" t="str">
            <v>TEXAS</v>
          </cell>
          <cell r="D413" t="str">
            <v>D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INTRA-TEXAS-GDL</v>
          </cell>
          <cell r="C414" t="str">
            <v>TEXAS</v>
          </cell>
          <cell r="D414" t="str">
            <v>M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CAP-TX-BAS</v>
          </cell>
          <cell r="C415" t="str">
            <v>TEXAS</v>
          </cell>
          <cell r="D415" t="str">
            <v>D</v>
          </cell>
          <cell r="E415" t="str">
            <v>G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INTRA-TEXAS-PHY</v>
          </cell>
          <cell r="C416" t="str">
            <v>TEXAS</v>
          </cell>
          <cell r="D416" t="str">
            <v>M</v>
          </cell>
          <cell r="E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INTRA-TEXAS-PRC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FT-EOL-TEXAS-PRC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FT-TP-HPL--PRC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FT-HPLC-PRC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CAP-TX-PRC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IMTEXAS</v>
          </cell>
          <cell r="H421" t="str">
            <v>INTRAMONTH</v>
          </cell>
        </row>
        <row r="422">
          <cell r="A422" t="str">
            <v>POS-GAS-TRD</v>
          </cell>
          <cell r="B422" t="str">
            <v>INTRA-TEXAS-PWR-PRC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INTRA-TEXAS-PWRP-PRC</v>
          </cell>
          <cell r="C423" t="str">
            <v>TEXAS</v>
          </cell>
          <cell r="D423" t="str">
            <v>P</v>
          </cell>
          <cell r="F423" t="str">
            <v>GAS</v>
          </cell>
          <cell r="G423" t="str">
            <v>TBD</v>
          </cell>
          <cell r="H423" t="str">
            <v>TBD</v>
          </cell>
        </row>
        <row r="424">
          <cell r="A424" t="str">
            <v>POS-GAS-TRD</v>
          </cell>
          <cell r="B424" t="str">
            <v>INTRA-TX-GDOPT-BAS</v>
          </cell>
          <cell r="C424" t="str">
            <v>TEXAS</v>
          </cell>
          <cell r="D424" t="str">
            <v>D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INTRA-TX-GDOPT-GDL</v>
          </cell>
          <cell r="C425" t="str">
            <v>TEXAS</v>
          </cell>
          <cell r="D425" t="str">
            <v>M</v>
          </cell>
          <cell r="E425" t="str">
            <v>G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INTRA-TX-GDOPT-PRC</v>
          </cell>
          <cell r="C426" t="str">
            <v>TEXAS</v>
          </cell>
          <cell r="D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INTRA-TX-PROMPT-PHY</v>
          </cell>
          <cell r="C427" t="str">
            <v>TEXAS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INTRA-WA-PROMPT-PHY</v>
          </cell>
          <cell r="C428" t="str">
            <v>WAHA</v>
          </cell>
          <cell r="D428" t="str">
            <v>M</v>
          </cell>
          <cell r="E428" t="str">
            <v>P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INTRA-WAHA-BAS</v>
          </cell>
          <cell r="C429" t="str">
            <v>WAHA</v>
          </cell>
          <cell r="D429" t="str">
            <v>D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INTRA-WAHA-GDL</v>
          </cell>
          <cell r="C430" t="str">
            <v>WAHA</v>
          </cell>
          <cell r="D430" t="str">
            <v>M</v>
          </cell>
          <cell r="E430" t="str">
            <v>G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INTRA-WAHA-GDOPT-BAS</v>
          </cell>
          <cell r="C431" t="str">
            <v>WAHA</v>
          </cell>
          <cell r="D431" t="str">
            <v>D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INTRA-WAHA-GDOPT-GDL</v>
          </cell>
          <cell r="C432" t="str">
            <v>WAHA</v>
          </cell>
          <cell r="D432" t="str">
            <v>M</v>
          </cell>
          <cell r="E432" t="str">
            <v>G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INTRA-WAHA-GDOPT-PRC</v>
          </cell>
          <cell r="C433" t="str">
            <v>WAHA</v>
          </cell>
          <cell r="D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INTRA-WAHA-PHY</v>
          </cell>
          <cell r="C434" t="str">
            <v>WAHA</v>
          </cell>
          <cell r="D434" t="str">
            <v>M</v>
          </cell>
          <cell r="E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IMTEXAS</v>
          </cell>
          <cell r="H435" t="str">
            <v>INTRAMONTH</v>
          </cell>
        </row>
        <row r="436">
          <cell r="A436" t="str">
            <v>POS-GAS-TRD</v>
          </cell>
          <cell r="B436" t="str">
            <v>INTRA-WAHA-PWR-PRC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INTRA-WAHA-PWRP-PRC</v>
          </cell>
          <cell r="C437" t="str">
            <v>WAHA</v>
          </cell>
          <cell r="D437" t="str">
            <v>P</v>
          </cell>
          <cell r="F437" t="str">
            <v>GAS</v>
          </cell>
          <cell r="G437" t="str">
            <v>TBD</v>
          </cell>
          <cell r="H437" t="str">
            <v>TBD</v>
          </cell>
        </row>
        <row r="438">
          <cell r="A438" t="str">
            <v>POS-GAS-TRD</v>
          </cell>
          <cell r="B438" t="str">
            <v>INTRA-WE-PROMPT-PHY</v>
          </cell>
          <cell r="C438" t="str">
            <v>WEST</v>
          </cell>
          <cell r="D438" t="str">
            <v>M</v>
          </cell>
          <cell r="E438" t="str">
            <v>P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INTRA-WEST-BAS</v>
          </cell>
          <cell r="C439" t="str">
            <v>WEST</v>
          </cell>
          <cell r="D439" t="str">
            <v>D</v>
          </cell>
          <cell r="F439" t="str">
            <v>GAS</v>
          </cell>
          <cell r="G439" t="str">
            <v>IMWEST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INTRA-DENVER-BAS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IMDENVER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INTRA-WEST-NW-BAS</v>
          </cell>
          <cell r="C441" t="str">
            <v>DENVER</v>
          </cell>
          <cell r="D441" t="str">
            <v>D</v>
          </cell>
          <cell r="F441" t="str">
            <v>GAS</v>
          </cell>
          <cell r="G441" t="str">
            <v>IMNORTHW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INTRA-WEST-PM-BAS</v>
          </cell>
          <cell r="C442" t="str">
            <v>PERMIAN</v>
          </cell>
          <cell r="D442" t="str">
            <v>D</v>
          </cell>
          <cell r="F442" t="str">
            <v>GAS</v>
          </cell>
          <cell r="G442" t="str">
            <v>IMPERMIANW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INTRA-WEST-SW-BAS</v>
          </cell>
          <cell r="C443" t="str">
            <v>DENVER</v>
          </cell>
          <cell r="D443" t="str">
            <v>D</v>
          </cell>
          <cell r="F443" t="str">
            <v>GAS</v>
          </cell>
          <cell r="G443" t="str">
            <v>IMSOUTHW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INTRA-WEST-NW-IDX</v>
          </cell>
          <cell r="C444" t="str">
            <v>DENVER</v>
          </cell>
          <cell r="D444" t="str">
            <v>I</v>
          </cell>
          <cell r="F444" t="str">
            <v>GAS</v>
          </cell>
          <cell r="G444" t="str">
            <v>IMNORTHWI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INTRA-WEST-PM-IDX</v>
          </cell>
          <cell r="C445" t="str">
            <v>PERMIAN</v>
          </cell>
          <cell r="D445" t="str">
            <v>I</v>
          </cell>
          <cell r="F445" t="str">
            <v>GAS</v>
          </cell>
          <cell r="G445" t="str">
            <v>IMPERMIANWI</v>
          </cell>
          <cell r="H445" t="str">
            <v>INTRAMONTH</v>
          </cell>
        </row>
        <row r="446">
          <cell r="A446" t="str">
            <v>POS-GAS-TRD</v>
          </cell>
          <cell r="B446" t="str">
            <v>INTRA-WEST-SW-IDX</v>
          </cell>
          <cell r="C446" t="str">
            <v>WEST</v>
          </cell>
          <cell r="D446" t="str">
            <v>I</v>
          </cell>
          <cell r="F446" t="str">
            <v>GAS</v>
          </cell>
          <cell r="G446" t="str">
            <v>IMSOUTHWI</v>
          </cell>
          <cell r="H446" t="str">
            <v>INTRAMONTH</v>
          </cell>
        </row>
        <row r="447">
          <cell r="A447" t="str">
            <v>POS-GAS-TRD</v>
          </cell>
          <cell r="B447" t="str">
            <v>CAP-WE-BAS</v>
          </cell>
          <cell r="C447" t="str">
            <v>WEST</v>
          </cell>
          <cell r="D447" t="str">
            <v>D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FT-WESTCAN-GDL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INTRA-WEST-GDL</v>
          </cell>
          <cell r="C449" t="str">
            <v>WEST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IMWEST</v>
          </cell>
          <cell r="H449" t="str">
            <v>INTRAMONTH</v>
          </cell>
        </row>
        <row r="450">
          <cell r="A450" t="str">
            <v>POS-GAS-TRD</v>
          </cell>
          <cell r="B450" t="str">
            <v>FT-WAHA-GDL</v>
          </cell>
          <cell r="C450" t="str">
            <v>TEXAS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IMTEXAS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INTRA-DENVER-GDL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IMDENVER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INTRA-WEST-NW-GDL</v>
          </cell>
          <cell r="C452" t="str">
            <v>DENVER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IMNORTHW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INTRA-WEST-PM-GDL</v>
          </cell>
          <cell r="C453" t="str">
            <v>PERMIAN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IMPERMIANW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INTRA-WEST-SW-GDL</v>
          </cell>
          <cell r="C454" t="str">
            <v>DENVER</v>
          </cell>
          <cell r="D454" t="str">
            <v>M</v>
          </cell>
          <cell r="E454" t="str">
            <v>G</v>
          </cell>
          <cell r="F454" t="str">
            <v>GAS</v>
          </cell>
          <cell r="G454" t="str">
            <v>IMSOUTHW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INTRA-WEST-GDOPT-BAS</v>
          </cell>
          <cell r="C455" t="str">
            <v>WEST</v>
          </cell>
          <cell r="D455" t="str">
            <v>D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INTRA-WEST-GDOPT-GDL</v>
          </cell>
          <cell r="C456" t="str">
            <v>WEST</v>
          </cell>
          <cell r="D456" t="str">
            <v>M</v>
          </cell>
          <cell r="E456" t="str">
            <v>G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INTRA-WEST-GDOPT-PRC</v>
          </cell>
          <cell r="C457" t="str">
            <v>WEST</v>
          </cell>
          <cell r="D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INTRA-WEST-PHY</v>
          </cell>
          <cell r="C458" t="str">
            <v>WEST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GDNEW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INTRA-DENVER-PHY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IMDENVER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INTRA-WEST-NW-PHY</v>
          </cell>
          <cell r="C460" t="str">
            <v>DENVER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IMNORTHW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INTRA-WEST-PM-PHY</v>
          </cell>
          <cell r="C461" t="str">
            <v>PERMIAN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IMPERMIANW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INTRA-WEST-SW-PHY</v>
          </cell>
          <cell r="C462" t="str">
            <v>DENVER</v>
          </cell>
          <cell r="D462" t="str">
            <v>M</v>
          </cell>
          <cell r="E462" t="str">
            <v>P</v>
          </cell>
          <cell r="F462" t="str">
            <v>GAS</v>
          </cell>
          <cell r="G462" t="str">
            <v>IMSOUTHW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INTRA-WEST-PRC</v>
          </cell>
          <cell r="C463" t="str">
            <v>WEST</v>
          </cell>
          <cell r="D463" t="str">
            <v>P</v>
          </cell>
          <cell r="F463" t="str">
            <v>GAS</v>
          </cell>
          <cell r="G463" t="str">
            <v>IMWEST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INTRA-DENVER-PRC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IMDENVER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INTRA-WEST-NW-PRC</v>
          </cell>
          <cell r="C465" t="str">
            <v>DENVER</v>
          </cell>
          <cell r="D465" t="str">
            <v>P</v>
          </cell>
          <cell r="F465" t="str">
            <v>GAS</v>
          </cell>
          <cell r="G465" t="str">
            <v>IMNORTHW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INTRA-WEST-PM-PRC</v>
          </cell>
          <cell r="C466" t="str">
            <v>PERMIAN</v>
          </cell>
          <cell r="D466" t="str">
            <v>P</v>
          </cell>
          <cell r="F466" t="str">
            <v>GAS</v>
          </cell>
          <cell r="G466" t="str">
            <v>IMPERMIANW</v>
          </cell>
          <cell r="H466" t="str">
            <v>INTRAMONTH</v>
          </cell>
        </row>
        <row r="467">
          <cell r="A467" t="str">
            <v>POS-GAS-TRD</v>
          </cell>
          <cell r="B467" t="str">
            <v>INTRA-WEST-SW-PRC</v>
          </cell>
          <cell r="C467" t="str">
            <v>DENVER</v>
          </cell>
          <cell r="D467" t="str">
            <v>P</v>
          </cell>
          <cell r="F467" t="str">
            <v>GAS</v>
          </cell>
          <cell r="G467" t="str">
            <v>IMSOUTHW</v>
          </cell>
          <cell r="H467" t="str">
            <v>INTRAMONTH</v>
          </cell>
        </row>
        <row r="468">
          <cell r="A468" t="str">
            <v>POS-GAS-TRD</v>
          </cell>
          <cell r="B468" t="str">
            <v>FT-WESTCAN-PRC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CAP-WE-PRC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IMWEST</v>
          </cell>
          <cell r="H469" t="str">
            <v>INTRAMONTH</v>
          </cell>
        </row>
        <row r="470">
          <cell r="A470" t="str">
            <v>POS-GAS-TRD</v>
          </cell>
          <cell r="B470" t="str">
            <v>INTRA-WEST-PWR-PRC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INTRA-WEST-PWRP-PRC</v>
          </cell>
          <cell r="C471" t="str">
            <v>WEST</v>
          </cell>
          <cell r="D471" t="str">
            <v>P</v>
          </cell>
          <cell r="F471" t="str">
            <v>GAS</v>
          </cell>
          <cell r="G471" t="str">
            <v>TBD</v>
          </cell>
          <cell r="H471" t="str">
            <v>TBD</v>
          </cell>
        </row>
        <row r="472">
          <cell r="A472" t="str">
            <v>POS-GAS-TRD</v>
          </cell>
          <cell r="B472" t="str">
            <v>NG-EXOTIC-PRC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NGEXOTIC</v>
          </cell>
          <cell r="H472" t="str">
            <v>NGPRICE</v>
          </cell>
        </row>
        <row r="473">
          <cell r="A473" t="str">
            <v>POS-GAS-TRD</v>
          </cell>
          <cell r="B473" t="str">
            <v>NG-FPL-HDG-PRC</v>
          </cell>
          <cell r="C473" t="str">
            <v>DESK</v>
          </cell>
          <cell r="D473" t="str">
            <v>P</v>
          </cell>
          <cell r="F473" t="str">
            <v>GAS</v>
          </cell>
          <cell r="G473" t="str">
            <v>NGFPL</v>
          </cell>
          <cell r="H473" t="str">
            <v>NGPRICE</v>
          </cell>
        </row>
        <row r="474">
          <cell r="A474" t="str">
            <v>POS-GAS-TRD</v>
          </cell>
          <cell r="B474" t="str">
            <v>NG-EXOTIC-BAS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NGEXOTIC</v>
          </cell>
          <cell r="H474" t="str">
            <v>NGPRICE</v>
          </cell>
        </row>
        <row r="475">
          <cell r="A475" t="str">
            <v>POS-GAS-TRD</v>
          </cell>
          <cell r="B475" t="str">
            <v>NG-FPL-HDG-BAS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NG-LTX-BAS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NG-PR-CAN-BAS</v>
          </cell>
          <cell r="C477" t="str">
            <v>DESK</v>
          </cell>
          <cell r="D477" t="str">
            <v>D</v>
          </cell>
          <cell r="F477" t="str">
            <v>GAS</v>
          </cell>
          <cell r="G477" t="str">
            <v>NGFPL</v>
          </cell>
          <cell r="H477" t="str">
            <v>NGPRICE</v>
          </cell>
        </row>
        <row r="478">
          <cell r="A478" t="str">
            <v>POS-GAS-TRD</v>
          </cell>
          <cell r="B478" t="str">
            <v>NG-EXOTIC-GDL</v>
          </cell>
          <cell r="C478" t="str">
            <v>DESK</v>
          </cell>
          <cell r="D478" t="str">
            <v>M</v>
          </cell>
          <cell r="E478" t="str">
            <v>G</v>
          </cell>
          <cell r="F478" t="str">
            <v>GAS</v>
          </cell>
          <cell r="G478" t="str">
            <v>NGEXOTIC</v>
          </cell>
          <cell r="H478" t="str">
            <v>NGPRICE</v>
          </cell>
        </row>
        <row r="479">
          <cell r="A479" t="str">
            <v>POS-GAS-TRD</v>
          </cell>
          <cell r="B479" t="str">
            <v>NG-HO-HDG-SPEC-PRC</v>
          </cell>
          <cell r="C479" t="str">
            <v>DESK</v>
          </cell>
          <cell r="D479" t="str">
            <v>P</v>
          </cell>
          <cell r="F479" t="str">
            <v>GAS</v>
          </cell>
          <cell r="G479" t="str">
            <v>STORAGE</v>
          </cell>
          <cell r="H479" t="str">
            <v>STORAGE</v>
          </cell>
        </row>
        <row r="480">
          <cell r="A480" t="str">
            <v>POS-GAS-TRD</v>
          </cell>
          <cell r="B480" t="str">
            <v>NG-IDX-ANN-CENT-PRC</v>
          </cell>
          <cell r="C480" t="str">
            <v>CENTRAL</v>
          </cell>
          <cell r="D480" t="str">
            <v>P</v>
          </cell>
          <cell r="F480" t="str">
            <v>GAS</v>
          </cell>
          <cell r="G480" t="str">
            <v>CENTRAL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NG-IDX-ANN-EAST-PRC</v>
          </cell>
          <cell r="C481" t="str">
            <v>EAST</v>
          </cell>
          <cell r="D481" t="str">
            <v>P</v>
          </cell>
          <cell r="F481" t="str">
            <v>GAS</v>
          </cell>
          <cell r="G481" t="str">
            <v>EAST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NG-IDX-ANN-TX-PRC</v>
          </cell>
          <cell r="C482" t="str">
            <v>TEXAS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NG-IDX-ANN-WAHA-PRC</v>
          </cell>
          <cell r="C483" t="str">
            <v>WAHA</v>
          </cell>
          <cell r="D483" t="str">
            <v>P</v>
          </cell>
          <cell r="F483" t="str">
            <v>GAS</v>
          </cell>
          <cell r="G483" t="str">
            <v>TEXAS</v>
          </cell>
          <cell r="H483" t="str">
            <v>FIRM TRADING</v>
          </cell>
        </row>
        <row r="484">
          <cell r="A484" t="str">
            <v>POS-GAS-TRD</v>
          </cell>
          <cell r="B484" t="str">
            <v>NG-IDX-ANN-WEST-PRC</v>
          </cell>
          <cell r="C484" t="str">
            <v>WEST</v>
          </cell>
          <cell r="D484" t="str">
            <v>P</v>
          </cell>
          <cell r="F484" t="str">
            <v>GAS</v>
          </cell>
          <cell r="G484" t="str">
            <v>WEST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FT-US/CAND-ERMS-GDL</v>
          </cell>
          <cell r="C485" t="str">
            <v>DESK</v>
          </cell>
          <cell r="D485" t="str">
            <v>M</v>
          </cell>
          <cell r="E485" t="str">
            <v>G</v>
          </cell>
          <cell r="F485" t="str">
            <v>GAS</v>
          </cell>
          <cell r="G485" t="str">
            <v>OMICRONPEO</v>
          </cell>
          <cell r="H485" t="str">
            <v>FIRM TRADING</v>
          </cell>
        </row>
        <row r="486">
          <cell r="A486" t="str">
            <v>POS-GAS-TRD</v>
          </cell>
          <cell r="B486" t="str">
            <v>FT-US/CAND-ERMS-PRC</v>
          </cell>
          <cell r="C486" t="str">
            <v>DESK</v>
          </cell>
          <cell r="D486" t="str">
            <v>P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FT-US/CAND-ERMS-BAS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NG-INDEX-OPT-BAS</v>
          </cell>
          <cell r="C488" t="str">
            <v>DESK</v>
          </cell>
          <cell r="D488" t="str">
            <v>D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NG-INDEX-OPT-PRC</v>
          </cell>
          <cell r="C489" t="str">
            <v>DESK</v>
          </cell>
          <cell r="D489" t="str">
            <v>P</v>
          </cell>
          <cell r="F489" t="str">
            <v>GAS</v>
          </cell>
          <cell r="G489" t="str">
            <v>NGPRICE</v>
          </cell>
          <cell r="H489" t="str">
            <v>NGPRICE</v>
          </cell>
        </row>
        <row r="490">
          <cell r="A490" t="str">
            <v>POS-GAS-TRD</v>
          </cell>
          <cell r="B490" t="str">
            <v>NG-KC-PRICE-BAS</v>
          </cell>
          <cell r="C490" t="str">
            <v>WEST</v>
          </cell>
          <cell r="D490" t="str">
            <v>D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NG-KC-PRICE-PRC</v>
          </cell>
          <cell r="C491" t="str">
            <v>WEST</v>
          </cell>
          <cell r="D491" t="str">
            <v>P</v>
          </cell>
          <cell r="F491" t="str">
            <v>GAS</v>
          </cell>
          <cell r="G491" t="str">
            <v>WEST</v>
          </cell>
          <cell r="H491" t="str">
            <v>FIRM TRADING</v>
          </cell>
        </row>
        <row r="492">
          <cell r="A492" t="str">
            <v>POS-GAS-TRD</v>
          </cell>
          <cell r="B492" t="str">
            <v>NG-PR-CANADA-PRC</v>
          </cell>
          <cell r="C492" t="str">
            <v>CANADA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NG-PR-CENTRAL-PRC</v>
          </cell>
          <cell r="C493" t="str">
            <v>CENTRAL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NG-PR-EAST-PRC</v>
          </cell>
          <cell r="C494" t="str">
            <v>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NG-PR-NORTHEAST-PRC</v>
          </cell>
          <cell r="C495" t="str">
            <v>NORTHEAST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NG-PR-SOUTHEAST-PRC</v>
          </cell>
          <cell r="C496" t="str">
            <v>SOUTHEAST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NG-PR-TEXAS-PRC</v>
          </cell>
          <cell r="C497" t="str">
            <v>TEXAS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NG-PR-WAHA-PRC</v>
          </cell>
          <cell r="C498" t="str">
            <v>WAHA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NG-PR-WEST-PRC</v>
          </cell>
          <cell r="C499" t="str">
            <v>WEST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NG-PRICE-PRC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NGPRICE</v>
          </cell>
          <cell r="H500" t="str">
            <v>NGPRICE</v>
          </cell>
        </row>
        <row r="501">
          <cell r="A501" t="str">
            <v>POS-GAS-TRD</v>
          </cell>
          <cell r="B501" t="str">
            <v>NG-PR-CAN-PRC</v>
          </cell>
          <cell r="C501" t="str">
            <v>DESK</v>
          </cell>
          <cell r="D501" t="str">
            <v>P</v>
          </cell>
          <cell r="F501" t="str">
            <v>GAS</v>
          </cell>
          <cell r="G501" t="str">
            <v>NGPRCAN</v>
          </cell>
          <cell r="H501" t="str">
            <v>NGPRICE</v>
          </cell>
        </row>
        <row r="502">
          <cell r="A502" t="str">
            <v>POS-GAS-TRD</v>
          </cell>
          <cell r="B502" t="str">
            <v>NG-MM-GDL</v>
          </cell>
          <cell r="C502" t="str">
            <v>DESK</v>
          </cell>
          <cell r="D502" t="str">
            <v>M</v>
          </cell>
          <cell r="E502" t="str">
            <v>G</v>
          </cell>
          <cell r="F502" t="str">
            <v>GAS</v>
          </cell>
          <cell r="G502" t="str">
            <v>NGMM</v>
          </cell>
          <cell r="H502" t="str">
            <v>NGPRICE</v>
          </cell>
        </row>
        <row r="503">
          <cell r="A503" t="str">
            <v>POS-GAS-TRD</v>
          </cell>
          <cell r="B503" t="str">
            <v>NG-PR-GD-GDL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NGHEDGE</v>
          </cell>
          <cell r="H503" t="str">
            <v>NGHEDGE</v>
          </cell>
        </row>
        <row r="504">
          <cell r="A504" t="str">
            <v>POS-GAS-TRD</v>
          </cell>
          <cell r="B504" t="str">
            <v>GAS-EXEC-PRC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GASEXEC</v>
          </cell>
          <cell r="H504" t="str">
            <v>GASEXEC</v>
          </cell>
        </row>
        <row r="505">
          <cell r="A505" t="str">
            <v>POS-GAS-TRD</v>
          </cell>
          <cell r="B505" t="str">
            <v>NGFPL-ERMS-XL-PRC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NGFPL</v>
          </cell>
          <cell r="H505" t="str">
            <v>NGPRICE</v>
          </cell>
        </row>
        <row r="506">
          <cell r="A506" t="str">
            <v>POS-GAS-TRD</v>
          </cell>
          <cell r="B506" t="str">
            <v>NG-PWR-HEDGE-PRC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TBD</v>
          </cell>
          <cell r="H506" t="str">
            <v>TBD</v>
          </cell>
        </row>
        <row r="507">
          <cell r="A507" t="str">
            <v>POS-GAS-TRD</v>
          </cell>
          <cell r="B507" t="str">
            <v>OMICRON-PRC</v>
          </cell>
          <cell r="C507" t="str">
            <v>DESK</v>
          </cell>
          <cell r="D507" t="str">
            <v>P</v>
          </cell>
          <cell r="F507" t="str">
            <v>GAS</v>
          </cell>
          <cell r="G507" t="str">
            <v>OMICRONPEO</v>
          </cell>
          <cell r="H507" t="str">
            <v>FIRM TRADING</v>
          </cell>
        </row>
        <row r="508">
          <cell r="A508" t="str">
            <v>POS-GAS-TRD</v>
          </cell>
          <cell r="B508" t="str">
            <v>PWR-NG-HEDGE-BAS</v>
          </cell>
          <cell r="C508" t="str">
            <v>DESK</v>
          </cell>
          <cell r="D508" t="str">
            <v>D</v>
          </cell>
          <cell r="F508" t="str">
            <v>POWER</v>
          </cell>
          <cell r="G508" t="str">
            <v>POWER</v>
          </cell>
          <cell r="H508" t="str">
            <v>POWER</v>
          </cell>
        </row>
        <row r="509">
          <cell r="A509" t="str">
            <v>POS-GAS-TRD</v>
          </cell>
          <cell r="B509" t="str">
            <v>ST-HATTIESBURG-BAS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INTRA-ST-HATT-PRC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ST-HATTIESBURG-PRC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INTRA-ST-HATT-PRC</v>
          </cell>
          <cell r="C513" t="str">
            <v>ST_HATTIES</v>
          </cell>
          <cell r="D513" t="str">
            <v>P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ST-NAPOL-EAST-BAS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INTRA-ST-NAP-BAS</v>
          </cell>
          <cell r="C515" t="str">
            <v>ST_NAPEAST</v>
          </cell>
          <cell r="D515" t="str">
            <v>D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ST-NAPOL-EAST-PRC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INTRA-ST-NAP-PRC</v>
          </cell>
          <cell r="C517" t="str">
            <v>ST_NAPEAST</v>
          </cell>
          <cell r="D517" t="str">
            <v>P</v>
          </cell>
          <cell r="F517" t="str">
            <v>GAS</v>
          </cell>
          <cell r="G517" t="str">
            <v>IMNESTORAGE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ST-YAGGY-CENT-BAS</v>
          </cell>
          <cell r="C518" t="str">
            <v>ST_YAGCENT</v>
          </cell>
          <cell r="D518" t="str">
            <v>D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ST-YAGGY-CENT-PRC</v>
          </cell>
          <cell r="C519" t="str">
            <v>ST_YAGCENT</v>
          </cell>
          <cell r="D519" t="str">
            <v>P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ST-ANR-CE-BAS</v>
          </cell>
          <cell r="C520" t="str">
            <v>ST_ANR</v>
          </cell>
          <cell r="D520" t="str">
            <v>D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ST-ANR-CE-PRC</v>
          </cell>
          <cell r="C521" t="str">
            <v>ST_ANR</v>
          </cell>
          <cell r="D521" t="str">
            <v>P</v>
          </cell>
          <cell r="F521" t="str">
            <v>GAS</v>
          </cell>
          <cell r="G521" t="str">
            <v>IMCENTRAL</v>
          </cell>
          <cell r="H521" t="str">
            <v>INTRAMONTH</v>
          </cell>
        </row>
        <row r="522">
          <cell r="A522" t="str">
            <v>POS-GAS-TRD</v>
          </cell>
          <cell r="B522" t="str">
            <v>TP-FINANCIAL-BAS</v>
          </cell>
          <cell r="C522" t="str">
            <v>DESK</v>
          </cell>
          <cell r="D522" t="str">
            <v>D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TP-FINANCIAL-PRC</v>
          </cell>
          <cell r="C523" t="str">
            <v>DESK</v>
          </cell>
          <cell r="D523" t="str">
            <v>P</v>
          </cell>
          <cell r="F523" t="str">
            <v>GAS</v>
          </cell>
          <cell r="G523" t="str">
            <v>TRANSPORT</v>
          </cell>
          <cell r="H523" t="str">
            <v>TRANSPORT</v>
          </cell>
        </row>
        <row r="524">
          <cell r="A524" t="str">
            <v>POS-GAS-TRD</v>
          </cell>
          <cell r="B524" t="str">
            <v>ST-NAPOLEON-BAS</v>
          </cell>
          <cell r="C524" t="str">
            <v>ST_NAPEAST</v>
          </cell>
          <cell r="D524" t="str">
            <v>D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POS-GAS-TRD</v>
          </cell>
          <cell r="B525" t="str">
            <v>ST-NAPOLEON-PRC</v>
          </cell>
          <cell r="C525" t="str">
            <v>ST_NAPEAST</v>
          </cell>
          <cell r="D525" t="str">
            <v>P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AGG-GAS-IDX</v>
          </cell>
          <cell r="B526" t="str">
            <v>ST-NAPOLEON-IDX</v>
          </cell>
          <cell r="C526" t="str">
            <v>ST_NAPEAST</v>
          </cell>
          <cell r="D526" t="str">
            <v>I</v>
          </cell>
          <cell r="F526" t="str">
            <v>GAS</v>
          </cell>
          <cell r="G526" t="str">
            <v>FTSE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ST-BISTINEAU-PRC</v>
          </cell>
          <cell r="C527" t="str">
            <v>ST_BISTIN</v>
          </cell>
          <cell r="D527" t="str">
            <v>P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ST-BISTINEAU-BAS</v>
          </cell>
          <cell r="C528" t="str">
            <v>ST_BISTIN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ST-SPINDLETOP-BAS</v>
          </cell>
          <cell r="C529" t="str">
            <v>ST_SPINDLE</v>
          </cell>
          <cell r="D529" t="str">
            <v>D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ST-SPINDLETOP-PRC</v>
          </cell>
          <cell r="C530" t="str">
            <v>ST_SPINDLE</v>
          </cell>
          <cell r="D530" t="str">
            <v>P</v>
          </cell>
          <cell r="F530" t="str">
            <v>GAS</v>
          </cell>
          <cell r="G530" t="str">
            <v>STORAGE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ST-PEOPLES-PRC</v>
          </cell>
          <cell r="C531" t="str">
            <v>PEOPLES</v>
          </cell>
          <cell r="D531" t="str">
            <v>P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POS-GAS-TRD</v>
          </cell>
          <cell r="B532" t="str">
            <v>ST-PEOPLES-BAS</v>
          </cell>
          <cell r="C532" t="str">
            <v>PEOPLES</v>
          </cell>
          <cell r="D532" t="str">
            <v>D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AGG-GAS-IDX</v>
          </cell>
          <cell r="B533" t="str">
            <v>ST-PEOPLES-IDX</v>
          </cell>
          <cell r="C533" t="str">
            <v>PEOPLES</v>
          </cell>
          <cell r="D533" t="str">
            <v>I</v>
          </cell>
          <cell r="F533" t="str">
            <v>GAS</v>
          </cell>
          <cell r="G533" t="str">
            <v>OMICRONPEO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ST-BAMMEL-HPL-BAS</v>
          </cell>
          <cell r="C535" t="str">
            <v>ST_BAMMEL</v>
          </cell>
          <cell r="D535" t="str">
            <v>D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ST-BAMMEL-HPL-PRC</v>
          </cell>
          <cell r="C537" t="str">
            <v>ST_BAMMEL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ST-BAMMEL-NGK-PRC</v>
          </cell>
          <cell r="C538" t="str">
            <v>STORAGE</v>
          </cell>
          <cell r="D538" t="str">
            <v>P</v>
          </cell>
          <cell r="F538" t="str">
            <v>GAS</v>
          </cell>
          <cell r="G538" t="str">
            <v>STORAGE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ST-BAMMEL-FNCL-BAS</v>
          </cell>
          <cell r="C539" t="str">
            <v>ST_BAM_F</v>
          </cell>
          <cell r="D539" t="str">
            <v>D</v>
          </cell>
          <cell r="F539" t="str">
            <v>GAS</v>
          </cell>
          <cell r="G539" t="str">
            <v>STORAGEK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ST-BAMMEL-FNCL-GDL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ST-BAMMEL-HPL-GDL</v>
          </cell>
          <cell r="C541" t="str">
            <v>ST_BAM_F</v>
          </cell>
          <cell r="D541" t="str">
            <v>M</v>
          </cell>
          <cell r="E541" t="str">
            <v>G</v>
          </cell>
          <cell r="F541" t="str">
            <v>GAS</v>
          </cell>
          <cell r="G541" t="str">
            <v>STORAGE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ST-BAMMEL-FNCL-PRC</v>
          </cell>
          <cell r="C542" t="str">
            <v>ST_BAM_F</v>
          </cell>
          <cell r="D542" t="str">
            <v>P</v>
          </cell>
          <cell r="F542" t="str">
            <v>GAS</v>
          </cell>
          <cell r="G542" t="str">
            <v>STORAGEK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ST-BUGWSS-BAS</v>
          </cell>
          <cell r="C543" t="str">
            <v>NORTHEAST</v>
          </cell>
          <cell r="D543" t="str">
            <v>D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ST-BUGWSS-PRC</v>
          </cell>
          <cell r="C544" t="str">
            <v>NORTHEAST</v>
          </cell>
          <cell r="D544" t="str">
            <v>P</v>
          </cell>
          <cell r="F544" t="str">
            <v>GAS</v>
          </cell>
          <cell r="G544" t="str">
            <v>IMNORTHEAST</v>
          </cell>
          <cell r="H544" t="str">
            <v>FIRM TRADING</v>
          </cell>
        </row>
        <row r="545">
          <cell r="A545" t="str">
            <v>POS-GAS-TRD</v>
          </cell>
          <cell r="B545" t="str">
            <v>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IMNESTORAGE</v>
          </cell>
          <cell r="H545" t="str">
            <v>FIRM TRADING</v>
          </cell>
        </row>
        <row r="546">
          <cell r="A546" t="str">
            <v>POS-GAS-TRD</v>
          </cell>
          <cell r="B546" t="str">
            <v>INTRA-ST-BUG-BAS</v>
          </cell>
          <cell r="C546" t="str">
            <v>NORTHEAST</v>
          </cell>
          <cell r="D546" t="str">
            <v>D</v>
          </cell>
          <cell r="F546" t="str">
            <v>GAS</v>
          </cell>
          <cell r="G546" t="str">
            <v>IMBUG</v>
          </cell>
          <cell r="H546" t="str">
            <v>FIRM TRADING</v>
          </cell>
        </row>
        <row r="547">
          <cell r="A547" t="str">
            <v>POS-GAS-TRD</v>
          </cell>
          <cell r="B547" t="str">
            <v>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IMNESTORAGE</v>
          </cell>
          <cell r="H547" t="str">
            <v>FIRM TRADING</v>
          </cell>
        </row>
        <row r="548">
          <cell r="A548" t="str">
            <v>POS-GAS-TRD</v>
          </cell>
          <cell r="B548" t="str">
            <v>INTRA-ST-BUG-PRC</v>
          </cell>
          <cell r="C548" t="str">
            <v>NORTHEAST</v>
          </cell>
          <cell r="D548" t="str">
            <v>P</v>
          </cell>
          <cell r="F548" t="str">
            <v>GAS</v>
          </cell>
          <cell r="G548" t="str">
            <v>IMBUG</v>
          </cell>
          <cell r="H548" t="str">
            <v>FIRM TRADING</v>
          </cell>
        </row>
        <row r="549">
          <cell r="A549" t="str">
            <v>POS-GAS-TRD</v>
          </cell>
          <cell r="B549" t="str">
            <v>ST-NIGAS-CENTRAL-BAS</v>
          </cell>
          <cell r="C549" t="str">
            <v>CENTRAL</v>
          </cell>
          <cell r="D549" t="str">
            <v>D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ST-NIGAS-CENTRAL-PRC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IMCENTRAL</v>
          </cell>
          <cell r="H550" t="str">
            <v>INTRAMONTH</v>
          </cell>
        </row>
        <row r="551">
          <cell r="A551" t="str">
            <v>POS-GAS-TRD</v>
          </cell>
          <cell r="B551" t="str">
            <v>ST-ONTARIO-PRC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INTRA-ST-ONTAR-PRC</v>
          </cell>
          <cell r="C552" t="str">
            <v>CENTRAL</v>
          </cell>
          <cell r="D552" t="str">
            <v>P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ST-ONTARIO-BAS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INTRA-ST-ONTAR-BAS</v>
          </cell>
          <cell r="C554" t="str">
            <v>CENTRAL</v>
          </cell>
          <cell r="D554" t="str">
            <v>D</v>
          </cell>
          <cell r="F554" t="str">
            <v>GAS</v>
          </cell>
          <cell r="G554" t="str">
            <v>STONTAR</v>
          </cell>
          <cell r="H554" t="str">
            <v>INTRAMONTH</v>
          </cell>
        </row>
        <row r="555">
          <cell r="A555" t="str">
            <v>POS-GAS-TRD</v>
          </cell>
          <cell r="B555" t="str">
            <v>FT-CAND-PWR-PRC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FT-CAND-EGSC-C-PRC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FT-CAND-EGSC-A-PRC</v>
          </cell>
          <cell r="C557" t="str">
            <v>CANADA</v>
          </cell>
          <cell r="D557" t="str">
            <v>P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FT-CAND-EGSC-BAS</v>
          </cell>
          <cell r="C559" t="str">
            <v>CANADA</v>
          </cell>
          <cell r="D559" t="str">
            <v>D</v>
          </cell>
          <cell r="F559" t="str">
            <v>GAS</v>
          </cell>
          <cell r="G559" t="str">
            <v>CANADA</v>
          </cell>
          <cell r="H559" t="str">
            <v>CANADA</v>
          </cell>
        </row>
        <row r="560">
          <cell r="A560" t="str">
            <v>POS-GAS-TRD</v>
          </cell>
          <cell r="B560" t="str">
            <v>STORAGE-EXOTIC-PRC</v>
          </cell>
          <cell r="C560" t="str">
            <v>STORAGE</v>
          </cell>
          <cell r="D560" t="str">
            <v>P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STORAGE-BAS</v>
          </cell>
          <cell r="C561" t="str">
            <v>STORAGE</v>
          </cell>
          <cell r="D561" t="str">
            <v>D</v>
          </cell>
          <cell r="F561" t="str">
            <v>GAS</v>
          </cell>
          <cell r="G561" t="str">
            <v>STORAGE</v>
          </cell>
          <cell r="H561" t="str">
            <v>FIRM TRADING</v>
          </cell>
        </row>
        <row r="562">
          <cell r="A562" t="str">
            <v>POS-GAS-TRD</v>
          </cell>
          <cell r="B562" t="str">
            <v>INTRA-CAND-WE-GD-GDL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INTRA-CAND-EA-GD-GDL</v>
          </cell>
          <cell r="C563" t="str">
            <v>DESK</v>
          </cell>
          <cell r="D563" t="str">
            <v>M</v>
          </cell>
          <cell r="E563" t="str">
            <v>G</v>
          </cell>
          <cell r="F563" t="str">
            <v>GAS</v>
          </cell>
          <cell r="G563" t="str">
            <v>IMCANADA</v>
          </cell>
          <cell r="H563" t="str">
            <v>IMCANADA</v>
          </cell>
        </row>
        <row r="564">
          <cell r="A564" t="str">
            <v>POS-GAS-TRD</v>
          </cell>
          <cell r="B564" t="str">
            <v>OPTIONS-PRICE-PRC</v>
          </cell>
          <cell r="C564" t="str">
            <v>DESK</v>
          </cell>
          <cell r="D564" t="str">
            <v>P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OPTIONS-PRICE-BAS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OPTIONS-BASIS-PRC</v>
          </cell>
          <cell r="C566" t="str">
            <v>DESK</v>
          </cell>
          <cell r="D566" t="str">
            <v>D</v>
          </cell>
          <cell r="F566" t="str">
            <v>GAS</v>
          </cell>
          <cell r="G566" t="str">
            <v>OPTIONS</v>
          </cell>
          <cell r="H566" t="str">
            <v>FIRM TRADING</v>
          </cell>
        </row>
        <row r="567">
          <cell r="A567" t="str">
            <v>POS-GAS-TRD</v>
          </cell>
          <cell r="B567" t="str">
            <v>ARUBA-TP-PHY</v>
          </cell>
          <cell r="C567" t="str">
            <v>CENTRAL</v>
          </cell>
          <cell r="D567" t="str">
            <v>M</v>
          </cell>
          <cell r="E567" t="str">
            <v>P</v>
          </cell>
          <cell r="F567" t="str">
            <v>GAS</v>
          </cell>
          <cell r="G567" t="str">
            <v>ARUBAT</v>
          </cell>
          <cell r="H567" t="str">
            <v>INTRAMONTH</v>
          </cell>
        </row>
        <row r="568">
          <cell r="A568" t="str">
            <v>POS-GAS-TRD</v>
          </cell>
          <cell r="B568" t="str">
            <v>INTRA-BUG-GDOPT-GDL</v>
          </cell>
          <cell r="C568" t="str">
            <v>BUG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IMBUG</v>
          </cell>
          <cell r="H568" t="str">
            <v>INTRAMONTH</v>
          </cell>
        </row>
        <row r="569">
          <cell r="A569" t="str">
            <v>POS-GAS-TRD</v>
          </cell>
          <cell r="B569" t="str">
            <v>OPTIONS-GDOPT-GDL</v>
          </cell>
          <cell r="C569" t="str">
            <v>DESK</v>
          </cell>
          <cell r="D569" t="str">
            <v>M</v>
          </cell>
          <cell r="E569" t="str">
            <v>G</v>
          </cell>
          <cell r="F569" t="str">
            <v>GAS</v>
          </cell>
          <cell r="G569" t="str">
            <v>OPTIONS</v>
          </cell>
          <cell r="H569" t="str">
            <v>FIRM TRADING</v>
          </cell>
        </row>
        <row r="570">
          <cell r="A570" t="str">
            <v>POS-GAS-TRD</v>
          </cell>
          <cell r="B570" t="str">
            <v>NG-ERMS-XL-PRC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NGEXOTIC</v>
          </cell>
          <cell r="H570" t="str">
            <v>NGPRICE</v>
          </cell>
        </row>
        <row r="571">
          <cell r="A571" t="str">
            <v>POS-GAS-TRD</v>
          </cell>
          <cell r="B571" t="str">
            <v>NG-LTX-PRC</v>
          </cell>
          <cell r="C571" t="str">
            <v>DESK</v>
          </cell>
          <cell r="D571" t="str">
            <v>P</v>
          </cell>
          <cell r="F571" t="str">
            <v>GAS</v>
          </cell>
          <cell r="G571" t="str">
            <v>NGLTX</v>
          </cell>
          <cell r="H571" t="str">
            <v>NGPRICE</v>
          </cell>
        </row>
        <row r="572">
          <cell r="A572" t="str">
            <v>POS-GAS-TRD</v>
          </cell>
          <cell r="B572" t="str">
            <v>NG-LTX-GDL</v>
          </cell>
          <cell r="C572" t="str">
            <v>DESK</v>
          </cell>
          <cell r="D572" t="str">
            <v>M</v>
          </cell>
          <cell r="F572" t="str">
            <v>GAS</v>
          </cell>
          <cell r="G572" t="str">
            <v>NGPRICE</v>
          </cell>
          <cell r="H572" t="str">
            <v>NGPRICE</v>
          </cell>
        </row>
        <row r="573">
          <cell r="A573" t="str">
            <v>POS-GAS-TRD</v>
          </cell>
          <cell r="B573" t="str">
            <v>ST-ERMS-XL-PRC</v>
          </cell>
          <cell r="C573" t="str">
            <v>STORAGE</v>
          </cell>
          <cell r="D573" t="str">
            <v>P</v>
          </cell>
          <cell r="F573" t="str">
            <v>GAS</v>
          </cell>
          <cell r="G573" t="str">
            <v>STORAGE</v>
          </cell>
          <cell r="H573" t="str">
            <v>FIRM TRADING</v>
          </cell>
        </row>
        <row r="574">
          <cell r="A574" t="str">
            <v>POS-GAS-TRD</v>
          </cell>
          <cell r="B574" t="str">
            <v>DUBLIN-AGG-PRC</v>
          </cell>
          <cell r="C574" t="str">
            <v>DESK</v>
          </cell>
          <cell r="D574" t="str">
            <v>P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DUBLIN-AGG-BAS</v>
          </cell>
          <cell r="C575" t="str">
            <v>DESK</v>
          </cell>
          <cell r="D575" t="str">
            <v>D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DUB-ERMS-XL-PRC</v>
          </cell>
          <cell r="C576" t="str">
            <v>DESK</v>
          </cell>
          <cell r="D576" t="str">
            <v>P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DUB-ERMS-XL-BAS</v>
          </cell>
          <cell r="C577" t="str">
            <v>DESK</v>
          </cell>
          <cell r="D577" t="str">
            <v>D</v>
          </cell>
          <cell r="F577" t="str">
            <v>GAS</v>
          </cell>
          <cell r="G577" t="str">
            <v>DUBLIN</v>
          </cell>
          <cell r="H577" t="str">
            <v>DUBLIN</v>
          </cell>
        </row>
        <row r="578">
          <cell r="A578" t="str">
            <v>POS-GAS-TRD</v>
          </cell>
          <cell r="B578" t="str">
            <v>ST-SYNTHETIC-CE-BAS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INTRA-ST-SYNTH-BAS</v>
          </cell>
          <cell r="C579" t="str">
            <v>CENTRAL</v>
          </cell>
          <cell r="D579" t="str">
            <v>D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ST-SYNTHETIC-CE-PRC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INTRA-ST-SYNTH-PRC</v>
          </cell>
          <cell r="C581" t="str">
            <v>CENTRAL</v>
          </cell>
          <cell r="D581" t="str">
            <v>P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ST-NIPSCO-CE-BAS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INTRA-ST-NIPSCO-BAS</v>
          </cell>
          <cell r="C584" t="str">
            <v>CENTRAL</v>
          </cell>
          <cell r="D584" t="str">
            <v>D</v>
          </cell>
          <cell r="F584" t="str">
            <v>GAS</v>
          </cell>
          <cell r="G584" t="str">
            <v>IMCENTRAL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ST-WILLISTON-BAS</v>
          </cell>
          <cell r="C585" t="str">
            <v>WEST</v>
          </cell>
          <cell r="D585" t="str">
            <v>D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ST-WILLISTON-PRC</v>
          </cell>
          <cell r="C586" t="str">
            <v>WEST</v>
          </cell>
          <cell r="D586" t="str">
            <v>P</v>
          </cell>
          <cell r="F586" t="str">
            <v>GAS</v>
          </cell>
          <cell r="G586" t="str">
            <v>IMWEST</v>
          </cell>
          <cell r="H586" t="str">
            <v>INTRAMONTH</v>
          </cell>
        </row>
        <row r="587">
          <cell r="A587" t="str">
            <v>POS-GAS-TRD</v>
          </cell>
          <cell r="B587" t="str">
            <v>ST-NIPSCO-CE-PRC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INTRA-ST-NIPSCO-PRC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INTRA-ST-NGPL-PRC</v>
          </cell>
          <cell r="C591" t="str">
            <v>CENTRAL</v>
          </cell>
          <cell r="D591" t="str">
            <v>P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INTRA-ST-NGPL-BAS</v>
          </cell>
          <cell r="C593" t="str">
            <v>CENTRAL</v>
          </cell>
          <cell r="D593" t="str">
            <v>D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INTRA-ST-NGPL-IDX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IMCENTRAL</v>
          </cell>
          <cell r="H595" t="str">
            <v>INTRAMONTH</v>
          </cell>
        </row>
        <row r="596">
          <cell r="A596" t="str">
            <v>POS-GAS-TRD</v>
          </cell>
          <cell r="B596" t="str">
            <v>ST-ONTARIO-IDX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INTRA-ST-ONTAR-IDX</v>
          </cell>
          <cell r="C597" t="str">
            <v>CENTRAL</v>
          </cell>
          <cell r="D597" t="str">
            <v>I</v>
          </cell>
          <cell r="F597" t="str">
            <v>GAS</v>
          </cell>
          <cell r="G597" t="str">
            <v>STONTAR</v>
          </cell>
          <cell r="H597" t="str">
            <v>INTRAMONTH</v>
          </cell>
        </row>
        <row r="598">
          <cell r="A598" t="str">
            <v>POS-GAS-TRD</v>
          </cell>
          <cell r="B598" t="str">
            <v>INTRA-SOUTH-CIT-BAS</v>
          </cell>
          <cell r="C598" t="str">
            <v>SOUTHEAST</v>
          </cell>
          <cell r="D598" t="str">
            <v>D</v>
          </cell>
          <cell r="F598" t="str">
            <v>GAS</v>
          </cell>
          <cell r="G598" t="str">
            <v>IMNORTHEAST</v>
          </cell>
          <cell r="H598" t="str">
            <v>INTRAMONTH</v>
          </cell>
        </row>
        <row r="599">
          <cell r="A599" t="str">
            <v>POS-GAS-TRD</v>
          </cell>
          <cell r="B599" t="str">
            <v>GAS-DAILY-FX-PRC</v>
          </cell>
          <cell r="C599" t="str">
            <v>DESK</v>
          </cell>
          <cell r="D599" t="str">
            <v>P</v>
          </cell>
          <cell r="F599" t="str">
            <v>GAS</v>
          </cell>
          <cell r="G599" t="str">
            <v>OMICRONPEO</v>
          </cell>
          <cell r="H599" t="str">
            <v>FIRM TRADING</v>
          </cell>
        </row>
        <row r="600">
          <cell r="A600" t="str">
            <v>POS-GAS-TRD</v>
          </cell>
          <cell r="B600" t="str">
            <v>INTRA-EA-PROMPT-PRC</v>
          </cell>
          <cell r="C600" t="str">
            <v>EAST</v>
          </cell>
          <cell r="D600" t="str">
            <v>P</v>
          </cell>
          <cell r="F600" t="str">
            <v>GAS</v>
          </cell>
          <cell r="G600" t="str">
            <v>IMEAST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INTRA-SE-PROMPT-IDX</v>
          </cell>
          <cell r="C601" t="str">
            <v>EASTI</v>
          </cell>
          <cell r="D601" t="str">
            <v>M</v>
          </cell>
          <cell r="F601" t="str">
            <v>GAS</v>
          </cell>
          <cell r="G601" t="str">
            <v>IMEASTI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INTRA-WE-PROMPT-IDX</v>
          </cell>
          <cell r="C602" t="str">
            <v>WESTI</v>
          </cell>
          <cell r="D602" t="str">
            <v>M</v>
          </cell>
          <cell r="F602" t="str">
            <v>GAS</v>
          </cell>
          <cell r="G602" t="str">
            <v>IMWESTI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INTRA-WE-PROMPT-PRC</v>
          </cell>
          <cell r="C603" t="str">
            <v>WESTP</v>
          </cell>
          <cell r="D603" t="str">
            <v>P</v>
          </cell>
          <cell r="F603" t="str">
            <v>GAS</v>
          </cell>
          <cell r="G603" t="str">
            <v>IMWESTP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INTRA-CE-PROMPT-IDX</v>
          </cell>
          <cell r="C604" t="str">
            <v>CENTRALI</v>
          </cell>
          <cell r="D604" t="str">
            <v>M</v>
          </cell>
          <cell r="F604" t="str">
            <v>GAS</v>
          </cell>
          <cell r="G604" t="str">
            <v>IMCENTRALI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INTRA-CE-PROMPT-PRC</v>
          </cell>
          <cell r="C605" t="str">
            <v>CENTRALP</v>
          </cell>
          <cell r="D605" t="str">
            <v>P</v>
          </cell>
          <cell r="F605" t="str">
            <v>GAS</v>
          </cell>
          <cell r="G605" t="str">
            <v>IMCENTRALP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INTRA-ONTARIO-PRC</v>
          </cell>
          <cell r="C606" t="str">
            <v>ONTARIO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INTRA-ONT-CAD-PRC</v>
          </cell>
          <cell r="C607" t="str">
            <v>CENTRAL</v>
          </cell>
          <cell r="D607" t="str">
            <v>P</v>
          </cell>
          <cell r="F607" t="str">
            <v>GAS</v>
          </cell>
          <cell r="G607" t="str">
            <v>IMONTAR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INTRA-ONTARIO-IDX</v>
          </cell>
          <cell r="C608" t="str">
            <v>ONTARIO</v>
          </cell>
          <cell r="D608" t="str">
            <v>P</v>
          </cell>
          <cell r="F608" t="str">
            <v>GAS</v>
          </cell>
          <cell r="G608" t="str">
            <v>IMONTARP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INTRA-ONTARIO-BAS</v>
          </cell>
          <cell r="C609" t="str">
            <v>ONTARIO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INTRA-ONT-CAD-BAS</v>
          </cell>
          <cell r="C610" t="str">
            <v>CENTRAL</v>
          </cell>
          <cell r="D610" t="str">
            <v>D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INTRA-ONTARIO-GDL</v>
          </cell>
          <cell r="C611" t="str">
            <v>ONTARIO</v>
          </cell>
          <cell r="D611" t="str">
            <v>M</v>
          </cell>
          <cell r="E611" t="str">
            <v>G</v>
          </cell>
          <cell r="F611" t="str">
            <v>GAS</v>
          </cell>
          <cell r="G611" t="str">
            <v>IMONTAR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INTRA-ONTARIO-PRC</v>
          </cell>
          <cell r="C612" t="str">
            <v>ONTARIO</v>
          </cell>
          <cell r="D612" t="str">
            <v>M</v>
          </cell>
          <cell r="F612" t="str">
            <v>GAS</v>
          </cell>
          <cell r="G612" t="str">
            <v>IMONTARI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INTRA-ONT-CAD-GDL</v>
          </cell>
          <cell r="C613" t="str">
            <v>CENTRAL</v>
          </cell>
          <cell r="D613" t="str">
            <v>M</v>
          </cell>
          <cell r="E613" t="str">
            <v>G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INTRA-ONTARIO-PHY</v>
          </cell>
          <cell r="C614" t="str">
            <v>ONTARIO</v>
          </cell>
          <cell r="D614" t="str">
            <v>M</v>
          </cell>
          <cell r="F614" t="str">
            <v>GAS</v>
          </cell>
          <cell r="G614" t="str">
            <v>IMONTAR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INTRA-TX-PROMPT-IDX</v>
          </cell>
          <cell r="C615" t="str">
            <v>TEXASI</v>
          </cell>
          <cell r="D615" t="str">
            <v>M</v>
          </cell>
          <cell r="F615" t="str">
            <v>GAS</v>
          </cell>
          <cell r="G615" t="str">
            <v>IMTEXASI</v>
          </cell>
          <cell r="H615" t="str">
            <v>INTRAMONTH</v>
          </cell>
        </row>
        <row r="616">
          <cell r="A616" t="str">
            <v>POS-GAS-TRD</v>
          </cell>
          <cell r="B616" t="str">
            <v>INTRA-TX-PROMPT-PRC</v>
          </cell>
          <cell r="C616" t="str">
            <v>TEXASP</v>
          </cell>
          <cell r="D616" t="str">
            <v>P</v>
          </cell>
          <cell r="F616" t="str">
            <v>GAS</v>
          </cell>
          <cell r="G616" t="str">
            <v>IMTEXASP</v>
          </cell>
          <cell r="H616" t="str">
            <v>INTRAMONTH</v>
          </cell>
        </row>
        <row r="617">
          <cell r="A617" t="str">
            <v>POS-GAS-TRD</v>
          </cell>
          <cell r="B617" t="str">
            <v>NG-OPT-XL-PRC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OPTIONSXL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JS-EXEC-SPEC-PRC</v>
          </cell>
          <cell r="C618" t="str">
            <v>NYMEX</v>
          </cell>
          <cell r="D618" t="str">
            <v>P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JS-EXEC-SPEC-GDL</v>
          </cell>
          <cell r="C619" t="str">
            <v>NYMEX</v>
          </cell>
          <cell r="D619" t="str">
            <v>M</v>
          </cell>
          <cell r="E619" t="str">
            <v>G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JS-EXEC-SPEC-BAS</v>
          </cell>
          <cell r="C620" t="str">
            <v>NYMEX</v>
          </cell>
          <cell r="D620" t="str">
            <v>D</v>
          </cell>
          <cell r="F620" t="str">
            <v>GAS</v>
          </cell>
          <cell r="G620" t="str">
            <v>GASSPEC</v>
          </cell>
          <cell r="H620" t="str">
            <v>OPTIONS</v>
          </cell>
        </row>
        <row r="621">
          <cell r="A621" t="str">
            <v>POS-GAS-TRD</v>
          </cell>
          <cell r="B621" t="str">
            <v>INTRA-WA-PROMPT-IDX</v>
          </cell>
          <cell r="C621" t="str">
            <v>TEXASI</v>
          </cell>
          <cell r="D621" t="str">
            <v>M</v>
          </cell>
          <cell r="F621" t="str">
            <v>GAS</v>
          </cell>
          <cell r="G621" t="str">
            <v>IMTEXASI</v>
          </cell>
          <cell r="H621" t="str">
            <v>INTRAMONTH</v>
          </cell>
        </row>
        <row r="622">
          <cell r="A622" t="str">
            <v>POS-GAS-TRD</v>
          </cell>
          <cell r="B622" t="str">
            <v>INTRA-WA-PROMPT-PRC</v>
          </cell>
          <cell r="C622" t="str">
            <v>TEXASP</v>
          </cell>
          <cell r="D622" t="str">
            <v>M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ITX-ERMS-XL-GDL</v>
          </cell>
          <cell r="C623" t="str">
            <v>DESK</v>
          </cell>
          <cell r="D623" t="str">
            <v>G</v>
          </cell>
          <cell r="F623" t="str">
            <v>GAS</v>
          </cell>
          <cell r="G623" t="str">
            <v>IMTEXAS</v>
          </cell>
          <cell r="H623" t="str">
            <v>INTRAMONTH</v>
          </cell>
        </row>
        <row r="624">
          <cell r="A624" t="str">
            <v>POS-GAS-TRD</v>
          </cell>
          <cell r="B624" t="str">
            <v>ITX-ERMS-XL-IDX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IMTEXASI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IMCAN-ERMS-XL-IDX</v>
          </cell>
          <cell r="C625" t="str">
            <v>DESK</v>
          </cell>
          <cell r="D625" t="str">
            <v>I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IMCAN-ERMS-XL-GDL</v>
          </cell>
          <cell r="C626" t="str">
            <v>DESK</v>
          </cell>
          <cell r="D626" t="str">
            <v>G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IMCAN-ERMS-XL-PRC</v>
          </cell>
          <cell r="C627" t="str">
            <v>DESK</v>
          </cell>
          <cell r="D627" t="str">
            <v>P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IMCAN-ERMS-XL-BAS</v>
          </cell>
          <cell r="C628" t="str">
            <v>DESK</v>
          </cell>
          <cell r="D628" t="str">
            <v>D</v>
          </cell>
          <cell r="F628" t="str">
            <v>GAS</v>
          </cell>
          <cell r="G628" t="str">
            <v>IMCANADA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INTRA-MKT-OPT-BAS</v>
          </cell>
          <cell r="C629" t="str">
            <v>BUG</v>
          </cell>
          <cell r="D629" t="str">
            <v>D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INTRA-MKT-OPT-PRC</v>
          </cell>
          <cell r="C630" t="str">
            <v>BUG</v>
          </cell>
          <cell r="D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INTRA-MKT-OPT-PHY</v>
          </cell>
          <cell r="C631" t="str">
            <v>BUG</v>
          </cell>
          <cell r="D631" t="str">
            <v>M</v>
          </cell>
          <cell r="E631" t="str">
            <v>P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INTRA-MKT-OPT-IDX</v>
          </cell>
          <cell r="C632" t="str">
            <v>BUG</v>
          </cell>
          <cell r="D632" t="str">
            <v>I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INTRA-MKTEAST-GDL</v>
          </cell>
          <cell r="C633" t="str">
            <v>MARKETEAST</v>
          </cell>
          <cell r="D633" t="str">
            <v>M</v>
          </cell>
          <cell r="E633" t="str">
            <v>G</v>
          </cell>
          <cell r="F633" t="str">
            <v>GAS</v>
          </cell>
          <cell r="G633" t="str">
            <v>IMMKTEAST</v>
          </cell>
          <cell r="H633" t="str">
            <v>INTRAMONTH</v>
          </cell>
        </row>
        <row r="634">
          <cell r="A634" t="str">
            <v>POS-GAS-TRD</v>
          </cell>
          <cell r="B634" t="str">
            <v>FT-CENTRAL-CAN-PRC</v>
          </cell>
          <cell r="C634" t="str">
            <v>CENTRAL</v>
          </cell>
          <cell r="D634" t="str">
            <v>P</v>
          </cell>
          <cell r="F634" t="str">
            <v>GAS</v>
          </cell>
          <cell r="G634" t="str">
            <v>CENTRAL</v>
          </cell>
          <cell r="H634" t="str">
            <v>FIRM TRADING</v>
          </cell>
        </row>
        <row r="635">
          <cell r="A635" t="str">
            <v>POS-GAS-TRD</v>
          </cell>
          <cell r="B635" t="str">
            <v>INTRA-MKTEAST-BAS</v>
          </cell>
          <cell r="C635" t="str">
            <v>MARKETEAST</v>
          </cell>
          <cell r="D635" t="str">
            <v>D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INTRA-MKTEAST-PRC</v>
          </cell>
          <cell r="C636" t="str">
            <v>MARKETEAST</v>
          </cell>
          <cell r="D636" t="str">
            <v>P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INTRA-MKTEAST-IDX</v>
          </cell>
          <cell r="C637" t="str">
            <v>MARKETEAST</v>
          </cell>
          <cell r="D637" t="str">
            <v>I</v>
          </cell>
          <cell r="F637" t="str">
            <v>GAS</v>
          </cell>
          <cell r="G637" t="str">
            <v>IMMKTEAST</v>
          </cell>
          <cell r="H637" t="str">
            <v>INTRAMONTH</v>
          </cell>
        </row>
        <row r="638">
          <cell r="A638" t="str">
            <v>POS-GAS-TRD</v>
          </cell>
          <cell r="B638" t="str">
            <v>FT-EMWNSS1-BAS</v>
          </cell>
          <cell r="C638" t="str">
            <v>MIDWEST</v>
          </cell>
          <cell r="D638" t="str">
            <v>D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FT-EMWNSS1-PRC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FT-EMWNSS2-PRC</v>
          </cell>
          <cell r="C640" t="str">
            <v>MIDWEST</v>
          </cell>
          <cell r="D640" t="str">
            <v>P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FT-EMWNSS2-BAS</v>
          </cell>
          <cell r="C641" t="str">
            <v>MIDWEST</v>
          </cell>
          <cell r="D641" t="str">
            <v>D</v>
          </cell>
          <cell r="F641" t="str">
            <v>GAS</v>
          </cell>
          <cell r="G641" t="str">
            <v>IMMIDWEST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FT-CENTRAL-CAN-PRC</v>
          </cell>
          <cell r="C642" t="str">
            <v>CENTRAL</v>
          </cell>
          <cell r="D642" t="str">
            <v>P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FT-CENTRAL-CAN-BAS</v>
          </cell>
          <cell r="C643" t="str">
            <v>CENTRAL</v>
          </cell>
          <cell r="D643" t="str">
            <v>D</v>
          </cell>
          <cell r="F643" t="str">
            <v>GAS</v>
          </cell>
          <cell r="G643" t="str">
            <v>CENTRAL</v>
          </cell>
          <cell r="H643" t="str">
            <v>FIRM TRADING</v>
          </cell>
        </row>
        <row r="644">
          <cell r="A644" t="str">
            <v>POS-GAS-TRD</v>
          </cell>
          <cell r="B644" t="str">
            <v>INTRA-MKTEAST-PHY</v>
          </cell>
          <cell r="C644" t="str">
            <v>MARKETEAST</v>
          </cell>
          <cell r="D644" t="str">
            <v>M</v>
          </cell>
          <cell r="E644" t="str">
            <v>P</v>
          </cell>
          <cell r="F644" t="str">
            <v>GAS</v>
          </cell>
          <cell r="G644" t="str">
            <v>IMMKTEAST</v>
          </cell>
          <cell r="H644" t="str">
            <v>INTRAMONTH</v>
          </cell>
        </row>
        <row r="645">
          <cell r="A645" t="str">
            <v>POS-GAS-TRD</v>
          </cell>
          <cell r="B645" t="str">
            <v>FT-NEW-TEXAS-BAS</v>
          </cell>
          <cell r="C645" t="str">
            <v>TEXAS</v>
          </cell>
          <cell r="D645" t="str">
            <v>D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FT-NEW-TEXAS-PRC</v>
          </cell>
          <cell r="C646" t="str">
            <v>TEXAS</v>
          </cell>
          <cell r="D646" t="str">
            <v>P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FT-NEW-TEXAS-GDL</v>
          </cell>
          <cell r="C647" t="str">
            <v>TEXAS</v>
          </cell>
          <cell r="D647" t="str">
            <v>M</v>
          </cell>
          <cell r="E647" t="str">
            <v>G</v>
          </cell>
          <cell r="F647" t="str">
            <v>GAS</v>
          </cell>
          <cell r="G647" t="str">
            <v>NEWTEXAS</v>
          </cell>
          <cell r="H647" t="str">
            <v>FIRM TRADING</v>
          </cell>
        </row>
        <row r="648">
          <cell r="A648" t="str">
            <v>POS-GAS-TRD</v>
          </cell>
          <cell r="B648" t="str">
            <v>FT-WEST-EOL-BAS</v>
          </cell>
          <cell r="C648" t="str">
            <v>WESTEOL</v>
          </cell>
          <cell r="D648" t="str">
            <v>D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AGG-GAS-IDX</v>
          </cell>
          <cell r="B649" t="str">
            <v>FT-WEST-EOL-IDX</v>
          </cell>
          <cell r="C649" t="str">
            <v>WESTEOL</v>
          </cell>
          <cell r="D649" t="str">
            <v>I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FT-WEST-EOL-PRC</v>
          </cell>
          <cell r="C650" t="str">
            <v>WESTEOL</v>
          </cell>
          <cell r="D650" t="str">
            <v>P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FT-WEST-EOL-GDL</v>
          </cell>
          <cell r="C651" t="str">
            <v>WESTEOL</v>
          </cell>
          <cell r="D651" t="str">
            <v>M</v>
          </cell>
          <cell r="E651" t="str">
            <v>G</v>
          </cell>
          <cell r="F651" t="str">
            <v>GAS</v>
          </cell>
          <cell r="G651" t="str">
            <v>WEST</v>
          </cell>
          <cell r="H651" t="str">
            <v>FIRM TRADING</v>
          </cell>
        </row>
        <row r="652">
          <cell r="A652" t="str">
            <v>POS-GAS-TRD</v>
          </cell>
          <cell r="B652" t="str">
            <v>INTRA-WEST-SJ-BAS</v>
          </cell>
          <cell r="C652" t="str">
            <v>SANJUAN</v>
          </cell>
          <cell r="D652" t="str">
            <v>D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INTRA-WEST-SJ-GDL</v>
          </cell>
          <cell r="C653" t="str">
            <v>SANJUAN</v>
          </cell>
          <cell r="D653" t="str">
            <v>M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INTRA-WEST-SJ-PRC</v>
          </cell>
          <cell r="C654" t="str">
            <v>WEST-SJ</v>
          </cell>
          <cell r="D654" t="str">
            <v>P</v>
          </cell>
          <cell r="F654" t="str">
            <v>GAS</v>
          </cell>
          <cell r="G654" t="str">
            <v>SANJUAN</v>
          </cell>
          <cell r="H654" t="str">
            <v>INTRAMONTH</v>
          </cell>
        </row>
        <row r="655">
          <cell r="A655" t="str">
            <v>POS-GAS-TRD</v>
          </cell>
          <cell r="B655" t="str">
            <v>FT-EOL-TEXAS-BAS</v>
          </cell>
          <cell r="C655" t="str">
            <v>TEXAS</v>
          </cell>
          <cell r="D655" t="str">
            <v>D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POS-GAS-TRD</v>
          </cell>
          <cell r="B656" t="str">
            <v>FT-EOL-TEXAS-PRC</v>
          </cell>
          <cell r="C656" t="str">
            <v>TEXAS</v>
          </cell>
          <cell r="D656" t="str">
            <v>P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AGG-GAS-IDX</v>
          </cell>
          <cell r="B657" t="str">
            <v>FT-EOL-TEXAS-IDX</v>
          </cell>
          <cell r="C657" t="str">
            <v>TEXAS</v>
          </cell>
          <cell r="D657" t="str">
            <v>I</v>
          </cell>
          <cell r="F657" t="str">
            <v>GAS</v>
          </cell>
          <cell r="G657" t="str">
            <v>IMTEXAS</v>
          </cell>
          <cell r="H657" t="str">
            <v>FIRM TRADING</v>
          </cell>
        </row>
        <row r="658">
          <cell r="A658" t="str">
            <v>POS-GAS-TRD</v>
          </cell>
          <cell r="B658" t="str">
            <v>FT-NORTHWEST-PRC</v>
          </cell>
          <cell r="C658" t="str">
            <v>WEST</v>
          </cell>
          <cell r="D658" t="str">
            <v>P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AGG-GAS-IDX</v>
          </cell>
          <cell r="B659" t="str">
            <v>FT-NORTHWEST-IDX</v>
          </cell>
          <cell r="C659" t="str">
            <v>WEST</v>
          </cell>
          <cell r="D659" t="str">
            <v>I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FT-NORTHWEST-BAS</v>
          </cell>
          <cell r="C660" t="str">
            <v>WEST</v>
          </cell>
          <cell r="D660" t="str">
            <v>D</v>
          </cell>
          <cell r="F660" t="str">
            <v>GAS</v>
          </cell>
          <cell r="G660" t="str">
            <v>NWEST</v>
          </cell>
          <cell r="H660" t="str">
            <v>FIRM TRADING</v>
          </cell>
        </row>
        <row r="661">
          <cell r="A661" t="str">
            <v>POS-GAS-TRD</v>
          </cell>
          <cell r="B661" t="str">
            <v>INTRA-EMWMEH-BAS</v>
          </cell>
          <cell r="C661" t="str">
            <v>MIDWEST</v>
          </cell>
          <cell r="D661" t="str">
            <v>D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INTRA-EMWMEH-GDL</v>
          </cell>
          <cell r="C662" t="str">
            <v>MIDWEST</v>
          </cell>
          <cell r="D662" t="str">
            <v>M</v>
          </cell>
          <cell r="E662" t="str">
            <v>G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INTRA-EMWMEH-IDX</v>
          </cell>
          <cell r="C663" t="str">
            <v>MIDWEST</v>
          </cell>
          <cell r="D663" t="str">
            <v>I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INTRA-EMWMEH-PRC</v>
          </cell>
          <cell r="C664" t="str">
            <v>MIDWEST</v>
          </cell>
          <cell r="D664" t="str">
            <v>P</v>
          </cell>
          <cell r="F664" t="str">
            <v>GAS</v>
          </cell>
          <cell r="G664" t="str">
            <v>IMCHICAGO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IM-GD-TRANS-IDX</v>
          </cell>
          <cell r="C665" t="str">
            <v>CENTRALI</v>
          </cell>
          <cell r="D665" t="str">
            <v>M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IM-GD-TRANS-PRC</v>
          </cell>
          <cell r="C666" t="str">
            <v>CENTRAL</v>
          </cell>
          <cell r="D666" t="str">
            <v>P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IM-GD-TRANS-GDL</v>
          </cell>
          <cell r="C667" t="str">
            <v>CENTRAL</v>
          </cell>
          <cell r="D667" t="str">
            <v>M</v>
          </cell>
          <cell r="E667" t="str">
            <v>G</v>
          </cell>
          <cell r="F667" t="str">
            <v>GAS</v>
          </cell>
          <cell r="G667" t="str">
            <v>GDCENT</v>
          </cell>
          <cell r="H667" t="str">
            <v>INTRAMONTH</v>
          </cell>
        </row>
        <row r="668">
          <cell r="A668" t="str">
            <v>POS-GAS-TRD</v>
          </cell>
          <cell r="B668" t="str">
            <v>INTRA-GD-TRANS-BAS</v>
          </cell>
          <cell r="C668" t="str">
            <v>GD_TRANS</v>
          </cell>
          <cell r="D668" t="str">
            <v>D</v>
          </cell>
          <cell r="F668" t="str">
            <v>GAS</v>
          </cell>
          <cell r="G668" t="str">
            <v>IMCENTRAL</v>
          </cell>
          <cell r="H668" t="str">
            <v>INTRAMONTH</v>
          </cell>
        </row>
        <row r="669">
          <cell r="A669" t="str">
            <v>POS-GAS-TRD</v>
          </cell>
          <cell r="B669" t="str">
            <v>NG-MM-PRC</v>
          </cell>
          <cell r="C669" t="str">
            <v>DESK</v>
          </cell>
          <cell r="D669" t="str">
            <v>P</v>
          </cell>
          <cell r="F669" t="str">
            <v>GAS</v>
          </cell>
          <cell r="G669" t="str">
            <v>NGMM</v>
          </cell>
          <cell r="H669" t="str">
            <v>NGPRICE</v>
          </cell>
        </row>
        <row r="670">
          <cell r="A670" t="str">
            <v>LIQ-GAS-TRD</v>
          </cell>
          <cell r="B670" t="str">
            <v>OIL-NG-HDG-CAB-GDL</v>
          </cell>
          <cell r="C670" t="str">
            <v>DESK</v>
          </cell>
          <cell r="D670" t="str">
            <v>M</v>
          </cell>
          <cell r="E670" t="str">
            <v>G</v>
          </cell>
          <cell r="F670" t="str">
            <v>LIQUIDSW</v>
          </cell>
          <cell r="G670" t="str">
            <v>LIQUIDSW</v>
          </cell>
          <cell r="H670" t="str">
            <v>LIQUIDSW</v>
          </cell>
        </row>
        <row r="671">
          <cell r="G671" t="str">
            <v xml:space="preserve">                                                                                                                    </v>
          </cell>
        </row>
        <row r="672">
          <cell r="A672" t="str">
            <v>POS-GAS-TRD</v>
          </cell>
          <cell r="B672" t="str">
            <v>FT-INT-CEN-MKT2-BAS</v>
          </cell>
          <cell r="C672" t="str">
            <v>CENTMKT2</v>
          </cell>
          <cell r="D672" t="str">
            <v>D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FT-INT-CEN-MKT2-GDL</v>
          </cell>
          <cell r="C673" t="str">
            <v>CENTMKT2</v>
          </cell>
          <cell r="D673" t="str">
            <v>M</v>
          </cell>
          <cell r="E673" t="str">
            <v>G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INTRA-CNT-MKT2-PHY</v>
          </cell>
          <cell r="C674" t="str">
            <v>CENTMKT2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FT-INT-CEN-NEW-PHY</v>
          </cell>
          <cell r="C675" t="str">
            <v>CNTN</v>
          </cell>
          <cell r="D675" t="str">
            <v>M</v>
          </cell>
          <cell r="E675" t="str">
            <v>P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INTRA-GD-TRANS-BAS</v>
          </cell>
          <cell r="C676" t="str">
            <v>CENTRAL</v>
          </cell>
          <cell r="D676" t="str">
            <v>D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INTRA-GD-TRANS-GDL</v>
          </cell>
          <cell r="C677" t="str">
            <v>GD_TRANS</v>
          </cell>
          <cell r="D677" t="str">
            <v>M</v>
          </cell>
          <cell r="E677" t="str">
            <v>G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INTRA-GD-TRANS-PHY</v>
          </cell>
          <cell r="C678" t="str">
            <v>GD_TRANS</v>
          </cell>
          <cell r="D678" t="str">
            <v>M</v>
          </cell>
          <cell r="E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INTRA-GD-TRANS-PRC</v>
          </cell>
          <cell r="C679" t="str">
            <v>GD_TRANS</v>
          </cell>
          <cell r="D679" t="str">
            <v>P</v>
          </cell>
          <cell r="F679" t="str">
            <v>GAS</v>
          </cell>
          <cell r="G679" t="str">
            <v>IMCENTRAL</v>
          </cell>
          <cell r="H679" t="str">
            <v>INTRAMONTH</v>
          </cell>
        </row>
        <row r="680">
          <cell r="A680" t="str">
            <v>POS-GAS-TRD</v>
          </cell>
          <cell r="B680" t="str">
            <v>INTRA-GD-TRANS-IDX</v>
          </cell>
          <cell r="C680" t="str">
            <v>GD_TRANS</v>
          </cell>
          <cell r="D680" t="str">
            <v>M</v>
          </cell>
          <cell r="F680" t="str">
            <v>GAS</v>
          </cell>
          <cell r="G680" t="str">
            <v>IMCENTRALI</v>
          </cell>
          <cell r="H680" t="str">
            <v>INTRAMONTH</v>
          </cell>
        </row>
        <row r="681">
          <cell r="A681" t="str">
            <v>POS-GAS-TRD</v>
          </cell>
          <cell r="B681" t="str">
            <v>INTRA-CNT-GULF-PHY</v>
          </cell>
          <cell r="C681" t="str">
            <v>CENTRAL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FT-INT-CEN-MID-PHY</v>
          </cell>
          <cell r="C682" t="str">
            <v>CENTMID_OLD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IM-CENT-MKT-PHY</v>
          </cell>
          <cell r="C683" t="str">
            <v>CENTMKT_OLD</v>
          </cell>
          <cell r="D683" t="str">
            <v>M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FT-INTRA-GULF-PHY</v>
          </cell>
          <cell r="C684" t="str">
            <v>CENTGULF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INTRA-CNT-MID-PHY</v>
          </cell>
          <cell r="C685" t="str">
            <v>CENTMID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INTRA-CNT-MKT-PHY</v>
          </cell>
          <cell r="C686" t="str">
            <v>CENTMKT</v>
          </cell>
          <cell r="D686" t="str">
            <v>M</v>
          </cell>
          <cell r="E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FT-INT-CEN-MKT2-PRC</v>
          </cell>
          <cell r="C687" t="str">
            <v>CENTMKT2</v>
          </cell>
          <cell r="D687" t="str">
            <v>P</v>
          </cell>
          <cell r="F687" t="str">
            <v>GAS</v>
          </cell>
          <cell r="G687" t="str">
            <v>IMCENTRAL</v>
          </cell>
          <cell r="H687" t="str">
            <v>INTRAMONTH</v>
          </cell>
        </row>
        <row r="688">
          <cell r="A688" t="str">
            <v>POS-GAS-TRD</v>
          </cell>
          <cell r="B688" t="str">
            <v>ARUBA-SPLY-PRC</v>
          </cell>
          <cell r="C688" t="str">
            <v>PEOPLES</v>
          </cell>
          <cell r="D688" t="str">
            <v>P</v>
          </cell>
          <cell r="F688" t="str">
            <v>GAS</v>
          </cell>
          <cell r="G688" t="str">
            <v>ARUBAT</v>
          </cell>
          <cell r="H688" t="str">
            <v>FIRM TRADING</v>
          </cell>
        </row>
        <row r="689">
          <cell r="A689" t="str">
            <v>LIQ-GAS-TRD</v>
          </cell>
          <cell r="B689" t="str">
            <v>OIL-NG-HDG-CAB-BAS</v>
          </cell>
          <cell r="C689" t="str">
            <v>DESK</v>
          </cell>
          <cell r="D689" t="str">
            <v>D</v>
          </cell>
          <cell r="F689" t="str">
            <v>LIQUIDSW</v>
          </cell>
          <cell r="G689" t="str">
            <v>LIQUIDSW</v>
          </cell>
          <cell r="H689" t="str">
            <v>LIQUIDSW</v>
          </cell>
        </row>
        <row r="690">
          <cell r="A690" t="str">
            <v>POS-GAS-TRD</v>
          </cell>
          <cell r="B690" t="str">
            <v>INTRA-CES-TVSG-PRC</v>
          </cell>
          <cell r="C690" t="str">
            <v>CES-TVSG</v>
          </cell>
          <cell r="D690" t="str">
            <v>P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INTRA-CES-TVSG-BAS</v>
          </cell>
          <cell r="C691" t="str">
            <v>CES-TVSG</v>
          </cell>
          <cell r="D691" t="str">
            <v>D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INTRA-CES-TVSG-GDL</v>
          </cell>
          <cell r="C692" t="str">
            <v>CES-TVSG</v>
          </cell>
          <cell r="D692" t="str">
            <v>M</v>
          </cell>
          <cell r="E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INTRA-CES-ENTGY-PRC</v>
          </cell>
          <cell r="C693" t="str">
            <v>CES-ENTGY</v>
          </cell>
          <cell r="D693" t="str">
            <v>P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INTRA-CES-ENTGY-BAS</v>
          </cell>
          <cell r="C694" t="str">
            <v>CES-ENTGY</v>
          </cell>
          <cell r="D694" t="str">
            <v>D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INTRA-CES-ENTGY-GDL</v>
          </cell>
          <cell r="C695" t="str">
            <v>CES-ENTGY</v>
          </cell>
          <cell r="D695" t="str">
            <v>M</v>
          </cell>
          <cell r="E695" t="str">
            <v>G</v>
          </cell>
          <cell r="F695" t="str">
            <v>GAS</v>
          </cell>
          <cell r="G695" t="str">
            <v>IMNESTORAGE</v>
          </cell>
          <cell r="H695" t="str">
            <v>INTRAMONTH</v>
          </cell>
        </row>
        <row r="697">
          <cell r="A697" t="str">
            <v>POS-GAS-TRD</v>
          </cell>
          <cell r="B697" t="str">
            <v>IM-EMWNSS1-BAS</v>
          </cell>
          <cell r="C697" t="str">
            <v>MDWEST</v>
          </cell>
          <cell r="D697" t="str">
            <v>D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IM-EMWNSS1-GDL</v>
          </cell>
          <cell r="C698" t="str">
            <v>MDWEST</v>
          </cell>
          <cell r="D698" t="str">
            <v>M</v>
          </cell>
          <cell r="E698" t="str">
            <v>G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IM-EMWNSS1-IDX</v>
          </cell>
          <cell r="C699" t="str">
            <v>MDWEST</v>
          </cell>
          <cell r="D699" t="str">
            <v>I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IM-EMWNSS1-PRC</v>
          </cell>
          <cell r="C700" t="str">
            <v>MDWEST</v>
          </cell>
          <cell r="D700" t="str">
            <v>P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IM-EMWNSS2-BAS</v>
          </cell>
          <cell r="C701" t="str">
            <v>MIDWEST</v>
          </cell>
          <cell r="D701" t="str">
            <v>D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IM-EMWNSS2-GDL</v>
          </cell>
          <cell r="C702" t="str">
            <v>MIDWEST</v>
          </cell>
          <cell r="D702" t="str">
            <v>M</v>
          </cell>
          <cell r="E702" t="str">
            <v>G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IM-EMWNSS2-IDX</v>
          </cell>
          <cell r="C703" t="str">
            <v>MIDWEST</v>
          </cell>
          <cell r="D703" t="str">
            <v>I</v>
          </cell>
          <cell r="F703" t="str">
            <v>GAS</v>
          </cell>
          <cell r="G703" t="str">
            <v>IMCHICAGO</v>
          </cell>
          <cell r="H703" t="str">
            <v>INTRAMONTH</v>
          </cell>
        </row>
        <row r="704">
          <cell r="A704" t="str">
            <v>POS-GAS-TRD</v>
          </cell>
          <cell r="B704" t="str">
            <v>IM-EMWNSS2-PRC</v>
          </cell>
          <cell r="C704" t="str">
            <v>MIDWEST</v>
          </cell>
          <cell r="D704" t="str">
            <v>P</v>
          </cell>
          <cell r="F704" t="str">
            <v>GAS</v>
          </cell>
          <cell r="G704" t="str">
            <v>IMCHICAGO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INTRA-ST-COVE-PRC</v>
          </cell>
          <cell r="C705" t="str">
            <v>STCOVE</v>
          </cell>
          <cell r="D705" t="str">
            <v>P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INTRA-ST-COVE-BAS</v>
          </cell>
          <cell r="C706" t="str">
            <v>STCOVE</v>
          </cell>
          <cell r="D706" t="str">
            <v>D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INTRA-ST-COVE-GDL</v>
          </cell>
          <cell r="C707" t="str">
            <v>STCOVE</v>
          </cell>
          <cell r="D707" t="str">
            <v>M</v>
          </cell>
          <cell r="E707" t="str">
            <v>G</v>
          </cell>
          <cell r="F707" t="str">
            <v>GAS</v>
          </cell>
          <cell r="G707" t="str">
            <v>IMNESTORAGE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INTRA-ST-COVE-IDX</v>
          </cell>
          <cell r="C708" t="str">
            <v>STCOVE</v>
          </cell>
          <cell r="D708" t="str">
            <v>I</v>
          </cell>
          <cell r="F708" t="str">
            <v>GAS</v>
          </cell>
          <cell r="G708" t="str">
            <v>IMNESTORAGE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INTRA-ME-PROMPT-PRC</v>
          </cell>
          <cell r="C709" t="str">
            <v>MARKETEAST</v>
          </cell>
          <cell r="D709" t="str">
            <v>P</v>
          </cell>
          <cell r="F709" t="str">
            <v>GAS</v>
          </cell>
          <cell r="G709" t="str">
            <v>IMMKTE</v>
          </cell>
          <cell r="H709" t="str">
            <v>INTRAMONTH</v>
          </cell>
        </row>
        <row r="710">
          <cell r="A710" t="str">
            <v>POS-GAS-TRD</v>
          </cell>
          <cell r="B710" t="str">
            <v>INTRA-ME-PROMPT-IDX</v>
          </cell>
          <cell r="C710" t="str">
            <v>MARKETEAST</v>
          </cell>
          <cell r="D710" t="str">
            <v>I</v>
          </cell>
          <cell r="F710" t="str">
            <v>GAS</v>
          </cell>
          <cell r="G710" t="str">
            <v>IMMKTEAST</v>
          </cell>
          <cell r="H710" t="str">
            <v>INTRAMONTH</v>
          </cell>
        </row>
        <row r="711">
          <cell r="A711" t="str">
            <v>POS-GAS-TRD</v>
          </cell>
          <cell r="B711" t="str">
            <v>INTRA-ME-PROMPT-PHY</v>
          </cell>
          <cell r="C711" t="str">
            <v>MARKETEAST</v>
          </cell>
          <cell r="D711" t="str">
            <v>M</v>
          </cell>
          <cell r="E711" t="str">
            <v>P</v>
          </cell>
          <cell r="F711" t="str">
            <v>GAS</v>
          </cell>
          <cell r="G711" t="str">
            <v>IMMKTEAST</v>
          </cell>
          <cell r="H711" t="str">
            <v>INTRAMONTH</v>
          </cell>
        </row>
        <row r="714">
          <cell r="A714" t="str">
            <v>POS-GAS-TRD</v>
          </cell>
          <cell r="B714" t="str">
            <v>INTRA-GULF5-PRC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INTRA-GULF6-PRC</v>
          </cell>
          <cell r="C715" t="str">
            <v>NORTHEAST</v>
          </cell>
          <cell r="D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INTRA-GULF7-PRC</v>
          </cell>
          <cell r="C716" t="str">
            <v>NORTHEAST</v>
          </cell>
          <cell r="D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INTRA-GULF5-PHY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INTRA-GULF6-PHY</v>
          </cell>
          <cell r="C718" t="str">
            <v>NORTHEAST</v>
          </cell>
          <cell r="D718" t="str">
            <v>M</v>
          </cell>
          <cell r="E718" t="str">
            <v>P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INTRA-GULF7-PHY</v>
          </cell>
          <cell r="C719" t="str">
            <v>NORTHEAST</v>
          </cell>
          <cell r="D719" t="str">
            <v>M</v>
          </cell>
          <cell r="E719" t="str">
            <v>P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INTRA-GULF5-GDL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INTRA-GULF6-GDL</v>
          </cell>
          <cell r="C721" t="str">
            <v>NORTHEAST</v>
          </cell>
          <cell r="D721" t="str">
            <v>M</v>
          </cell>
          <cell r="E721" t="str">
            <v>G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INTRA-GULF7-GDL</v>
          </cell>
          <cell r="C722" t="str">
            <v>NORTHEAST</v>
          </cell>
          <cell r="D722" t="str">
            <v>M</v>
          </cell>
          <cell r="E722" t="str">
            <v>G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INTRA-GULF5-BAS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INTRA-GULF6-BAS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IMNORTHEAST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INTRA-GULF7-BAS</v>
          </cell>
          <cell r="C725" t="str">
            <v>NORTHEAST</v>
          </cell>
          <cell r="D725" t="str">
            <v>D</v>
          </cell>
          <cell r="F725" t="str">
            <v>GAS</v>
          </cell>
          <cell r="G725" t="str">
            <v>IMNORTHEAST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INTRA-MKT5-BAS</v>
          </cell>
          <cell r="C726" t="str">
            <v>NORTHEAST</v>
          </cell>
          <cell r="D726" t="str">
            <v>D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INTRA-MKT5-GDL</v>
          </cell>
          <cell r="C727" t="str">
            <v>NORTHEAST</v>
          </cell>
          <cell r="D727" t="str">
            <v>M</v>
          </cell>
          <cell r="E727" t="str">
            <v>G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INTRA-MKT5-PHY</v>
          </cell>
          <cell r="C728" t="str">
            <v>NORTHEAST</v>
          </cell>
          <cell r="D728" t="str">
            <v>M</v>
          </cell>
          <cell r="E728" t="str">
            <v>P</v>
          </cell>
          <cell r="F728" t="str">
            <v>GAS</v>
          </cell>
          <cell r="G728" t="str">
            <v>IMMKTEAST</v>
          </cell>
          <cell r="H728" t="str">
            <v>INTRAMONTH</v>
          </cell>
        </row>
        <row r="729">
          <cell r="A729" t="str">
            <v>POS-GAS-TRD</v>
          </cell>
          <cell r="B729" t="str">
            <v>INTRA-MKT5-PRC</v>
          </cell>
          <cell r="C729" t="str">
            <v>NORTHEAST</v>
          </cell>
          <cell r="D729" t="str">
            <v>P</v>
          </cell>
          <cell r="F729" t="str">
            <v>GAS</v>
          </cell>
          <cell r="G729" t="str">
            <v>IMMKTEAST</v>
          </cell>
          <cell r="H729" t="str">
            <v>INTRAMONTH</v>
          </cell>
        </row>
        <row r="730">
          <cell r="A730" t="str">
            <v>POS-GAS-TRD</v>
          </cell>
          <cell r="B730" t="str">
            <v>FT-CAND-OP-GD-GDL</v>
          </cell>
          <cell r="C730" t="str">
            <v>OPTIONS</v>
          </cell>
          <cell r="D730" t="str">
            <v>M</v>
          </cell>
          <cell r="E730" t="str">
            <v>G</v>
          </cell>
          <cell r="F730" t="str">
            <v>GAS</v>
          </cell>
          <cell r="G730" t="str">
            <v>IMCANADA</v>
          </cell>
          <cell r="H730" t="str">
            <v>FIRM TRADING</v>
          </cell>
        </row>
        <row r="731">
          <cell r="A731" t="str">
            <v>POS-GAS-TRD</v>
          </cell>
          <cell r="B731" t="str">
            <v>INTRA-CAND-BC-PHY</v>
          </cell>
          <cell r="C731" t="str">
            <v>CDBC</v>
          </cell>
          <cell r="D731" t="str">
            <v>M</v>
          </cell>
          <cell r="E731" t="str">
            <v>P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INTRA-CAND-BC-PRC</v>
          </cell>
          <cell r="C732" t="str">
            <v>CDBC</v>
          </cell>
          <cell r="D732" t="str">
            <v>P</v>
          </cell>
          <cell r="F732" t="str">
            <v>GAS</v>
          </cell>
          <cell r="G732" t="str">
            <v>IMCANADA</v>
          </cell>
          <cell r="H732" t="str">
            <v>INTRAMONTH</v>
          </cell>
        </row>
        <row r="733">
          <cell r="A733" t="str">
            <v>POS-GAS-TRD</v>
          </cell>
          <cell r="B733" t="str">
            <v>INTRA-CAND-BC-BAS</v>
          </cell>
          <cell r="C733" t="str">
            <v>CDBC</v>
          </cell>
          <cell r="D733" t="str">
            <v>D</v>
          </cell>
          <cell r="F733" t="str">
            <v>GAS</v>
          </cell>
          <cell r="G733" t="str">
            <v>IMCANADA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INTRA-CAND-WEST-BAS</v>
          </cell>
          <cell r="C734" t="str">
            <v>CDWEST</v>
          </cell>
          <cell r="D734" t="str">
            <v>D</v>
          </cell>
          <cell r="F734" t="str">
            <v>GAS</v>
          </cell>
          <cell r="G734" t="str">
            <v>IMCANADA</v>
          </cell>
          <cell r="H734" t="str">
            <v>IMCANADA</v>
          </cell>
        </row>
        <row r="735">
          <cell r="A735" t="str">
            <v>POS-GAS-TRD</v>
          </cell>
          <cell r="B735" t="str">
            <v>INTRA-CES-LGS-BAS</v>
          </cell>
          <cell r="C735" t="str">
            <v>CES-ASSET</v>
          </cell>
          <cell r="D735" t="str">
            <v>D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INTRA-CES-LGS-PRC</v>
          </cell>
          <cell r="C736" t="str">
            <v>CES-ASSET</v>
          </cell>
          <cell r="D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INTRA-CES-LGS-IDX</v>
          </cell>
          <cell r="C737" t="str">
            <v>CES-ASSET</v>
          </cell>
          <cell r="D737" t="str">
            <v>P</v>
          </cell>
          <cell r="F737" t="str">
            <v>GAS</v>
          </cell>
          <cell r="G737" t="str">
            <v>IMNESTORAGE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INTRA-CES-LGS-GDL</v>
          </cell>
          <cell r="C738" t="str">
            <v>CES-ASSET</v>
          </cell>
          <cell r="D738" t="str">
            <v>M</v>
          </cell>
          <cell r="E738" t="str">
            <v>P</v>
          </cell>
          <cell r="F738" t="str">
            <v>GAS</v>
          </cell>
          <cell r="G738" t="str">
            <v>IMNESTORAGE</v>
          </cell>
          <cell r="H738" t="str">
            <v>INTRAMONTH</v>
          </cell>
        </row>
        <row r="739">
          <cell r="A739" t="str">
            <v>POS-GAS-TRD</v>
          </cell>
          <cell r="B739" t="str">
            <v>FT-INT-CEN-MID2-BAS</v>
          </cell>
          <cell r="C739" t="str">
            <v>INTRA-CENT2</v>
          </cell>
          <cell r="D739" t="str">
            <v>D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FT-INT-CEN-MID2-GDL</v>
          </cell>
          <cell r="C740" t="str">
            <v>INTRA-CENT2</v>
          </cell>
          <cell r="D740" t="str">
            <v>M</v>
          </cell>
          <cell r="E740" t="str">
            <v>G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INTRA-CEN-MID2-PHY</v>
          </cell>
          <cell r="C741" t="str">
            <v>INTRA-CENT2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IMCENTRAL</v>
          </cell>
          <cell r="H741" t="str">
            <v>INTRAMONTH</v>
          </cell>
        </row>
        <row r="742">
          <cell r="A742" t="str">
            <v>POS-GAS-TRD</v>
          </cell>
          <cell r="B742" t="str">
            <v>FT-INT-CEN-MID2-PRC</v>
          </cell>
          <cell r="C742" t="str">
            <v>INTRA-CENT2</v>
          </cell>
          <cell r="D742" t="str">
            <v>P</v>
          </cell>
          <cell r="F742" t="str">
            <v>GAS</v>
          </cell>
          <cell r="G742" t="str">
            <v>IMCENTRAL</v>
          </cell>
          <cell r="H742" t="str">
            <v>INTRAMONTH</v>
          </cell>
        </row>
        <row r="743">
          <cell r="A743" t="str">
            <v>POS-GAS-TRD</v>
          </cell>
          <cell r="B743" t="str">
            <v>IMCAN-ERMS-XL-PHY</v>
          </cell>
          <cell r="C743" t="str">
            <v>DESK</v>
          </cell>
          <cell r="D743" t="str">
            <v>M</v>
          </cell>
          <cell r="E743" t="str">
            <v>P</v>
          </cell>
          <cell r="F743" t="str">
            <v>GAS</v>
          </cell>
          <cell r="G743" t="str">
            <v>IMCANADA</v>
          </cell>
          <cell r="H743" t="str">
            <v>INTRAMONTH</v>
          </cell>
        </row>
        <row r="744">
          <cell r="A744" t="str">
            <v>POS-GAS-TRD</v>
          </cell>
          <cell r="B744" t="str">
            <v>FT-CAND-EGSC-BC-PRC</v>
          </cell>
          <cell r="C744" t="str">
            <v>CANADA</v>
          </cell>
          <cell r="D744" t="str">
            <v>P</v>
          </cell>
          <cell r="F744" t="str">
            <v>GAS</v>
          </cell>
          <cell r="G744" t="str">
            <v>CANADA</v>
          </cell>
          <cell r="H744" t="str">
            <v>CANADA</v>
          </cell>
        </row>
        <row r="745">
          <cell r="A745" t="str">
            <v>POS-GAS-TRD</v>
          </cell>
          <cell r="B745" t="str">
            <v>FT-WEST-GD-GDL</v>
          </cell>
          <cell r="C745" t="str">
            <v>WEST</v>
          </cell>
          <cell r="D745" t="str">
            <v>M</v>
          </cell>
          <cell r="E745" t="str">
            <v>G</v>
          </cell>
          <cell r="F745" t="str">
            <v>GAS</v>
          </cell>
          <cell r="G745" t="str">
            <v>WEST</v>
          </cell>
          <cell r="H745" t="str">
            <v>FIRM TRADING</v>
          </cell>
        </row>
        <row r="746">
          <cell r="A746" t="str">
            <v>POS-GAS-TRD</v>
          </cell>
          <cell r="B746" t="str">
            <v>FT-EOL-TEXAS-GDL</v>
          </cell>
          <cell r="C746" t="str">
            <v>TEXAS</v>
          </cell>
          <cell r="D746" t="str">
            <v>M</v>
          </cell>
          <cell r="E746" t="str">
            <v>G</v>
          </cell>
          <cell r="F746" t="str">
            <v>GAS</v>
          </cell>
          <cell r="G746" t="str">
            <v>IMTEXAS</v>
          </cell>
          <cell r="H746" t="str">
            <v>INTRAMONTH</v>
          </cell>
        </row>
        <row r="747">
          <cell r="A747" t="str">
            <v>POS-GAS-TRD</v>
          </cell>
          <cell r="B747" t="str">
            <v>INTRA-CNT-TRANS-PHY</v>
          </cell>
          <cell r="C747" t="str">
            <v>CENTRLTRSP</v>
          </cell>
          <cell r="D747" t="str">
            <v>M</v>
          </cell>
          <cell r="E747" t="str">
            <v>P</v>
          </cell>
          <cell r="F747" t="str">
            <v>GAS</v>
          </cell>
          <cell r="G747" t="str">
            <v>GDCENT</v>
          </cell>
          <cell r="H747" t="str">
            <v>INTRAMONTH</v>
          </cell>
        </row>
        <row r="748">
          <cell r="A748" t="str">
            <v>POS-GAS-TRD</v>
          </cell>
          <cell r="B748" t="str">
            <v>MGMT-WEST-BAS</v>
          </cell>
          <cell r="C748" t="str">
            <v>WEST</v>
          </cell>
          <cell r="D748" t="str">
            <v>D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MGMT-WEST-GDL</v>
          </cell>
          <cell r="C749" t="str">
            <v>WEST</v>
          </cell>
          <cell r="D749" t="str">
            <v>M</v>
          </cell>
          <cell r="E749" t="str">
            <v>G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  <row r="750">
          <cell r="A750" t="str">
            <v>AGG-GAS-IDX</v>
          </cell>
          <cell r="B750" t="str">
            <v>MGMT-WEST-IDX</v>
          </cell>
          <cell r="C750" t="str">
            <v>WEST</v>
          </cell>
          <cell r="D750" t="str">
            <v>I</v>
          </cell>
          <cell r="F750" t="str">
            <v>GAS</v>
          </cell>
          <cell r="G750" t="str">
            <v>MGMTWEST</v>
          </cell>
          <cell r="H750" t="str">
            <v>FIRM TRADING</v>
          </cell>
        </row>
        <row r="751">
          <cell r="A751" t="str">
            <v>POS-GAS-TRD</v>
          </cell>
          <cell r="B751" t="str">
            <v>MGMT-WEST-PRC</v>
          </cell>
          <cell r="C751" t="str">
            <v>WEST</v>
          </cell>
          <cell r="D751" t="str">
            <v>P</v>
          </cell>
          <cell r="F751" t="str">
            <v>GAS</v>
          </cell>
          <cell r="G751" t="str">
            <v>MGMTWEST</v>
          </cell>
          <cell r="H751" t="str">
            <v>FIRM TRADING</v>
          </cell>
        </row>
        <row r="752">
          <cell r="A752" t="str">
            <v>POS-GAS-TRD</v>
          </cell>
          <cell r="B752" t="str">
            <v>FT-INTRA-ONT-PRC</v>
          </cell>
          <cell r="C752" t="str">
            <v>ONTARIO</v>
          </cell>
          <cell r="D752" t="str">
            <v>P</v>
          </cell>
          <cell r="F752" t="str">
            <v>GAS</v>
          </cell>
          <cell r="G752" t="str">
            <v>IMONTAR</v>
          </cell>
          <cell r="H752" t="str">
            <v>INTRAMONTH</v>
          </cell>
        </row>
        <row r="753">
          <cell r="A753" t="str">
            <v>POS-GAS-TRD</v>
          </cell>
          <cell r="B753" t="str">
            <v>FT-INTRA-ONT-IDX</v>
          </cell>
          <cell r="C753" t="str">
            <v>ONTARIO</v>
          </cell>
          <cell r="D753" t="str">
            <v>P</v>
          </cell>
          <cell r="F753" t="str">
            <v>GAS</v>
          </cell>
          <cell r="G753" t="str">
            <v>IMONTARP</v>
          </cell>
          <cell r="H753" t="str">
            <v>INTRAMONTH</v>
          </cell>
        </row>
        <row r="754">
          <cell r="A754" t="str">
            <v>POS-GAS-TRD</v>
          </cell>
          <cell r="B754" t="str">
            <v>FT-INTRA-ONT-BAS</v>
          </cell>
          <cell r="C754" t="str">
            <v>ONTARIO</v>
          </cell>
          <cell r="D754" t="str">
            <v>D</v>
          </cell>
          <cell r="F754" t="str">
            <v>GAS</v>
          </cell>
          <cell r="G754" t="str">
            <v>IMONTAR</v>
          </cell>
          <cell r="H754" t="str">
            <v>INTRAMONTH</v>
          </cell>
        </row>
        <row r="755">
          <cell r="A755" t="str">
            <v>POS-GAS-TRD</v>
          </cell>
          <cell r="B755" t="str">
            <v>FT-INTRA-ONT-GDL</v>
          </cell>
          <cell r="C755" t="str">
            <v>ONTARIO</v>
          </cell>
          <cell r="D755" t="str">
            <v>M</v>
          </cell>
          <cell r="E755" t="str">
            <v>G</v>
          </cell>
          <cell r="F755" t="str">
            <v>GAS</v>
          </cell>
          <cell r="G755" t="str">
            <v>IMONTAR</v>
          </cell>
          <cell r="H755" t="str">
            <v>INTRAMONTH</v>
          </cell>
        </row>
        <row r="756">
          <cell r="A756" t="str">
            <v>POS-GAS-TRD</v>
          </cell>
          <cell r="B756" t="str">
            <v>FT-INTRA-ONT-PRC</v>
          </cell>
          <cell r="C756" t="str">
            <v>ONTARIO</v>
          </cell>
          <cell r="D756" t="str">
            <v>M</v>
          </cell>
          <cell r="F756" t="str">
            <v>GAS</v>
          </cell>
          <cell r="G756" t="str">
            <v>IMONTARI</v>
          </cell>
          <cell r="H756" t="str">
            <v>INTRAMONTH</v>
          </cell>
        </row>
        <row r="757">
          <cell r="A757" t="str">
            <v>POS-GAS-TRD</v>
          </cell>
          <cell r="B757" t="str">
            <v>FT-INTRA-ONT-PHY</v>
          </cell>
          <cell r="C757" t="str">
            <v>ONTARIO</v>
          </cell>
          <cell r="D757" t="str">
            <v>M</v>
          </cell>
          <cell r="F757" t="str">
            <v>GAS</v>
          </cell>
          <cell r="G757" t="str">
            <v>IMONTAR</v>
          </cell>
          <cell r="H757" t="str">
            <v>INTRAMONTH</v>
          </cell>
        </row>
        <row r="758">
          <cell r="A758" t="str">
            <v>POS-GAS-TRD</v>
          </cell>
          <cell r="B758" t="str">
            <v>FT-INTRA-GULF2-GDL</v>
          </cell>
          <cell r="C758" t="str">
            <v>CENTGULF</v>
          </cell>
          <cell r="D758" t="str">
            <v>M</v>
          </cell>
          <cell r="E758" t="str">
            <v>G</v>
          </cell>
          <cell r="F758" t="str">
            <v>GAS</v>
          </cell>
          <cell r="G758" t="str">
            <v>IMCENTRAL</v>
          </cell>
          <cell r="H758" t="str">
            <v>INTRAMONTH</v>
          </cell>
        </row>
        <row r="759">
          <cell r="A759" t="str">
            <v>POS-GAS-TRD</v>
          </cell>
          <cell r="B759" t="str">
            <v>FT-INTRA-GULF2-BAS</v>
          </cell>
          <cell r="C759" t="str">
            <v>CENTGULF</v>
          </cell>
          <cell r="D759" t="str">
            <v>D</v>
          </cell>
          <cell r="F759" t="str">
            <v>GAS</v>
          </cell>
          <cell r="G759" t="str">
            <v>IMCENTRAL</v>
          </cell>
          <cell r="H759" t="str">
            <v>INTRAMONTH</v>
          </cell>
        </row>
        <row r="760">
          <cell r="A760" t="str">
            <v>POS-GAS-TRD</v>
          </cell>
          <cell r="B760" t="str">
            <v>FT-INTRA-GULF2-PRC</v>
          </cell>
          <cell r="C760" t="str">
            <v>CENTGULF</v>
          </cell>
          <cell r="D760" t="str">
            <v>P</v>
          </cell>
          <cell r="F760" t="str">
            <v>GAS</v>
          </cell>
          <cell r="G760" t="str">
            <v>IMCENTRAL</v>
          </cell>
          <cell r="H760" t="str">
            <v>INTRAMONTH</v>
          </cell>
        </row>
        <row r="761">
          <cell r="A761" t="str">
            <v>POS-GAS-TRD</v>
          </cell>
          <cell r="B761" t="str">
            <v>FT-INTRA-GULF2-IDX</v>
          </cell>
          <cell r="C761" t="str">
            <v>CENTGULF</v>
          </cell>
          <cell r="D761" t="str">
            <v>M</v>
          </cell>
          <cell r="F761" t="str">
            <v>GAS</v>
          </cell>
          <cell r="G761" t="str">
            <v>IMCENTRALI</v>
          </cell>
          <cell r="H761" t="str">
            <v>INTRAMONTH</v>
          </cell>
        </row>
        <row r="762">
          <cell r="A762" t="str">
            <v>POS-GAS-TRD</v>
          </cell>
          <cell r="B762" t="str">
            <v>INTRA-CNT-GULF2-PHY</v>
          </cell>
          <cell r="C762" t="str">
            <v>CENTGULF</v>
          </cell>
          <cell r="D762" t="str">
            <v>M</v>
          </cell>
          <cell r="E762" t="str">
            <v>P</v>
          </cell>
          <cell r="F762" t="str">
            <v>GAS</v>
          </cell>
          <cell r="G762" t="str">
            <v>IMCENTRAL</v>
          </cell>
          <cell r="H762" t="str">
            <v>INTRAMONTH</v>
          </cell>
        </row>
        <row r="763">
          <cell r="A763" t="str">
            <v>POS-GAS-TRD</v>
          </cell>
          <cell r="B763" t="str">
            <v>WEST-NW-BAS</v>
          </cell>
          <cell r="C763" t="str">
            <v>WEST-NW</v>
          </cell>
          <cell r="D763" t="str">
            <v>D</v>
          </cell>
          <cell r="F763" t="str">
            <v>GAS</v>
          </cell>
          <cell r="G763" t="str">
            <v>IMNORTHW</v>
          </cell>
          <cell r="H763" t="str">
            <v>INTRAMONTH</v>
          </cell>
        </row>
        <row r="764">
          <cell r="A764" t="str">
            <v>POS-GAS-TRD</v>
          </cell>
          <cell r="B764" t="str">
            <v>WEST-NW-IDX</v>
          </cell>
          <cell r="C764" t="str">
            <v>WEST-NW</v>
          </cell>
          <cell r="D764" t="str">
            <v>I</v>
          </cell>
          <cell r="F764" t="str">
            <v>GAS</v>
          </cell>
          <cell r="G764" t="str">
            <v>IMNORTHWI</v>
          </cell>
          <cell r="H764" t="str">
            <v>INTRAMONTH</v>
          </cell>
        </row>
        <row r="765">
          <cell r="A765" t="str">
            <v>POS-GAS-TRD</v>
          </cell>
          <cell r="B765" t="str">
            <v>WEST-NW-GDL</v>
          </cell>
          <cell r="C765" t="str">
            <v>WEST-NW</v>
          </cell>
          <cell r="D765" t="str">
            <v>M</v>
          </cell>
          <cell r="E765" t="str">
            <v>G</v>
          </cell>
          <cell r="F765" t="str">
            <v>GAS</v>
          </cell>
          <cell r="G765" t="str">
            <v>IMNORTHW</v>
          </cell>
          <cell r="H765" t="str">
            <v>INTRAMONTH</v>
          </cell>
        </row>
        <row r="766">
          <cell r="A766" t="str">
            <v>POS-GAS-TRD</v>
          </cell>
          <cell r="B766" t="str">
            <v>WEST-NW-PHY</v>
          </cell>
          <cell r="C766" t="str">
            <v>WEST-NW</v>
          </cell>
          <cell r="D766" t="str">
            <v>M</v>
          </cell>
          <cell r="E766" t="str">
            <v>P</v>
          </cell>
          <cell r="F766" t="str">
            <v>GAS</v>
          </cell>
          <cell r="G766" t="str">
            <v>IMNORTHW</v>
          </cell>
          <cell r="H766" t="str">
            <v>INTRAMONTH</v>
          </cell>
        </row>
        <row r="767">
          <cell r="A767" t="str">
            <v>POS-GAS-TRD</v>
          </cell>
          <cell r="B767" t="str">
            <v>WEST-NW-PRC</v>
          </cell>
          <cell r="C767" t="str">
            <v>WEST-NW</v>
          </cell>
          <cell r="D767" t="str">
            <v>P</v>
          </cell>
          <cell r="F767" t="str">
            <v>GAS</v>
          </cell>
          <cell r="G767" t="str">
            <v>IMNORTHW</v>
          </cell>
          <cell r="H767" t="str">
            <v>INTRAMONTH</v>
          </cell>
        </row>
        <row r="768">
          <cell r="A768" t="str">
            <v>POS-GAS-TRD</v>
          </cell>
          <cell r="B768" t="str">
            <v>WEST-SW-BAS</v>
          </cell>
          <cell r="C768" t="str">
            <v>WEST-SW</v>
          </cell>
          <cell r="D768" t="str">
            <v>D</v>
          </cell>
          <cell r="F768" t="str">
            <v>GAS</v>
          </cell>
          <cell r="G768" t="str">
            <v>IMSOUTHW</v>
          </cell>
          <cell r="H768" t="str">
            <v>INTRAMONTH</v>
          </cell>
        </row>
        <row r="769">
          <cell r="A769" t="str">
            <v>POS-GAS-TRD</v>
          </cell>
          <cell r="B769" t="str">
            <v>WEST-SW-IDX</v>
          </cell>
          <cell r="C769" t="str">
            <v>WEST-SW</v>
          </cell>
          <cell r="D769" t="str">
            <v>I</v>
          </cell>
          <cell r="F769" t="str">
            <v>GAS</v>
          </cell>
          <cell r="G769" t="str">
            <v>IMSOUTHWI</v>
          </cell>
          <cell r="H769" t="str">
            <v>INTRAMONTH</v>
          </cell>
        </row>
        <row r="770">
          <cell r="A770" t="str">
            <v>POS-GAS-TRD</v>
          </cell>
          <cell r="B770" t="str">
            <v>WEST-SW-GDL</v>
          </cell>
          <cell r="C770" t="str">
            <v>WEST-SW</v>
          </cell>
          <cell r="D770" t="str">
            <v>M</v>
          </cell>
          <cell r="E770" t="str">
            <v>G</v>
          </cell>
          <cell r="F770" t="str">
            <v>GAS</v>
          </cell>
          <cell r="G770" t="str">
            <v>IMSOUTHW</v>
          </cell>
          <cell r="H770" t="str">
            <v>INTRAMONTH</v>
          </cell>
        </row>
        <row r="771">
          <cell r="A771" t="str">
            <v>POS-GAS-TRD</v>
          </cell>
          <cell r="B771" t="str">
            <v>WEST-SW-PHY</v>
          </cell>
          <cell r="C771" t="str">
            <v>WEST-SW</v>
          </cell>
          <cell r="D771" t="str">
            <v>M</v>
          </cell>
          <cell r="E771" t="str">
            <v>P</v>
          </cell>
          <cell r="F771" t="str">
            <v>GAS</v>
          </cell>
          <cell r="G771" t="str">
            <v>IMSOUTHW</v>
          </cell>
          <cell r="H771" t="str">
            <v>INTRAMONTH</v>
          </cell>
        </row>
        <row r="772">
          <cell r="A772" t="str">
            <v>POS-GAS-TRD</v>
          </cell>
          <cell r="B772" t="str">
            <v>WEST-SW-PRC</v>
          </cell>
          <cell r="C772" t="str">
            <v>WEST-SW</v>
          </cell>
          <cell r="D772" t="str">
            <v>P</v>
          </cell>
          <cell r="F772" t="str">
            <v>GAS</v>
          </cell>
          <cell r="G772" t="str">
            <v>IMSOUTHW</v>
          </cell>
          <cell r="H772" t="str">
            <v>INTRAMONTH</v>
          </cell>
        </row>
        <row r="773">
          <cell r="A773" t="str">
            <v>POS-GAS-TRD</v>
          </cell>
          <cell r="B773" t="str">
            <v>WEST-PERM-BAS</v>
          </cell>
          <cell r="C773" t="str">
            <v>PERMIAN</v>
          </cell>
          <cell r="D773" t="str">
            <v>D</v>
          </cell>
          <cell r="F773" t="str">
            <v>GAS</v>
          </cell>
          <cell r="G773" t="str">
            <v>IMPERMIANW</v>
          </cell>
          <cell r="H773" t="str">
            <v>INTRAMONTH</v>
          </cell>
        </row>
        <row r="774">
          <cell r="A774" t="str">
            <v>POS-GAS-TRD</v>
          </cell>
          <cell r="B774" t="str">
            <v>WEST-PERM-IDX</v>
          </cell>
          <cell r="C774" t="str">
            <v>PERMIAN</v>
          </cell>
          <cell r="D774" t="str">
            <v>I</v>
          </cell>
          <cell r="F774" t="str">
            <v>GAS</v>
          </cell>
          <cell r="G774" t="str">
            <v>IMPERMIANWI</v>
          </cell>
          <cell r="H774" t="str">
            <v>INTRAMONTH</v>
          </cell>
        </row>
        <row r="775">
          <cell r="A775" t="str">
            <v>POS-GAS-TRD</v>
          </cell>
          <cell r="B775" t="str">
            <v>WEST-PERM-GDL</v>
          </cell>
          <cell r="C775" t="str">
            <v>PERMIAN</v>
          </cell>
          <cell r="D775" t="str">
            <v>M</v>
          </cell>
          <cell r="E775" t="str">
            <v>G</v>
          </cell>
          <cell r="F775" t="str">
            <v>GAS</v>
          </cell>
          <cell r="G775" t="str">
            <v>IMPERMIANW</v>
          </cell>
          <cell r="H775" t="str">
            <v>INTRAMONTH</v>
          </cell>
        </row>
        <row r="776">
          <cell r="A776" t="str">
            <v>POS-GAS-TRD</v>
          </cell>
          <cell r="B776" t="str">
            <v>WEST-PERM-PHY</v>
          </cell>
          <cell r="C776" t="str">
            <v>PERMIAN</v>
          </cell>
          <cell r="D776" t="str">
            <v>M</v>
          </cell>
          <cell r="E776" t="str">
            <v>P</v>
          </cell>
          <cell r="F776" t="str">
            <v>GAS</v>
          </cell>
          <cell r="G776" t="str">
            <v>IMPERMIANW</v>
          </cell>
          <cell r="H776" t="str">
            <v>INTRAMONTH</v>
          </cell>
        </row>
        <row r="777">
          <cell r="A777" t="str">
            <v>POS-GAS-TRD</v>
          </cell>
          <cell r="B777" t="str">
            <v>WEST-PERM-PRC</v>
          </cell>
          <cell r="C777" t="str">
            <v>PERMIAN</v>
          </cell>
          <cell r="D777" t="str">
            <v>P</v>
          </cell>
          <cell r="F777" t="str">
            <v>GAS</v>
          </cell>
          <cell r="G777" t="str">
            <v>IMPERMIANW</v>
          </cell>
          <cell r="H777" t="str">
            <v>INTRAMONTH</v>
          </cell>
        </row>
        <row r="778">
          <cell r="A778" t="str">
            <v>POS-GAS-TRD</v>
          </cell>
          <cell r="B778" t="str">
            <v>WEST-SJ-BAS</v>
          </cell>
          <cell r="C778" t="str">
            <v>WEST-SJ</v>
          </cell>
          <cell r="D778" t="str">
            <v>D</v>
          </cell>
          <cell r="F778" t="str">
            <v>GAS</v>
          </cell>
          <cell r="G778" t="str">
            <v>SANJUAN</v>
          </cell>
          <cell r="H778" t="str">
            <v>INTRAMONTH</v>
          </cell>
        </row>
        <row r="779">
          <cell r="A779" t="str">
            <v>POS-GAS-TRD</v>
          </cell>
          <cell r="B779" t="str">
            <v>WEST-SJ-GDL</v>
          </cell>
          <cell r="C779" t="str">
            <v>WEST-SJ</v>
          </cell>
          <cell r="D779" t="str">
            <v>M</v>
          </cell>
          <cell r="F779" t="str">
            <v>GAS</v>
          </cell>
          <cell r="G779" t="str">
            <v>SANJUAN</v>
          </cell>
          <cell r="H779" t="str">
            <v>INTRAMONTH</v>
          </cell>
        </row>
        <row r="780">
          <cell r="A780" t="str">
            <v>POS-GAS-TRD</v>
          </cell>
          <cell r="B780" t="str">
            <v>WEST-SJ-PRC</v>
          </cell>
          <cell r="C780" t="str">
            <v>WEST-SJ</v>
          </cell>
          <cell r="D780" t="str">
            <v>P</v>
          </cell>
          <cell r="F780" t="str">
            <v>GAS</v>
          </cell>
          <cell r="G780" t="str">
            <v>SANJUAN</v>
          </cell>
          <cell r="H780" t="str">
            <v>INTRAMONTH</v>
          </cell>
        </row>
        <row r="781">
          <cell r="A781" t="str">
            <v>POS-GAS-TRD</v>
          </cell>
          <cell r="B781" t="str">
            <v>FT-INTRA-GULF-I-PHY</v>
          </cell>
          <cell r="C781" t="str">
            <v>CENTGULF</v>
          </cell>
          <cell r="D781" t="str">
            <v>M</v>
          </cell>
          <cell r="E781" t="str">
            <v>P</v>
          </cell>
          <cell r="F781" t="str">
            <v>GAS</v>
          </cell>
          <cell r="G781" t="str">
            <v>IMCENTRAL</v>
          </cell>
          <cell r="H781" t="str">
            <v>INTRAMONTH</v>
          </cell>
        </row>
        <row r="782">
          <cell r="A782" t="str">
            <v>POS-GAS-TRD</v>
          </cell>
          <cell r="B782" t="str">
            <v>INTRA-CNT-MKT2-PHY</v>
          </cell>
          <cell r="C782" t="str">
            <v>CENTRLTRSP</v>
          </cell>
          <cell r="D782" t="str">
            <v>M</v>
          </cell>
          <cell r="E782" t="str">
            <v>P</v>
          </cell>
          <cell r="F782" t="str">
            <v>GAS</v>
          </cell>
          <cell r="G782" t="str">
            <v>IMCENTRAL</v>
          </cell>
          <cell r="H782" t="str">
            <v>INTRAMONTH</v>
          </cell>
        </row>
        <row r="783">
          <cell r="A783" t="str">
            <v>POS-GAS-TRD</v>
          </cell>
          <cell r="B783" t="str">
            <v>INTRA-CNT-MKT2-PHY</v>
          </cell>
          <cell r="C783" t="str">
            <v>CENTRLTRSP</v>
          </cell>
          <cell r="D783" t="str">
            <v>M</v>
          </cell>
          <cell r="E783" t="str">
            <v>P</v>
          </cell>
          <cell r="F783" t="str">
            <v>GAS</v>
          </cell>
          <cell r="G783" t="str">
            <v>IMCENTRAL</v>
          </cell>
          <cell r="H783" t="str">
            <v>INTRAMONTH</v>
          </cell>
        </row>
        <row r="784">
          <cell r="A784" t="str">
            <v>POS-GAS-TRD</v>
          </cell>
          <cell r="B784" t="str">
            <v>FT-INT-CEN-MID2-IDX</v>
          </cell>
          <cell r="C784" t="str">
            <v>CENTMID_OLD</v>
          </cell>
          <cell r="D784" t="str">
            <v>I</v>
          </cell>
          <cell r="F784" t="str">
            <v>GAS</v>
          </cell>
          <cell r="G784" t="str">
            <v>IMCENTRALI</v>
          </cell>
          <cell r="H784" t="str">
            <v>INTRAMONTH</v>
          </cell>
        </row>
        <row r="785">
          <cell r="A785" t="str">
            <v>POS-GAS-TRD</v>
          </cell>
          <cell r="B785" t="str">
            <v>NG-OPT-XL-BAS</v>
          </cell>
          <cell r="C785" t="str">
            <v>DESK</v>
          </cell>
          <cell r="D785" t="str">
            <v>D</v>
          </cell>
          <cell r="F785" t="str">
            <v>GAS</v>
          </cell>
          <cell r="G785" t="str">
            <v>OPTIONSXL</v>
          </cell>
          <cell r="H785" t="str">
            <v>OPTIONS</v>
          </cell>
        </row>
        <row r="786">
          <cell r="A786" t="str">
            <v>GAS-SPEC-PRC</v>
          </cell>
          <cell r="B786" t="str">
            <v>PWR-GAS-LT-MGMT-PRC</v>
          </cell>
          <cell r="C786" t="str">
            <v>DESK</v>
          </cell>
          <cell r="D786" t="str">
            <v>P</v>
          </cell>
          <cell r="F786" t="str">
            <v>POWERW</v>
          </cell>
          <cell r="G786" t="str">
            <v>POWERW</v>
          </cell>
          <cell r="H786" t="str">
            <v>POWER</v>
          </cell>
        </row>
        <row r="787">
          <cell r="A787" t="str">
            <v>POS-GAS-TRD</v>
          </cell>
          <cell r="B787" t="str">
            <v>NG-OPT2-XL-BAS</v>
          </cell>
          <cell r="C787" t="str">
            <v>DESK</v>
          </cell>
          <cell r="D787" t="str">
            <v>D</v>
          </cell>
          <cell r="F787" t="str">
            <v>GAS</v>
          </cell>
          <cell r="G787" t="str">
            <v>OPTIONSXL</v>
          </cell>
          <cell r="H787" t="str">
            <v>OPTIONS</v>
          </cell>
        </row>
      </sheetData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4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ExternalData2" backgroundRefresh="0" growShrinkType="insertClear" fillFormulas="1" adjustColumnWidth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ExternalData5" backgroundRefresh="0" growShrinkType="insertClear" fillFormulas="1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ExternalData6" backgroundRefresh="0" growShrinkType="insertClear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3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12" backgroundRefresh="0" growShrinkType="insertClear" fillFormulas="1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ExternalData1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QUERY3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9" backgroundRefresh="0" growShrinkType="insertClear" adjustColumnWidth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10" backgroundRefresh="0" growShrinkType="insertClear" fillFormulas="1" adjustColumnWidth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ExternalData1" backgroundRefresh="0" growShrinkType="insertClear" fillFormulas="1" adjustColumnWidth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I16" sqref="I16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36760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135</v>
      </c>
      <c r="B7" s="20"/>
      <c r="C7" s="21"/>
      <c r="D7" s="21"/>
      <c r="E7" s="70">
        <v>36739</v>
      </c>
      <c r="F7" s="22"/>
      <c r="G7" s="86" t="s">
        <v>136</v>
      </c>
      <c r="I7" s="87">
        <v>36770</v>
      </c>
      <c r="J7" s="22"/>
      <c r="K7" s="70">
        <v>36800</v>
      </c>
      <c r="L7" s="22"/>
      <c r="M7" s="70">
        <v>36831</v>
      </c>
      <c r="N7" s="22"/>
      <c r="O7" s="70">
        <v>36861</v>
      </c>
      <c r="P7" s="22"/>
      <c r="Q7" s="70">
        <v>36892</v>
      </c>
      <c r="R7" s="22"/>
      <c r="S7" s="70">
        <v>36923</v>
      </c>
      <c r="T7" s="22"/>
      <c r="U7" s="70">
        <v>36951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36739</v>
      </c>
      <c r="F8" s="22"/>
      <c r="G8" s="88" t="s">
        <v>21</v>
      </c>
      <c r="I8" s="89">
        <v>36770</v>
      </c>
      <c r="J8" s="22"/>
      <c r="K8" s="72">
        <v>36800</v>
      </c>
      <c r="L8" s="22"/>
      <c r="M8" s="72">
        <v>36831</v>
      </c>
      <c r="N8" s="22"/>
      <c r="O8" s="72">
        <v>36861</v>
      </c>
      <c r="P8" s="22"/>
      <c r="Q8" s="72">
        <v>36892</v>
      </c>
      <c r="R8" s="22"/>
      <c r="S8" s="72">
        <v>36923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137</v>
      </c>
      <c r="AJ8" s="23"/>
      <c r="AK8" s="72">
        <v>36735</v>
      </c>
      <c r="AL8" s="6"/>
      <c r="AM8" s="72" t="s">
        <v>9</v>
      </c>
      <c r="AO8" s="73" t="s">
        <v>137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23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24</v>
      </c>
      <c r="B12" s="23"/>
      <c r="C12" s="3" t="s">
        <v>25</v>
      </c>
      <c r="D12" s="3" t="s">
        <v>26</v>
      </c>
      <c r="E12" s="65">
        <v>-75.501360000000005</v>
      </c>
      <c r="F12" s="75"/>
      <c r="G12" s="67">
        <v>0</v>
      </c>
      <c r="H12" s="23"/>
      <c r="I12" s="65">
        <v>117.40604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41.904679999999999</v>
      </c>
      <c r="AJ12" s="61"/>
      <c r="AK12" s="48">
        <v>64.662109999999984</v>
      </c>
      <c r="AL12"/>
      <c r="AM12" s="48">
        <v>-22.757429999999985</v>
      </c>
      <c r="AN12" s="74"/>
      <c r="AO12" s="61">
        <v>41.904679999999999</v>
      </c>
      <c r="AQ12" s="26">
        <v>0</v>
      </c>
    </row>
    <row r="13" spans="1:44" ht="12.75" customHeight="1" x14ac:dyDescent="0.25">
      <c r="A13" s="64" t="s">
        <v>27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28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17</v>
      </c>
      <c r="B16" s="23"/>
      <c r="C16" s="3" t="s">
        <v>25</v>
      </c>
      <c r="D16" s="3" t="s">
        <v>18</v>
      </c>
      <c r="E16" s="48">
        <v>58.03792</v>
      </c>
      <c r="F16" s="38"/>
      <c r="G16" s="76">
        <v>0</v>
      </c>
      <c r="H16" s="23"/>
      <c r="I16" s="48">
        <v>17.652000000000001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75.689920000000001</v>
      </c>
      <c r="AJ16" s="61"/>
      <c r="AK16" s="48">
        <v>88.444639999999993</v>
      </c>
      <c r="AL16"/>
      <c r="AM16" s="48">
        <v>-12.754719999999992</v>
      </c>
      <c r="AN16" s="74"/>
      <c r="AO16" s="61">
        <v>75.689920000000001</v>
      </c>
      <c r="AP16" s="28"/>
      <c r="AQ16" s="26">
        <v>0</v>
      </c>
      <c r="AR16" s="29"/>
    </row>
    <row r="17" spans="1:44" ht="12.75" customHeight="1" x14ac:dyDescent="0.25">
      <c r="A17" s="64" t="s">
        <v>29</v>
      </c>
      <c r="B17" s="23"/>
      <c r="C17" s="3" t="s">
        <v>25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30</v>
      </c>
      <c r="B18" s="23"/>
      <c r="C18" s="3" t="s">
        <v>25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31</v>
      </c>
      <c r="B19" s="23"/>
      <c r="C19" s="3" t="s">
        <v>25</v>
      </c>
      <c r="D19" s="3" t="s">
        <v>20</v>
      </c>
      <c r="E19" s="48">
        <v>0</v>
      </c>
      <c r="F19" s="38"/>
      <c r="G19" s="76">
        <v>0</v>
      </c>
      <c r="H19" s="23"/>
      <c r="I19" s="48">
        <v>-126.7</v>
      </c>
      <c r="J19" s="23">
        <v>0</v>
      </c>
      <c r="K19" s="48">
        <v>-19.7</v>
      </c>
      <c r="L19" s="23">
        <v>0</v>
      </c>
      <c r="M19" s="48">
        <v>0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-146.4</v>
      </c>
      <c r="AJ19" s="61"/>
      <c r="AK19" s="48">
        <v>-188.90331999999998</v>
      </c>
      <c r="AL19"/>
      <c r="AM19" s="48">
        <v>42.503319999999974</v>
      </c>
      <c r="AN19" s="74"/>
      <c r="AO19" s="61">
        <v>-146.4</v>
      </c>
      <c r="AP19" s="28"/>
      <c r="AQ19" s="26">
        <v>0</v>
      </c>
      <c r="AR19" s="29"/>
    </row>
    <row r="20" spans="1:44" ht="12.75" customHeight="1" x14ac:dyDescent="0.3">
      <c r="A20" s="50" t="s">
        <v>10</v>
      </c>
      <c r="B20" s="23"/>
      <c r="E20" s="68">
        <v>-17.463440000000006</v>
      </c>
      <c r="F20" s="77"/>
      <c r="G20" s="68">
        <v>0</v>
      </c>
      <c r="H20" s="23"/>
      <c r="I20" s="68">
        <v>8.3580400000000026</v>
      </c>
      <c r="J20" s="23"/>
      <c r="K20" s="68">
        <v>-19.7</v>
      </c>
      <c r="L20" s="23"/>
      <c r="M20" s="68">
        <v>0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-28.805400000000006</v>
      </c>
      <c r="AJ20" s="61"/>
      <c r="AK20" s="68">
        <v>-35.796570000000003</v>
      </c>
      <c r="AL20"/>
      <c r="AM20" s="68">
        <v>6.9911699999999968</v>
      </c>
      <c r="AN20" s="74"/>
      <c r="AO20" s="69">
        <v>-28.805400000000006</v>
      </c>
      <c r="AP20" s="38"/>
      <c r="AQ20" s="68">
        <v>0</v>
      </c>
      <c r="AR20" s="59"/>
    </row>
    <row r="21" spans="1:44" ht="12.75" customHeight="1" x14ac:dyDescent="0.25"/>
    <row r="22" spans="1:44" ht="12.75" customHeight="1" x14ac:dyDescent="0.25">
      <c r="AD22" s="2" t="s">
        <v>65</v>
      </c>
      <c r="AE22" s="2">
        <v>36739</v>
      </c>
      <c r="AF22" s="5" t="s">
        <v>66</v>
      </c>
      <c r="AG22" s="5">
        <v>37073</v>
      </c>
      <c r="AH22" s="6" t="s">
        <v>67</v>
      </c>
      <c r="AI22" s="5">
        <v>-90.670479999999998</v>
      </c>
      <c r="AK22" s="2">
        <v>-264.87882999999999</v>
      </c>
    </row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95"/>
  <sheetViews>
    <sheetView workbookViewId="0">
      <selection activeCell="C19" sqref="C19"/>
    </sheetView>
  </sheetViews>
  <sheetFormatPr defaultRowHeight="13.2" x14ac:dyDescent="0.25"/>
  <cols>
    <col min="1" max="1" width="20.44140625" bestFit="1" customWidth="1"/>
    <col min="2" max="2" width="15.88671875" customWidth="1"/>
    <col min="3" max="3" width="17.5546875" customWidth="1"/>
    <col min="4" max="4" width="25" customWidth="1"/>
    <col min="5" max="5" width="17" customWidth="1"/>
    <col min="6" max="6" width="13.88671875" customWidth="1"/>
    <col min="7" max="7" width="19.5546875" customWidth="1"/>
    <col min="8" max="8" width="48" customWidth="1"/>
    <col min="9" max="9" width="26.5546875" customWidth="1"/>
    <col min="10" max="10" width="31.33203125" customWidth="1"/>
    <col min="11" max="11" width="21.88671875" customWidth="1"/>
    <col min="12" max="12" width="20.109375" customWidth="1"/>
    <col min="13" max="13" width="11.6640625" customWidth="1"/>
    <col min="14" max="14" width="18" customWidth="1"/>
    <col min="15" max="16" width="17.5546875" customWidth="1"/>
    <col min="17" max="21" width="13.33203125" customWidth="1"/>
    <col min="22" max="22" width="18.44140625" customWidth="1"/>
    <col min="23" max="23" width="20.44140625" customWidth="1"/>
    <col min="24" max="25" width="20" customWidth="1"/>
    <col min="29" max="30" width="17.5546875" customWidth="1"/>
    <col min="31" max="31" width="25" customWidth="1"/>
    <col min="32" max="32" width="20.5546875" customWidth="1"/>
    <col min="34" max="34" width="56.44140625" customWidth="1"/>
    <col min="35" max="35" width="19.88671875" customWidth="1"/>
    <col min="36" max="36" width="8.33203125" customWidth="1"/>
  </cols>
  <sheetData>
    <row r="1" spans="1:37" ht="13.8" x14ac:dyDescent="0.3">
      <c r="A1" s="90"/>
      <c r="H1" s="91" t="s">
        <v>20</v>
      </c>
      <c r="I1" s="92">
        <f>SUMIF(O$8:O$39,H1,I$8:I$39)</f>
        <v>0</v>
      </c>
      <c r="J1" s="92">
        <f>SUMIF(O$8:O$39,H1,J$8:J$39)</f>
        <v>0</v>
      </c>
      <c r="AC1" t="s">
        <v>32</v>
      </c>
      <c r="AD1" t="s">
        <v>33</v>
      </c>
      <c r="AE1" t="s">
        <v>34</v>
      </c>
      <c r="AF1" t="s">
        <v>35</v>
      </c>
      <c r="AH1" t="s">
        <v>72</v>
      </c>
      <c r="AI1" t="s">
        <v>73</v>
      </c>
      <c r="AJ1" t="s">
        <v>74</v>
      </c>
      <c r="AK1" t="s">
        <v>75</v>
      </c>
    </row>
    <row r="2" spans="1:37" ht="13.8" x14ac:dyDescent="0.3">
      <c r="C2" s="93"/>
      <c r="H2" s="91" t="s">
        <v>19</v>
      </c>
      <c r="I2" s="92">
        <f>SUMIF(O$8:O$39,H2,I$8:I$39)</f>
        <v>0</v>
      </c>
      <c r="J2" s="92">
        <f>SUMIF(O$8:O$39,H2,J$8:J$39)</f>
        <v>0</v>
      </c>
      <c r="AC2" s="80">
        <v>36033</v>
      </c>
      <c r="AD2" s="81" t="s">
        <v>76</v>
      </c>
      <c r="AE2" s="81" t="s">
        <v>77</v>
      </c>
      <c r="AF2" s="81" t="s">
        <v>78</v>
      </c>
      <c r="AG2" t="s">
        <v>18</v>
      </c>
      <c r="AH2" t="str">
        <f t="shared" ref="AH2:AH30" si="0">CONCATENATE(AE2,AF2)</f>
        <v>INTRA-CAND-BC-GD-GDLGD-CGPR-AECO/AV</v>
      </c>
      <c r="AI2" s="81" t="s">
        <v>36</v>
      </c>
      <c r="AJ2" s="78">
        <v>0.8</v>
      </c>
    </row>
    <row r="3" spans="1:37" ht="13.8" x14ac:dyDescent="0.3">
      <c r="A3" s="94" t="str">
        <f>IF(A4=A5,"OK","ERROR")</f>
        <v>OK</v>
      </c>
      <c r="H3" s="91" t="s">
        <v>18</v>
      </c>
      <c r="I3" s="92">
        <f>SUMIF(O$8:O$39,H3,I$8:I$39)</f>
        <v>762374</v>
      </c>
      <c r="J3" s="92">
        <f>SUMIF(O$8:O$39,H3,J$8:J$39)</f>
        <v>-926100.8</v>
      </c>
      <c r="AC3" s="80">
        <v>36033</v>
      </c>
      <c r="AD3" s="81" t="s">
        <v>76</v>
      </c>
      <c r="AE3" s="81" t="s">
        <v>77</v>
      </c>
      <c r="AF3" s="81" t="s">
        <v>79</v>
      </c>
      <c r="AG3" t="s">
        <v>18</v>
      </c>
      <c r="AH3" t="str">
        <f t="shared" si="0"/>
        <v>INTRA-CAND-BC-GD-GDLGD-NWPL_ROCKY_M</v>
      </c>
      <c r="AI3" s="81" t="s">
        <v>69</v>
      </c>
      <c r="AJ3" s="78">
        <v>1</v>
      </c>
    </row>
    <row r="4" spans="1:37" ht="13.8" x14ac:dyDescent="0.3">
      <c r="A4" s="95">
        <f>MAX(A7:A39)</f>
        <v>36760</v>
      </c>
      <c r="B4" t="s">
        <v>80</v>
      </c>
      <c r="H4" s="91" t="s">
        <v>37</v>
      </c>
      <c r="I4" s="92">
        <f>SUMIF(E$8:E$39,H4,I$8:I$39)</f>
        <v>1186698</v>
      </c>
      <c r="J4" s="92">
        <f>SUMIF(O$8:O$39,H4,J$8:J$39)</f>
        <v>0</v>
      </c>
      <c r="AC4" s="80">
        <v>36033</v>
      </c>
      <c r="AD4" s="81" t="s">
        <v>76</v>
      </c>
      <c r="AE4" s="81" t="s">
        <v>81</v>
      </c>
      <c r="AF4" s="81" t="s">
        <v>82</v>
      </c>
      <c r="AG4" t="s">
        <v>26</v>
      </c>
      <c r="AH4" t="str">
        <f t="shared" si="0"/>
        <v>INTRA-CAND-EAST-PHYCHIPPAWA/IM</v>
      </c>
      <c r="AI4" s="81" t="s">
        <v>83</v>
      </c>
      <c r="AJ4" s="78">
        <v>-0.2</v>
      </c>
      <c r="AK4" s="78">
        <v>0.8</v>
      </c>
    </row>
    <row r="5" spans="1:37" x14ac:dyDescent="0.25">
      <c r="A5" s="95">
        <f>MIN(A7:A39)</f>
        <v>36760</v>
      </c>
      <c r="B5" t="s">
        <v>84</v>
      </c>
      <c r="H5" s="96">
        <f>MAX(H7:H39)</f>
        <v>36800</v>
      </c>
      <c r="I5" s="92">
        <f>SUBTOTAL(9,I7:I39)</f>
        <v>1186698</v>
      </c>
      <c r="J5" s="92">
        <f>SUBTOTAL(9,J7:J39)</f>
        <v>456657.59999999974</v>
      </c>
      <c r="K5" s="92"/>
      <c r="L5" s="97"/>
      <c r="M5" s="98">
        <f>SUBTOTAL(9,M7:M39)</f>
        <v>118.66980000000001</v>
      </c>
      <c r="N5" s="98">
        <f>SUBTOTAL(9,N7:N39)</f>
        <v>45.665760000000006</v>
      </c>
      <c r="AC5" s="80">
        <v>36033</v>
      </c>
      <c r="AD5" s="81" t="s">
        <v>76</v>
      </c>
      <c r="AE5" s="81" t="s">
        <v>81</v>
      </c>
      <c r="AF5" s="81" t="s">
        <v>85</v>
      </c>
      <c r="AG5" t="s">
        <v>26</v>
      </c>
      <c r="AH5" t="str">
        <f t="shared" si="0"/>
        <v>INTRA-CAND-EAST-PHYCORNWALL/IM</v>
      </c>
      <c r="AI5" s="81" t="s">
        <v>38</v>
      </c>
      <c r="AJ5" s="78">
        <v>1</v>
      </c>
      <c r="AK5" s="78">
        <v>0</v>
      </c>
    </row>
    <row r="6" spans="1:37" x14ac:dyDescent="0.25">
      <c r="H6" s="99"/>
      <c r="I6" s="98"/>
      <c r="J6" s="98"/>
      <c r="K6" s="98"/>
      <c r="M6" s="92">
        <v>10000</v>
      </c>
      <c r="O6" s="82" t="s">
        <v>86</v>
      </c>
      <c r="Q6" s="82" t="s">
        <v>87</v>
      </c>
      <c r="R6" s="82" t="s">
        <v>88</v>
      </c>
      <c r="S6" s="82" t="s">
        <v>26</v>
      </c>
      <c r="T6" s="82" t="s">
        <v>89</v>
      </c>
      <c r="U6" s="82"/>
      <c r="AC6" s="80">
        <v>36033</v>
      </c>
      <c r="AD6" s="81" t="s">
        <v>76</v>
      </c>
      <c r="AE6" s="81" t="s">
        <v>81</v>
      </c>
      <c r="AF6" s="81" t="s">
        <v>90</v>
      </c>
      <c r="AG6" t="s">
        <v>26</v>
      </c>
      <c r="AH6" t="str">
        <f t="shared" si="0"/>
        <v>INTRA-CAND-EAST-PHYDAWN/IM</v>
      </c>
      <c r="AI6" s="81" t="s">
        <v>39</v>
      </c>
      <c r="AJ6" s="78">
        <v>0.9</v>
      </c>
    </row>
    <row r="7" spans="1:37" x14ac:dyDescent="0.25">
      <c r="A7" t="s">
        <v>32</v>
      </c>
      <c r="B7" t="s">
        <v>33</v>
      </c>
      <c r="C7" t="s">
        <v>40</v>
      </c>
      <c r="D7" t="s">
        <v>34</v>
      </c>
      <c r="E7" t="s">
        <v>41</v>
      </c>
      <c r="F7" t="s">
        <v>42</v>
      </c>
      <c r="G7" t="s">
        <v>35</v>
      </c>
      <c r="H7" t="s">
        <v>43</v>
      </c>
      <c r="I7" t="s">
        <v>44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 s="82" t="s">
        <v>50</v>
      </c>
      <c r="P7" t="s">
        <v>51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47</v>
      </c>
      <c r="W7" t="s">
        <v>53</v>
      </c>
      <c r="X7" t="s">
        <v>54</v>
      </c>
      <c r="Y7" t="s">
        <v>55</v>
      </c>
      <c r="AC7" s="80">
        <v>36033</v>
      </c>
      <c r="AD7" s="81" t="s">
        <v>76</v>
      </c>
      <c r="AE7" s="81" t="s">
        <v>81</v>
      </c>
      <c r="AF7" s="81" t="s">
        <v>91</v>
      </c>
      <c r="AG7" t="s">
        <v>26</v>
      </c>
      <c r="AH7" t="str">
        <f t="shared" si="0"/>
        <v>INTRA-CAND-EAST-PHYEMPRESS-US/IM</v>
      </c>
      <c r="AI7" s="81" t="s">
        <v>56</v>
      </c>
      <c r="AJ7" s="78">
        <v>0.9</v>
      </c>
    </row>
    <row r="8" spans="1:37" x14ac:dyDescent="0.25">
      <c r="A8" s="80">
        <v>36760</v>
      </c>
      <c r="B8" s="81" t="s">
        <v>57</v>
      </c>
      <c r="C8" s="81" t="s">
        <v>58</v>
      </c>
      <c r="D8" s="81" t="s">
        <v>63</v>
      </c>
      <c r="E8" s="81" t="s">
        <v>37</v>
      </c>
      <c r="F8" s="81" t="s">
        <v>18</v>
      </c>
      <c r="G8" s="81" t="s">
        <v>36</v>
      </c>
      <c r="H8" s="80">
        <v>36739</v>
      </c>
      <c r="I8" s="81">
        <v>-1334526</v>
      </c>
      <c r="J8" s="79">
        <f>IF(ISNA(K8),0,(I8*K8))</f>
        <v>-1067620.8</v>
      </c>
      <c r="K8" s="79">
        <f>VLOOKUP(G8,CurveTable,2,FALSE)</f>
        <v>0.8</v>
      </c>
      <c r="L8" s="79" t="str">
        <f>G8&amp;H8</f>
        <v>GD-AECOUS-DAILY36739</v>
      </c>
      <c r="M8" s="79">
        <f>SUM(I8/UOM)</f>
        <v>-133.45259999999999</v>
      </c>
      <c r="N8" s="79">
        <f>SUM(J8/UOM)</f>
        <v>-106.76208000000001</v>
      </c>
      <c r="O8" s="83" t="str">
        <f>INDEX(AG$2:AH$199,MATCH(D8&amp;G8,AH$2:AH$199,0),1)</f>
        <v>G</v>
      </c>
      <c r="P8" s="83" t="str">
        <f>INDEX([17]Portfolios!A$3:G$916,MATCH(D8,[17]Portfolios!B$3:B$916,0),7)</f>
        <v>IMCANADA</v>
      </c>
      <c r="Q8" s="83">
        <f>IF($O8="P",INDEX('[17]Date Master'!I$3:J$332,MATCH($H8,'[17]Date Master'!I$3:I$332,0),2),0)</f>
        <v>0</v>
      </c>
      <c r="R8" s="83">
        <f>IF($O8="D",INDEX('[17]Date Master'!O$3:P$332,MATCH($H8,'[17]Date Master'!O$3:O$332,0),2),0)</f>
        <v>0</v>
      </c>
      <c r="S8" s="83">
        <f>IF($O8="PHY",INDEX('[17]Date Master'!R$3:S$332,MATCH($H8,'[17]Date Master'!R$3:R$332,0),2),0)</f>
        <v>0</v>
      </c>
      <c r="T8" s="83">
        <f>IF($O8="G",INDEX('[17]Date Master'!R$3:S$332,MATCH($H8,'[17]Date Master'!R$3:R$332,0),2),0)</f>
        <v>1</v>
      </c>
      <c r="U8" s="83">
        <f>SUM(Q8:T8)</f>
        <v>1</v>
      </c>
      <c r="V8" s="83" t="str">
        <f>P8&amp;O8&amp;U8</f>
        <v>IMCANADAG1</v>
      </c>
      <c r="W8" s="83" t="str">
        <f>IF(ISNA(V8),"-",INDEX([17]Portfolios!A$3:H$814,MATCH(D8,[17]Portfolios!B$3:B$814,0),7)&amp;H8)</f>
        <v>IMCANADA36739</v>
      </c>
      <c r="X8" s="83" t="str">
        <f>IF(ISNA(V8),"-",P8&amp;E8&amp;H8)</f>
        <v>IMCANADAM36739</v>
      </c>
      <c r="Y8" s="83" t="str">
        <f>P8&amp;O8</f>
        <v>IMCANADAG</v>
      </c>
      <c r="AC8" s="80">
        <v>36033</v>
      </c>
      <c r="AD8" s="81" t="s">
        <v>76</v>
      </c>
      <c r="AE8" s="81" t="s">
        <v>81</v>
      </c>
      <c r="AF8" s="81" t="s">
        <v>92</v>
      </c>
      <c r="AG8" t="s">
        <v>26</v>
      </c>
      <c r="AH8" t="str">
        <f t="shared" si="0"/>
        <v>INTRA-CAND-EAST-PHYGD-NIAGARA</v>
      </c>
      <c r="AI8" s="81" t="s">
        <v>59</v>
      </c>
      <c r="AJ8" s="78">
        <v>1</v>
      </c>
    </row>
    <row r="9" spans="1:37" x14ac:dyDescent="0.25">
      <c r="A9" s="80">
        <v>36760</v>
      </c>
      <c r="B9" s="81" t="s">
        <v>57</v>
      </c>
      <c r="C9" s="81" t="s">
        <v>58</v>
      </c>
      <c r="D9" s="81" t="s">
        <v>63</v>
      </c>
      <c r="E9" s="81" t="s">
        <v>37</v>
      </c>
      <c r="F9" s="81" t="s">
        <v>18</v>
      </c>
      <c r="G9" s="81" t="s">
        <v>36</v>
      </c>
      <c r="H9" s="80">
        <v>36770</v>
      </c>
      <c r="I9" s="81">
        <v>176900</v>
      </c>
      <c r="J9" s="79">
        <f t="shared" ref="J9:J26" si="1">IF(ISNA(K9),0,(I9*K9))</f>
        <v>141520</v>
      </c>
      <c r="K9" s="79">
        <f t="shared" ref="K9:K26" si="2">VLOOKUP(G9,CurveTable,2,FALSE)</f>
        <v>0.8</v>
      </c>
      <c r="L9" s="79" t="str">
        <f t="shared" ref="L9:L26" si="3">G9&amp;H9</f>
        <v>GD-AECOUS-DAILY36770</v>
      </c>
      <c r="M9" s="79">
        <f t="shared" ref="M9:M26" si="4">SUM(I9/UOM)</f>
        <v>17.690000000000001</v>
      </c>
      <c r="N9" s="79">
        <f t="shared" ref="N9:N26" si="5">SUM(J9/UOM)</f>
        <v>14.151999999999999</v>
      </c>
      <c r="O9" s="83" t="str">
        <f t="shared" ref="O9:O26" si="6">INDEX(AG$2:AH$199,MATCH(D9&amp;G9,AH$2:AH$199,0),1)</f>
        <v>G</v>
      </c>
      <c r="P9" s="83" t="str">
        <f>INDEX([17]Portfolios!A$3:G$916,MATCH(D9,[17]Portfolios!B$3:B$916,0),7)</f>
        <v>IMCANADA</v>
      </c>
      <c r="Q9" s="83">
        <f>IF($O9="P",INDEX('[17]Date Master'!I$3:J$332,MATCH($H9,'[17]Date Master'!I$3:I$332,0),2),0)</f>
        <v>0</v>
      </c>
      <c r="R9" s="83">
        <f>IF($O9="D",INDEX('[17]Date Master'!O$3:P$332,MATCH($H9,'[17]Date Master'!O$3:O$332,0),2),0)</f>
        <v>0</v>
      </c>
      <c r="S9" s="83">
        <f>IF($O9="PHY",INDEX('[17]Date Master'!R$3:S$332,MATCH($H9,'[17]Date Master'!R$3:R$332,0),2),0)</f>
        <v>0</v>
      </c>
      <c r="T9" s="83">
        <f>IF($O9="G",INDEX('[17]Date Master'!R$3:S$332,MATCH($H9,'[17]Date Master'!R$3:R$332,0),2),0)</f>
        <v>3</v>
      </c>
      <c r="U9" s="83">
        <f t="shared" ref="U9:U26" si="7">SUM(Q9:T9)</f>
        <v>3</v>
      </c>
      <c r="V9" s="83" t="str">
        <f t="shared" ref="V9:V26" si="8">P9&amp;O9&amp;U9</f>
        <v>IMCANADAG3</v>
      </c>
      <c r="W9" s="83" t="str">
        <f>IF(ISNA(V9),"-",INDEX([17]Portfolios!A$3:H$814,MATCH(D9,[17]Portfolios!B$3:B$814,0),7)&amp;H9)</f>
        <v>IMCANADA36770</v>
      </c>
      <c r="X9" s="83" t="str">
        <f t="shared" ref="X9:X26" si="9">IF(ISNA(V9),"-",P9&amp;E9&amp;H9)</f>
        <v>IMCANADAM36770</v>
      </c>
      <c r="Y9" s="83" t="str">
        <f t="shared" ref="Y9:Y26" si="10">P9&amp;O9</f>
        <v>IMCANADAG</v>
      </c>
      <c r="AC9" s="80">
        <v>36033</v>
      </c>
      <c r="AD9" s="81" t="s">
        <v>76</v>
      </c>
      <c r="AE9" s="81" t="s">
        <v>81</v>
      </c>
      <c r="AF9" s="81" t="s">
        <v>93</v>
      </c>
      <c r="AG9" t="s">
        <v>26</v>
      </c>
      <c r="AH9" t="str">
        <f t="shared" si="0"/>
        <v>INTRA-CAND-EAST-PHYGDM-WADDINGTON</v>
      </c>
      <c r="AI9" s="81" t="s">
        <v>60</v>
      </c>
      <c r="AJ9" s="78">
        <v>0.8</v>
      </c>
    </row>
    <row r="10" spans="1:37" x14ac:dyDescent="0.25">
      <c r="A10" s="80">
        <v>36760</v>
      </c>
      <c r="B10" s="81" t="s">
        <v>57</v>
      </c>
      <c r="C10" s="81" t="s">
        <v>58</v>
      </c>
      <c r="D10" s="81" t="s">
        <v>63</v>
      </c>
      <c r="E10" s="81" t="s">
        <v>37</v>
      </c>
      <c r="F10" s="81" t="s">
        <v>18</v>
      </c>
      <c r="G10" s="81" t="s">
        <v>36</v>
      </c>
      <c r="H10" s="80">
        <v>36800</v>
      </c>
      <c r="I10" s="81">
        <v>0</v>
      </c>
      <c r="J10" s="79">
        <f t="shared" si="1"/>
        <v>0</v>
      </c>
      <c r="K10" s="79">
        <f t="shared" si="2"/>
        <v>0.8</v>
      </c>
      <c r="L10" s="79" t="str">
        <f t="shared" si="3"/>
        <v>GD-AECOUS-DAILY36800</v>
      </c>
      <c r="M10" s="79">
        <f t="shared" si="4"/>
        <v>0</v>
      </c>
      <c r="N10" s="79">
        <f t="shared" si="5"/>
        <v>0</v>
      </c>
      <c r="O10" s="83" t="str">
        <f t="shared" si="6"/>
        <v>G</v>
      </c>
      <c r="P10" s="83" t="str">
        <f>INDEX([17]Portfolios!A$3:G$916,MATCH(D10,[17]Portfolios!B$3:B$916,0),7)</f>
        <v>IMCANADA</v>
      </c>
      <c r="Q10" s="83">
        <f>IF($O10="P",INDEX('[17]Date Master'!I$3:J$332,MATCH($H10,'[17]Date Master'!I$3:I$332,0),2),0)</f>
        <v>0</v>
      </c>
      <c r="R10" s="83">
        <f>IF($O10="D",INDEX('[17]Date Master'!O$3:P$332,MATCH($H10,'[17]Date Master'!O$3:O$332,0),2),0)</f>
        <v>0</v>
      </c>
      <c r="S10" s="83">
        <f>IF($O10="PHY",INDEX('[17]Date Master'!R$3:S$332,MATCH($H10,'[17]Date Master'!R$3:R$332,0),2),0)</f>
        <v>0</v>
      </c>
      <c r="T10" s="83">
        <f>IF($O10="G",INDEX('[17]Date Master'!R$3:S$332,MATCH($H10,'[17]Date Master'!R$3:R$332,0),2),0)</f>
        <v>4</v>
      </c>
      <c r="U10" s="83">
        <f t="shared" si="7"/>
        <v>4</v>
      </c>
      <c r="V10" s="83" t="str">
        <f t="shared" si="8"/>
        <v>IMCANADAG4</v>
      </c>
      <c r="W10" s="83" t="str">
        <f>IF(ISNA(V10),"-",INDEX([17]Portfolios!A$3:H$814,MATCH(D10,[17]Portfolios!B$3:B$814,0),7)&amp;H10)</f>
        <v>IMCANADA36800</v>
      </c>
      <c r="X10" s="83" t="str">
        <f t="shared" si="9"/>
        <v>IMCANADAM36800</v>
      </c>
      <c r="Y10" s="83" t="str">
        <f t="shared" si="10"/>
        <v>IMCANADAG</v>
      </c>
      <c r="AC10" s="80">
        <v>36033</v>
      </c>
      <c r="AD10" s="81" t="s">
        <v>76</v>
      </c>
      <c r="AE10" s="81" t="s">
        <v>81</v>
      </c>
      <c r="AF10" s="81" t="s">
        <v>94</v>
      </c>
      <c r="AG10" t="s">
        <v>26</v>
      </c>
      <c r="AH10" t="str">
        <f t="shared" si="0"/>
        <v>INTRA-CAND-EAST-PHYNIAGARA/IM</v>
      </c>
      <c r="AI10" s="81" t="s">
        <v>61</v>
      </c>
      <c r="AJ10" s="78">
        <v>0.8</v>
      </c>
    </row>
    <row r="11" spans="1:37" x14ac:dyDescent="0.25">
      <c r="A11" s="80">
        <v>36760</v>
      </c>
      <c r="B11" s="81" t="s">
        <v>57</v>
      </c>
      <c r="C11" s="81" t="s">
        <v>58</v>
      </c>
      <c r="D11" s="81" t="s">
        <v>63</v>
      </c>
      <c r="E11" s="81" t="s">
        <v>37</v>
      </c>
      <c r="F11" s="81" t="s">
        <v>18</v>
      </c>
      <c r="G11" s="81" t="s">
        <v>69</v>
      </c>
      <c r="H11" s="80">
        <v>36739</v>
      </c>
      <c r="I11" s="81">
        <v>0</v>
      </c>
      <c r="J11" s="79">
        <f t="shared" si="1"/>
        <v>0</v>
      </c>
      <c r="K11" s="79">
        <f t="shared" si="2"/>
        <v>1</v>
      </c>
      <c r="L11" s="79" t="str">
        <f t="shared" si="3"/>
        <v>GDP-CHI.GATE36739</v>
      </c>
      <c r="M11" s="79">
        <f t="shared" si="4"/>
        <v>0</v>
      </c>
      <c r="N11" s="79">
        <f t="shared" si="5"/>
        <v>0</v>
      </c>
      <c r="O11" s="83" t="str">
        <f t="shared" si="6"/>
        <v>G</v>
      </c>
      <c r="P11" s="83" t="str">
        <f>INDEX([17]Portfolios!A$3:G$916,MATCH(D11,[17]Portfolios!B$3:B$916,0),7)</f>
        <v>IMCANADA</v>
      </c>
      <c r="Q11" s="83">
        <f>IF($O11="P",INDEX('[17]Date Master'!I$3:J$332,MATCH($H11,'[17]Date Master'!I$3:I$332,0),2),0)</f>
        <v>0</v>
      </c>
      <c r="R11" s="83">
        <f>IF($O11="D",INDEX('[17]Date Master'!O$3:P$332,MATCH($H11,'[17]Date Master'!O$3:O$332,0),2),0)</f>
        <v>0</v>
      </c>
      <c r="S11" s="83">
        <f>IF($O11="PHY",INDEX('[17]Date Master'!R$3:S$332,MATCH($H11,'[17]Date Master'!R$3:R$332,0),2),0)</f>
        <v>0</v>
      </c>
      <c r="T11" s="83">
        <f>IF($O11="G",INDEX('[17]Date Master'!R$3:S$332,MATCH($H11,'[17]Date Master'!R$3:R$332,0),2),0)</f>
        <v>1</v>
      </c>
      <c r="U11" s="83">
        <f t="shared" si="7"/>
        <v>1</v>
      </c>
      <c r="V11" s="83" t="str">
        <f t="shared" si="8"/>
        <v>IMCANADAG1</v>
      </c>
      <c r="W11" s="83" t="str">
        <f>IF(ISNA(V11),"-",INDEX([17]Portfolios!A$3:H$814,MATCH(D11,[17]Portfolios!B$3:B$814,0),7)&amp;H11)</f>
        <v>IMCANADA36739</v>
      </c>
      <c r="X11" s="83" t="str">
        <f t="shared" si="9"/>
        <v>IMCANADAM36739</v>
      </c>
      <c r="Y11" s="83" t="str">
        <f t="shared" si="10"/>
        <v>IMCANADAG</v>
      </c>
      <c r="AC11" s="80">
        <v>36033</v>
      </c>
      <c r="AD11" s="81" t="s">
        <v>76</v>
      </c>
      <c r="AE11" s="81" t="s">
        <v>81</v>
      </c>
      <c r="AF11" s="81" t="s">
        <v>95</v>
      </c>
      <c r="AG11" t="s">
        <v>26</v>
      </c>
      <c r="AH11" t="str">
        <f t="shared" si="0"/>
        <v>INTRA-CAND-EAST-PHYPARK-CDN/IM</v>
      </c>
      <c r="AI11" s="81" t="s">
        <v>96</v>
      </c>
      <c r="AJ11">
        <v>0.9</v>
      </c>
    </row>
    <row r="12" spans="1:37" x14ac:dyDescent="0.25">
      <c r="A12" s="80">
        <v>36760</v>
      </c>
      <c r="B12" s="81" t="s">
        <v>57</v>
      </c>
      <c r="C12" s="81" t="s">
        <v>58</v>
      </c>
      <c r="D12" s="81" t="s">
        <v>63</v>
      </c>
      <c r="E12" s="81" t="s">
        <v>37</v>
      </c>
      <c r="F12" s="81" t="s">
        <v>18</v>
      </c>
      <c r="G12" s="81" t="s">
        <v>70</v>
      </c>
      <c r="H12" s="80">
        <v>36739</v>
      </c>
      <c r="I12" s="81">
        <v>0</v>
      </c>
      <c r="J12" s="79">
        <f t="shared" si="1"/>
        <v>0</v>
      </c>
      <c r="K12" s="79" t="e">
        <f t="shared" si="2"/>
        <v>#N/A</v>
      </c>
      <c r="L12" s="79" t="str">
        <f t="shared" si="3"/>
        <v>GDP-ELPO/SANJUA36739</v>
      </c>
      <c r="M12" s="79">
        <f t="shared" si="4"/>
        <v>0</v>
      </c>
      <c r="N12" s="79">
        <f t="shared" si="5"/>
        <v>0</v>
      </c>
      <c r="O12" s="83" t="str">
        <f t="shared" si="6"/>
        <v>G</v>
      </c>
      <c r="P12" s="83" t="str">
        <f>INDEX([17]Portfolios!A$3:G$916,MATCH(D12,[17]Portfolios!B$3:B$916,0),7)</f>
        <v>IMCANADA</v>
      </c>
      <c r="Q12" s="83">
        <f>IF($O12="P",INDEX('[17]Date Master'!I$3:J$332,MATCH($H12,'[17]Date Master'!I$3:I$332,0),2),0)</f>
        <v>0</v>
      </c>
      <c r="R12" s="83">
        <f>IF($O12="D",INDEX('[17]Date Master'!O$3:P$332,MATCH($H12,'[17]Date Master'!O$3:O$332,0),2),0)</f>
        <v>0</v>
      </c>
      <c r="S12" s="83">
        <f>IF($O12="PHY",INDEX('[17]Date Master'!R$3:S$332,MATCH($H12,'[17]Date Master'!R$3:R$332,0),2),0)</f>
        <v>0</v>
      </c>
      <c r="T12" s="83">
        <f>IF($O12="G",INDEX('[17]Date Master'!R$3:S$332,MATCH($H12,'[17]Date Master'!R$3:R$332,0),2),0)</f>
        <v>1</v>
      </c>
      <c r="U12" s="83">
        <f t="shared" si="7"/>
        <v>1</v>
      </c>
      <c r="V12" s="83" t="str">
        <f t="shared" si="8"/>
        <v>IMCANADAG1</v>
      </c>
      <c r="W12" s="83" t="str">
        <f>IF(ISNA(V12),"-",INDEX([17]Portfolios!A$3:H$814,MATCH(D12,[17]Portfolios!B$3:B$814,0),7)&amp;H12)</f>
        <v>IMCANADA36739</v>
      </c>
      <c r="X12" s="83" t="str">
        <f t="shared" si="9"/>
        <v>IMCANADAM36739</v>
      </c>
      <c r="Y12" s="83" t="str">
        <f t="shared" si="10"/>
        <v>IMCANADAG</v>
      </c>
      <c r="AC12" s="80">
        <v>36033</v>
      </c>
      <c r="AD12" s="81" t="s">
        <v>76</v>
      </c>
      <c r="AE12" s="81" t="s">
        <v>81</v>
      </c>
      <c r="AF12" s="81" t="s">
        <v>97</v>
      </c>
      <c r="AG12" t="s">
        <v>26</v>
      </c>
      <c r="AH12" t="str">
        <f t="shared" si="0"/>
        <v>INTRA-CAND-EAST-PHYPARKWAY/IM</v>
      </c>
      <c r="AI12" s="81" t="s">
        <v>64</v>
      </c>
      <c r="AJ12" s="78">
        <v>0.9</v>
      </c>
    </row>
    <row r="13" spans="1:37" x14ac:dyDescent="0.25">
      <c r="A13" s="80">
        <v>36760</v>
      </c>
      <c r="B13" s="81" t="s">
        <v>57</v>
      </c>
      <c r="C13" s="81" t="s">
        <v>58</v>
      </c>
      <c r="D13" s="81" t="s">
        <v>63</v>
      </c>
      <c r="E13" s="81" t="s">
        <v>37</v>
      </c>
      <c r="F13" s="81" t="s">
        <v>18</v>
      </c>
      <c r="G13" s="81" t="s">
        <v>38</v>
      </c>
      <c r="H13" s="80">
        <v>36739</v>
      </c>
      <c r="I13" s="81">
        <v>0</v>
      </c>
      <c r="J13" s="79">
        <f t="shared" si="1"/>
        <v>0</v>
      </c>
      <c r="K13" s="79">
        <f t="shared" si="2"/>
        <v>1</v>
      </c>
      <c r="L13" s="79" t="str">
        <f t="shared" si="3"/>
        <v>GDP-HEHUB36739</v>
      </c>
      <c r="M13" s="79">
        <f t="shared" si="4"/>
        <v>0</v>
      </c>
      <c r="N13" s="79">
        <f t="shared" si="5"/>
        <v>0</v>
      </c>
      <c r="O13" s="83" t="str">
        <f t="shared" si="6"/>
        <v>G</v>
      </c>
      <c r="P13" s="83" t="str">
        <f>INDEX([17]Portfolios!A$3:G$916,MATCH(D13,[17]Portfolios!B$3:B$916,0),7)</f>
        <v>IMCANADA</v>
      </c>
      <c r="Q13" s="83">
        <f>IF($O13="P",INDEX('[17]Date Master'!I$3:J$332,MATCH($H13,'[17]Date Master'!I$3:I$332,0),2),0)</f>
        <v>0</v>
      </c>
      <c r="R13" s="83">
        <f>IF($O13="D",INDEX('[17]Date Master'!O$3:P$332,MATCH($H13,'[17]Date Master'!O$3:O$332,0),2),0)</f>
        <v>0</v>
      </c>
      <c r="S13" s="83">
        <f>IF($O13="PHY",INDEX('[17]Date Master'!R$3:S$332,MATCH($H13,'[17]Date Master'!R$3:R$332,0),2),0)</f>
        <v>0</v>
      </c>
      <c r="T13" s="83">
        <f>IF($O13="G",INDEX('[17]Date Master'!R$3:S$332,MATCH($H13,'[17]Date Master'!R$3:R$332,0),2),0)</f>
        <v>1</v>
      </c>
      <c r="U13" s="83">
        <f t="shared" si="7"/>
        <v>1</v>
      </c>
      <c r="V13" s="83" t="str">
        <f t="shared" si="8"/>
        <v>IMCANADAG1</v>
      </c>
      <c r="W13" s="83" t="str">
        <f>IF(ISNA(V13),"-",INDEX([17]Portfolios!A$3:H$814,MATCH(D13,[17]Portfolios!B$3:B$814,0),7)&amp;H13)</f>
        <v>IMCANADA36739</v>
      </c>
      <c r="X13" s="83" t="str">
        <f t="shared" si="9"/>
        <v>IMCANADAM36739</v>
      </c>
      <c r="Y13" s="83" t="str">
        <f t="shared" si="10"/>
        <v>IMCANADAG</v>
      </c>
      <c r="AC13" s="80">
        <v>36033</v>
      </c>
      <c r="AD13" s="81" t="s">
        <v>76</v>
      </c>
      <c r="AE13" s="81" t="s">
        <v>81</v>
      </c>
      <c r="AF13" s="81" t="s">
        <v>98</v>
      </c>
      <c r="AG13" t="s">
        <v>26</v>
      </c>
      <c r="AH13" t="str">
        <f t="shared" si="0"/>
        <v>INTRA-CAND-EAST-PHYWADDINGTON/IM</v>
      </c>
      <c r="AI13" s="81" t="s">
        <v>71</v>
      </c>
      <c r="AJ13">
        <v>1</v>
      </c>
    </row>
    <row r="14" spans="1:37" x14ac:dyDescent="0.25">
      <c r="A14" s="80">
        <v>36760</v>
      </c>
      <c r="B14" s="81" t="s">
        <v>57</v>
      </c>
      <c r="C14" s="81" t="s">
        <v>58</v>
      </c>
      <c r="D14" s="81" t="s">
        <v>63</v>
      </c>
      <c r="E14" s="81" t="s">
        <v>37</v>
      </c>
      <c r="F14" s="81" t="s">
        <v>18</v>
      </c>
      <c r="G14" s="81" t="s">
        <v>38</v>
      </c>
      <c r="H14" s="80">
        <v>36770</v>
      </c>
      <c r="I14" s="81">
        <v>0</v>
      </c>
      <c r="J14" s="79">
        <f t="shared" si="1"/>
        <v>0</v>
      </c>
      <c r="K14" s="79">
        <f t="shared" si="2"/>
        <v>1</v>
      </c>
      <c r="L14" s="79" t="str">
        <f t="shared" si="3"/>
        <v>GDP-HEHUB36770</v>
      </c>
      <c r="M14" s="79">
        <f t="shared" si="4"/>
        <v>0</v>
      </c>
      <c r="N14" s="79">
        <f t="shared" si="5"/>
        <v>0</v>
      </c>
      <c r="O14" s="83" t="str">
        <f t="shared" si="6"/>
        <v>G</v>
      </c>
      <c r="P14" s="83" t="str">
        <f>INDEX([17]Portfolios!A$3:G$916,MATCH(D14,[17]Portfolios!B$3:B$916,0),7)</f>
        <v>IMCANADA</v>
      </c>
      <c r="Q14" s="83">
        <f>IF($O14="P",INDEX('[17]Date Master'!I$3:J$332,MATCH($H14,'[17]Date Master'!I$3:I$332,0),2),0)</f>
        <v>0</v>
      </c>
      <c r="R14" s="83">
        <f>IF($O14="D",INDEX('[17]Date Master'!O$3:P$332,MATCH($H14,'[17]Date Master'!O$3:O$332,0),2),0)</f>
        <v>0</v>
      </c>
      <c r="S14" s="83">
        <f>IF($O14="PHY",INDEX('[17]Date Master'!R$3:S$332,MATCH($H14,'[17]Date Master'!R$3:R$332,0),2),0)</f>
        <v>0</v>
      </c>
      <c r="T14" s="83">
        <f>IF($O14="G",INDEX('[17]Date Master'!R$3:S$332,MATCH($H14,'[17]Date Master'!R$3:R$332,0),2),0)</f>
        <v>3</v>
      </c>
      <c r="U14" s="83">
        <f t="shared" si="7"/>
        <v>3</v>
      </c>
      <c r="V14" s="83" t="str">
        <f t="shared" si="8"/>
        <v>IMCANADAG3</v>
      </c>
      <c r="W14" s="83" t="str">
        <f>IF(ISNA(V14),"-",INDEX([17]Portfolios!A$3:H$814,MATCH(D14,[17]Portfolios!B$3:B$814,0),7)&amp;H14)</f>
        <v>IMCANADA36770</v>
      </c>
      <c r="X14" s="83" t="str">
        <f t="shared" si="9"/>
        <v>IMCANADAM36770</v>
      </c>
      <c r="Y14" s="83" t="str">
        <f t="shared" si="10"/>
        <v>IMCANADAG</v>
      </c>
      <c r="AC14" s="80">
        <v>36033</v>
      </c>
      <c r="AD14" s="81" t="s">
        <v>76</v>
      </c>
      <c r="AE14" s="81" t="s">
        <v>81</v>
      </c>
      <c r="AF14" s="81" t="s">
        <v>98</v>
      </c>
      <c r="AG14" t="s">
        <v>26</v>
      </c>
      <c r="AH14" t="str">
        <f>CONCATENATE(AE14,AF14)</f>
        <v>INTRA-CAND-EAST-PHYWADDINGTON/IM</v>
      </c>
      <c r="AI14" s="81" t="s">
        <v>70</v>
      </c>
      <c r="AJ14">
        <v>1</v>
      </c>
    </row>
    <row r="15" spans="1:37" x14ac:dyDescent="0.25">
      <c r="A15" s="80">
        <v>36760</v>
      </c>
      <c r="B15" s="81" t="s">
        <v>57</v>
      </c>
      <c r="C15" s="81" t="s">
        <v>58</v>
      </c>
      <c r="D15" s="81" t="s">
        <v>63</v>
      </c>
      <c r="E15" s="81" t="s">
        <v>37</v>
      </c>
      <c r="F15" s="81" t="s">
        <v>18</v>
      </c>
      <c r="G15" s="81" t="s">
        <v>71</v>
      </c>
      <c r="H15" s="80">
        <v>36739</v>
      </c>
      <c r="I15" s="81">
        <v>0</v>
      </c>
      <c r="J15" s="79">
        <f t="shared" si="1"/>
        <v>0</v>
      </c>
      <c r="K15" s="79" t="e">
        <f t="shared" si="2"/>
        <v>#N/A</v>
      </c>
      <c r="L15" s="79" t="str">
        <f t="shared" si="3"/>
        <v>GDP-MALIN-CTYGA36739</v>
      </c>
      <c r="M15" s="79">
        <f t="shared" si="4"/>
        <v>0</v>
      </c>
      <c r="N15" s="79">
        <f t="shared" si="5"/>
        <v>0</v>
      </c>
      <c r="O15" s="83" t="str">
        <f t="shared" si="6"/>
        <v>G</v>
      </c>
      <c r="P15" s="83" t="str">
        <f>INDEX([17]Portfolios!A$3:G$916,MATCH(D15,[17]Portfolios!B$3:B$916,0),7)</f>
        <v>IMCANADA</v>
      </c>
      <c r="Q15" s="83">
        <f>IF($O15="P",INDEX('[17]Date Master'!I$3:J$332,MATCH($H15,'[17]Date Master'!I$3:I$332,0),2),0)</f>
        <v>0</v>
      </c>
      <c r="R15" s="83">
        <f>IF($O15="D",INDEX('[17]Date Master'!O$3:P$332,MATCH($H15,'[17]Date Master'!O$3:O$332,0),2),0)</f>
        <v>0</v>
      </c>
      <c r="S15" s="83">
        <f>IF($O15="PHY",INDEX('[17]Date Master'!R$3:S$332,MATCH($H15,'[17]Date Master'!R$3:R$332,0),2),0)</f>
        <v>0</v>
      </c>
      <c r="T15" s="83">
        <f>IF($O15="G",INDEX('[17]Date Master'!R$3:S$332,MATCH($H15,'[17]Date Master'!R$3:R$332,0),2),0)</f>
        <v>1</v>
      </c>
      <c r="U15" s="83">
        <f t="shared" si="7"/>
        <v>1</v>
      </c>
      <c r="V15" s="83" t="str">
        <f t="shared" si="8"/>
        <v>IMCANADAG1</v>
      </c>
      <c r="W15" s="83" t="str">
        <f>IF(ISNA(V15),"-",INDEX([17]Portfolios!A$3:H$814,MATCH(D15,[17]Portfolios!B$3:B$814,0),7)&amp;H15)</f>
        <v>IMCANADA36739</v>
      </c>
      <c r="X15" s="83" t="str">
        <f t="shared" si="9"/>
        <v>IMCANADAM36739</v>
      </c>
      <c r="Y15" s="83" t="str">
        <f t="shared" si="10"/>
        <v>IMCANADAG</v>
      </c>
      <c r="AC15" s="80">
        <v>36033</v>
      </c>
      <c r="AD15" s="81" t="s">
        <v>76</v>
      </c>
      <c r="AE15" s="81" t="s">
        <v>99</v>
      </c>
      <c r="AF15" s="81" t="s">
        <v>78</v>
      </c>
      <c r="AG15" t="s">
        <v>26</v>
      </c>
      <c r="AH15" t="str">
        <f t="shared" si="0"/>
        <v>INTRA-CAND-WE-GD-GDLGD-CGPR-AECO/AV</v>
      </c>
      <c r="AI15" s="81" t="s">
        <v>100</v>
      </c>
      <c r="AJ15">
        <v>0.9</v>
      </c>
    </row>
    <row r="16" spans="1:37" x14ac:dyDescent="0.25">
      <c r="A16" s="80">
        <v>36760</v>
      </c>
      <c r="B16" s="81" t="s">
        <v>57</v>
      </c>
      <c r="C16" s="81" t="s">
        <v>58</v>
      </c>
      <c r="D16" s="81" t="s">
        <v>63</v>
      </c>
      <c r="E16" s="81" t="s">
        <v>37</v>
      </c>
      <c r="F16" s="81" t="s">
        <v>18</v>
      </c>
      <c r="G16" s="81" t="s">
        <v>64</v>
      </c>
      <c r="H16" s="80">
        <v>36739</v>
      </c>
      <c r="I16" s="81">
        <v>0</v>
      </c>
      <c r="J16" s="79">
        <f t="shared" si="1"/>
        <v>0</v>
      </c>
      <c r="K16" s="79" t="e">
        <f t="shared" si="2"/>
        <v>#N/A</v>
      </c>
      <c r="L16" s="79" t="str">
        <f t="shared" si="3"/>
        <v>GDP-NTHWST/CANB36739</v>
      </c>
      <c r="M16" s="79">
        <f t="shared" si="4"/>
        <v>0</v>
      </c>
      <c r="N16" s="79">
        <f t="shared" si="5"/>
        <v>0</v>
      </c>
      <c r="O16" s="83" t="str">
        <f t="shared" si="6"/>
        <v>G</v>
      </c>
      <c r="P16" s="83" t="str">
        <f>INDEX([17]Portfolios!A$3:G$916,MATCH(D16,[17]Portfolios!B$3:B$916,0),7)</f>
        <v>IMCANADA</v>
      </c>
      <c r="Q16" s="83">
        <f>IF($O16="P",INDEX('[17]Date Master'!I$3:J$332,MATCH($H16,'[17]Date Master'!I$3:I$332,0),2),0)</f>
        <v>0</v>
      </c>
      <c r="R16" s="83">
        <f>IF($O16="D",INDEX('[17]Date Master'!O$3:P$332,MATCH($H16,'[17]Date Master'!O$3:O$332,0),2),0)</f>
        <v>0</v>
      </c>
      <c r="S16" s="83">
        <f>IF($O16="PHY",INDEX('[17]Date Master'!R$3:S$332,MATCH($H16,'[17]Date Master'!R$3:R$332,0),2),0)</f>
        <v>0</v>
      </c>
      <c r="T16" s="83">
        <f>IF($O16="G",INDEX('[17]Date Master'!R$3:S$332,MATCH($H16,'[17]Date Master'!R$3:R$332,0),2),0)</f>
        <v>1</v>
      </c>
      <c r="U16" s="83">
        <f t="shared" si="7"/>
        <v>1</v>
      </c>
      <c r="V16" s="83" t="str">
        <f t="shared" si="8"/>
        <v>IMCANADAG1</v>
      </c>
      <c r="W16" s="83" t="str">
        <f>IF(ISNA(V16),"-",INDEX([17]Portfolios!A$3:H$814,MATCH(D16,[17]Portfolios!B$3:B$814,0),7)&amp;H16)</f>
        <v>IMCANADA36739</v>
      </c>
      <c r="X16" s="83" t="str">
        <f t="shared" si="9"/>
        <v>IMCANADAM36739</v>
      </c>
      <c r="Y16" s="83" t="str">
        <f t="shared" si="10"/>
        <v>IMCANADAG</v>
      </c>
      <c r="AC16" s="80">
        <v>36033</v>
      </c>
      <c r="AD16" s="81" t="s">
        <v>76</v>
      </c>
      <c r="AE16" s="81" t="s">
        <v>99</v>
      </c>
      <c r="AF16" s="81" t="s">
        <v>38</v>
      </c>
      <c r="AG16" t="s">
        <v>18</v>
      </c>
      <c r="AH16" t="str">
        <f t="shared" si="0"/>
        <v>INTRA-CAND-WE-GD-GDLGDP-HEHUB</v>
      </c>
      <c r="AI16" s="81"/>
    </row>
    <row r="17" spans="1:37" x14ac:dyDescent="0.25">
      <c r="A17" s="80">
        <v>36760</v>
      </c>
      <c r="B17" s="81" t="s">
        <v>57</v>
      </c>
      <c r="C17" s="81" t="s">
        <v>58</v>
      </c>
      <c r="D17" s="81" t="s">
        <v>63</v>
      </c>
      <c r="E17" s="81" t="s">
        <v>37</v>
      </c>
      <c r="F17" s="81" t="s">
        <v>18</v>
      </c>
      <c r="G17" s="81" t="s">
        <v>64</v>
      </c>
      <c r="H17" s="80">
        <v>36770</v>
      </c>
      <c r="I17" s="81">
        <v>0</v>
      </c>
      <c r="J17" s="79">
        <f t="shared" si="1"/>
        <v>0</v>
      </c>
      <c r="K17" s="79" t="e">
        <f t="shared" si="2"/>
        <v>#N/A</v>
      </c>
      <c r="L17" s="79" t="str">
        <f t="shared" si="3"/>
        <v>GDP-NTHWST/CANB36770</v>
      </c>
      <c r="M17" s="79">
        <f t="shared" si="4"/>
        <v>0</v>
      </c>
      <c r="N17" s="79">
        <f t="shared" si="5"/>
        <v>0</v>
      </c>
      <c r="O17" s="83" t="str">
        <f t="shared" si="6"/>
        <v>G</v>
      </c>
      <c r="P17" s="83" t="str">
        <f>INDEX([17]Portfolios!A$3:G$916,MATCH(D17,[17]Portfolios!B$3:B$916,0),7)</f>
        <v>IMCANADA</v>
      </c>
      <c r="Q17" s="83">
        <f>IF($O17="P",INDEX('[17]Date Master'!I$3:J$332,MATCH($H17,'[17]Date Master'!I$3:I$332,0),2),0)</f>
        <v>0</v>
      </c>
      <c r="R17" s="83">
        <f>IF($O17="D",INDEX('[17]Date Master'!O$3:P$332,MATCH($H17,'[17]Date Master'!O$3:O$332,0),2),0)</f>
        <v>0</v>
      </c>
      <c r="S17" s="83">
        <f>IF($O17="PHY",INDEX('[17]Date Master'!R$3:S$332,MATCH($H17,'[17]Date Master'!R$3:R$332,0),2),0)</f>
        <v>0</v>
      </c>
      <c r="T17" s="83">
        <f>IF($O17="G",INDEX('[17]Date Master'!R$3:S$332,MATCH($H17,'[17]Date Master'!R$3:R$332,0),2),0)</f>
        <v>3</v>
      </c>
      <c r="U17" s="83">
        <f t="shared" si="7"/>
        <v>3</v>
      </c>
      <c r="V17" s="83" t="str">
        <f t="shared" si="8"/>
        <v>IMCANADAG3</v>
      </c>
      <c r="W17" s="83" t="str">
        <f>IF(ISNA(V17),"-",INDEX([17]Portfolios!A$3:H$814,MATCH(D17,[17]Portfolios!B$3:B$814,0),7)&amp;H17)</f>
        <v>IMCANADA36770</v>
      </c>
      <c r="X17" s="83" t="str">
        <f t="shared" si="9"/>
        <v>IMCANADAM36770</v>
      </c>
      <c r="Y17" s="83" t="str">
        <f t="shared" si="10"/>
        <v>IMCANADAG</v>
      </c>
      <c r="AC17" s="80">
        <v>36033</v>
      </c>
      <c r="AD17" s="81" t="s">
        <v>76</v>
      </c>
      <c r="AE17" s="81" t="s">
        <v>101</v>
      </c>
      <c r="AF17" s="81" t="s">
        <v>102</v>
      </c>
      <c r="AG17" t="s">
        <v>26</v>
      </c>
      <c r="AH17" t="str">
        <f t="shared" si="0"/>
        <v>INTRA-CAND-WEST-PHYAECO-CDN/IM</v>
      </c>
    </row>
    <row r="18" spans="1:37" x14ac:dyDescent="0.25">
      <c r="A18" s="80">
        <v>36760</v>
      </c>
      <c r="B18" s="81" t="s">
        <v>57</v>
      </c>
      <c r="C18" s="81" t="s">
        <v>58</v>
      </c>
      <c r="D18" s="81" t="s">
        <v>63</v>
      </c>
      <c r="E18" s="81" t="s">
        <v>37</v>
      </c>
      <c r="F18" s="81" t="s">
        <v>18</v>
      </c>
      <c r="G18" s="81" t="s">
        <v>64</v>
      </c>
      <c r="H18" s="80">
        <v>36800</v>
      </c>
      <c r="I18" s="81">
        <v>0</v>
      </c>
      <c r="J18" s="79">
        <f t="shared" si="1"/>
        <v>0</v>
      </c>
      <c r="K18" s="79" t="e">
        <f t="shared" si="2"/>
        <v>#N/A</v>
      </c>
      <c r="L18" s="79" t="str">
        <f t="shared" si="3"/>
        <v>GDP-NTHWST/CANB36800</v>
      </c>
      <c r="M18" s="79">
        <f t="shared" si="4"/>
        <v>0</v>
      </c>
      <c r="N18" s="79">
        <f t="shared" si="5"/>
        <v>0</v>
      </c>
      <c r="O18" s="83" t="str">
        <f t="shared" si="6"/>
        <v>G</v>
      </c>
      <c r="P18" s="83" t="str">
        <f>INDEX([17]Portfolios!A$3:G$916,MATCH(D18,[17]Portfolios!B$3:B$916,0),7)</f>
        <v>IMCANADA</v>
      </c>
      <c r="Q18" s="83">
        <f>IF($O18="P",INDEX('[17]Date Master'!I$3:J$332,MATCH($H18,'[17]Date Master'!I$3:I$332,0),2),0)</f>
        <v>0</v>
      </c>
      <c r="R18" s="83">
        <f>IF($O18="D",INDEX('[17]Date Master'!O$3:P$332,MATCH($H18,'[17]Date Master'!O$3:O$332,0),2),0)</f>
        <v>0</v>
      </c>
      <c r="S18" s="83">
        <f>IF($O18="PHY",INDEX('[17]Date Master'!R$3:S$332,MATCH($H18,'[17]Date Master'!R$3:R$332,0),2),0)</f>
        <v>0</v>
      </c>
      <c r="T18" s="83">
        <f>IF($O18="G",INDEX('[17]Date Master'!R$3:S$332,MATCH($H18,'[17]Date Master'!R$3:R$332,0),2),0)</f>
        <v>4</v>
      </c>
      <c r="U18" s="83">
        <f t="shared" si="7"/>
        <v>4</v>
      </c>
      <c r="V18" s="83" t="str">
        <f t="shared" si="8"/>
        <v>IMCANADAG4</v>
      </c>
      <c r="W18" s="83" t="str">
        <f>IF(ISNA(V18),"-",INDEX([17]Portfolios!A$3:H$814,MATCH(D18,[17]Portfolios!B$3:B$814,0),7)&amp;H18)</f>
        <v>IMCANADA36800</v>
      </c>
      <c r="X18" s="83" t="str">
        <f t="shared" si="9"/>
        <v>IMCANADAM36800</v>
      </c>
      <c r="Y18" s="83" t="str">
        <f t="shared" si="10"/>
        <v>IMCANADAG</v>
      </c>
      <c r="AC18" s="80">
        <v>36033</v>
      </c>
      <c r="AD18" s="81" t="s">
        <v>76</v>
      </c>
      <c r="AE18" s="81" t="s">
        <v>101</v>
      </c>
      <c r="AF18" s="81" t="s">
        <v>103</v>
      </c>
      <c r="AG18" t="s">
        <v>26</v>
      </c>
      <c r="AH18" t="str">
        <f t="shared" si="0"/>
        <v>INTRA-CAND-WEST-PHYAECO-US/IM</v>
      </c>
      <c r="AI18" s="81"/>
    </row>
    <row r="19" spans="1:37" x14ac:dyDescent="0.25">
      <c r="A19" s="80">
        <v>36760</v>
      </c>
      <c r="B19" s="81" t="s">
        <v>57</v>
      </c>
      <c r="C19" s="81" t="s">
        <v>58</v>
      </c>
      <c r="D19" s="81" t="s">
        <v>63</v>
      </c>
      <c r="E19" s="81" t="s">
        <v>37</v>
      </c>
      <c r="F19" s="81" t="s">
        <v>18</v>
      </c>
      <c r="G19" s="81" t="s">
        <v>96</v>
      </c>
      <c r="H19" s="80">
        <v>36739</v>
      </c>
      <c r="I19" s="81">
        <v>1920000</v>
      </c>
      <c r="J19" s="79">
        <f t="shared" si="1"/>
        <v>0</v>
      </c>
      <c r="K19" s="79" t="e">
        <f>VLOOKUP(G19,CurveTable,2,FALSE)</f>
        <v>#N/A</v>
      </c>
      <c r="L19" s="79" t="str">
        <f t="shared" si="3"/>
        <v>GDP-NWPL-ROCKYM36739</v>
      </c>
      <c r="M19" s="79">
        <f t="shared" si="4"/>
        <v>192</v>
      </c>
      <c r="N19" s="79">
        <f t="shared" si="5"/>
        <v>0</v>
      </c>
      <c r="O19" s="83" t="str">
        <f t="shared" si="6"/>
        <v>G</v>
      </c>
      <c r="P19" s="83" t="str">
        <f>INDEX([17]Portfolios!A$3:G$916,MATCH(D19,[17]Portfolios!B$3:B$916,0),7)</f>
        <v>IMCANADA</v>
      </c>
      <c r="Q19" s="83">
        <f>IF($O19="P",INDEX('[17]Date Master'!I$3:J$332,MATCH($H19,'[17]Date Master'!I$3:I$332,0),2),0)</f>
        <v>0</v>
      </c>
      <c r="R19" s="83">
        <f>IF($O19="D",INDEX('[17]Date Master'!O$3:P$332,MATCH($H19,'[17]Date Master'!O$3:O$332,0),2),0)</f>
        <v>0</v>
      </c>
      <c r="S19" s="83">
        <f>IF($O19="PHY",INDEX('[17]Date Master'!R$3:S$332,MATCH($H19,'[17]Date Master'!R$3:R$332,0),2),0)</f>
        <v>0</v>
      </c>
      <c r="T19" s="83">
        <f>IF($O19="G",INDEX('[17]Date Master'!R$3:S$332,MATCH($H19,'[17]Date Master'!R$3:R$332,0),2),0)</f>
        <v>1</v>
      </c>
      <c r="U19" s="83">
        <f t="shared" si="7"/>
        <v>1</v>
      </c>
      <c r="V19" s="83" t="str">
        <f t="shared" si="8"/>
        <v>IMCANADAG1</v>
      </c>
      <c r="W19" s="83" t="str">
        <f>IF(ISNA(V19),"-",INDEX([17]Portfolios!A$3:H$814,MATCH(D19,[17]Portfolios!B$3:B$814,0),7)&amp;H19)</f>
        <v>IMCANADA36739</v>
      </c>
      <c r="X19" s="83" t="str">
        <f t="shared" si="9"/>
        <v>IMCANADAM36739</v>
      </c>
      <c r="Y19" s="83" t="str">
        <f t="shared" si="10"/>
        <v>IMCANADAG</v>
      </c>
      <c r="AC19" s="80">
        <v>36033</v>
      </c>
      <c r="AD19" s="81" t="s">
        <v>76</v>
      </c>
      <c r="AE19" s="81" t="s">
        <v>101</v>
      </c>
      <c r="AF19" s="81" t="s">
        <v>104</v>
      </c>
      <c r="AG19" t="s">
        <v>26</v>
      </c>
      <c r="AH19" t="str">
        <f t="shared" si="0"/>
        <v>INTRA-CAND-WEST-PHYEMPRESS-CDN/IM</v>
      </c>
      <c r="AI19" s="81"/>
    </row>
    <row r="20" spans="1:37" x14ac:dyDescent="0.25">
      <c r="A20" s="80">
        <v>36760</v>
      </c>
      <c r="B20" s="81" t="s">
        <v>57</v>
      </c>
      <c r="C20" s="81" t="s">
        <v>58</v>
      </c>
      <c r="D20" s="81" t="s">
        <v>63</v>
      </c>
      <c r="E20" s="81" t="s">
        <v>37</v>
      </c>
      <c r="F20" s="81" t="s">
        <v>18</v>
      </c>
      <c r="G20" s="81" t="s">
        <v>96</v>
      </c>
      <c r="H20" s="80">
        <v>36770</v>
      </c>
      <c r="I20" s="81">
        <v>0</v>
      </c>
      <c r="J20" s="79">
        <f t="shared" si="1"/>
        <v>0</v>
      </c>
      <c r="K20" s="79" t="e">
        <f>VLOOKUP(G20,CurveTable,2,FALSE)</f>
        <v>#N/A</v>
      </c>
      <c r="L20" s="79" t="str">
        <f t="shared" si="3"/>
        <v>GDP-NWPL-ROCKYM36770</v>
      </c>
      <c r="M20" s="79">
        <f t="shared" si="4"/>
        <v>0</v>
      </c>
      <c r="N20" s="79">
        <f t="shared" si="5"/>
        <v>0</v>
      </c>
      <c r="O20" s="83" t="str">
        <f t="shared" si="6"/>
        <v>G</v>
      </c>
      <c r="P20" s="83" t="str">
        <f>INDEX([17]Portfolios!A$3:G$916,MATCH(D20,[17]Portfolios!B$3:B$916,0),7)</f>
        <v>IMCANADA</v>
      </c>
      <c r="Q20" s="83">
        <f>IF($O20="P",INDEX('[17]Date Master'!I$3:J$332,MATCH($H20,'[17]Date Master'!I$3:I$332,0),2),0)</f>
        <v>0</v>
      </c>
      <c r="R20" s="83">
        <f>IF($O20="D",INDEX('[17]Date Master'!O$3:P$332,MATCH($H20,'[17]Date Master'!O$3:O$332,0),2),0)</f>
        <v>0</v>
      </c>
      <c r="S20" s="83">
        <f>IF($O20="PHY",INDEX('[17]Date Master'!R$3:S$332,MATCH($H20,'[17]Date Master'!R$3:R$332,0),2),0)</f>
        <v>0</v>
      </c>
      <c r="T20" s="83">
        <f>IF($O20="G",INDEX('[17]Date Master'!R$3:S$332,MATCH($H20,'[17]Date Master'!R$3:R$332,0),2),0)</f>
        <v>3</v>
      </c>
      <c r="U20" s="83">
        <f t="shared" si="7"/>
        <v>3</v>
      </c>
      <c r="V20" s="83" t="str">
        <f t="shared" si="8"/>
        <v>IMCANADAG3</v>
      </c>
      <c r="W20" s="83" t="str">
        <f>IF(ISNA(V20),"-",INDEX([17]Portfolios!A$3:H$814,MATCH(D20,[17]Portfolios!B$3:B$814,0),7)&amp;H20)</f>
        <v>IMCANADA36770</v>
      </c>
      <c r="X20" s="83" t="str">
        <f t="shared" si="9"/>
        <v>IMCANADAM36770</v>
      </c>
      <c r="Y20" s="83" t="str">
        <f t="shared" si="10"/>
        <v>IMCANADAG</v>
      </c>
      <c r="AC20" s="80">
        <v>36033</v>
      </c>
      <c r="AD20" s="81" t="s">
        <v>76</v>
      </c>
      <c r="AE20" s="81" t="s">
        <v>101</v>
      </c>
      <c r="AF20" s="81" t="s">
        <v>91</v>
      </c>
      <c r="AG20" t="s">
        <v>26</v>
      </c>
      <c r="AH20" t="str">
        <f t="shared" si="0"/>
        <v>INTRA-CAND-WEST-PHYEMPRESS-US/IM</v>
      </c>
    </row>
    <row r="21" spans="1:37" x14ac:dyDescent="0.25">
      <c r="A21" s="80">
        <v>36760</v>
      </c>
      <c r="B21" s="81" t="s">
        <v>57</v>
      </c>
      <c r="C21" s="81" t="s">
        <v>58</v>
      </c>
      <c r="D21" s="81" t="s">
        <v>68</v>
      </c>
      <c r="E21" s="81" t="s">
        <v>37</v>
      </c>
      <c r="F21" s="81" t="s">
        <v>20</v>
      </c>
      <c r="G21" s="81" t="s">
        <v>100</v>
      </c>
      <c r="H21" s="80">
        <v>36739</v>
      </c>
      <c r="I21" s="81">
        <v>-147624</v>
      </c>
      <c r="J21" s="79">
        <f t="shared" si="1"/>
        <v>0</v>
      </c>
      <c r="K21" s="79" t="e">
        <f t="shared" si="2"/>
        <v>#N/A</v>
      </c>
      <c r="L21" s="79" t="str">
        <f t="shared" si="3"/>
        <v>IF-NTHWST/CANB36739</v>
      </c>
      <c r="M21" s="79">
        <f t="shared" si="4"/>
        <v>-14.7624</v>
      </c>
      <c r="N21" s="79">
        <f t="shared" si="5"/>
        <v>0</v>
      </c>
      <c r="O21" s="83" t="str">
        <f t="shared" si="6"/>
        <v>PHY</v>
      </c>
      <c r="P21" s="83" t="str">
        <f>INDEX([17]Portfolios!A$3:G$916,MATCH(D21,[17]Portfolios!B$3:B$916,0),7)</f>
        <v>IMCANADA</v>
      </c>
      <c r="Q21" s="83">
        <f>IF($O21="P",INDEX('[17]Date Master'!I$3:J$332,MATCH($H21,'[17]Date Master'!I$3:I$332,0),2),0)</f>
        <v>0</v>
      </c>
      <c r="R21" s="83">
        <f>IF($O21="D",INDEX('[17]Date Master'!O$3:P$332,MATCH($H21,'[17]Date Master'!O$3:O$332,0),2),0)</f>
        <v>0</v>
      </c>
      <c r="S21" s="83">
        <f>IF($O21="PHY",INDEX('[17]Date Master'!R$3:S$332,MATCH($H21,'[17]Date Master'!R$3:R$332,0),2),0)</f>
        <v>1</v>
      </c>
      <c r="T21" s="83">
        <f>IF($O21="G",INDEX('[17]Date Master'!R$3:S$332,MATCH($H21,'[17]Date Master'!R$3:R$332,0),2),0)</f>
        <v>0</v>
      </c>
      <c r="U21" s="83">
        <f t="shared" si="7"/>
        <v>1</v>
      </c>
      <c r="V21" s="83" t="str">
        <f t="shared" si="8"/>
        <v>IMCANADAPHY1</v>
      </c>
      <c r="W21" s="83" t="str">
        <f>IF(ISNA(V21),"-",INDEX([17]Portfolios!A$3:H$814,MATCH(D21,[17]Portfolios!B$3:B$814,0),7)&amp;H21)</f>
        <v>IMCANADA36739</v>
      </c>
      <c r="X21" s="83" t="str">
        <f t="shared" si="9"/>
        <v>IMCANADAM36739</v>
      </c>
      <c r="Y21" s="83" t="str">
        <f t="shared" si="10"/>
        <v>IMCANADAPHY</v>
      </c>
      <c r="AC21" s="80">
        <v>36033</v>
      </c>
      <c r="AD21" s="81" t="s">
        <v>76</v>
      </c>
      <c r="AE21" s="81" t="s">
        <v>101</v>
      </c>
      <c r="AF21" s="81" t="s">
        <v>36</v>
      </c>
      <c r="AG21" t="s">
        <v>26</v>
      </c>
      <c r="AH21" t="str">
        <f t="shared" si="0"/>
        <v>INTRA-CAND-WEST-PHYGD-AECOUS-DAILY</v>
      </c>
      <c r="AI21" s="81"/>
      <c r="AJ21" s="78"/>
    </row>
    <row r="22" spans="1:37" x14ac:dyDescent="0.25">
      <c r="A22" s="80">
        <v>36760</v>
      </c>
      <c r="B22" s="81" t="s">
        <v>57</v>
      </c>
      <c r="C22" s="81" t="s">
        <v>58</v>
      </c>
      <c r="D22" s="81" t="s">
        <v>68</v>
      </c>
      <c r="E22" s="81" t="s">
        <v>37</v>
      </c>
      <c r="F22" s="81" t="s">
        <v>20</v>
      </c>
      <c r="G22" s="81" t="s">
        <v>100</v>
      </c>
      <c r="H22" s="80">
        <v>36770</v>
      </c>
      <c r="I22" s="81">
        <v>-1156500</v>
      </c>
      <c r="J22" s="79">
        <f t="shared" si="1"/>
        <v>0</v>
      </c>
      <c r="K22" s="79" t="e">
        <f t="shared" si="2"/>
        <v>#N/A</v>
      </c>
      <c r="L22" s="79" t="str">
        <f t="shared" si="3"/>
        <v>IF-NTHWST/CANB36770</v>
      </c>
      <c r="M22" s="79">
        <f t="shared" si="4"/>
        <v>-115.65</v>
      </c>
      <c r="N22" s="79">
        <f t="shared" si="5"/>
        <v>0</v>
      </c>
      <c r="O22" s="83" t="str">
        <f t="shared" si="6"/>
        <v>PHY</v>
      </c>
      <c r="P22" s="83" t="str">
        <f>INDEX([17]Portfolios!A$3:G$916,MATCH(D22,[17]Portfolios!B$3:B$916,0),7)</f>
        <v>IMCANADA</v>
      </c>
      <c r="Q22" s="83">
        <f>IF($O22="P",INDEX('[17]Date Master'!I$3:J$332,MATCH($H22,'[17]Date Master'!I$3:I$332,0),2),0)</f>
        <v>0</v>
      </c>
      <c r="R22" s="83">
        <f>IF($O22="D",INDEX('[17]Date Master'!O$3:P$332,MATCH($H22,'[17]Date Master'!O$3:O$332,0),2),0)</f>
        <v>0</v>
      </c>
      <c r="S22" s="83">
        <f>IF($O22="PHY",INDEX('[17]Date Master'!R$3:S$332,MATCH($H22,'[17]Date Master'!R$3:R$332,0),2),0)</f>
        <v>3</v>
      </c>
      <c r="T22" s="83">
        <f>IF($O22="G",INDEX('[17]Date Master'!R$3:S$332,MATCH($H22,'[17]Date Master'!R$3:R$332,0),2),0)</f>
        <v>0</v>
      </c>
      <c r="U22" s="83">
        <f t="shared" si="7"/>
        <v>3</v>
      </c>
      <c r="V22" s="83" t="str">
        <f t="shared" si="8"/>
        <v>IMCANADAPHY3</v>
      </c>
      <c r="W22" s="83" t="str">
        <f>IF(ISNA(V22),"-",INDEX([17]Portfolios!A$3:H$814,MATCH(D22,[17]Portfolios!B$3:B$814,0),7)&amp;H22)</f>
        <v>IMCANADA36770</v>
      </c>
      <c r="X22" s="83" t="str">
        <f t="shared" si="9"/>
        <v>IMCANADAM36770</v>
      </c>
      <c r="Y22" s="83" t="str">
        <f t="shared" si="10"/>
        <v>IMCANADAPHY</v>
      </c>
      <c r="AC22" s="80">
        <v>36033</v>
      </c>
      <c r="AD22" s="81" t="s">
        <v>76</v>
      </c>
      <c r="AE22" s="81" t="s">
        <v>101</v>
      </c>
      <c r="AF22" s="81" t="s">
        <v>78</v>
      </c>
      <c r="AG22" t="s">
        <v>18</v>
      </c>
      <c r="AH22" t="str">
        <f t="shared" si="0"/>
        <v>INTRA-CAND-WEST-PHYGD-CGPR-AECO/AV</v>
      </c>
      <c r="AI22" s="81"/>
      <c r="AJ22" s="78"/>
    </row>
    <row r="23" spans="1:37" x14ac:dyDescent="0.25">
      <c r="A23" s="80">
        <v>36760</v>
      </c>
      <c r="B23" s="81" t="s">
        <v>57</v>
      </c>
      <c r="C23" s="81" t="s">
        <v>58</v>
      </c>
      <c r="D23" s="81" t="s">
        <v>68</v>
      </c>
      <c r="E23" s="81" t="s">
        <v>37</v>
      </c>
      <c r="F23" s="81" t="s">
        <v>20</v>
      </c>
      <c r="G23" s="81" t="s">
        <v>60</v>
      </c>
      <c r="H23" s="80">
        <v>36739</v>
      </c>
      <c r="I23" s="81">
        <v>-606517</v>
      </c>
      <c r="J23" s="79">
        <f t="shared" si="1"/>
        <v>-485213.60000000003</v>
      </c>
      <c r="K23" s="79">
        <f t="shared" si="2"/>
        <v>0.8</v>
      </c>
      <c r="L23" s="79" t="str">
        <f t="shared" si="3"/>
        <v>NGMR-AECO/C36739</v>
      </c>
      <c r="M23" s="79">
        <f t="shared" si="4"/>
        <v>-60.651699999999998</v>
      </c>
      <c r="N23" s="79">
        <f t="shared" si="5"/>
        <v>-48.521360000000001</v>
      </c>
      <c r="O23" s="83" t="str">
        <f t="shared" si="6"/>
        <v>PHY</v>
      </c>
      <c r="P23" s="83" t="str">
        <f>INDEX([17]Portfolios!A$3:G$916,MATCH(D23,[17]Portfolios!B$3:B$916,0),7)</f>
        <v>IMCANADA</v>
      </c>
      <c r="Q23" s="83">
        <f>IF($O23="P",INDEX('[17]Date Master'!I$3:J$332,MATCH($H23,'[17]Date Master'!I$3:I$332,0),2),0)</f>
        <v>0</v>
      </c>
      <c r="R23" s="83">
        <f>IF($O23="D",INDEX('[17]Date Master'!O$3:P$332,MATCH($H23,'[17]Date Master'!O$3:O$332,0),2),0)</f>
        <v>0</v>
      </c>
      <c r="S23" s="83">
        <f>IF($O23="PHY",INDEX('[17]Date Master'!R$3:S$332,MATCH($H23,'[17]Date Master'!R$3:R$332,0),2),0)</f>
        <v>1</v>
      </c>
      <c r="T23" s="83">
        <f>IF($O23="G",INDEX('[17]Date Master'!R$3:S$332,MATCH($H23,'[17]Date Master'!R$3:R$332,0),2),0)</f>
        <v>0</v>
      </c>
      <c r="U23" s="83">
        <f t="shared" si="7"/>
        <v>1</v>
      </c>
      <c r="V23" s="83" t="str">
        <f t="shared" si="8"/>
        <v>IMCANADAPHY1</v>
      </c>
      <c r="W23" s="83" t="str">
        <f>IF(ISNA(V23),"-",INDEX([17]Portfolios!A$3:H$814,MATCH(D23,[17]Portfolios!B$3:B$814,0),7)&amp;H23)</f>
        <v>IMCANADA36739</v>
      </c>
      <c r="X23" s="83" t="str">
        <f t="shared" si="9"/>
        <v>IMCANADAM36739</v>
      </c>
      <c r="Y23" s="83" t="str">
        <f t="shared" si="10"/>
        <v>IMCANADAPHY</v>
      </c>
      <c r="AC23" s="80">
        <v>36033</v>
      </c>
      <c r="AD23" s="81" t="s">
        <v>76</v>
      </c>
      <c r="AE23" s="81" t="s">
        <v>101</v>
      </c>
      <c r="AF23" s="81" t="s">
        <v>105</v>
      </c>
      <c r="AG23" t="s">
        <v>26</v>
      </c>
      <c r="AH23" t="str">
        <f t="shared" si="0"/>
        <v>INTRA-CAND-WEST-PHYGD-CGPR-AECO/DA</v>
      </c>
      <c r="AI23" s="81"/>
      <c r="AJ23" s="78"/>
      <c r="AK23" s="78"/>
    </row>
    <row r="24" spans="1:37" x14ac:dyDescent="0.25">
      <c r="A24" s="80">
        <v>36760</v>
      </c>
      <c r="B24" s="81" t="s">
        <v>57</v>
      </c>
      <c r="C24" s="81" t="s">
        <v>58</v>
      </c>
      <c r="D24" s="81" t="s">
        <v>68</v>
      </c>
      <c r="E24" s="81" t="s">
        <v>37</v>
      </c>
      <c r="F24" s="81" t="s">
        <v>20</v>
      </c>
      <c r="G24" s="81" t="s">
        <v>60</v>
      </c>
      <c r="H24" s="80">
        <v>36770</v>
      </c>
      <c r="I24" s="81">
        <v>2629638</v>
      </c>
      <c r="J24" s="79">
        <f t="shared" si="1"/>
        <v>2103710.4</v>
      </c>
      <c r="K24" s="79">
        <f t="shared" si="2"/>
        <v>0.8</v>
      </c>
      <c r="L24" s="79" t="str">
        <f t="shared" si="3"/>
        <v>NGMR-AECO/C36770</v>
      </c>
      <c r="M24" s="79">
        <f t="shared" si="4"/>
        <v>262.96379999999999</v>
      </c>
      <c r="N24" s="79">
        <f t="shared" si="5"/>
        <v>210.37103999999999</v>
      </c>
      <c r="O24" s="83" t="str">
        <f t="shared" si="6"/>
        <v>PHY</v>
      </c>
      <c r="P24" s="83" t="str">
        <f>INDEX([17]Portfolios!A$3:G$916,MATCH(D24,[17]Portfolios!B$3:B$916,0),7)</f>
        <v>IMCANADA</v>
      </c>
      <c r="Q24" s="83">
        <f>IF($O24="P",INDEX('[17]Date Master'!I$3:J$332,MATCH($H24,'[17]Date Master'!I$3:I$332,0),2),0)</f>
        <v>0</v>
      </c>
      <c r="R24" s="83">
        <f>IF($O24="D",INDEX('[17]Date Master'!O$3:P$332,MATCH($H24,'[17]Date Master'!O$3:O$332,0),2),0)</f>
        <v>0</v>
      </c>
      <c r="S24" s="83">
        <f>IF($O24="PHY",INDEX('[17]Date Master'!R$3:S$332,MATCH($H24,'[17]Date Master'!R$3:R$332,0),2),0)</f>
        <v>3</v>
      </c>
      <c r="T24" s="83">
        <f>IF($O24="G",INDEX('[17]Date Master'!R$3:S$332,MATCH($H24,'[17]Date Master'!R$3:R$332,0),2),0)</f>
        <v>0</v>
      </c>
      <c r="U24" s="83">
        <f t="shared" si="7"/>
        <v>3</v>
      </c>
      <c r="V24" s="83" t="str">
        <f t="shared" si="8"/>
        <v>IMCANADAPHY3</v>
      </c>
      <c r="W24" s="83" t="str">
        <f>IF(ISNA(V24),"-",INDEX([17]Portfolios!A$3:H$814,MATCH(D24,[17]Portfolios!B$3:B$814,0),7)&amp;H24)</f>
        <v>IMCANADA36770</v>
      </c>
      <c r="X24" s="83" t="str">
        <f t="shared" si="9"/>
        <v>IMCANADAM36770</v>
      </c>
      <c r="Y24" s="83" t="str">
        <f t="shared" si="10"/>
        <v>IMCANADAPHY</v>
      </c>
      <c r="AC24" s="80">
        <v>36033</v>
      </c>
      <c r="AD24" s="81" t="s">
        <v>76</v>
      </c>
      <c r="AE24" s="81" t="s">
        <v>101</v>
      </c>
      <c r="AF24" s="81" t="s">
        <v>106</v>
      </c>
      <c r="AG24" t="s">
        <v>18</v>
      </c>
      <c r="AH24" t="str">
        <f t="shared" si="0"/>
        <v>INTRA-CAND-WEST-PHYGD-CGPR-EMPRESS</v>
      </c>
      <c r="AI24" s="81"/>
      <c r="AJ24" s="78"/>
      <c r="AK24" s="78"/>
    </row>
    <row r="25" spans="1:37" x14ac:dyDescent="0.25">
      <c r="A25" s="80">
        <v>36760</v>
      </c>
      <c r="B25" s="81" t="s">
        <v>57</v>
      </c>
      <c r="C25" s="81" t="s">
        <v>58</v>
      </c>
      <c r="D25" s="81" t="s">
        <v>68</v>
      </c>
      <c r="E25" s="81" t="s">
        <v>37</v>
      </c>
      <c r="F25" s="81" t="s">
        <v>20</v>
      </c>
      <c r="G25" s="81" t="s">
        <v>61</v>
      </c>
      <c r="H25" s="80">
        <v>36739</v>
      </c>
      <c r="I25" s="81">
        <v>3827</v>
      </c>
      <c r="J25" s="79">
        <f t="shared" si="1"/>
        <v>3061.6000000000004</v>
      </c>
      <c r="K25" s="79">
        <f t="shared" si="2"/>
        <v>0.8</v>
      </c>
      <c r="L25" s="79" t="str">
        <f t="shared" si="3"/>
        <v>STATION2/US$36739</v>
      </c>
      <c r="M25" s="79">
        <f t="shared" si="4"/>
        <v>0.38269999999999998</v>
      </c>
      <c r="N25" s="79">
        <f t="shared" si="5"/>
        <v>0.30616000000000004</v>
      </c>
      <c r="O25" s="83" t="str">
        <f t="shared" si="6"/>
        <v>PHY</v>
      </c>
      <c r="P25" s="83" t="str">
        <f>INDEX([17]Portfolios!A$3:G$916,MATCH(D25,[17]Portfolios!B$3:B$916,0),7)</f>
        <v>IMCANADA</v>
      </c>
      <c r="Q25" s="83">
        <f>IF($O25="P",INDEX('[17]Date Master'!I$3:J$332,MATCH($H25,'[17]Date Master'!I$3:I$332,0),2),0)</f>
        <v>0</v>
      </c>
      <c r="R25" s="83">
        <f>IF($O25="D",INDEX('[17]Date Master'!O$3:P$332,MATCH($H25,'[17]Date Master'!O$3:O$332,0),2),0)</f>
        <v>0</v>
      </c>
      <c r="S25" s="83">
        <f>IF($O25="PHY",INDEX('[17]Date Master'!R$3:S$332,MATCH($H25,'[17]Date Master'!R$3:R$332,0),2),0)</f>
        <v>1</v>
      </c>
      <c r="T25" s="83">
        <f>IF($O25="G",INDEX('[17]Date Master'!R$3:S$332,MATCH($H25,'[17]Date Master'!R$3:R$332,0),2),0)</f>
        <v>0</v>
      </c>
      <c r="U25" s="83">
        <f t="shared" si="7"/>
        <v>1</v>
      </c>
      <c r="V25" s="83" t="str">
        <f t="shared" si="8"/>
        <v>IMCANADAPHY1</v>
      </c>
      <c r="W25" s="83" t="str">
        <f>IF(ISNA(V25),"-",INDEX([17]Portfolios!A$3:H$814,MATCH(D25,[17]Portfolios!B$3:B$814,0),7)&amp;H25)</f>
        <v>IMCANADA36739</v>
      </c>
      <c r="X25" s="83" t="str">
        <f t="shared" si="9"/>
        <v>IMCANADAM36739</v>
      </c>
      <c r="Y25" s="83" t="str">
        <f t="shared" si="10"/>
        <v>IMCANADAPHY</v>
      </c>
      <c r="AC25" s="80">
        <v>36033</v>
      </c>
      <c r="AD25" s="81" t="s">
        <v>76</v>
      </c>
      <c r="AE25" s="81" t="s">
        <v>77</v>
      </c>
      <c r="AF25" s="81" t="s">
        <v>78</v>
      </c>
      <c r="AG25" t="s">
        <v>18</v>
      </c>
      <c r="AH25" t="str">
        <f t="shared" si="0"/>
        <v>INTRA-CAND-BC-GD-GDLGD-CGPR-AECO/AV</v>
      </c>
      <c r="AI25" s="81"/>
      <c r="AJ25" s="78"/>
    </row>
    <row r="26" spans="1:37" x14ac:dyDescent="0.25">
      <c r="A26" s="80">
        <v>36760</v>
      </c>
      <c r="B26" s="81" t="s">
        <v>57</v>
      </c>
      <c r="C26" s="81" t="s">
        <v>58</v>
      </c>
      <c r="D26" s="81" t="s">
        <v>68</v>
      </c>
      <c r="E26" s="81" t="s">
        <v>37</v>
      </c>
      <c r="F26" s="81" t="s">
        <v>20</v>
      </c>
      <c r="G26" s="81" t="s">
        <v>61</v>
      </c>
      <c r="H26" s="80">
        <v>36770</v>
      </c>
      <c r="I26" s="81">
        <v>-298500</v>
      </c>
      <c r="J26" s="79">
        <f t="shared" si="1"/>
        <v>-238800</v>
      </c>
      <c r="K26" s="79">
        <f t="shared" si="2"/>
        <v>0.8</v>
      </c>
      <c r="L26" s="79" t="str">
        <f t="shared" si="3"/>
        <v>STATION2/US$36770</v>
      </c>
      <c r="M26" s="79">
        <f t="shared" si="4"/>
        <v>-29.85</v>
      </c>
      <c r="N26" s="79">
        <f t="shared" si="5"/>
        <v>-23.88</v>
      </c>
      <c r="O26" s="83" t="str">
        <f t="shared" si="6"/>
        <v>PHY</v>
      </c>
      <c r="P26" s="83" t="str">
        <f>INDEX([17]Portfolios!A$3:G$916,MATCH(D26,[17]Portfolios!B$3:B$916,0),7)</f>
        <v>IMCANADA</v>
      </c>
      <c r="Q26" s="83">
        <f>IF($O26="P",INDEX('[17]Date Master'!I$3:J$332,MATCH($H26,'[17]Date Master'!I$3:I$332,0),2),0)</f>
        <v>0</v>
      </c>
      <c r="R26" s="83">
        <f>IF($O26="D",INDEX('[17]Date Master'!O$3:P$332,MATCH($H26,'[17]Date Master'!O$3:O$332,0),2),0)</f>
        <v>0</v>
      </c>
      <c r="S26" s="83">
        <f>IF($O26="PHY",INDEX('[17]Date Master'!R$3:S$332,MATCH($H26,'[17]Date Master'!R$3:R$332,0),2),0)</f>
        <v>3</v>
      </c>
      <c r="T26" s="83">
        <f>IF($O26="G",INDEX('[17]Date Master'!R$3:S$332,MATCH($H26,'[17]Date Master'!R$3:R$332,0),2),0)</f>
        <v>0</v>
      </c>
      <c r="U26" s="83">
        <f t="shared" si="7"/>
        <v>3</v>
      </c>
      <c r="V26" s="83" t="str">
        <f t="shared" si="8"/>
        <v>IMCANADAPHY3</v>
      </c>
      <c r="W26" s="83" t="str">
        <f>IF(ISNA(V26),"-",INDEX([17]Portfolios!A$3:H$814,MATCH(D26,[17]Portfolios!B$3:B$814,0),7)&amp;H26)</f>
        <v>IMCANADA36770</v>
      </c>
      <c r="X26" s="83" t="str">
        <f t="shared" si="9"/>
        <v>IMCANADAM36770</v>
      </c>
      <c r="Y26" s="83" t="str">
        <f t="shared" si="10"/>
        <v>IMCANADAPHY</v>
      </c>
      <c r="AC26" s="80">
        <v>36033</v>
      </c>
      <c r="AD26" s="81" t="s">
        <v>76</v>
      </c>
      <c r="AE26" s="81" t="s">
        <v>77</v>
      </c>
      <c r="AF26" s="81" t="s">
        <v>107</v>
      </c>
      <c r="AG26" t="s">
        <v>18</v>
      </c>
      <c r="AH26" t="str">
        <f t="shared" si="0"/>
        <v>INTRA-CAND-BC-GD-GDLGD-NTHWST/CANB</v>
      </c>
      <c r="AI26" s="81"/>
      <c r="AJ26" s="78"/>
    </row>
    <row r="27" spans="1:37" x14ac:dyDescent="0.25">
      <c r="A27" s="80"/>
      <c r="B27" s="81"/>
      <c r="C27" s="81"/>
      <c r="D27" s="81"/>
      <c r="E27" s="81"/>
      <c r="F27" s="81"/>
      <c r="G27" s="81"/>
      <c r="H27" s="80"/>
      <c r="I27" s="81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>
        <v>36033</v>
      </c>
      <c r="AD27" s="81" t="s">
        <v>76</v>
      </c>
      <c r="AE27" s="81" t="s">
        <v>108</v>
      </c>
      <c r="AF27" t="s">
        <v>59</v>
      </c>
      <c r="AG27" t="s">
        <v>20</v>
      </c>
      <c r="AH27" t="str">
        <f t="shared" si="0"/>
        <v>INTRA-CAND-WEST-PRCNG</v>
      </c>
      <c r="AI27" s="81"/>
      <c r="AJ27" s="78"/>
    </row>
    <row r="28" spans="1:37" x14ac:dyDescent="0.25">
      <c r="A28" s="80"/>
      <c r="B28" s="81"/>
      <c r="C28" s="81"/>
      <c r="D28" s="81"/>
      <c r="E28" s="81"/>
      <c r="F28" s="81"/>
      <c r="G28" s="81"/>
      <c r="H28" s="80"/>
      <c r="I28" s="81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>
        <v>36033</v>
      </c>
      <c r="AD28" s="81" t="s">
        <v>76</v>
      </c>
      <c r="AE28" s="81" t="s">
        <v>108</v>
      </c>
      <c r="AF28" t="s">
        <v>109</v>
      </c>
      <c r="AG28" t="s">
        <v>20</v>
      </c>
      <c r="AH28" t="str">
        <f t="shared" si="0"/>
        <v>INTRA-CAND-WEST-PRCCGPR-AECO/BASIS</v>
      </c>
      <c r="AI28" s="81"/>
      <c r="AJ28" s="78"/>
    </row>
    <row r="29" spans="1:37" x14ac:dyDescent="0.25">
      <c r="A29" s="80"/>
      <c r="B29" s="81"/>
      <c r="C29" s="81"/>
      <c r="D29" s="81"/>
      <c r="E29" s="81"/>
      <c r="F29" s="81"/>
      <c r="G29" s="81"/>
      <c r="H29" s="80"/>
      <c r="I29" s="81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>
        <v>36033</v>
      </c>
      <c r="AD29" s="81" t="s">
        <v>76</v>
      </c>
      <c r="AE29" s="81" t="s">
        <v>108</v>
      </c>
      <c r="AF29" t="s">
        <v>110</v>
      </c>
      <c r="AG29" t="s">
        <v>20</v>
      </c>
      <c r="AH29" t="str">
        <f t="shared" si="0"/>
        <v>INTRA-CAND-WEST-PRCIF-NWPL_ROCKY_M</v>
      </c>
      <c r="AI29" s="81"/>
      <c r="AJ29" s="78"/>
    </row>
    <row r="30" spans="1:37" x14ac:dyDescent="0.25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>
        <v>36033</v>
      </c>
      <c r="AD30" s="81" t="s">
        <v>76</v>
      </c>
      <c r="AE30" t="s">
        <v>99</v>
      </c>
      <c r="AF30" t="s">
        <v>36</v>
      </c>
      <c r="AG30" t="s">
        <v>18</v>
      </c>
      <c r="AH30" t="str">
        <f t="shared" si="0"/>
        <v>INTRA-CAND-WE-GD-GDLGD-AECOUS-DAILY</v>
      </c>
      <c r="AI30" s="81"/>
    </row>
    <row r="31" spans="1:37" x14ac:dyDescent="0.25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>
        <v>36033</v>
      </c>
      <c r="AD31" s="81" t="s">
        <v>76</v>
      </c>
      <c r="AE31" s="81" t="s">
        <v>101</v>
      </c>
      <c r="AF31" t="s">
        <v>111</v>
      </c>
      <c r="AG31" t="s">
        <v>26</v>
      </c>
      <c r="AH31" t="str">
        <f>CONCATENATE(AE31,AF31)</f>
        <v>INTRA-CAND-WEST-PHYGDC-EMPRESS/DAY</v>
      </c>
      <c r="AJ31" s="78"/>
    </row>
    <row r="32" spans="1:37" x14ac:dyDescent="0.25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>
        <v>36033</v>
      </c>
      <c r="AD32" s="81" t="s">
        <v>76</v>
      </c>
      <c r="AE32" s="81" t="s">
        <v>62</v>
      </c>
      <c r="AF32" s="81" t="s">
        <v>60</v>
      </c>
      <c r="AG32" t="s">
        <v>20</v>
      </c>
      <c r="AH32" t="str">
        <f t="shared" ref="AH32:AH39" si="11">CONCATENATE(AE32,AF32)</f>
        <v>IMCAN-ERMS-XL-PRCNGMR-AECO/C</v>
      </c>
      <c r="AJ32" s="78"/>
    </row>
    <row r="33" spans="1:34" x14ac:dyDescent="0.25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>
        <v>36033</v>
      </c>
      <c r="AD33" s="81" t="s">
        <v>76</v>
      </c>
      <c r="AE33" s="81" t="s">
        <v>62</v>
      </c>
      <c r="AF33" s="84" t="s">
        <v>59</v>
      </c>
      <c r="AG33" t="s">
        <v>20</v>
      </c>
      <c r="AH33" t="str">
        <f t="shared" si="11"/>
        <v>IMCAN-ERMS-XL-PRCNG</v>
      </c>
    </row>
    <row r="34" spans="1:34" x14ac:dyDescent="0.25">
      <c r="A34" s="80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>
        <v>36033</v>
      </c>
      <c r="AD34" s="81" t="s">
        <v>76</v>
      </c>
      <c r="AE34" s="81" t="s">
        <v>62</v>
      </c>
      <c r="AF34" s="84" t="s">
        <v>39</v>
      </c>
      <c r="AG34" t="s">
        <v>20</v>
      </c>
      <c r="AH34" t="str">
        <f t="shared" si="11"/>
        <v>IMCAN-ERMS-XL-PRCIF-NTHWST/CANBR</v>
      </c>
    </row>
    <row r="35" spans="1:34" x14ac:dyDescent="0.25">
      <c r="A35" s="80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>
        <v>36033</v>
      </c>
      <c r="AD35" s="81" t="s">
        <v>76</v>
      </c>
      <c r="AE35" s="81" t="s">
        <v>62</v>
      </c>
      <c r="AF35" s="81" t="s">
        <v>61</v>
      </c>
      <c r="AG35" t="s">
        <v>20</v>
      </c>
      <c r="AH35" t="str">
        <f t="shared" si="11"/>
        <v>IMCAN-ERMS-XL-PRCSTATION2/US$</v>
      </c>
    </row>
    <row r="36" spans="1:34" x14ac:dyDescent="0.25">
      <c r="A36" s="80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>
        <v>36033</v>
      </c>
      <c r="AD36" s="81" t="s">
        <v>76</v>
      </c>
      <c r="AE36" s="81" t="s">
        <v>62</v>
      </c>
      <c r="AF36" s="81" t="s">
        <v>56</v>
      </c>
      <c r="AG36" t="s">
        <v>20</v>
      </c>
      <c r="AH36" t="str">
        <f t="shared" si="11"/>
        <v>IMCAN-ERMS-XL-PRCIF-NWPL-ROCK/CA</v>
      </c>
    </row>
    <row r="37" spans="1:34" x14ac:dyDescent="0.25">
      <c r="A37" s="80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>
        <v>36033</v>
      </c>
      <c r="AD37" s="81" t="s">
        <v>76</v>
      </c>
      <c r="AE37" s="81" t="s">
        <v>62</v>
      </c>
      <c r="AF37" s="81" t="s">
        <v>112</v>
      </c>
      <c r="AG37" t="s">
        <v>20</v>
      </c>
      <c r="AH37" t="str">
        <f t="shared" si="11"/>
        <v>IMCAN-ERMS-XL-PRCNGI-MALIN/FP</v>
      </c>
    </row>
    <row r="38" spans="1:34" x14ac:dyDescent="0.25">
      <c r="A38" s="80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>
        <v>36033</v>
      </c>
      <c r="AD38" s="81" t="s">
        <v>76</v>
      </c>
      <c r="AE38" s="81" t="s">
        <v>113</v>
      </c>
      <c r="AF38" s="81" t="s">
        <v>109</v>
      </c>
      <c r="AG38" t="s">
        <v>19</v>
      </c>
      <c r="AH38" t="str">
        <f t="shared" si="11"/>
        <v>IMCAN-ERMS-XL-BASCGPR-AECO/BASIS</v>
      </c>
    </row>
    <row r="39" spans="1:34" x14ac:dyDescent="0.25">
      <c r="A39" s="80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>
        <v>36033</v>
      </c>
      <c r="AD39" s="81" t="s">
        <v>76</v>
      </c>
      <c r="AE39" s="81" t="s">
        <v>63</v>
      </c>
      <c r="AF39" s="81" t="s">
        <v>38</v>
      </c>
      <c r="AG39" t="s">
        <v>18</v>
      </c>
      <c r="AH39" t="str">
        <f t="shared" si="11"/>
        <v>IMCAN-ERMS-XL-GDLGDP-HEHUB</v>
      </c>
    </row>
    <row r="40" spans="1:34" x14ac:dyDescent="0.25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>
        <v>36033</v>
      </c>
      <c r="AD40" s="81" t="s">
        <v>76</v>
      </c>
      <c r="AE40" t="s">
        <v>108</v>
      </c>
      <c r="AF40" t="s">
        <v>114</v>
      </c>
      <c r="AG40" t="s">
        <v>20</v>
      </c>
      <c r="AH40" t="s">
        <v>115</v>
      </c>
    </row>
    <row r="41" spans="1:34" x14ac:dyDescent="0.25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>
        <v>36033</v>
      </c>
      <c r="AD41" s="81" t="s">
        <v>76</v>
      </c>
      <c r="AE41" t="s">
        <v>108</v>
      </c>
      <c r="AF41" t="s">
        <v>60</v>
      </c>
      <c r="AG41" t="s">
        <v>20</v>
      </c>
      <c r="AH41" t="s">
        <v>116</v>
      </c>
    </row>
    <row r="42" spans="1:34" x14ac:dyDescent="0.25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>
        <v>36033</v>
      </c>
      <c r="AD42" s="81" t="s">
        <v>76</v>
      </c>
      <c r="AE42" t="s">
        <v>108</v>
      </c>
      <c r="AF42" t="s">
        <v>117</v>
      </c>
      <c r="AG42" t="s">
        <v>20</v>
      </c>
      <c r="AH42" t="s">
        <v>118</v>
      </c>
    </row>
    <row r="43" spans="1:34" x14ac:dyDescent="0.25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>
        <v>36033</v>
      </c>
      <c r="AD43" s="81" t="s">
        <v>76</v>
      </c>
      <c r="AE43" s="81" t="s">
        <v>99</v>
      </c>
      <c r="AF43" s="81" t="s">
        <v>119</v>
      </c>
      <c r="AG43" t="s">
        <v>18</v>
      </c>
      <c r="AH43" t="str">
        <f t="shared" ref="AH43:AH61" si="12">CONCATENATE(AE43,AF43)</f>
        <v>INTRA-CAND-WE-GD-GDLGDP-KERN/OPAL</v>
      </c>
    </row>
    <row r="44" spans="1:34" x14ac:dyDescent="0.25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>
        <v>36034</v>
      </c>
      <c r="AD44" s="81" t="s">
        <v>76</v>
      </c>
      <c r="AE44" t="s">
        <v>101</v>
      </c>
      <c r="AF44" t="s">
        <v>120</v>
      </c>
      <c r="AG44" t="s">
        <v>26</v>
      </c>
      <c r="AH44" t="str">
        <f t="shared" si="12"/>
        <v>INTRA-CAND-WEST-PHYCHIPPAWA-CDN/IM</v>
      </c>
    </row>
    <row r="45" spans="1:34" x14ac:dyDescent="0.25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>
        <v>36035</v>
      </c>
      <c r="AD45" s="81" t="s">
        <v>76</v>
      </c>
      <c r="AE45" t="s">
        <v>101</v>
      </c>
      <c r="AF45" t="s">
        <v>120</v>
      </c>
      <c r="AG45" t="s">
        <v>26</v>
      </c>
      <c r="AH45" t="str">
        <f t="shared" si="12"/>
        <v>INTRA-CAND-WEST-PHYCHIPPAWA-CDN/IM</v>
      </c>
    </row>
    <row r="46" spans="1:34" x14ac:dyDescent="0.25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>
        <v>36036</v>
      </c>
      <c r="AD46" s="81" t="s">
        <v>76</v>
      </c>
      <c r="AE46" t="s">
        <v>101</v>
      </c>
      <c r="AF46" t="s">
        <v>82</v>
      </c>
      <c r="AG46" t="s">
        <v>26</v>
      </c>
      <c r="AH46" t="str">
        <f t="shared" si="12"/>
        <v>INTRA-CAND-WEST-PHYCHIPPAWA/IM</v>
      </c>
    </row>
    <row r="47" spans="1:34" x14ac:dyDescent="0.25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>
        <v>36033</v>
      </c>
      <c r="AD47" s="81" t="s">
        <v>76</v>
      </c>
      <c r="AE47" t="s">
        <v>101</v>
      </c>
      <c r="AF47" t="s">
        <v>121</v>
      </c>
      <c r="AG47" t="s">
        <v>26</v>
      </c>
      <c r="AH47" t="str">
        <f t="shared" si="12"/>
        <v>INTRA-CAND-WEST-PHYEMERSON-ONT</v>
      </c>
    </row>
    <row r="48" spans="1:34" x14ac:dyDescent="0.25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>
        <v>36033</v>
      </c>
      <c r="AD48" s="81" t="s">
        <v>76</v>
      </c>
      <c r="AE48" t="s">
        <v>101</v>
      </c>
      <c r="AF48" t="s">
        <v>121</v>
      </c>
      <c r="AG48" t="s">
        <v>26</v>
      </c>
      <c r="AH48" t="str">
        <f t="shared" si="12"/>
        <v>INTRA-CAND-WEST-PHYEMERSON-ONT</v>
      </c>
    </row>
    <row r="49" spans="1:34" x14ac:dyDescent="0.25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>
        <v>36033</v>
      </c>
      <c r="AD49" s="81" t="s">
        <v>76</v>
      </c>
      <c r="AE49" t="s">
        <v>101</v>
      </c>
      <c r="AF49" t="s">
        <v>122</v>
      </c>
      <c r="AG49" t="s">
        <v>26</v>
      </c>
      <c r="AH49" t="str">
        <f t="shared" si="12"/>
        <v>INTRA-CAND-WEST-PHYGD-AECOUSD-DAIL</v>
      </c>
    </row>
    <row r="50" spans="1:34" x14ac:dyDescent="0.25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>
        <v>36033</v>
      </c>
      <c r="AD50" s="81" t="s">
        <v>76</v>
      </c>
      <c r="AE50" t="s">
        <v>101</v>
      </c>
      <c r="AF50" t="s">
        <v>93</v>
      </c>
      <c r="AG50" t="s">
        <v>26</v>
      </c>
      <c r="AH50" t="str">
        <f t="shared" si="12"/>
        <v>INTRA-CAND-WEST-PHYGDM-WADDINGTON</v>
      </c>
    </row>
    <row r="51" spans="1:34" x14ac:dyDescent="0.25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>
        <v>36033</v>
      </c>
      <c r="AD51" s="81" t="s">
        <v>76</v>
      </c>
      <c r="AE51" t="s">
        <v>101</v>
      </c>
      <c r="AF51" t="s">
        <v>94</v>
      </c>
      <c r="AG51" t="s">
        <v>26</v>
      </c>
      <c r="AH51" t="str">
        <f t="shared" si="12"/>
        <v>INTRA-CAND-WEST-PHYNIAGARA/IM</v>
      </c>
    </row>
    <row r="52" spans="1:34" x14ac:dyDescent="0.25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>
        <v>36033</v>
      </c>
      <c r="AD52" s="81" t="s">
        <v>76</v>
      </c>
      <c r="AE52" t="s">
        <v>101</v>
      </c>
      <c r="AF52" t="s">
        <v>94</v>
      </c>
      <c r="AG52" t="s">
        <v>26</v>
      </c>
      <c r="AH52" t="str">
        <f t="shared" si="12"/>
        <v>INTRA-CAND-WEST-PHYNIAGARA/IM</v>
      </c>
    </row>
    <row r="53" spans="1:34" x14ac:dyDescent="0.25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>
        <v>36033</v>
      </c>
      <c r="AD53" s="81" t="s">
        <v>76</v>
      </c>
      <c r="AE53" t="s">
        <v>101</v>
      </c>
      <c r="AF53" t="s">
        <v>95</v>
      </c>
      <c r="AG53" t="s">
        <v>26</v>
      </c>
      <c r="AH53" t="str">
        <f t="shared" si="12"/>
        <v>INTRA-CAND-WEST-PHYPARK-CDN/IM</v>
      </c>
    </row>
    <row r="54" spans="1:34" x14ac:dyDescent="0.25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>
        <v>36033</v>
      </c>
      <c r="AD54" s="81" t="s">
        <v>76</v>
      </c>
      <c r="AE54" t="s">
        <v>101</v>
      </c>
      <c r="AF54" t="s">
        <v>95</v>
      </c>
      <c r="AG54" t="s">
        <v>26</v>
      </c>
      <c r="AH54" t="str">
        <f t="shared" si="12"/>
        <v>INTRA-CAND-WEST-PHYPARK-CDN/IM</v>
      </c>
    </row>
    <row r="55" spans="1:34" x14ac:dyDescent="0.25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>
        <v>36033</v>
      </c>
      <c r="AD55" s="81" t="s">
        <v>76</v>
      </c>
      <c r="AE55" t="s">
        <v>101</v>
      </c>
      <c r="AF55" t="s">
        <v>97</v>
      </c>
      <c r="AG55" t="s">
        <v>26</v>
      </c>
      <c r="AH55" t="str">
        <f t="shared" si="12"/>
        <v>INTRA-CAND-WEST-PHYPARKWAY/IM</v>
      </c>
    </row>
    <row r="56" spans="1:34" x14ac:dyDescent="0.25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>
        <v>36033</v>
      </c>
      <c r="AD56" s="81" t="s">
        <v>76</v>
      </c>
      <c r="AE56" t="s">
        <v>101</v>
      </c>
      <c r="AF56" t="s">
        <v>97</v>
      </c>
      <c r="AG56" t="s">
        <v>26</v>
      </c>
      <c r="AH56" t="str">
        <f t="shared" si="12"/>
        <v>INTRA-CAND-WEST-PHYPARKWAY/IM</v>
      </c>
    </row>
    <row r="57" spans="1:34" x14ac:dyDescent="0.25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>
        <v>36033</v>
      </c>
      <c r="AD57" s="81" t="s">
        <v>76</v>
      </c>
      <c r="AE57" t="s">
        <v>101</v>
      </c>
      <c r="AF57" t="s">
        <v>123</v>
      </c>
      <c r="AG57" t="s">
        <v>26</v>
      </c>
      <c r="AH57" t="str">
        <f t="shared" si="12"/>
        <v>INTRA-CAND-WEST-PHYST.CLAIR/IM</v>
      </c>
    </row>
    <row r="58" spans="1:34" x14ac:dyDescent="0.25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>
        <v>36034</v>
      </c>
      <c r="AD58" s="81" t="s">
        <v>76</v>
      </c>
      <c r="AE58" t="s">
        <v>101</v>
      </c>
      <c r="AF58" t="s">
        <v>123</v>
      </c>
      <c r="AG58" t="s">
        <v>26</v>
      </c>
      <c r="AH58" t="str">
        <f t="shared" si="12"/>
        <v>INTRA-CAND-WEST-PHYST.CLAIR/IM</v>
      </c>
    </row>
    <row r="59" spans="1:34" x14ac:dyDescent="0.25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>
        <v>36035</v>
      </c>
      <c r="AD59" s="81" t="s">
        <v>76</v>
      </c>
      <c r="AE59" t="s">
        <v>101</v>
      </c>
      <c r="AF59" t="s">
        <v>98</v>
      </c>
      <c r="AG59" t="s">
        <v>26</v>
      </c>
      <c r="AH59" t="str">
        <f t="shared" si="12"/>
        <v>INTRA-CAND-WEST-PHYWADDINGTON/IM</v>
      </c>
    </row>
    <row r="60" spans="1:34" x14ac:dyDescent="0.25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>
        <v>36036</v>
      </c>
      <c r="AD60" s="81" t="s">
        <v>76</v>
      </c>
      <c r="AE60" t="s">
        <v>101</v>
      </c>
      <c r="AF60" t="s">
        <v>98</v>
      </c>
      <c r="AG60" t="s">
        <v>26</v>
      </c>
      <c r="AH60" t="str">
        <f t="shared" si="12"/>
        <v>INTRA-CAND-WEST-PHYWADDINGTON/IM</v>
      </c>
    </row>
    <row r="61" spans="1:34" x14ac:dyDescent="0.25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>
        <v>36037</v>
      </c>
      <c r="AD61" s="81" t="s">
        <v>76</v>
      </c>
      <c r="AE61" t="s">
        <v>108</v>
      </c>
      <c r="AF61" t="s">
        <v>60</v>
      </c>
      <c r="AG61" t="s">
        <v>20</v>
      </c>
      <c r="AH61" t="str">
        <f t="shared" si="12"/>
        <v>INTRA-CAND-WEST-PRCNGMR-AECO/C</v>
      </c>
    </row>
    <row r="62" spans="1:34" x14ac:dyDescent="0.25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>
        <v>36038</v>
      </c>
      <c r="AD62" s="81" t="s">
        <v>76</v>
      </c>
      <c r="AE62" s="81" t="s">
        <v>77</v>
      </c>
      <c r="AF62" s="81" t="s">
        <v>36</v>
      </c>
      <c r="AG62" s="81" t="s">
        <v>18</v>
      </c>
      <c r="AH62" t="str">
        <f>CONCATENATE(AE62,AF62)</f>
        <v>INTRA-CAND-BC-GD-GDLGD-AECOUS-DAILY</v>
      </c>
    </row>
    <row r="63" spans="1:34" x14ac:dyDescent="0.25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>
        <v>36039</v>
      </c>
      <c r="AD63" s="81" t="s">
        <v>76</v>
      </c>
      <c r="AE63" s="81" t="s">
        <v>77</v>
      </c>
      <c r="AF63" s="81" t="s">
        <v>38</v>
      </c>
      <c r="AG63" s="81" t="s">
        <v>18</v>
      </c>
      <c r="AH63" t="str">
        <f t="shared" ref="AH63:AH126" si="13">CONCATENATE(AE63,AF63)</f>
        <v>INTRA-CAND-BC-GD-GDLGDP-HEHUB</v>
      </c>
    </row>
    <row r="64" spans="1:34" x14ac:dyDescent="0.25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>
        <v>36040</v>
      </c>
      <c r="AD64" s="81" t="s">
        <v>76</v>
      </c>
      <c r="AE64" t="s">
        <v>77</v>
      </c>
      <c r="AF64" t="s">
        <v>119</v>
      </c>
      <c r="AG64" t="s">
        <v>18</v>
      </c>
      <c r="AH64" t="str">
        <f t="shared" si="13"/>
        <v>INTRA-CAND-BC-GD-GDLGDP-KERN/OPAL</v>
      </c>
    </row>
    <row r="65" spans="1:34" x14ac:dyDescent="0.25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>
        <v>36041</v>
      </c>
      <c r="AD65" s="81" t="s">
        <v>76</v>
      </c>
      <c r="AE65" t="s">
        <v>77</v>
      </c>
      <c r="AF65" t="s">
        <v>64</v>
      </c>
      <c r="AG65" t="s">
        <v>18</v>
      </c>
      <c r="AH65" t="str">
        <f t="shared" si="13"/>
        <v>INTRA-CAND-BC-GD-GDLGDP-NTHWST/CANB</v>
      </c>
    </row>
    <row r="66" spans="1:34" x14ac:dyDescent="0.25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>
        <v>36042</v>
      </c>
      <c r="AD66" s="81" t="s">
        <v>76</v>
      </c>
      <c r="AE66" t="s">
        <v>124</v>
      </c>
      <c r="AF66" t="s">
        <v>100</v>
      </c>
      <c r="AG66" t="s">
        <v>20</v>
      </c>
      <c r="AH66" t="str">
        <f t="shared" si="13"/>
        <v>INTRA-CAND-BC-PRCIF-NTHWST/CANB</v>
      </c>
    </row>
    <row r="67" spans="1:34" x14ac:dyDescent="0.25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>
        <v>36043</v>
      </c>
      <c r="AD67" s="81" t="s">
        <v>76</v>
      </c>
      <c r="AE67" t="s">
        <v>124</v>
      </c>
      <c r="AF67" t="s">
        <v>100</v>
      </c>
      <c r="AG67" t="s">
        <v>20</v>
      </c>
      <c r="AH67" t="str">
        <f t="shared" si="13"/>
        <v>INTRA-CAND-BC-PRCIF-NTHWST/CANB</v>
      </c>
    </row>
    <row r="68" spans="1:34" x14ac:dyDescent="0.25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>
        <v>36044</v>
      </c>
      <c r="AD68" s="81" t="s">
        <v>76</v>
      </c>
      <c r="AE68" t="s">
        <v>124</v>
      </c>
      <c r="AF68" t="s">
        <v>39</v>
      </c>
      <c r="AG68" t="s">
        <v>20</v>
      </c>
      <c r="AH68" t="str">
        <f t="shared" si="13"/>
        <v>INTRA-CAND-BC-PRCIF-NTHWST/CANBR</v>
      </c>
    </row>
    <row r="69" spans="1:34" x14ac:dyDescent="0.25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>
        <v>36045</v>
      </c>
      <c r="AD69" s="81" t="s">
        <v>76</v>
      </c>
      <c r="AE69" t="s">
        <v>124</v>
      </c>
      <c r="AF69" t="s">
        <v>39</v>
      </c>
      <c r="AG69" t="s">
        <v>20</v>
      </c>
      <c r="AH69" t="str">
        <f t="shared" si="13"/>
        <v>INTRA-CAND-BC-PRCIF-NTHWST/CANBR</v>
      </c>
    </row>
    <row r="70" spans="1:34" x14ac:dyDescent="0.25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>
        <v>36046</v>
      </c>
      <c r="AD70" s="81" t="s">
        <v>76</v>
      </c>
      <c r="AE70" t="s">
        <v>124</v>
      </c>
      <c r="AF70" t="s">
        <v>39</v>
      </c>
      <c r="AG70" t="s">
        <v>20</v>
      </c>
      <c r="AH70" t="str">
        <f t="shared" si="13"/>
        <v>INTRA-CAND-BC-PRCIF-NTHWST/CANBR</v>
      </c>
    </row>
    <row r="71" spans="1:34" x14ac:dyDescent="0.25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>
        <v>36047</v>
      </c>
      <c r="AD71" s="81" t="s">
        <v>76</v>
      </c>
      <c r="AE71" t="s">
        <v>124</v>
      </c>
      <c r="AF71" t="s">
        <v>39</v>
      </c>
      <c r="AG71" t="s">
        <v>20</v>
      </c>
      <c r="AH71" t="str">
        <f t="shared" si="13"/>
        <v>INTRA-CAND-BC-PRCIF-NTHWST/CANBR</v>
      </c>
    </row>
    <row r="72" spans="1:34" x14ac:dyDescent="0.25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>
        <v>36048</v>
      </c>
      <c r="AD72" s="81" t="s">
        <v>76</v>
      </c>
      <c r="AE72" t="s">
        <v>124</v>
      </c>
      <c r="AF72" t="s">
        <v>39</v>
      </c>
      <c r="AG72" t="s">
        <v>20</v>
      </c>
      <c r="AH72" t="str">
        <f t="shared" si="13"/>
        <v>INTRA-CAND-BC-PRCIF-NTHWST/CANBR</v>
      </c>
    </row>
    <row r="73" spans="1:34" x14ac:dyDescent="0.25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>
        <v>36049</v>
      </c>
      <c r="AD73" s="81" t="s">
        <v>76</v>
      </c>
      <c r="AE73" t="s">
        <v>124</v>
      </c>
      <c r="AF73" t="s">
        <v>110</v>
      </c>
      <c r="AG73" t="s">
        <v>20</v>
      </c>
      <c r="AH73" t="str">
        <f t="shared" si="13"/>
        <v>INTRA-CAND-BC-PRCIF-NWPL_ROCKY_M</v>
      </c>
    </row>
    <row r="74" spans="1:34" x14ac:dyDescent="0.25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>
        <v>36050</v>
      </c>
      <c r="AD74" s="81" t="s">
        <v>76</v>
      </c>
      <c r="AE74" t="s">
        <v>124</v>
      </c>
      <c r="AF74" t="s">
        <v>110</v>
      </c>
      <c r="AG74" t="s">
        <v>20</v>
      </c>
      <c r="AH74" t="str">
        <f t="shared" si="13"/>
        <v>INTRA-CAND-BC-PRCIF-NWPL_ROCKY_M</v>
      </c>
    </row>
    <row r="75" spans="1:34" x14ac:dyDescent="0.25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>
        <v>36051</v>
      </c>
      <c r="AD75" s="81" t="s">
        <v>76</v>
      </c>
      <c r="AE75" t="s">
        <v>124</v>
      </c>
      <c r="AF75" t="s">
        <v>59</v>
      </c>
      <c r="AG75" t="s">
        <v>20</v>
      </c>
      <c r="AH75" t="str">
        <f t="shared" si="13"/>
        <v>INTRA-CAND-BC-PRCNG</v>
      </c>
    </row>
    <row r="76" spans="1:34" x14ac:dyDescent="0.25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>
        <v>36052</v>
      </c>
      <c r="AD76" s="81" t="s">
        <v>76</v>
      </c>
      <c r="AE76" t="s">
        <v>124</v>
      </c>
      <c r="AF76" t="s">
        <v>59</v>
      </c>
      <c r="AG76" t="s">
        <v>20</v>
      </c>
      <c r="AH76" t="str">
        <f t="shared" si="13"/>
        <v>INTRA-CAND-BC-PRCNG</v>
      </c>
    </row>
    <row r="77" spans="1:34" x14ac:dyDescent="0.25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>
        <v>36053</v>
      </c>
      <c r="AD77" s="81" t="s">
        <v>76</v>
      </c>
      <c r="AE77" t="s">
        <v>124</v>
      </c>
      <c r="AF77" t="s">
        <v>59</v>
      </c>
      <c r="AG77" t="s">
        <v>20</v>
      </c>
      <c r="AH77" t="str">
        <f t="shared" si="13"/>
        <v>INTRA-CAND-BC-PRCNG</v>
      </c>
    </row>
    <row r="78" spans="1:34" x14ac:dyDescent="0.25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>
        <v>36054</v>
      </c>
      <c r="AD78" s="81" t="s">
        <v>76</v>
      </c>
      <c r="AE78" t="s">
        <v>124</v>
      </c>
      <c r="AF78" t="s">
        <v>59</v>
      </c>
      <c r="AG78" t="s">
        <v>20</v>
      </c>
      <c r="AH78" t="str">
        <f t="shared" si="13"/>
        <v>INTRA-CAND-BC-PRCNG</v>
      </c>
    </row>
    <row r="79" spans="1:34" x14ac:dyDescent="0.25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>
        <v>36055</v>
      </c>
      <c r="AD79" s="81" t="s">
        <v>76</v>
      </c>
      <c r="AE79" t="s">
        <v>124</v>
      </c>
      <c r="AF79" t="s">
        <v>59</v>
      </c>
      <c r="AG79" t="s">
        <v>20</v>
      </c>
      <c r="AH79" t="str">
        <f t="shared" si="13"/>
        <v>INTRA-CAND-BC-PRCNG</v>
      </c>
    </row>
    <row r="80" spans="1:34" x14ac:dyDescent="0.25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>
        <v>36056</v>
      </c>
      <c r="AD80" s="81" t="s">
        <v>76</v>
      </c>
      <c r="AE80" t="s">
        <v>124</v>
      </c>
      <c r="AF80" t="s">
        <v>117</v>
      </c>
      <c r="AG80" t="s">
        <v>20</v>
      </c>
      <c r="AH80" t="str">
        <f t="shared" si="13"/>
        <v>INTRA-CAND-BC-PRCNGGJ</v>
      </c>
    </row>
    <row r="81" spans="1:34" x14ac:dyDescent="0.25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>
        <v>36057</v>
      </c>
      <c r="AD81" s="81" t="s">
        <v>76</v>
      </c>
      <c r="AE81" t="s">
        <v>99</v>
      </c>
      <c r="AF81" t="s">
        <v>119</v>
      </c>
      <c r="AG81" t="s">
        <v>18</v>
      </c>
      <c r="AH81" t="str">
        <f t="shared" si="13"/>
        <v>INTRA-CAND-WE-GD-GDLGDP-KERN/OPAL</v>
      </c>
    </row>
    <row r="82" spans="1:34" x14ac:dyDescent="0.25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>
        <v>36058</v>
      </c>
      <c r="AD82" s="81" t="s">
        <v>76</v>
      </c>
      <c r="AE82" t="s">
        <v>101</v>
      </c>
      <c r="AF82" t="s">
        <v>120</v>
      </c>
      <c r="AG82" t="s">
        <v>20</v>
      </c>
      <c r="AH82" t="str">
        <f t="shared" si="13"/>
        <v>INTRA-CAND-WEST-PHYCHIPPAWA-CDN/IM</v>
      </c>
    </row>
    <row r="83" spans="1:34" x14ac:dyDescent="0.25">
      <c r="A83" s="85"/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>
        <v>36059</v>
      </c>
      <c r="AD83" s="81" t="s">
        <v>76</v>
      </c>
      <c r="AE83" t="s">
        <v>101</v>
      </c>
      <c r="AF83" t="s">
        <v>120</v>
      </c>
      <c r="AG83" t="s">
        <v>20</v>
      </c>
      <c r="AH83" t="str">
        <f t="shared" si="13"/>
        <v>INTRA-CAND-WEST-PHYCHIPPAWA-CDN/IM</v>
      </c>
    </row>
    <row r="84" spans="1:34" x14ac:dyDescent="0.25">
      <c r="A84" s="85"/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>
        <v>36060</v>
      </c>
      <c r="AD84" s="81" t="s">
        <v>76</v>
      </c>
      <c r="AE84" t="s">
        <v>101</v>
      </c>
      <c r="AF84" t="s">
        <v>82</v>
      </c>
      <c r="AG84" t="s">
        <v>20</v>
      </c>
      <c r="AH84" t="str">
        <f t="shared" si="13"/>
        <v>INTRA-CAND-WEST-PHYCHIPPAWA/IM</v>
      </c>
    </row>
    <row r="85" spans="1:34" x14ac:dyDescent="0.25">
      <c r="A85" s="85"/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>
        <v>36061</v>
      </c>
      <c r="AD85" s="81" t="s">
        <v>76</v>
      </c>
      <c r="AE85" t="s">
        <v>101</v>
      </c>
      <c r="AF85" t="s">
        <v>121</v>
      </c>
      <c r="AG85" t="s">
        <v>20</v>
      </c>
      <c r="AH85" t="str">
        <f t="shared" si="13"/>
        <v>INTRA-CAND-WEST-PHYEMERSON-ONT</v>
      </c>
    </row>
    <row r="86" spans="1:34" x14ac:dyDescent="0.25">
      <c r="A86" s="85"/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>
        <v>36062</v>
      </c>
      <c r="AD86" s="81" t="s">
        <v>76</v>
      </c>
      <c r="AE86" t="s">
        <v>101</v>
      </c>
      <c r="AF86" t="s">
        <v>121</v>
      </c>
      <c r="AG86" t="s">
        <v>20</v>
      </c>
      <c r="AH86" t="str">
        <f t="shared" si="13"/>
        <v>INTRA-CAND-WEST-PHYEMERSON-ONT</v>
      </c>
    </row>
    <row r="87" spans="1:34" x14ac:dyDescent="0.25">
      <c r="A87" s="85"/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>
        <v>36063</v>
      </c>
      <c r="AD87" s="81" t="s">
        <v>76</v>
      </c>
      <c r="AE87" t="s">
        <v>101</v>
      </c>
      <c r="AF87" t="s">
        <v>122</v>
      </c>
      <c r="AG87" t="s">
        <v>26</v>
      </c>
      <c r="AH87" t="str">
        <f t="shared" si="13"/>
        <v>INTRA-CAND-WEST-PHYGD-AECOUSD-DAIL</v>
      </c>
    </row>
    <row r="88" spans="1:34" x14ac:dyDescent="0.25">
      <c r="A88" s="85"/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>
        <v>36064</v>
      </c>
      <c r="AD88" s="81" t="s">
        <v>76</v>
      </c>
      <c r="AE88" t="s">
        <v>101</v>
      </c>
      <c r="AF88" t="s">
        <v>93</v>
      </c>
      <c r="AG88" t="s">
        <v>26</v>
      </c>
      <c r="AH88" t="str">
        <f t="shared" si="13"/>
        <v>INTRA-CAND-WEST-PHYGDM-WADDINGTON</v>
      </c>
    </row>
    <row r="89" spans="1:34" x14ac:dyDescent="0.25">
      <c r="A89" s="85"/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>
        <v>36065</v>
      </c>
      <c r="AD89" s="81" t="s">
        <v>76</v>
      </c>
      <c r="AE89" t="s">
        <v>101</v>
      </c>
      <c r="AF89" t="s">
        <v>94</v>
      </c>
      <c r="AG89" t="s">
        <v>26</v>
      </c>
      <c r="AH89" t="str">
        <f t="shared" si="13"/>
        <v>INTRA-CAND-WEST-PHYNIAGARA/IM</v>
      </c>
    </row>
    <row r="90" spans="1:34" x14ac:dyDescent="0.25">
      <c r="A90" s="85"/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>
        <v>36066</v>
      </c>
      <c r="AD90" s="81" t="s">
        <v>76</v>
      </c>
      <c r="AE90" t="s">
        <v>101</v>
      </c>
      <c r="AF90" t="s">
        <v>94</v>
      </c>
      <c r="AG90" t="s">
        <v>26</v>
      </c>
      <c r="AH90" t="str">
        <f t="shared" si="13"/>
        <v>INTRA-CAND-WEST-PHYNIAGARA/IM</v>
      </c>
    </row>
    <row r="91" spans="1:34" x14ac:dyDescent="0.25">
      <c r="A91" s="85"/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>
        <v>36067</v>
      </c>
      <c r="AD91" s="81" t="s">
        <v>76</v>
      </c>
      <c r="AE91" t="s">
        <v>101</v>
      </c>
      <c r="AF91" t="s">
        <v>95</v>
      </c>
      <c r="AG91" t="s">
        <v>26</v>
      </c>
      <c r="AH91" t="str">
        <f t="shared" si="13"/>
        <v>INTRA-CAND-WEST-PHYPARK-CDN/IM</v>
      </c>
    </row>
    <row r="92" spans="1:34" x14ac:dyDescent="0.25">
      <c r="A92" s="85"/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>
        <v>36068</v>
      </c>
      <c r="AD92" s="81" t="s">
        <v>76</v>
      </c>
      <c r="AE92" t="s">
        <v>101</v>
      </c>
      <c r="AF92" t="s">
        <v>95</v>
      </c>
      <c r="AG92" t="s">
        <v>26</v>
      </c>
      <c r="AH92" t="str">
        <f t="shared" si="13"/>
        <v>INTRA-CAND-WEST-PHYPARK-CDN/IM</v>
      </c>
    </row>
    <row r="93" spans="1:34" x14ac:dyDescent="0.25">
      <c r="A93" s="85"/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>
        <v>36069</v>
      </c>
      <c r="AD93" s="81" t="s">
        <v>76</v>
      </c>
      <c r="AE93" t="s">
        <v>101</v>
      </c>
      <c r="AF93" t="s">
        <v>97</v>
      </c>
      <c r="AG93" t="s">
        <v>26</v>
      </c>
      <c r="AH93" t="str">
        <f t="shared" si="13"/>
        <v>INTRA-CAND-WEST-PHYPARKWAY/IM</v>
      </c>
    </row>
    <row r="94" spans="1:34" x14ac:dyDescent="0.25">
      <c r="A94" s="85"/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>
        <v>36070</v>
      </c>
      <c r="AD94" s="81" t="s">
        <v>76</v>
      </c>
      <c r="AE94" t="s">
        <v>101</v>
      </c>
      <c r="AF94" t="s">
        <v>97</v>
      </c>
      <c r="AG94" t="s">
        <v>26</v>
      </c>
      <c r="AH94" t="str">
        <f t="shared" si="13"/>
        <v>INTRA-CAND-WEST-PHYPARKWAY/IM</v>
      </c>
    </row>
    <row r="95" spans="1:34" x14ac:dyDescent="0.25">
      <c r="A95" s="85"/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>
        <v>36071</v>
      </c>
      <c r="AD95" s="81" t="s">
        <v>76</v>
      </c>
      <c r="AE95" t="s">
        <v>101</v>
      </c>
      <c r="AF95" t="s">
        <v>123</v>
      </c>
      <c r="AG95" t="s">
        <v>26</v>
      </c>
      <c r="AH95" t="str">
        <f t="shared" si="13"/>
        <v>INTRA-CAND-WEST-PHYST.CLAIR/IM</v>
      </c>
    </row>
    <row r="96" spans="1:34" x14ac:dyDescent="0.25">
      <c r="A96" s="85"/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>
        <v>36072</v>
      </c>
      <c r="AD96" s="81" t="s">
        <v>76</v>
      </c>
      <c r="AE96" t="s">
        <v>101</v>
      </c>
      <c r="AF96" t="s">
        <v>123</v>
      </c>
      <c r="AG96" t="s">
        <v>26</v>
      </c>
      <c r="AH96" t="str">
        <f t="shared" si="13"/>
        <v>INTRA-CAND-WEST-PHYST.CLAIR/IM</v>
      </c>
    </row>
    <row r="97" spans="1:34" x14ac:dyDescent="0.25">
      <c r="A97" s="85"/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>
        <v>36073</v>
      </c>
      <c r="AD97" s="81" t="s">
        <v>76</v>
      </c>
      <c r="AE97" t="s">
        <v>101</v>
      </c>
      <c r="AF97" t="s">
        <v>98</v>
      </c>
      <c r="AG97" t="s">
        <v>26</v>
      </c>
      <c r="AH97" t="str">
        <f t="shared" si="13"/>
        <v>INTRA-CAND-WEST-PHYWADDINGTON/IM</v>
      </c>
    </row>
    <row r="98" spans="1:34" x14ac:dyDescent="0.25">
      <c r="A98" s="85"/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>
        <v>36074</v>
      </c>
      <c r="AD98" s="81" t="s">
        <v>76</v>
      </c>
      <c r="AE98" t="s">
        <v>101</v>
      </c>
      <c r="AF98" t="s">
        <v>98</v>
      </c>
      <c r="AG98" t="s">
        <v>26</v>
      </c>
      <c r="AH98" t="str">
        <f t="shared" si="13"/>
        <v>INTRA-CAND-WEST-PHYWADDINGTON/IM</v>
      </c>
    </row>
    <row r="99" spans="1:34" x14ac:dyDescent="0.25">
      <c r="A99" s="85"/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>
        <v>36075</v>
      </c>
      <c r="AD99" s="81" t="s">
        <v>76</v>
      </c>
      <c r="AE99" t="s">
        <v>108</v>
      </c>
      <c r="AF99" t="s">
        <v>117</v>
      </c>
      <c r="AG99" t="s">
        <v>20</v>
      </c>
      <c r="AH99" t="str">
        <f t="shared" si="13"/>
        <v>INTRA-CAND-WEST-PRCNGGJ</v>
      </c>
    </row>
    <row r="100" spans="1:34" x14ac:dyDescent="0.25">
      <c r="A100" s="85"/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>
        <v>36076</v>
      </c>
      <c r="AD100" s="81" t="s">
        <v>76</v>
      </c>
      <c r="AE100" t="s">
        <v>108</v>
      </c>
      <c r="AF100" t="s">
        <v>114</v>
      </c>
      <c r="AG100" t="s">
        <v>20</v>
      </c>
      <c r="AH100" t="str">
        <f t="shared" si="13"/>
        <v>INTRA-CAND-WEST-PRCNGI-MALIN</v>
      </c>
    </row>
    <row r="101" spans="1:34" x14ac:dyDescent="0.25">
      <c r="A101" s="85"/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>
        <v>36077</v>
      </c>
      <c r="AD101" s="81" t="s">
        <v>76</v>
      </c>
      <c r="AE101" t="s">
        <v>108</v>
      </c>
      <c r="AF101" t="s">
        <v>60</v>
      </c>
      <c r="AG101" t="s">
        <v>20</v>
      </c>
      <c r="AH101" t="str">
        <f t="shared" si="13"/>
        <v>INTRA-CAND-WEST-PRCNGMR-AECO/C</v>
      </c>
    </row>
    <row r="102" spans="1:34" x14ac:dyDescent="0.25">
      <c r="A102" s="85"/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>
        <v>36078</v>
      </c>
      <c r="AD102" s="81" t="s">
        <v>76</v>
      </c>
      <c r="AE102" t="s">
        <v>108</v>
      </c>
      <c r="AF102" t="s">
        <v>60</v>
      </c>
      <c r="AG102" t="s">
        <v>20</v>
      </c>
      <c r="AH102" t="str">
        <f t="shared" si="13"/>
        <v>INTRA-CAND-WEST-PRCNGMR-AECO/C</v>
      </c>
    </row>
    <row r="103" spans="1:34" x14ac:dyDescent="0.25">
      <c r="A103" s="85"/>
      <c r="H103" s="85"/>
      <c r="J103" s="79"/>
      <c r="K103" s="79"/>
      <c r="L103" s="79"/>
      <c r="M103" s="79"/>
      <c r="N103" s="79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AC103" s="80">
        <v>36079</v>
      </c>
      <c r="AD103" s="81" t="s">
        <v>76</v>
      </c>
      <c r="AE103" t="s">
        <v>108</v>
      </c>
      <c r="AF103" t="s">
        <v>60</v>
      </c>
      <c r="AG103" t="s">
        <v>20</v>
      </c>
      <c r="AH103" t="str">
        <f t="shared" si="13"/>
        <v>INTRA-CAND-WEST-PRCNGMR-AECO/C</v>
      </c>
    </row>
    <row r="104" spans="1:34" x14ac:dyDescent="0.25">
      <c r="A104" s="85"/>
      <c r="H104" s="85"/>
      <c r="J104" s="79"/>
      <c r="K104" s="79"/>
      <c r="L104" s="79"/>
      <c r="M104" s="79"/>
      <c r="N104" s="79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AC104" s="80">
        <v>36080</v>
      </c>
      <c r="AD104" s="81" t="s">
        <v>76</v>
      </c>
      <c r="AE104" t="s">
        <v>108</v>
      </c>
      <c r="AF104" t="s">
        <v>60</v>
      </c>
      <c r="AG104" t="s">
        <v>20</v>
      </c>
      <c r="AH104" t="str">
        <f t="shared" si="13"/>
        <v>INTRA-CAND-WEST-PRCNGMR-AECO/C</v>
      </c>
    </row>
    <row r="105" spans="1:34" x14ac:dyDescent="0.25">
      <c r="A105" s="85"/>
      <c r="H105" s="85"/>
      <c r="J105" s="79"/>
      <c r="K105" s="79"/>
      <c r="L105" s="79"/>
      <c r="M105" s="79"/>
      <c r="N105" s="79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AC105" s="80">
        <v>36081</v>
      </c>
      <c r="AD105" s="81" t="s">
        <v>76</v>
      </c>
      <c r="AE105" t="s">
        <v>108</v>
      </c>
      <c r="AF105" t="s">
        <v>60</v>
      </c>
      <c r="AG105" t="s">
        <v>20</v>
      </c>
      <c r="AH105" t="str">
        <f t="shared" si="13"/>
        <v>INTRA-CAND-WEST-PRCNGMR-AECO/C</v>
      </c>
    </row>
    <row r="106" spans="1:34" x14ac:dyDescent="0.25">
      <c r="A106" s="85"/>
      <c r="H106" s="85"/>
      <c r="J106" s="79"/>
      <c r="K106" s="79"/>
      <c r="L106" s="79"/>
      <c r="M106" s="79"/>
      <c r="N106" s="79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AC106" s="80">
        <v>36082</v>
      </c>
      <c r="AD106" s="81" t="s">
        <v>76</v>
      </c>
      <c r="AE106" t="s">
        <v>77</v>
      </c>
      <c r="AF106" t="s">
        <v>38</v>
      </c>
      <c r="AG106" t="s">
        <v>18</v>
      </c>
      <c r="AH106" t="str">
        <f t="shared" si="13"/>
        <v>INTRA-CAND-BC-GD-GDLGDP-HEHUB</v>
      </c>
    </row>
    <row r="107" spans="1:34" x14ac:dyDescent="0.25">
      <c r="A107" s="85"/>
      <c r="H107" s="85"/>
      <c r="J107" s="79"/>
      <c r="K107" s="79"/>
      <c r="L107" s="79"/>
      <c r="M107" s="79"/>
      <c r="N107" s="79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AC107" s="80">
        <v>36083</v>
      </c>
      <c r="AD107" s="81" t="s">
        <v>76</v>
      </c>
      <c r="AE107" t="s">
        <v>77</v>
      </c>
      <c r="AF107" t="s">
        <v>119</v>
      </c>
      <c r="AG107" t="s">
        <v>18</v>
      </c>
      <c r="AH107" t="str">
        <f t="shared" si="13"/>
        <v>INTRA-CAND-BC-GD-GDLGDP-KERN/OPAL</v>
      </c>
    </row>
    <row r="108" spans="1:34" x14ac:dyDescent="0.25">
      <c r="A108" s="85"/>
      <c r="H108" s="85"/>
      <c r="J108" s="79"/>
      <c r="K108" s="79"/>
      <c r="L108" s="79"/>
      <c r="M108" s="79"/>
      <c r="N108" s="79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AC108" s="80">
        <v>36084</v>
      </c>
      <c r="AD108" s="81" t="s">
        <v>76</v>
      </c>
      <c r="AE108" t="s">
        <v>77</v>
      </c>
      <c r="AF108" t="s">
        <v>64</v>
      </c>
      <c r="AG108" t="s">
        <v>18</v>
      </c>
      <c r="AH108" t="str">
        <f t="shared" si="13"/>
        <v>INTRA-CAND-BC-GD-GDLGDP-NTHWST/CANB</v>
      </c>
    </row>
    <row r="109" spans="1:34" x14ac:dyDescent="0.25">
      <c r="J109" s="79"/>
      <c r="K109" s="79"/>
      <c r="L109" s="79"/>
      <c r="M109" s="79"/>
      <c r="N109" s="79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AC109" s="80">
        <v>36085</v>
      </c>
      <c r="AD109" s="81" t="s">
        <v>76</v>
      </c>
      <c r="AE109" t="s">
        <v>124</v>
      </c>
      <c r="AF109" t="s">
        <v>100</v>
      </c>
      <c r="AG109" t="s">
        <v>20</v>
      </c>
      <c r="AH109" t="str">
        <f t="shared" si="13"/>
        <v>INTRA-CAND-BC-PRCIF-NTHWST/CANB</v>
      </c>
    </row>
    <row r="110" spans="1:34" x14ac:dyDescent="0.25">
      <c r="J110" s="79"/>
      <c r="K110" s="79"/>
      <c r="L110" s="79"/>
      <c r="M110" s="79"/>
      <c r="N110" s="79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AC110" s="80">
        <v>36086</v>
      </c>
      <c r="AD110" s="81" t="s">
        <v>76</v>
      </c>
      <c r="AE110" t="s">
        <v>124</v>
      </c>
      <c r="AF110" t="s">
        <v>100</v>
      </c>
      <c r="AG110" t="s">
        <v>20</v>
      </c>
      <c r="AH110" t="str">
        <f t="shared" si="13"/>
        <v>INTRA-CAND-BC-PRCIF-NTHWST/CANB</v>
      </c>
    </row>
    <row r="111" spans="1:34" x14ac:dyDescent="0.25">
      <c r="J111" s="79"/>
      <c r="K111" s="79"/>
      <c r="L111" s="79"/>
      <c r="M111" s="79"/>
      <c r="N111" s="79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AC111" s="80">
        <v>36087</v>
      </c>
      <c r="AD111" s="81" t="s">
        <v>76</v>
      </c>
      <c r="AE111" t="s">
        <v>124</v>
      </c>
      <c r="AF111" t="s">
        <v>39</v>
      </c>
      <c r="AG111" t="s">
        <v>20</v>
      </c>
      <c r="AH111" t="str">
        <f t="shared" si="13"/>
        <v>INTRA-CAND-BC-PRCIF-NTHWST/CANBR</v>
      </c>
    </row>
    <row r="112" spans="1:34" x14ac:dyDescent="0.25">
      <c r="J112" s="79"/>
      <c r="K112" s="79"/>
      <c r="L112" s="79"/>
      <c r="M112" s="79"/>
      <c r="N112" s="79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AC112" s="80">
        <v>36088</v>
      </c>
      <c r="AD112" s="81" t="s">
        <v>76</v>
      </c>
      <c r="AE112" t="s">
        <v>124</v>
      </c>
      <c r="AF112" t="s">
        <v>39</v>
      </c>
      <c r="AG112" t="s">
        <v>20</v>
      </c>
      <c r="AH112" t="str">
        <f t="shared" si="13"/>
        <v>INTRA-CAND-BC-PRCIF-NTHWST/CANBR</v>
      </c>
    </row>
    <row r="113" spans="10:34" x14ac:dyDescent="0.25">
      <c r="J113" s="79"/>
      <c r="K113" s="79"/>
      <c r="L113" s="79"/>
      <c r="M113" s="79"/>
      <c r="N113" s="79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AC113" s="80">
        <v>36089</v>
      </c>
      <c r="AD113" s="81" t="s">
        <v>76</v>
      </c>
      <c r="AE113" t="s">
        <v>124</v>
      </c>
      <c r="AF113" t="s">
        <v>39</v>
      </c>
      <c r="AG113" t="s">
        <v>20</v>
      </c>
      <c r="AH113" t="str">
        <f t="shared" si="13"/>
        <v>INTRA-CAND-BC-PRCIF-NTHWST/CANBR</v>
      </c>
    </row>
    <row r="114" spans="10:34" x14ac:dyDescent="0.25">
      <c r="J114" s="79"/>
      <c r="K114" s="79"/>
      <c r="L114" s="79"/>
      <c r="M114" s="79"/>
      <c r="N114" s="79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AC114" s="80">
        <v>36090</v>
      </c>
      <c r="AD114" s="81" t="s">
        <v>76</v>
      </c>
      <c r="AE114" t="s">
        <v>124</v>
      </c>
      <c r="AF114" t="s">
        <v>39</v>
      </c>
      <c r="AG114" t="s">
        <v>20</v>
      </c>
      <c r="AH114" t="str">
        <f t="shared" si="13"/>
        <v>INTRA-CAND-BC-PRCIF-NTHWST/CANBR</v>
      </c>
    </row>
    <row r="115" spans="10:34" x14ac:dyDescent="0.25">
      <c r="J115" s="79"/>
      <c r="K115" s="79"/>
      <c r="L115" s="79"/>
      <c r="M115" s="79"/>
      <c r="N115" s="79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AC115" s="80">
        <v>36091</v>
      </c>
      <c r="AD115" s="81" t="s">
        <v>76</v>
      </c>
      <c r="AE115" t="s">
        <v>124</v>
      </c>
      <c r="AF115" t="s">
        <v>39</v>
      </c>
      <c r="AG115" t="s">
        <v>20</v>
      </c>
      <c r="AH115" t="str">
        <f t="shared" si="13"/>
        <v>INTRA-CAND-BC-PRCIF-NTHWST/CANBR</v>
      </c>
    </row>
    <row r="116" spans="10:34" x14ac:dyDescent="0.25">
      <c r="J116" s="79"/>
      <c r="K116" s="79"/>
      <c r="L116" s="79"/>
      <c r="M116" s="79"/>
      <c r="N116" s="79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AC116" s="80">
        <v>36092</v>
      </c>
      <c r="AD116" s="81" t="s">
        <v>76</v>
      </c>
      <c r="AE116" t="s">
        <v>124</v>
      </c>
      <c r="AF116" t="s">
        <v>110</v>
      </c>
      <c r="AG116" t="s">
        <v>20</v>
      </c>
      <c r="AH116" t="str">
        <f t="shared" si="13"/>
        <v>INTRA-CAND-BC-PRCIF-NWPL_ROCKY_M</v>
      </c>
    </row>
    <row r="117" spans="10:34" x14ac:dyDescent="0.25">
      <c r="J117" s="79"/>
      <c r="K117" s="79"/>
      <c r="L117" s="79"/>
      <c r="M117" s="79"/>
      <c r="N117" s="79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AC117" s="80">
        <v>36093</v>
      </c>
      <c r="AD117" s="81" t="s">
        <v>76</v>
      </c>
      <c r="AE117" t="s">
        <v>124</v>
      </c>
      <c r="AF117" t="s">
        <v>110</v>
      </c>
      <c r="AG117" t="s">
        <v>20</v>
      </c>
      <c r="AH117" t="str">
        <f t="shared" si="13"/>
        <v>INTRA-CAND-BC-PRCIF-NWPL_ROCKY_M</v>
      </c>
    </row>
    <row r="118" spans="10:34" x14ac:dyDescent="0.25">
      <c r="J118" s="79"/>
      <c r="K118" s="79"/>
      <c r="L118" s="79"/>
      <c r="M118" s="79"/>
      <c r="N118" s="79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AC118" s="80">
        <v>36094</v>
      </c>
      <c r="AD118" s="81" t="s">
        <v>76</v>
      </c>
      <c r="AE118" t="s">
        <v>124</v>
      </c>
      <c r="AF118" t="s">
        <v>59</v>
      </c>
      <c r="AG118" t="s">
        <v>20</v>
      </c>
      <c r="AH118" t="str">
        <f t="shared" si="13"/>
        <v>INTRA-CAND-BC-PRCNG</v>
      </c>
    </row>
    <row r="119" spans="10:34" x14ac:dyDescent="0.25">
      <c r="J119" s="79"/>
      <c r="K119" s="79"/>
      <c r="L119" s="79"/>
      <c r="M119" s="79"/>
      <c r="N119" s="79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AC119" s="80">
        <v>36095</v>
      </c>
      <c r="AD119" s="81" t="s">
        <v>76</v>
      </c>
      <c r="AE119" t="s">
        <v>124</v>
      </c>
      <c r="AF119" t="s">
        <v>59</v>
      </c>
      <c r="AG119" t="s">
        <v>20</v>
      </c>
      <c r="AH119" t="str">
        <f t="shared" si="13"/>
        <v>INTRA-CAND-BC-PRCNG</v>
      </c>
    </row>
    <row r="120" spans="10:34" x14ac:dyDescent="0.25">
      <c r="J120" s="79"/>
      <c r="K120" s="79"/>
      <c r="L120" s="79"/>
      <c r="M120" s="79"/>
      <c r="N120" s="79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AC120" s="80">
        <v>36096</v>
      </c>
      <c r="AD120" s="81" t="s">
        <v>76</v>
      </c>
      <c r="AE120" t="s">
        <v>124</v>
      </c>
      <c r="AF120" t="s">
        <v>59</v>
      </c>
      <c r="AG120" t="s">
        <v>20</v>
      </c>
      <c r="AH120" t="str">
        <f t="shared" si="13"/>
        <v>INTRA-CAND-BC-PRCNG</v>
      </c>
    </row>
    <row r="121" spans="10:34" x14ac:dyDescent="0.25">
      <c r="J121" s="79"/>
      <c r="K121" s="79"/>
      <c r="L121" s="79"/>
      <c r="M121" s="79"/>
      <c r="N121" s="79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AC121" s="80">
        <v>36097</v>
      </c>
      <c r="AD121" s="81" t="s">
        <v>76</v>
      </c>
      <c r="AE121" t="s">
        <v>124</v>
      </c>
      <c r="AF121" t="s">
        <v>59</v>
      </c>
      <c r="AG121" t="s">
        <v>20</v>
      </c>
      <c r="AH121" t="str">
        <f t="shared" si="13"/>
        <v>INTRA-CAND-BC-PRCNG</v>
      </c>
    </row>
    <row r="122" spans="10:34" x14ac:dyDescent="0.25">
      <c r="J122" s="79"/>
      <c r="K122" s="79"/>
      <c r="L122" s="79"/>
      <c r="M122" s="79"/>
      <c r="N122" s="79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AC122" s="80">
        <v>36098</v>
      </c>
      <c r="AD122" s="81" t="s">
        <v>76</v>
      </c>
      <c r="AE122" t="s">
        <v>124</v>
      </c>
      <c r="AF122" t="s">
        <v>59</v>
      </c>
      <c r="AG122" t="s">
        <v>20</v>
      </c>
      <c r="AH122" t="str">
        <f t="shared" si="13"/>
        <v>INTRA-CAND-BC-PRCNG</v>
      </c>
    </row>
    <row r="123" spans="10:34" x14ac:dyDescent="0.25">
      <c r="J123" s="79"/>
      <c r="K123" s="79"/>
      <c r="L123" s="79"/>
      <c r="M123" s="79"/>
      <c r="N123" s="79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AC123" s="80">
        <v>36099</v>
      </c>
      <c r="AD123" s="81" t="s">
        <v>76</v>
      </c>
      <c r="AE123" t="s">
        <v>124</v>
      </c>
      <c r="AF123" t="s">
        <v>117</v>
      </c>
      <c r="AG123" t="s">
        <v>20</v>
      </c>
      <c r="AH123" t="str">
        <f t="shared" si="13"/>
        <v>INTRA-CAND-BC-PRCNGGJ</v>
      </c>
    </row>
    <row r="124" spans="10:34" x14ac:dyDescent="0.25">
      <c r="J124" s="79"/>
      <c r="K124" s="79"/>
      <c r="L124" s="79"/>
      <c r="M124" s="79"/>
      <c r="N124" s="79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AC124" s="80">
        <v>36100</v>
      </c>
      <c r="AD124" s="81" t="s">
        <v>76</v>
      </c>
      <c r="AE124" t="s">
        <v>101</v>
      </c>
      <c r="AF124" t="s">
        <v>37</v>
      </c>
      <c r="AG124" t="s">
        <v>26</v>
      </c>
      <c r="AH124" t="str">
        <f t="shared" si="13"/>
        <v>INTRA-CAND-WEST-PHYM</v>
      </c>
    </row>
    <row r="125" spans="10:34" x14ac:dyDescent="0.25">
      <c r="J125" s="79"/>
      <c r="K125" s="79"/>
      <c r="L125" s="79"/>
      <c r="M125" s="79"/>
      <c r="N125" s="79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AC125" s="80">
        <v>36101</v>
      </c>
      <c r="AD125" s="81" t="s">
        <v>76</v>
      </c>
      <c r="AE125" t="s">
        <v>101</v>
      </c>
      <c r="AF125" t="s">
        <v>37</v>
      </c>
      <c r="AG125" t="s">
        <v>26</v>
      </c>
      <c r="AH125" t="str">
        <f t="shared" si="13"/>
        <v>INTRA-CAND-WEST-PHYM</v>
      </c>
    </row>
    <row r="126" spans="10:34" x14ac:dyDescent="0.25">
      <c r="J126" s="79"/>
      <c r="K126" s="79"/>
      <c r="L126" s="79"/>
      <c r="M126" s="79"/>
      <c r="N126" s="79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AC126" s="80">
        <v>36102</v>
      </c>
      <c r="AD126" s="81" t="s">
        <v>76</v>
      </c>
      <c r="AE126" t="s">
        <v>101</v>
      </c>
      <c r="AF126" t="s">
        <v>37</v>
      </c>
      <c r="AG126" t="s">
        <v>26</v>
      </c>
      <c r="AH126" t="str">
        <f t="shared" si="13"/>
        <v>INTRA-CAND-WEST-PHYM</v>
      </c>
    </row>
    <row r="127" spans="10:34" x14ac:dyDescent="0.25">
      <c r="J127" s="79"/>
      <c r="K127" s="79"/>
      <c r="L127" s="79"/>
      <c r="M127" s="79"/>
      <c r="N127" s="79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AC127" s="80">
        <v>36103</v>
      </c>
      <c r="AD127" s="81" t="s">
        <v>76</v>
      </c>
      <c r="AE127" t="s">
        <v>101</v>
      </c>
      <c r="AF127" t="s">
        <v>37</v>
      </c>
      <c r="AG127" t="s">
        <v>26</v>
      </c>
      <c r="AH127" t="str">
        <f t="shared" ref="AH127:AH190" si="14">CONCATENATE(AE127,AF127)</f>
        <v>INTRA-CAND-WEST-PHYM</v>
      </c>
    </row>
    <row r="128" spans="10:34" x14ac:dyDescent="0.25">
      <c r="J128" s="79"/>
      <c r="K128" s="79"/>
      <c r="L128" s="79"/>
      <c r="M128" s="79"/>
      <c r="N128" s="79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AC128" s="80">
        <v>36104</v>
      </c>
      <c r="AD128" s="81" t="s">
        <v>76</v>
      </c>
      <c r="AE128" t="s">
        <v>101</v>
      </c>
      <c r="AF128" t="s">
        <v>37</v>
      </c>
      <c r="AG128" t="s">
        <v>26</v>
      </c>
      <c r="AH128" t="str">
        <f t="shared" si="14"/>
        <v>INTRA-CAND-WEST-PHYM</v>
      </c>
    </row>
    <row r="129" spans="10:34" x14ac:dyDescent="0.25">
      <c r="J129" s="79"/>
      <c r="K129" s="79"/>
      <c r="L129" s="79"/>
      <c r="M129" s="79"/>
      <c r="N129" s="79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AC129" s="80">
        <v>36105</v>
      </c>
      <c r="AD129" s="81" t="s">
        <v>76</v>
      </c>
      <c r="AE129" t="s">
        <v>101</v>
      </c>
      <c r="AF129" t="s">
        <v>37</v>
      </c>
      <c r="AG129" t="s">
        <v>26</v>
      </c>
      <c r="AH129" t="str">
        <f t="shared" si="14"/>
        <v>INTRA-CAND-WEST-PHYM</v>
      </c>
    </row>
    <row r="130" spans="10:34" x14ac:dyDescent="0.25">
      <c r="J130" s="79"/>
      <c r="K130" s="79"/>
      <c r="L130" s="79"/>
      <c r="M130" s="79"/>
      <c r="N130" s="79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AC130" s="80">
        <v>36106</v>
      </c>
      <c r="AD130" s="81" t="s">
        <v>76</v>
      </c>
      <c r="AE130" t="s">
        <v>101</v>
      </c>
      <c r="AF130" t="s">
        <v>37</v>
      </c>
      <c r="AG130" t="s">
        <v>26</v>
      </c>
      <c r="AH130" t="str">
        <f t="shared" si="14"/>
        <v>INTRA-CAND-WEST-PHYM</v>
      </c>
    </row>
    <row r="131" spans="10:34" x14ac:dyDescent="0.25">
      <c r="J131" s="79"/>
      <c r="K131" s="79"/>
      <c r="L131" s="79"/>
      <c r="M131" s="79"/>
      <c r="N131" s="79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AC131" s="80">
        <v>36107</v>
      </c>
      <c r="AD131" s="81" t="s">
        <v>76</v>
      </c>
      <c r="AE131" t="s">
        <v>101</v>
      </c>
      <c r="AF131" t="s">
        <v>37</v>
      </c>
      <c r="AG131" t="s">
        <v>26</v>
      </c>
      <c r="AH131" t="str">
        <f t="shared" si="14"/>
        <v>INTRA-CAND-WEST-PHYM</v>
      </c>
    </row>
    <row r="132" spans="10:34" x14ac:dyDescent="0.25">
      <c r="J132" s="79"/>
      <c r="K132" s="79"/>
      <c r="L132" s="79"/>
      <c r="M132" s="79"/>
      <c r="N132" s="79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AC132" s="80">
        <v>36108</v>
      </c>
      <c r="AD132" s="81" t="s">
        <v>76</v>
      </c>
      <c r="AE132" t="s">
        <v>101</v>
      </c>
      <c r="AF132" t="s">
        <v>37</v>
      </c>
      <c r="AG132" t="s">
        <v>26</v>
      </c>
      <c r="AH132" t="str">
        <f t="shared" si="14"/>
        <v>INTRA-CAND-WEST-PHYM</v>
      </c>
    </row>
    <row r="133" spans="10:34" x14ac:dyDescent="0.25">
      <c r="J133" s="79"/>
      <c r="K133" s="79"/>
      <c r="L133" s="79"/>
      <c r="M133" s="79"/>
      <c r="N133" s="79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AC133" s="80">
        <v>36109</v>
      </c>
      <c r="AD133" s="81" t="s">
        <v>76</v>
      </c>
      <c r="AE133" t="s">
        <v>101</v>
      </c>
      <c r="AF133" t="s">
        <v>37</v>
      </c>
      <c r="AG133" t="s">
        <v>26</v>
      </c>
      <c r="AH133" t="str">
        <f t="shared" si="14"/>
        <v>INTRA-CAND-WEST-PHYM</v>
      </c>
    </row>
    <row r="134" spans="10:34" x14ac:dyDescent="0.25">
      <c r="J134" s="79"/>
      <c r="K134" s="79"/>
      <c r="L134" s="79"/>
      <c r="M134" s="79"/>
      <c r="N134" s="79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AE134" t="s">
        <v>125</v>
      </c>
      <c r="AF134" t="s">
        <v>78</v>
      </c>
      <c r="AG134" t="s">
        <v>18</v>
      </c>
      <c r="AH134" t="str">
        <f t="shared" si="14"/>
        <v>FT-CAND-OP-GD-GDLGD-CGPR-AECO/AV</v>
      </c>
    </row>
    <row r="135" spans="10:34" x14ac:dyDescent="0.25">
      <c r="J135" s="79"/>
      <c r="K135" s="79"/>
      <c r="L135" s="79"/>
      <c r="M135" s="79"/>
      <c r="N135" s="79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AE135" t="s">
        <v>125</v>
      </c>
      <c r="AF135" t="s">
        <v>78</v>
      </c>
      <c r="AG135" t="s">
        <v>18</v>
      </c>
      <c r="AH135" t="str">
        <f t="shared" si="14"/>
        <v>FT-CAND-OP-GD-GDLGD-CGPR-AECO/AV</v>
      </c>
    </row>
    <row r="136" spans="10:34" x14ac:dyDescent="0.25">
      <c r="J136" s="79"/>
      <c r="K136" s="79"/>
      <c r="L136" s="79"/>
      <c r="M136" s="79"/>
      <c r="N136" s="79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AE136" t="s">
        <v>125</v>
      </c>
      <c r="AF136" t="s">
        <v>78</v>
      </c>
      <c r="AG136" t="s">
        <v>18</v>
      </c>
      <c r="AH136" t="str">
        <f t="shared" si="14"/>
        <v>FT-CAND-OP-GD-GDLGD-CGPR-AECO/AV</v>
      </c>
    </row>
    <row r="137" spans="10:34" x14ac:dyDescent="0.25">
      <c r="J137" s="79"/>
      <c r="K137" s="79"/>
      <c r="L137" s="79"/>
      <c r="M137" s="79"/>
      <c r="N137" s="79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AE137" t="s">
        <v>125</v>
      </c>
      <c r="AF137" t="s">
        <v>78</v>
      </c>
      <c r="AG137" t="s">
        <v>18</v>
      </c>
      <c r="AH137" t="str">
        <f t="shared" si="14"/>
        <v>FT-CAND-OP-GD-GDLGD-CGPR-AECO/AV</v>
      </c>
    </row>
    <row r="138" spans="10:34" x14ac:dyDescent="0.25">
      <c r="J138" s="79"/>
      <c r="K138" s="79"/>
      <c r="L138" s="79"/>
      <c r="M138" s="79"/>
      <c r="N138" s="79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AE138" t="s">
        <v>125</v>
      </c>
      <c r="AF138" t="s">
        <v>78</v>
      </c>
      <c r="AG138" t="s">
        <v>18</v>
      </c>
      <c r="AH138" t="str">
        <f t="shared" si="14"/>
        <v>FT-CAND-OP-GD-GDLGD-CGPR-AECO/AV</v>
      </c>
    </row>
    <row r="139" spans="10:34" x14ac:dyDescent="0.25">
      <c r="J139" s="79"/>
      <c r="K139" s="79"/>
      <c r="L139" s="79"/>
      <c r="M139" s="79"/>
      <c r="N139" s="79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AE139" t="s">
        <v>77</v>
      </c>
      <c r="AF139" t="s">
        <v>37</v>
      </c>
      <c r="AG139" t="s">
        <v>18</v>
      </c>
      <c r="AH139" t="str">
        <f t="shared" si="14"/>
        <v>INTRA-CAND-BC-GD-GDLM</v>
      </c>
    </row>
    <row r="140" spans="10:34" x14ac:dyDescent="0.25">
      <c r="J140" s="79"/>
      <c r="K140" s="79"/>
      <c r="L140" s="79"/>
      <c r="M140" s="79"/>
      <c r="N140" s="79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AE140" t="s">
        <v>77</v>
      </c>
      <c r="AF140" t="s">
        <v>37</v>
      </c>
      <c r="AG140" t="s">
        <v>18</v>
      </c>
      <c r="AH140" t="str">
        <f t="shared" si="14"/>
        <v>INTRA-CAND-BC-GD-GDLM</v>
      </c>
    </row>
    <row r="141" spans="10:34" x14ac:dyDescent="0.25">
      <c r="J141" s="79"/>
      <c r="K141" s="79"/>
      <c r="L141" s="79"/>
      <c r="M141" s="79"/>
      <c r="N141" s="79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AE141" t="s">
        <v>77</v>
      </c>
      <c r="AF141" t="s">
        <v>37</v>
      </c>
      <c r="AG141" t="s">
        <v>18</v>
      </c>
      <c r="AH141" t="str">
        <f t="shared" si="14"/>
        <v>INTRA-CAND-BC-GD-GDLM</v>
      </c>
    </row>
    <row r="142" spans="10:34" x14ac:dyDescent="0.25">
      <c r="J142" s="79"/>
      <c r="K142" s="79"/>
      <c r="L142" s="79"/>
      <c r="M142" s="79"/>
      <c r="N142" s="79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AE142" t="s">
        <v>124</v>
      </c>
      <c r="AF142" t="s">
        <v>100</v>
      </c>
      <c r="AG142" t="s">
        <v>20</v>
      </c>
      <c r="AH142" t="str">
        <f t="shared" si="14"/>
        <v>INTRA-CAND-BC-PRCIF-NTHWST/CANB</v>
      </c>
    </row>
    <row r="143" spans="10:34" x14ac:dyDescent="0.25">
      <c r="J143" s="79"/>
      <c r="K143" s="79"/>
      <c r="L143" s="79"/>
      <c r="M143" s="79"/>
      <c r="N143" s="79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AE143" t="s">
        <v>124</v>
      </c>
      <c r="AF143" t="s">
        <v>100</v>
      </c>
      <c r="AG143" t="s">
        <v>20</v>
      </c>
      <c r="AH143" t="str">
        <f t="shared" si="14"/>
        <v>INTRA-CAND-BC-PRCIF-NTHWST/CANB</v>
      </c>
    </row>
    <row r="144" spans="10:34" x14ac:dyDescent="0.25">
      <c r="J144" s="79"/>
      <c r="K144" s="79"/>
      <c r="L144" s="79"/>
      <c r="M144" s="79"/>
      <c r="N144" s="79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AE144" t="s">
        <v>124</v>
      </c>
      <c r="AF144" t="s">
        <v>39</v>
      </c>
      <c r="AG144" t="s">
        <v>20</v>
      </c>
      <c r="AH144" t="str">
        <f t="shared" si="14"/>
        <v>INTRA-CAND-BC-PRCIF-NTHWST/CANBR</v>
      </c>
    </row>
    <row r="145" spans="10:34" x14ac:dyDescent="0.25">
      <c r="J145" s="79"/>
      <c r="K145" s="79"/>
      <c r="L145" s="79"/>
      <c r="M145" s="79"/>
      <c r="N145" s="79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AE145" t="s">
        <v>124</v>
      </c>
      <c r="AF145" t="s">
        <v>39</v>
      </c>
      <c r="AG145" t="s">
        <v>20</v>
      </c>
      <c r="AH145" t="str">
        <f t="shared" si="14"/>
        <v>INTRA-CAND-BC-PRCIF-NTHWST/CANBR</v>
      </c>
    </row>
    <row r="146" spans="10:34" x14ac:dyDescent="0.25">
      <c r="J146" s="79"/>
      <c r="K146" s="79"/>
      <c r="L146" s="79"/>
      <c r="M146" s="79"/>
      <c r="N146" s="79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AE146" t="s">
        <v>124</v>
      </c>
      <c r="AF146" t="s">
        <v>39</v>
      </c>
      <c r="AG146" t="s">
        <v>20</v>
      </c>
      <c r="AH146" t="str">
        <f t="shared" si="14"/>
        <v>INTRA-CAND-BC-PRCIF-NTHWST/CANBR</v>
      </c>
    </row>
    <row r="147" spans="10:34" x14ac:dyDescent="0.25">
      <c r="J147" s="79"/>
      <c r="K147" s="79"/>
      <c r="L147" s="79"/>
      <c r="M147" s="79"/>
      <c r="N147" s="79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AE147" t="s">
        <v>124</v>
      </c>
      <c r="AF147" t="s">
        <v>39</v>
      </c>
      <c r="AG147" t="s">
        <v>20</v>
      </c>
      <c r="AH147" t="str">
        <f t="shared" si="14"/>
        <v>INTRA-CAND-BC-PRCIF-NTHWST/CANBR</v>
      </c>
    </row>
    <row r="148" spans="10:34" x14ac:dyDescent="0.25">
      <c r="J148" s="79"/>
      <c r="K148" s="79"/>
      <c r="L148" s="79"/>
      <c r="M148" s="79"/>
      <c r="N148" s="79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AE148" t="s">
        <v>124</v>
      </c>
      <c r="AF148" t="s">
        <v>39</v>
      </c>
      <c r="AG148" t="s">
        <v>20</v>
      </c>
      <c r="AH148" t="str">
        <f t="shared" si="14"/>
        <v>INTRA-CAND-BC-PRCIF-NTHWST/CANBR</v>
      </c>
    </row>
    <row r="149" spans="10:34" x14ac:dyDescent="0.25">
      <c r="J149" s="79"/>
      <c r="K149" s="79"/>
      <c r="L149" s="79"/>
      <c r="M149" s="79"/>
      <c r="N149" s="79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AE149" t="s">
        <v>124</v>
      </c>
      <c r="AF149" t="s">
        <v>110</v>
      </c>
      <c r="AG149" t="s">
        <v>20</v>
      </c>
      <c r="AH149" t="str">
        <f t="shared" si="14"/>
        <v>INTRA-CAND-BC-PRCIF-NWPL_ROCKY_M</v>
      </c>
    </row>
    <row r="150" spans="10:34" x14ac:dyDescent="0.25">
      <c r="J150" s="79"/>
      <c r="K150" s="79"/>
      <c r="L150" s="79"/>
      <c r="M150" s="79"/>
      <c r="N150" s="79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AE150" t="s">
        <v>124</v>
      </c>
      <c r="AF150" t="s">
        <v>110</v>
      </c>
      <c r="AG150" t="s">
        <v>20</v>
      </c>
      <c r="AH150" t="str">
        <f t="shared" si="14"/>
        <v>INTRA-CAND-BC-PRCIF-NWPL_ROCKY_M</v>
      </c>
    </row>
    <row r="151" spans="10:34" x14ac:dyDescent="0.25">
      <c r="J151" s="79"/>
      <c r="K151" s="79"/>
      <c r="L151" s="79"/>
      <c r="M151" s="79"/>
      <c r="N151" s="79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AE151" t="s">
        <v>124</v>
      </c>
      <c r="AF151" t="s">
        <v>59</v>
      </c>
      <c r="AG151" t="s">
        <v>20</v>
      </c>
      <c r="AH151" t="str">
        <f t="shared" si="14"/>
        <v>INTRA-CAND-BC-PRCNG</v>
      </c>
    </row>
    <row r="152" spans="10:34" x14ac:dyDescent="0.25">
      <c r="J152" s="79"/>
      <c r="K152" s="79"/>
      <c r="L152" s="79"/>
      <c r="M152" s="79"/>
      <c r="N152" s="79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AE152" t="s">
        <v>124</v>
      </c>
      <c r="AF152" t="s">
        <v>59</v>
      </c>
      <c r="AG152" t="s">
        <v>20</v>
      </c>
      <c r="AH152" t="str">
        <f t="shared" si="14"/>
        <v>INTRA-CAND-BC-PRCNG</v>
      </c>
    </row>
    <row r="153" spans="10:34" x14ac:dyDescent="0.25">
      <c r="J153" s="79"/>
      <c r="K153" s="79"/>
      <c r="L153" s="79"/>
      <c r="M153" s="79"/>
      <c r="N153" s="79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AE153" t="s">
        <v>124</v>
      </c>
      <c r="AF153" t="s">
        <v>59</v>
      </c>
      <c r="AG153" t="s">
        <v>20</v>
      </c>
      <c r="AH153" t="str">
        <f t="shared" si="14"/>
        <v>INTRA-CAND-BC-PRCNG</v>
      </c>
    </row>
    <row r="154" spans="10:34" x14ac:dyDescent="0.25">
      <c r="J154" s="79"/>
      <c r="K154" s="79"/>
      <c r="L154" s="79"/>
      <c r="M154" s="79"/>
      <c r="N154" s="79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AE154" t="s">
        <v>124</v>
      </c>
      <c r="AF154" t="s">
        <v>59</v>
      </c>
      <c r="AG154" t="s">
        <v>20</v>
      </c>
      <c r="AH154" t="str">
        <f t="shared" si="14"/>
        <v>INTRA-CAND-BC-PRCNG</v>
      </c>
    </row>
    <row r="155" spans="10:34" x14ac:dyDescent="0.25">
      <c r="J155" s="79"/>
      <c r="K155" s="79"/>
      <c r="L155" s="79"/>
      <c r="M155" s="79"/>
      <c r="N155" s="79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AE155" t="s">
        <v>124</v>
      </c>
      <c r="AF155" t="s">
        <v>59</v>
      </c>
      <c r="AG155" t="s">
        <v>20</v>
      </c>
      <c r="AH155" t="str">
        <f t="shared" si="14"/>
        <v>INTRA-CAND-BC-PRCNG</v>
      </c>
    </row>
    <row r="156" spans="10:34" x14ac:dyDescent="0.25">
      <c r="J156" s="79"/>
      <c r="K156" s="79"/>
      <c r="L156" s="79"/>
      <c r="M156" s="79"/>
      <c r="N156" s="79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AE156" t="s">
        <v>124</v>
      </c>
      <c r="AF156" t="s">
        <v>117</v>
      </c>
      <c r="AG156" t="s">
        <v>20</v>
      </c>
      <c r="AH156" t="str">
        <f t="shared" si="14"/>
        <v>INTRA-CAND-BC-PRCNGGJ</v>
      </c>
    </row>
    <row r="157" spans="10:34" x14ac:dyDescent="0.25">
      <c r="J157" s="79"/>
      <c r="K157" s="79"/>
      <c r="L157" s="79"/>
      <c r="M157" s="79"/>
      <c r="N157" s="79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AE157" t="s">
        <v>126</v>
      </c>
      <c r="AF157" t="s">
        <v>127</v>
      </c>
      <c r="AG157" t="s">
        <v>26</v>
      </c>
      <c r="AH157" t="str">
        <f t="shared" si="14"/>
        <v>INTRA-CAND-BC-PHYGD-ST. 2 (C$)</v>
      </c>
    </row>
    <row r="158" spans="10:34" x14ac:dyDescent="0.25">
      <c r="J158" s="79"/>
      <c r="K158" s="79"/>
      <c r="L158" s="79"/>
      <c r="M158" s="79"/>
      <c r="N158" s="79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AE158" t="s">
        <v>126</v>
      </c>
      <c r="AF158" t="s">
        <v>128</v>
      </c>
      <c r="AG158" t="s">
        <v>26</v>
      </c>
      <c r="AH158" t="str">
        <f t="shared" si="14"/>
        <v>INTRA-CAND-BC-PHYSTN2-CDN/IM</v>
      </c>
    </row>
    <row r="159" spans="10:34" x14ac:dyDescent="0.25">
      <c r="J159" s="79"/>
      <c r="K159" s="79"/>
      <c r="L159" s="79"/>
      <c r="M159" s="79"/>
      <c r="N159" s="79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AE159" t="s">
        <v>126</v>
      </c>
      <c r="AF159" t="s">
        <v>129</v>
      </c>
      <c r="AG159" t="s">
        <v>26</v>
      </c>
      <c r="AH159" t="str">
        <f t="shared" si="14"/>
        <v>INTRA-CAND-BC-PHYSTN2-US/IM</v>
      </c>
    </row>
    <row r="160" spans="10:34" x14ac:dyDescent="0.25">
      <c r="AE160" t="s">
        <v>126</v>
      </c>
      <c r="AF160" t="s">
        <v>130</v>
      </c>
      <c r="AG160" t="s">
        <v>26</v>
      </c>
      <c r="AH160" t="str">
        <f t="shared" si="14"/>
        <v>INTRA-CAND-BC-PHYSUMAS-CDN/IM</v>
      </c>
    </row>
    <row r="161" spans="31:37" x14ac:dyDescent="0.25">
      <c r="AE161" t="s">
        <v>126</v>
      </c>
      <c r="AF161" t="s">
        <v>131</v>
      </c>
      <c r="AG161" t="s">
        <v>26</v>
      </c>
      <c r="AH161" t="str">
        <f t="shared" si="14"/>
        <v>INTRA-CAND-BC-PHYSUMAS-US/IM</v>
      </c>
    </row>
    <row r="162" spans="31:37" x14ac:dyDescent="0.25">
      <c r="AE162" s="81" t="s">
        <v>132</v>
      </c>
      <c r="AF162" s="81" t="s">
        <v>100</v>
      </c>
      <c r="AG162" t="s">
        <v>19</v>
      </c>
      <c r="AH162" t="str">
        <f t="shared" si="14"/>
        <v>INTRA-CAND-BC-BASIF-NTHWST/CANB</v>
      </c>
    </row>
    <row r="163" spans="31:37" x14ac:dyDescent="0.25">
      <c r="AE163" s="81" t="s">
        <v>132</v>
      </c>
      <c r="AF163" s="81" t="s">
        <v>110</v>
      </c>
      <c r="AG163" s="81" t="s">
        <v>19</v>
      </c>
      <c r="AH163" t="str">
        <f t="shared" si="14"/>
        <v>INTRA-CAND-BC-BASIF-NWPL_ROCKY_M</v>
      </c>
      <c r="AJ163" s="78"/>
    </row>
    <row r="164" spans="31:37" x14ac:dyDescent="0.25">
      <c r="AE164" s="81" t="s">
        <v>132</v>
      </c>
      <c r="AF164" s="81" t="s">
        <v>59</v>
      </c>
      <c r="AG164" s="81" t="s">
        <v>19</v>
      </c>
      <c r="AH164" t="str">
        <f t="shared" si="14"/>
        <v>INTRA-CAND-BC-BASNG</v>
      </c>
      <c r="AJ164" s="78"/>
    </row>
    <row r="165" spans="31:37" x14ac:dyDescent="0.25">
      <c r="AE165" s="81" t="s">
        <v>132</v>
      </c>
      <c r="AF165" s="81" t="s">
        <v>117</v>
      </c>
      <c r="AG165" s="81" t="s">
        <v>19</v>
      </c>
      <c r="AH165" t="str">
        <f t="shared" si="14"/>
        <v>INTRA-CAND-BC-BASNGGJ</v>
      </c>
      <c r="AJ165" s="78"/>
      <c r="AK165" s="78"/>
    </row>
    <row r="166" spans="31:37" x14ac:dyDescent="0.25">
      <c r="AE166" t="s">
        <v>99</v>
      </c>
      <c r="AF166" t="s">
        <v>133</v>
      </c>
      <c r="AG166" t="s">
        <v>18</v>
      </c>
      <c r="AH166" t="str">
        <f t="shared" si="14"/>
        <v>INTRA-CAND-WE-GD-GDLUNKNOWN</v>
      </c>
      <c r="AJ166" s="78"/>
      <c r="AK166" s="78"/>
    </row>
    <row r="167" spans="31:37" x14ac:dyDescent="0.25">
      <c r="AE167" t="s">
        <v>134</v>
      </c>
      <c r="AF167" t="s">
        <v>109</v>
      </c>
      <c r="AG167" t="s">
        <v>19</v>
      </c>
      <c r="AH167" t="str">
        <f t="shared" si="14"/>
        <v>INTRA-CAND-WEST-BASCGPR-AECO/BASIS</v>
      </c>
      <c r="AJ167" s="78"/>
    </row>
    <row r="168" spans="31:37" x14ac:dyDescent="0.25">
      <c r="AE168" t="s">
        <v>134</v>
      </c>
      <c r="AF168" t="s">
        <v>110</v>
      </c>
      <c r="AG168" t="s">
        <v>19</v>
      </c>
      <c r="AH168" t="str">
        <f t="shared" si="14"/>
        <v>INTRA-CAND-WEST-BASIF-NWPL_ROCKY_M</v>
      </c>
      <c r="AJ168" s="78"/>
    </row>
    <row r="169" spans="31:37" x14ac:dyDescent="0.25">
      <c r="AE169" t="s">
        <v>134</v>
      </c>
      <c r="AF169" t="s">
        <v>59</v>
      </c>
      <c r="AG169" t="s">
        <v>19</v>
      </c>
      <c r="AH169" t="str">
        <f t="shared" si="14"/>
        <v>INTRA-CAND-WEST-BASNG</v>
      </c>
    </row>
    <row r="170" spans="31:37" x14ac:dyDescent="0.25">
      <c r="AE170" t="s">
        <v>134</v>
      </c>
      <c r="AF170" t="s">
        <v>117</v>
      </c>
      <c r="AG170" t="s">
        <v>19</v>
      </c>
      <c r="AH170" t="str">
        <f t="shared" si="14"/>
        <v>INTRA-CAND-WEST-BASNGGJ</v>
      </c>
    </row>
    <row r="171" spans="31:37" x14ac:dyDescent="0.25">
      <c r="AE171" t="s">
        <v>134</v>
      </c>
      <c r="AF171" t="s">
        <v>114</v>
      </c>
      <c r="AG171" t="s">
        <v>19</v>
      </c>
      <c r="AH171" t="str">
        <f t="shared" si="14"/>
        <v>INTRA-CAND-WEST-BASNGI-MALIN</v>
      </c>
    </row>
    <row r="172" spans="31:37" x14ac:dyDescent="0.25">
      <c r="AE172" t="s">
        <v>134</v>
      </c>
      <c r="AF172" t="s">
        <v>60</v>
      </c>
      <c r="AG172" t="s">
        <v>19</v>
      </c>
      <c r="AH172" t="str">
        <f t="shared" si="14"/>
        <v>INTRA-CAND-WEST-BASNGMR-AECO/C</v>
      </c>
    </row>
    <row r="173" spans="31:37" x14ac:dyDescent="0.25">
      <c r="AE173" t="s">
        <v>63</v>
      </c>
      <c r="AF173" t="s">
        <v>36</v>
      </c>
      <c r="AG173" t="s">
        <v>18</v>
      </c>
      <c r="AH173" t="str">
        <f t="shared" si="14"/>
        <v>IMCAN-ERMS-XL-GDLGD-AECOUS-DAILY</v>
      </c>
    </row>
    <row r="174" spans="31:37" x14ac:dyDescent="0.25">
      <c r="AE174" t="s">
        <v>63</v>
      </c>
      <c r="AF174" t="s">
        <v>69</v>
      </c>
      <c r="AG174" t="s">
        <v>18</v>
      </c>
      <c r="AH174" t="str">
        <f t="shared" si="14"/>
        <v>IMCAN-ERMS-XL-GDLGDP-CHI.GATE</v>
      </c>
    </row>
    <row r="175" spans="31:37" x14ac:dyDescent="0.25">
      <c r="AE175" t="s">
        <v>63</v>
      </c>
      <c r="AF175" t="s">
        <v>70</v>
      </c>
      <c r="AG175" t="s">
        <v>18</v>
      </c>
      <c r="AH175" t="str">
        <f t="shared" si="14"/>
        <v>IMCAN-ERMS-XL-GDLGDP-ELPO/SANJUA</v>
      </c>
    </row>
    <row r="176" spans="31:37" x14ac:dyDescent="0.25">
      <c r="AE176" t="s">
        <v>63</v>
      </c>
      <c r="AF176" t="s">
        <v>71</v>
      </c>
      <c r="AG176" t="s">
        <v>18</v>
      </c>
      <c r="AH176" t="str">
        <f t="shared" si="14"/>
        <v>IMCAN-ERMS-XL-GDLGDP-MALIN-CTYGA</v>
      </c>
    </row>
    <row r="177" spans="31:34" x14ac:dyDescent="0.25">
      <c r="AE177" t="s">
        <v>63</v>
      </c>
      <c r="AF177" t="s">
        <v>64</v>
      </c>
      <c r="AG177" t="s">
        <v>18</v>
      </c>
      <c r="AH177" t="str">
        <f t="shared" si="14"/>
        <v>IMCAN-ERMS-XL-GDLGDP-NTHWST/CANB</v>
      </c>
    </row>
    <row r="178" spans="31:34" x14ac:dyDescent="0.25">
      <c r="AE178" t="s">
        <v>63</v>
      </c>
      <c r="AF178" t="s">
        <v>96</v>
      </c>
      <c r="AG178" t="s">
        <v>18</v>
      </c>
      <c r="AH178" t="str">
        <f t="shared" si="14"/>
        <v>IMCAN-ERMS-XL-GDLGDP-NWPL-ROCKYM</v>
      </c>
    </row>
    <row r="179" spans="31:34" x14ac:dyDescent="0.25">
      <c r="AE179" s="81" t="s">
        <v>68</v>
      </c>
      <c r="AF179" s="81" t="s">
        <v>39</v>
      </c>
      <c r="AG179" s="81" t="s">
        <v>26</v>
      </c>
      <c r="AH179" t="str">
        <f t="shared" si="14"/>
        <v>IMCAN-ERMS-XL-PHYIF-NTHWST/CANBR</v>
      </c>
    </row>
    <row r="180" spans="31:34" x14ac:dyDescent="0.25">
      <c r="AE180" s="81" t="s">
        <v>68</v>
      </c>
      <c r="AF180" s="81" t="s">
        <v>39</v>
      </c>
      <c r="AG180" s="81" t="s">
        <v>26</v>
      </c>
      <c r="AH180" t="str">
        <f t="shared" si="14"/>
        <v>IMCAN-ERMS-XL-PHYIF-NTHWST/CANBR</v>
      </c>
    </row>
    <row r="181" spans="31:34" x14ac:dyDescent="0.25">
      <c r="AE181" s="81" t="s">
        <v>68</v>
      </c>
      <c r="AF181" s="81" t="s">
        <v>60</v>
      </c>
      <c r="AG181" s="81" t="s">
        <v>26</v>
      </c>
      <c r="AH181" t="str">
        <f t="shared" si="14"/>
        <v>IMCAN-ERMS-XL-PHYNGMR-AECO/C</v>
      </c>
    </row>
    <row r="182" spans="31:34" x14ac:dyDescent="0.25">
      <c r="AE182" s="81" t="s">
        <v>68</v>
      </c>
      <c r="AF182" s="81" t="s">
        <v>60</v>
      </c>
      <c r="AG182" s="81" t="s">
        <v>26</v>
      </c>
      <c r="AH182" t="str">
        <f t="shared" si="14"/>
        <v>IMCAN-ERMS-XL-PHYNGMR-AECO/C</v>
      </c>
    </row>
    <row r="183" spans="31:34" x14ac:dyDescent="0.25">
      <c r="AE183" s="81" t="s">
        <v>68</v>
      </c>
      <c r="AF183" s="81" t="s">
        <v>61</v>
      </c>
      <c r="AG183" s="81" t="s">
        <v>26</v>
      </c>
      <c r="AH183" t="str">
        <f t="shared" si="14"/>
        <v>IMCAN-ERMS-XL-PHYSTATION2/US$</v>
      </c>
    </row>
    <row r="184" spans="31:34" x14ac:dyDescent="0.25">
      <c r="AE184" s="81" t="s">
        <v>68</v>
      </c>
      <c r="AF184" s="81" t="s">
        <v>61</v>
      </c>
      <c r="AG184" s="81" t="s">
        <v>26</v>
      </c>
      <c r="AH184" t="str">
        <f t="shared" si="14"/>
        <v>IMCAN-ERMS-XL-PHYSTATION2/US$</v>
      </c>
    </row>
    <row r="185" spans="31:34" x14ac:dyDescent="0.25">
      <c r="AE185" t="s">
        <v>63</v>
      </c>
      <c r="AF185" t="s">
        <v>59</v>
      </c>
      <c r="AG185" t="s">
        <v>18</v>
      </c>
      <c r="AH185" t="str">
        <f t="shared" si="14"/>
        <v>IMCAN-ERMS-XL-GDLNG</v>
      </c>
    </row>
    <row r="186" spans="31:34" x14ac:dyDescent="0.25">
      <c r="AE186" t="s">
        <v>63</v>
      </c>
      <c r="AF186" s="81" t="s">
        <v>60</v>
      </c>
      <c r="AG186" t="s">
        <v>18</v>
      </c>
      <c r="AH186" t="str">
        <f t="shared" si="14"/>
        <v>IMCAN-ERMS-XL-GDLNGMR-AECO/C</v>
      </c>
    </row>
    <row r="187" spans="31:34" x14ac:dyDescent="0.25">
      <c r="AE187" s="81" t="s">
        <v>68</v>
      </c>
      <c r="AF187" s="81" t="s">
        <v>38</v>
      </c>
      <c r="AG187" t="s">
        <v>26</v>
      </c>
      <c r="AH187" t="str">
        <f t="shared" si="14"/>
        <v>IMCAN-ERMS-XL-PHYGDP-HEHUB</v>
      </c>
    </row>
    <row r="188" spans="31:34" x14ac:dyDescent="0.25">
      <c r="AE188" s="81" t="s">
        <v>68</v>
      </c>
      <c r="AF188" s="81" t="s">
        <v>64</v>
      </c>
      <c r="AG188" t="s">
        <v>26</v>
      </c>
      <c r="AH188" t="str">
        <f t="shared" si="14"/>
        <v>IMCAN-ERMS-XL-PHYGDP-NTHWST/CANB</v>
      </c>
    </row>
    <row r="189" spans="31:34" x14ac:dyDescent="0.25">
      <c r="AE189" s="81" t="s">
        <v>68</v>
      </c>
      <c r="AF189" s="81" t="s">
        <v>59</v>
      </c>
      <c r="AG189" t="s">
        <v>26</v>
      </c>
      <c r="AH189" t="str">
        <f t="shared" si="14"/>
        <v>IMCAN-ERMS-XL-PHYNG</v>
      </c>
    </row>
    <row r="190" spans="31:34" x14ac:dyDescent="0.25">
      <c r="AE190" s="81" t="s">
        <v>62</v>
      </c>
      <c r="AF190" s="81" t="s">
        <v>69</v>
      </c>
      <c r="AG190" t="s">
        <v>20</v>
      </c>
      <c r="AH190" t="str">
        <f t="shared" si="14"/>
        <v>IMCAN-ERMS-XL-PRCGDP-CHI.GATE</v>
      </c>
    </row>
    <row r="191" spans="31:34" x14ac:dyDescent="0.25">
      <c r="AE191" s="81" t="s">
        <v>62</v>
      </c>
      <c r="AF191" s="81" t="s">
        <v>70</v>
      </c>
      <c r="AG191" t="s">
        <v>20</v>
      </c>
      <c r="AH191" t="str">
        <f>CONCATENATE(AE191,AF191)</f>
        <v>IMCAN-ERMS-XL-PRCGDP-ELPO/SANJUA</v>
      </c>
    </row>
    <row r="192" spans="31:34" x14ac:dyDescent="0.25">
      <c r="AE192" s="81" t="s">
        <v>62</v>
      </c>
      <c r="AF192" s="81" t="s">
        <v>71</v>
      </c>
      <c r="AG192" t="s">
        <v>20</v>
      </c>
      <c r="AH192" t="str">
        <f>CONCATENATE(AE192,AF192)</f>
        <v>IMCAN-ERMS-XL-PRCGDP-MALIN-CTYGA</v>
      </c>
    </row>
    <row r="193" spans="31:34" x14ac:dyDescent="0.25">
      <c r="AE193" s="81" t="s">
        <v>62</v>
      </c>
      <c r="AF193" s="81" t="s">
        <v>64</v>
      </c>
      <c r="AG193" t="s">
        <v>20</v>
      </c>
      <c r="AH193" t="str">
        <f>CONCATENATE(AE193,AF193)</f>
        <v>IMCAN-ERMS-XL-PRCGDP-NTHWST/CANB</v>
      </c>
    </row>
    <row r="194" spans="31:34" x14ac:dyDescent="0.25">
      <c r="AE194" t="s">
        <v>63</v>
      </c>
      <c r="AF194" t="s">
        <v>64</v>
      </c>
      <c r="AG194" t="s">
        <v>18</v>
      </c>
      <c r="AH194" t="str">
        <f>CONCATENATE(AE194,AF194)</f>
        <v>IMCAN-ERMS-XL-GDLGDP-NTHWST/CANB</v>
      </c>
    </row>
    <row r="195" spans="31:34" x14ac:dyDescent="0.25">
      <c r="AE195" s="81" t="s">
        <v>68</v>
      </c>
      <c r="AF195" s="81" t="s">
        <v>100</v>
      </c>
      <c r="AG195" t="s">
        <v>26</v>
      </c>
      <c r="AH195" t="str">
        <f>CONCATENATE(AE195,AF195)</f>
        <v>IMCAN-ERMS-XL-PHYIF-NTHWST/CANB</v>
      </c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Detail'!ExternalData3</vt:lpstr>
      <vt:lpstr>'GRMS Detail'!ExternalData4</vt:lpstr>
      <vt:lpstr>'GRMS Detail'!ExternalData5</vt:lpstr>
      <vt:lpstr>'GRMS Detail'!ExternalData6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2023-09-10T15:13:35Z</dcterms:modified>
</cp:coreProperties>
</file>