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96" windowWidth="12120" windowHeight="8748" tabRatio="248"/>
  </bookViews>
  <sheets>
    <sheet name="OStrip1" sheetId="1" r:id="rId1"/>
  </sheets>
  <definedNames>
    <definedName name="ASTRIP">[0]!ASTRIP</definedName>
    <definedName name="ASV">[0]!ASV</definedName>
    <definedName name="FOREX" localSheetId="0">OStrip1!FOREX</definedName>
    <definedName name="FOREX">[0]!FOREX</definedName>
  </definedNames>
  <calcPr calcId="92512"/>
</workbook>
</file>

<file path=xl/calcChain.xml><?xml version="1.0" encoding="utf-8"?>
<calcChain xmlns="http://schemas.openxmlformats.org/spreadsheetml/2006/main">
  <c r="E12" i="1" l="1"/>
  <c r="O12" i="1"/>
  <c r="P12" i="1"/>
  <c r="Q12" i="1"/>
  <c r="R12" i="1"/>
  <c r="S12" i="1"/>
  <c r="T12" i="1"/>
  <c r="U12" i="1"/>
  <c r="V12" i="1"/>
  <c r="W12" i="1"/>
  <c r="X12" i="1"/>
  <c r="Y12" i="1"/>
  <c r="E13" i="1"/>
  <c r="O13" i="1"/>
  <c r="P13" i="1"/>
  <c r="Q13" i="1"/>
  <c r="R13" i="1"/>
  <c r="S13" i="1"/>
  <c r="T13" i="1"/>
  <c r="U13" i="1"/>
  <c r="V13" i="1"/>
  <c r="W13" i="1"/>
  <c r="X13" i="1"/>
  <c r="Y13" i="1"/>
  <c r="E14" i="1"/>
  <c r="O14" i="1"/>
  <c r="P14" i="1"/>
  <c r="Q14" i="1"/>
  <c r="R14" i="1"/>
  <c r="S14" i="1"/>
  <c r="T14" i="1"/>
  <c r="U14" i="1"/>
  <c r="V14" i="1"/>
  <c r="W14" i="1"/>
  <c r="X14" i="1"/>
  <c r="Y14" i="1"/>
  <c r="E15" i="1"/>
  <c r="O15" i="1"/>
  <c r="P15" i="1"/>
  <c r="Q15" i="1"/>
  <c r="R15" i="1"/>
  <c r="S15" i="1"/>
  <c r="T15" i="1"/>
  <c r="U15" i="1"/>
  <c r="V15" i="1"/>
  <c r="W15" i="1"/>
  <c r="X15" i="1"/>
  <c r="Y15" i="1"/>
  <c r="E16" i="1"/>
  <c r="O16" i="1"/>
  <c r="P16" i="1"/>
  <c r="Q16" i="1"/>
  <c r="R16" i="1"/>
  <c r="S16" i="1"/>
  <c r="T16" i="1"/>
  <c r="U16" i="1"/>
  <c r="V16" i="1"/>
  <c r="W16" i="1"/>
  <c r="X16" i="1"/>
  <c r="Y16" i="1"/>
  <c r="O20" i="1"/>
  <c r="O22" i="1"/>
  <c r="P22" i="1"/>
  <c r="Q22" i="1"/>
  <c r="R22" i="1"/>
  <c r="S22" i="1"/>
  <c r="T22" i="1"/>
  <c r="U22" i="1"/>
  <c r="V22" i="1"/>
  <c r="W22" i="1"/>
  <c r="X22" i="1"/>
  <c r="Z22" i="1"/>
  <c r="O23" i="1"/>
  <c r="P23" i="1"/>
  <c r="Q23" i="1"/>
  <c r="R23" i="1"/>
  <c r="S23" i="1"/>
  <c r="T23" i="1"/>
  <c r="U23" i="1"/>
  <c r="V23" i="1"/>
  <c r="W23" i="1"/>
  <c r="X23" i="1"/>
  <c r="Z23" i="1"/>
  <c r="O24" i="1"/>
  <c r="P24" i="1"/>
  <c r="Q24" i="1"/>
  <c r="R24" i="1"/>
  <c r="S24" i="1"/>
  <c r="T24" i="1"/>
  <c r="U24" i="1"/>
  <c r="V24" i="1"/>
  <c r="W24" i="1"/>
  <c r="X24" i="1"/>
  <c r="Z24" i="1"/>
  <c r="O25" i="1"/>
  <c r="P25" i="1"/>
  <c r="Q25" i="1"/>
  <c r="R25" i="1"/>
  <c r="S25" i="1"/>
  <c r="T25" i="1"/>
  <c r="U25" i="1"/>
  <c r="V25" i="1"/>
  <c r="W25" i="1"/>
  <c r="X25" i="1"/>
  <c r="Z25" i="1"/>
  <c r="O26" i="1"/>
  <c r="P26" i="1"/>
  <c r="Q26" i="1"/>
  <c r="R26" i="1"/>
  <c r="S26" i="1"/>
  <c r="T26" i="1"/>
  <c r="U26" i="1"/>
  <c r="V26" i="1"/>
  <c r="W26" i="1"/>
  <c r="X26" i="1"/>
  <c r="Z26" i="1"/>
</calcChain>
</file>

<file path=xl/sharedStrings.xml><?xml version="1.0" encoding="utf-8"?>
<sst xmlns="http://schemas.openxmlformats.org/spreadsheetml/2006/main" count="47" uniqueCount="32">
  <si>
    <t>EffDt</t>
  </si>
  <si>
    <t>OUTPUTS</t>
  </si>
  <si>
    <t>INPUTS</t>
  </si>
  <si>
    <t>Fwd Price</t>
  </si>
  <si>
    <t>Strike</t>
  </si>
  <si>
    <t>Fwd.Start</t>
  </si>
  <si>
    <t>BeginDt</t>
  </si>
  <si>
    <t>EndDt</t>
  </si>
  <si>
    <t>FwdSt.Flag</t>
  </si>
  <si>
    <t>Ann.IntRt</t>
  </si>
  <si>
    <t>% of Index</t>
  </si>
  <si>
    <t>Basis Offset</t>
  </si>
  <si>
    <t>Call=1/Put=0</t>
  </si>
  <si>
    <t>Price</t>
  </si>
  <si>
    <t>Delta</t>
  </si>
  <si>
    <t>Gamma</t>
  </si>
  <si>
    <t xml:space="preserve">Vega </t>
  </si>
  <si>
    <t>Rho</t>
  </si>
  <si>
    <t>Theta</t>
  </si>
  <si>
    <t>FixDelta</t>
  </si>
  <si>
    <t>Vol_prior</t>
  </si>
  <si>
    <t>Vol_after</t>
  </si>
  <si>
    <t>Strip of Daily Fixed Price or Forward Start Options</t>
  </si>
  <si>
    <t>Strike is set</t>
  </si>
  <si>
    <t>Strip Starts</t>
  </si>
  <si>
    <t>Strip Ends</t>
  </si>
  <si>
    <t>Fwd Vega</t>
  </si>
  <si>
    <t>GD Vega</t>
  </si>
  <si>
    <t>Charm</t>
  </si>
  <si>
    <t>Charm Check</t>
  </si>
  <si>
    <t>Ostrip2 model</t>
  </si>
  <si>
    <t xml:space="preserve">Function:OSTRIP2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</si>
</sst>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2" formatCode="#,##0.0000"/>
    <numFmt numFmtId="177" formatCode="0.0000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5"/>
      <name val="Arial"/>
      <family val="2"/>
    </font>
    <font>
      <b/>
      <sz val="14"/>
      <color indexed="13"/>
      <name val="Arial"/>
      <family val="2"/>
    </font>
    <font>
      <b/>
      <sz val="20"/>
      <color indexed="15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1" fillId="2" borderId="0" xfId="0" applyFont="1" applyFill="1"/>
    <xf numFmtId="0" fontId="1" fillId="2" borderId="1" xfId="0" applyFont="1" applyFill="1" applyBorder="1" applyAlignment="1">
      <alignment horizontal="centerContinuous"/>
    </xf>
    <xf numFmtId="0" fontId="5" fillId="2" borderId="0" xfId="0" applyFont="1" applyFill="1"/>
    <xf numFmtId="0" fontId="0" fillId="2" borderId="0" xfId="0" quotePrefix="1" applyFill="1"/>
    <xf numFmtId="14" fontId="1" fillId="2" borderId="0" xfId="0" applyNumberFormat="1" applyFont="1" applyFill="1"/>
    <xf numFmtId="177" fontId="1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3" fillId="3" borderId="2" xfId="0" applyFont="1" applyFill="1" applyBorder="1"/>
    <xf numFmtId="14" fontId="0" fillId="0" borderId="2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10" fontId="2" fillId="0" borderId="2" xfId="2" applyNumberFormat="1" applyFill="1" applyBorder="1"/>
    <xf numFmtId="9" fontId="2" fillId="0" borderId="2" xfId="2" applyNumberFormat="1" applyFill="1" applyBorder="1"/>
    <xf numFmtId="1" fontId="2" fillId="0" borderId="2" xfId="1" applyNumberFormat="1" applyFill="1" applyBorder="1"/>
    <xf numFmtId="172" fontId="0" fillId="0" borderId="2" xfId="0" quotePrefix="1" applyNumberFormat="1" applyFill="1" applyBorder="1"/>
    <xf numFmtId="0" fontId="4" fillId="3" borderId="2" xfId="0" applyFont="1" applyFill="1" applyBorder="1"/>
    <xf numFmtId="0" fontId="4" fillId="2" borderId="1" xfId="0" applyFont="1" applyFill="1" applyBorder="1" applyAlignment="1">
      <alignment horizontal="centerContinuous"/>
    </xf>
    <xf numFmtId="0" fontId="6" fillId="3" borderId="2" xfId="0" applyFont="1" applyFill="1" applyBorder="1"/>
    <xf numFmtId="0" fontId="7" fillId="2" borderId="0" xfId="0" applyFont="1" applyFill="1" applyAlignment="1">
      <alignment horizontal="centerContinuous"/>
    </xf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2" fontId="2" fillId="0" borderId="2" xfId="1" applyNumberFormat="1" applyFill="1" applyBorder="1"/>
    <xf numFmtId="0" fontId="0" fillId="5" borderId="0" xfId="0" applyFill="1"/>
    <xf numFmtId="0" fontId="1" fillId="2" borderId="0" xfId="0" applyFont="1" applyFill="1" applyBorder="1" applyAlignment="1">
      <alignment horizontal="centerContinuous"/>
    </xf>
    <xf numFmtId="0" fontId="11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28</xdr:row>
      <xdr:rowOff>60960</xdr:rowOff>
    </xdr:from>
    <xdr:to>
      <xdr:col>12</xdr:col>
      <xdr:colOff>297180</xdr:colOff>
      <xdr:row>28</xdr:row>
      <xdr:rowOff>60960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592580" y="4953000"/>
          <a:ext cx="67360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586740</xdr:colOff>
      <xdr:row>25</xdr:row>
      <xdr:rowOff>160020</xdr:rowOff>
    </xdr:from>
    <xdr:to>
      <xdr:col>2</xdr:col>
      <xdr:colOff>586740</xdr:colOff>
      <xdr:row>28</xdr:row>
      <xdr:rowOff>45720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1600200" y="4549140"/>
          <a:ext cx="0" cy="388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45720</xdr:colOff>
      <xdr:row>25</xdr:row>
      <xdr:rowOff>144780</xdr:rowOff>
    </xdr:from>
    <xdr:to>
      <xdr:col>8</xdr:col>
      <xdr:colOff>45720</xdr:colOff>
      <xdr:row>28</xdr:row>
      <xdr:rowOff>60960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5387340" y="45339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236220</xdr:colOff>
      <xdr:row>25</xdr:row>
      <xdr:rowOff>144780</xdr:rowOff>
    </xdr:from>
    <xdr:to>
      <xdr:col>9</xdr:col>
      <xdr:colOff>236220</xdr:colOff>
      <xdr:row>28</xdr:row>
      <xdr:rowOff>45720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V="1">
          <a:off x="6187440" y="4533900"/>
          <a:ext cx="0" cy="403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297180</xdr:colOff>
      <xdr:row>25</xdr:row>
      <xdr:rowOff>129540</xdr:rowOff>
    </xdr:from>
    <xdr:to>
      <xdr:col>12</xdr:col>
      <xdr:colOff>297180</xdr:colOff>
      <xdr:row>28</xdr:row>
      <xdr:rowOff>38100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8328660" y="4518660"/>
          <a:ext cx="0" cy="411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0"/>
  <sheetViews>
    <sheetView showGridLines="0" tabSelected="1" workbookViewId="0">
      <pane xSplit="14892" topLeftCell="O1"/>
      <selection activeCell="P8" sqref="P8"/>
      <selection pane="topRight" activeCell="O1" sqref="O1"/>
    </sheetView>
  </sheetViews>
  <sheetFormatPr defaultRowHeight="13.2" x14ac:dyDescent="0.25"/>
  <cols>
    <col min="1" max="1" width="5.88671875" customWidth="1"/>
    <col min="3" max="3" width="12.109375" customWidth="1"/>
    <col min="4" max="4" width="11.5546875" customWidth="1"/>
    <col min="5" max="5" width="10.6640625" customWidth="1"/>
    <col min="6" max="6" width="11" customWidth="1"/>
    <col min="11" max="11" width="10.44140625" customWidth="1"/>
    <col min="12" max="13" width="11" bestFit="1" customWidth="1"/>
    <col min="15" max="15" width="10.5546875" customWidth="1"/>
    <col min="16" max="16" width="10.6640625" customWidth="1"/>
    <col min="17" max="17" width="11.88671875" customWidth="1"/>
    <col min="25" max="25" width="11.5546875" customWidth="1"/>
  </cols>
  <sheetData>
    <row r="1" spans="1:25" ht="24.6" x14ac:dyDescent="0.4">
      <c r="A1" s="25"/>
      <c r="B1" s="27" t="s">
        <v>22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7.399999999999999" x14ac:dyDescent="0.3">
      <c r="A2" s="25"/>
      <c r="B2" s="26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/>
      <c r="B6" s="13" t="s">
        <v>0</v>
      </c>
      <c r="C6" s="14">
        <v>35766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s="1" customFormat="1" x14ac:dyDescent="0.25">
      <c r="A7" s="5"/>
      <c r="B7" s="12"/>
      <c r="C7" s="5"/>
      <c r="D7" s="5"/>
      <c r="E7" s="5"/>
      <c r="F7" s="9"/>
      <c r="G7" s="9"/>
      <c r="H7" s="9"/>
      <c r="I7" s="9"/>
      <c r="J7" s="9"/>
      <c r="K7" s="9"/>
      <c r="L7" s="5"/>
      <c r="M7" s="5"/>
      <c r="N7" s="2"/>
      <c r="O7" s="2"/>
      <c r="P7" s="2"/>
      <c r="Q7" s="2"/>
      <c r="R7" s="2"/>
      <c r="S7" s="10"/>
      <c r="T7" s="10"/>
      <c r="U7" s="5"/>
      <c r="V7" s="5"/>
      <c r="W7" s="2"/>
      <c r="X7" s="2"/>
      <c r="Y7" s="2"/>
    </row>
    <row r="8" spans="1:25" s="1" customFormat="1" x14ac:dyDescent="0.25">
      <c r="A8" s="5"/>
      <c r="B8" s="12"/>
      <c r="C8" s="2"/>
      <c r="D8" s="5"/>
      <c r="E8" s="5"/>
      <c r="F8" s="9"/>
      <c r="G8" s="9"/>
      <c r="H8" s="9"/>
      <c r="I8" s="9"/>
      <c r="J8" s="9"/>
      <c r="K8" s="9"/>
      <c r="L8" s="5"/>
      <c r="M8" s="5"/>
      <c r="N8" s="2"/>
      <c r="O8" s="10"/>
      <c r="P8" s="31" t="s">
        <v>30</v>
      </c>
      <c r="Q8" s="10"/>
      <c r="R8" s="10"/>
      <c r="S8" s="10"/>
      <c r="T8" s="10"/>
      <c r="U8" s="5"/>
      <c r="V8" s="5"/>
      <c r="W8" s="2"/>
      <c r="X8" s="2"/>
      <c r="Y8" s="2"/>
    </row>
    <row r="9" spans="1:2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2" t="s">
        <v>1</v>
      </c>
      <c r="P9" s="3"/>
      <c r="Q9" s="3"/>
      <c r="R9" s="3"/>
      <c r="S9" s="3"/>
      <c r="T9" s="3"/>
      <c r="U9" s="3"/>
      <c r="V9" s="2"/>
      <c r="W9" s="2"/>
      <c r="X9" s="2"/>
      <c r="Y9" s="2"/>
    </row>
    <row r="10" spans="1:25" x14ac:dyDescent="0.25">
      <c r="A10" s="11"/>
      <c r="B10" s="24" t="s">
        <v>2</v>
      </c>
      <c r="C10" s="4"/>
      <c r="D10" s="4"/>
      <c r="E10" s="4"/>
      <c r="F10" s="4"/>
      <c r="G10" s="4"/>
      <c r="H10" s="4"/>
      <c r="I10" s="4"/>
      <c r="J10" s="4"/>
      <c r="K10" s="4"/>
      <c r="L10" s="5"/>
      <c r="M10" s="5"/>
      <c r="N10" s="5"/>
      <c r="O10" s="6">
        <v>0</v>
      </c>
      <c r="P10" s="6">
        <v>1</v>
      </c>
      <c r="Q10" s="6">
        <v>2</v>
      </c>
      <c r="R10" s="6">
        <v>3</v>
      </c>
      <c r="S10" s="6">
        <v>4</v>
      </c>
      <c r="T10" s="6">
        <v>5</v>
      </c>
      <c r="U10" s="6">
        <v>6</v>
      </c>
      <c r="V10" s="6">
        <v>7</v>
      </c>
      <c r="W10" s="6">
        <v>8</v>
      </c>
      <c r="X10" s="6">
        <v>9</v>
      </c>
      <c r="Y10" s="30">
        <v>10</v>
      </c>
    </row>
    <row r="11" spans="1:25" x14ac:dyDescent="0.25">
      <c r="A11" s="2"/>
      <c r="B11" s="23" t="s">
        <v>3</v>
      </c>
      <c r="C11" s="23" t="s">
        <v>4</v>
      </c>
      <c r="D11" s="23" t="s">
        <v>5</v>
      </c>
      <c r="E11" s="23" t="s">
        <v>6</v>
      </c>
      <c r="F11" s="23" t="s">
        <v>7</v>
      </c>
      <c r="G11" s="23" t="s">
        <v>8</v>
      </c>
      <c r="H11" s="23" t="s">
        <v>9</v>
      </c>
      <c r="I11" s="23" t="s">
        <v>20</v>
      </c>
      <c r="J11" s="23" t="s">
        <v>21</v>
      </c>
      <c r="K11" s="23" t="s">
        <v>10</v>
      </c>
      <c r="L11" s="23" t="s">
        <v>11</v>
      </c>
      <c r="M11" s="23" t="s">
        <v>12</v>
      </c>
      <c r="N11" s="7"/>
      <c r="O11" s="21" t="s">
        <v>13</v>
      </c>
      <c r="P11" s="21" t="s">
        <v>14</v>
      </c>
      <c r="Q11" s="21" t="s">
        <v>15</v>
      </c>
      <c r="R11" s="21" t="s">
        <v>16</v>
      </c>
      <c r="S11" s="21" t="s">
        <v>17</v>
      </c>
      <c r="T11" s="21" t="s">
        <v>18</v>
      </c>
      <c r="U11" s="21" t="s">
        <v>19</v>
      </c>
      <c r="V11" s="21" t="s">
        <v>26</v>
      </c>
      <c r="W11" s="21" t="s">
        <v>27</v>
      </c>
      <c r="X11" s="21" t="s">
        <v>28</v>
      </c>
      <c r="Y11" s="21" t="s">
        <v>11</v>
      </c>
    </row>
    <row r="12" spans="1:25" x14ac:dyDescent="0.25">
      <c r="A12" s="2"/>
      <c r="B12" s="15">
        <v>2.3540000000000001</v>
      </c>
      <c r="C12" s="16">
        <v>2.3540000000000001</v>
      </c>
      <c r="D12" s="14">
        <v>35796</v>
      </c>
      <c r="E12" s="14">
        <f>D12</f>
        <v>35796</v>
      </c>
      <c r="F12" s="14">
        <v>35826</v>
      </c>
      <c r="G12" s="16">
        <v>1</v>
      </c>
      <c r="H12" s="17">
        <v>0.06</v>
      </c>
      <c r="I12" s="17">
        <v>0.61</v>
      </c>
      <c r="J12" s="17">
        <v>0.85</v>
      </c>
      <c r="K12" s="18">
        <v>1</v>
      </c>
      <c r="L12" s="28">
        <v>0.11</v>
      </c>
      <c r="M12" s="16">
        <v>0</v>
      </c>
      <c r="N12" s="8"/>
      <c r="O12" s="20">
        <f>_xll.OSTRIP2($B12,$C12,$D12-$C$6,$E12-$D12,$F12-$D12,$G12,$H12,$I12,$J12,$K12,$L12,$M12,O$10)</f>
        <v>0.21641273697597069</v>
      </c>
      <c r="P12" s="20">
        <f>_xll.OSTRIP2($B12,$C12,$D12-$C$6,$E12-$D12,$F12-$D12,$G12,$H12,$I12,$J12,$K12,$L12,$M12,P$10)</f>
        <v>6.079264587957528E-2</v>
      </c>
      <c r="Q12" s="20">
        <f>_xll.OSTRIP2($B12,$C12,$D12-$C$6,$E12-$D12,$F12-$D12,$G12,$H12,$I12,$J12,$K12,$L12,$M12,Q$10)</f>
        <v>2.1515335631061006E-3</v>
      </c>
      <c r="R12" s="20">
        <f>_xll.OSTRIP2($B12,$C12,$D12-$C$6,$E12-$D12,$F12-$D12,$G12,$H12,$I12,$J12,$K12,$L12,$M12,R$10)</f>
        <v>0.17168808488808127</v>
      </c>
      <c r="S12" s="20">
        <f>_xll.OSTRIP2($B12,$C12,$D12-$C$6,$E12-$D12,$F12-$D12,$G12,$H12,$I12,$J12,$K12,$L12,$M12,S$10)</f>
        <v>-2.7625464274003888E-2</v>
      </c>
      <c r="T12" s="20">
        <f>_xll.OSTRIP2($B12,$C12,$D12-$C$6,$E12-$D12,$F12-$D12,$G12,$H12,$I12,$J12,$K12,$L12,$M12,T$10)</f>
        <v>1.277186099275179E-2</v>
      </c>
      <c r="U12" s="20">
        <f>_xll.OSTRIP2($B12,$C12,$D12-$C$6,$E12-$D12,$F12-$D12,$G12,$H12,$I12,$J12,$K12,$L12,$M12,U$10)</f>
        <v>-0.6058460739860354</v>
      </c>
      <c r="V12" s="20">
        <f>_xll.OSTRIP2($B12,$C12,$D12-$C$6,$E12-$D12,$F12-$D12,$G12,$H12,$I12,$J12,$K12,$L12,$M12,V$10)</f>
        <v>5.9732444776527949E-4</v>
      </c>
      <c r="W12" s="20">
        <f>_xll.OSTRIP2($B12,$C12,$D12-$C$6,$E12-$D12,$F12-$D12,$G12,$H12,$I12,$J12,$K12,$L12,$M12,W$10)</f>
        <v>0.17168768070212337</v>
      </c>
      <c r="X12" s="20">
        <f>_xll.OSTRIP2($B12,$C12,$D12-$C$6,$E12-$D12,$F12-$D12,$G12,$H12,$I12,$J12,$K12,$L12,$M12,X$10)</f>
        <v>4.3154707515656605E-3</v>
      </c>
      <c r="Y12" s="20">
        <f>_xll.OSTRIP2($B12,$C12,$D12-$C$6,$E12-$D12,$F12-$D12,$G12,$H12,$I12,$J12,$K12,$L12,$M12,Y$10)</f>
        <v>0.66647960451306221</v>
      </c>
    </row>
    <row r="13" spans="1:25" x14ac:dyDescent="0.25">
      <c r="A13" s="2"/>
      <c r="B13" s="15">
        <v>2.3540000000000001</v>
      </c>
      <c r="C13" s="16">
        <v>3</v>
      </c>
      <c r="D13" s="14">
        <v>35796</v>
      </c>
      <c r="E13" s="14">
        <f>D13</f>
        <v>35796</v>
      </c>
      <c r="F13" s="14">
        <v>35826</v>
      </c>
      <c r="G13" s="16">
        <v>1</v>
      </c>
      <c r="H13" s="17">
        <v>0.06</v>
      </c>
      <c r="I13" s="17">
        <v>0.61</v>
      </c>
      <c r="J13" s="17">
        <v>0.85</v>
      </c>
      <c r="K13" s="18">
        <v>1</v>
      </c>
      <c r="L13" s="19">
        <v>0</v>
      </c>
      <c r="M13" s="16">
        <v>0</v>
      </c>
      <c r="N13" s="8"/>
      <c r="O13" s="20">
        <f>_xll.OSTRIP2($B13,$C13,$D13-$C$6,$E13-$D13,$F13-$D13,$G13,$H13,$I13,$J13,$K13,$L13,$M13,O$10)</f>
        <v>0.14959451674744861</v>
      </c>
      <c r="P13" s="20">
        <f>_xll.OSTRIP2($B13,$C13,$D13-$C$6,$E13-$D13,$F13-$D13,$G13,$H13,$I13,$J13,$K13,$L13,$M13,P$10)</f>
        <v>6.3549072535024898E-2</v>
      </c>
      <c r="Q13" s="20">
        <f>_xll.OSTRIP2($B13,$C13,$D13-$C$6,$E13-$D13,$F13-$D13,$G13,$H13,$I13,$J13,$K13,$L13,$M13,Q$10)</f>
        <v>0</v>
      </c>
      <c r="R13" s="20">
        <f>_xll.OSTRIP2($B13,$C13,$D13-$C$6,$E13-$D13,$F13-$D13,$G13,$H13,$I13,$J13,$K13,$L13,$M13,R$10)</f>
        <v>0.17546263589722408</v>
      </c>
      <c r="S13" s="20">
        <f>_xll.OSTRIP2($B13,$C13,$D13-$C$6,$E13-$D13,$F13-$D13,$G13,$H13,$I13,$J13,$K13,$L13,$M13,S$10)</f>
        <v>-1.9849217460801514E-2</v>
      </c>
      <c r="T13" s="20">
        <f>_xll.OSTRIP2($B13,$C13,$D13-$C$6,$E13-$D13,$F13-$D13,$G13,$H13,$I13,$J13,$K13,$L13,$M13,T$10)</f>
        <v>8.9756710048469156E-3</v>
      </c>
      <c r="U13" s="20">
        <f>_xll.OSTRIP2($B13,$C13,$D13-$C$6,$E13-$D13,$F13-$D13,$G13,$H13,$I13,$J13,$K13,$L13,$M13,U$10)</f>
        <v>-0.46462281889269313</v>
      </c>
      <c r="V13" s="20">
        <f>_xll.OSTRIP2($B13,$C13,$D13-$C$6,$E13-$D13,$F13-$D13,$G13,$H13,$I13,$J13,$K13,$L13,$M13,V$10)</f>
        <v>0</v>
      </c>
      <c r="W13" s="20">
        <f>_xll.OSTRIP2($B13,$C13,$D13-$C$6,$E13-$D13,$F13-$D13,$G13,$H13,$I13,$J13,$K13,$L13,$M13,W$10)</f>
        <v>0.17546263589722408</v>
      </c>
      <c r="X13" s="20">
        <f>_xll.OSTRIP2($B13,$C13,$D13-$C$6,$E13-$D13,$F13-$D13,$G13,$H13,$I13,$J13,$K13,$L13,$M13,X$10)</f>
        <v>3.813257547431146E-3</v>
      </c>
      <c r="Y13" s="20">
        <f>_xll.OSTRIP2($B13,$C13,$D13-$C$6,$E13-$D13,$F13-$D13,$G13,$H13,$I13,$J13,$K13,$L13,$M13,Y$10)</f>
        <v>0.52817219776844782</v>
      </c>
    </row>
    <row r="14" spans="1:25" x14ac:dyDescent="0.25">
      <c r="A14" s="2"/>
      <c r="B14" s="15">
        <v>2.3540000000000001</v>
      </c>
      <c r="C14" s="16">
        <v>2</v>
      </c>
      <c r="D14" s="14">
        <v>35796</v>
      </c>
      <c r="E14" s="14">
        <f>D14</f>
        <v>35796</v>
      </c>
      <c r="F14" s="14">
        <v>35826</v>
      </c>
      <c r="G14" s="16">
        <v>0</v>
      </c>
      <c r="H14" s="17">
        <v>0.06</v>
      </c>
      <c r="I14" s="17">
        <v>0.61</v>
      </c>
      <c r="J14" s="17">
        <v>0.85</v>
      </c>
      <c r="K14" s="18">
        <v>1</v>
      </c>
      <c r="L14" s="19">
        <v>0</v>
      </c>
      <c r="M14" s="16">
        <v>0</v>
      </c>
      <c r="N14" s="8"/>
      <c r="O14" s="20">
        <f>_xll.OSTRIP2($B14,$C14,$D14-$C$6,$E14-$D14,$F14-$D14,$G14,$H14,$I14,$J14,$K14,$L14,$M14,O$10)</f>
        <v>7.8843000455650888E-2</v>
      </c>
      <c r="P14" s="20">
        <f>_xll.OSTRIP2($B14,$C14,$D14-$C$6,$E14-$D14,$F14-$D14,$G14,$H14,$I14,$J14,$K14,$L14,$M14,P$10)</f>
        <v>-0.20848118619042572</v>
      </c>
      <c r="Q14" s="20">
        <f>_xll.OSTRIP2($B14,$C14,$D14-$C$6,$E14-$D14,$F14-$D14,$G14,$H14,$I14,$J14,$K14,$L14,$M14,Q$10)</f>
        <v>0.50511365766916405</v>
      </c>
      <c r="R14" s="20">
        <f>_xll.OSTRIP2($B14,$C14,$D14-$C$6,$E14-$D14,$F14-$D14,$G14,$H14,$I14,$J14,$K14,$L14,$M14,R$10)</f>
        <v>0.23594006719854446</v>
      </c>
      <c r="S14" s="20">
        <f>_xll.OSTRIP2($B14,$C14,$D14-$C$6,$E14-$D14,$F14-$D14,$G14,$H14,$I14,$J14,$K14,$L14,$M14,S$10)</f>
        <v>-1.031644339194138E-2</v>
      </c>
      <c r="T14" s="20">
        <f>_xll.OSTRIP2($B14,$C14,$D14-$C$6,$E14-$D14,$F14-$D14,$G14,$H14,$I14,$J14,$K14,$L14,$M14,T$10)</f>
        <v>-0.65980054831172152</v>
      </c>
      <c r="U14" s="20">
        <f>_xll.OSTRIP2($B14,$C14,$D14-$C$6,$E14-$D14,$F14-$D14,$G14,$H14,$I14,$J14,$K14,$L14,$M14,U$10)</f>
        <v>-0.20848118619042572</v>
      </c>
      <c r="V14" s="20">
        <f>_xll.OSTRIP2($B14,$C14,$D14-$C$6,$E14-$D14,$F14-$D14,$G14,$H14,$I14,$J14,$K14,$L14,$M14,V$10)</f>
        <v>0.14023769894151716</v>
      </c>
      <c r="W14" s="20">
        <f>_xll.OSTRIP2($B14,$C14,$D14-$C$6,$E14-$D14,$F14-$D14,$G14,$H14,$I14,$J14,$K14,$L14,$M14,W$10)</f>
        <v>9.2935890172500535E-2</v>
      </c>
      <c r="X14" s="20">
        <f>_xll.OSTRIP2($B14,$C14,$D14-$C$6,$E14-$D14,$F14-$D14,$G14,$H14,$I14,$J14,$K14,$L14,$M14,X$10)</f>
        <v>0.56279833758791764</v>
      </c>
      <c r="Y14" s="20">
        <f>_xll.OSTRIP2($B14,$C14,$D14-$C$6,$E14-$D14,$F14-$D14,$G14,$H14,$I14,$J14,$K14,$L14,$M14,Y$10)</f>
        <v>0</v>
      </c>
    </row>
    <row r="15" spans="1:25" x14ac:dyDescent="0.25">
      <c r="A15" s="2"/>
      <c r="B15" s="15">
        <v>2.3540000000000001</v>
      </c>
      <c r="C15" s="16">
        <v>2.5</v>
      </c>
      <c r="D15" s="14">
        <v>35796</v>
      </c>
      <c r="E15" s="14">
        <f>D15</f>
        <v>35796</v>
      </c>
      <c r="F15" s="14">
        <v>35826</v>
      </c>
      <c r="G15" s="16">
        <v>0</v>
      </c>
      <c r="H15" s="17">
        <v>0.06</v>
      </c>
      <c r="I15" s="17">
        <v>0.61</v>
      </c>
      <c r="J15" s="17">
        <v>0.85</v>
      </c>
      <c r="K15" s="18">
        <v>1</v>
      </c>
      <c r="L15" s="19">
        <v>0</v>
      </c>
      <c r="M15" s="16">
        <v>0</v>
      </c>
      <c r="N15" s="8"/>
      <c r="O15" s="20">
        <f>_xll.OSTRIP2($B15,$C15,$D15-$C$6,$E15-$D15,$F15-$D15,$G15,$H15,$I15,$J15,$K15,$L15,$M15,O$10)</f>
        <v>0.31225424596929285</v>
      </c>
      <c r="P15" s="20">
        <f>_xll.OSTRIP2($B15,$C15,$D15-$C$6,$E15-$D15,$F15-$D15,$G15,$H15,$I15,$J15,$K15,$L15,$M15,P$10)</f>
        <v>-0.54871328804590269</v>
      </c>
      <c r="Q15" s="20">
        <f>_xll.OSTRIP2($B15,$C15,$D15-$C$6,$E15-$D15,$F15-$D15,$G15,$H15,$I15,$J15,$K15,$L15,$M15,Q$10)</f>
        <v>0.70229876052194196</v>
      </c>
      <c r="R15" s="20">
        <f>_xll.OSTRIP2($B15,$C15,$D15-$C$6,$E15-$D15,$F15-$D15,$G15,$H15,$I15,$J15,$K15,$L15,$M15,R$10)</f>
        <v>0.32235558883700116</v>
      </c>
      <c r="S15" s="20">
        <f>_xll.OSTRIP2($B15,$C15,$D15-$C$6,$E15-$D15,$F15-$D15,$G15,$H15,$I15,$J15,$K15,$L15,$M15,S$10)</f>
        <v>-3.9291450175228143E-2</v>
      </c>
      <c r="T15" s="20">
        <f>_xll.OSTRIP2($B15,$C15,$D15-$C$6,$E15-$D15,$F15-$D15,$G15,$H15,$I15,$J15,$K15,$L15,$M15,T$10)</f>
        <v>-0.89803354845873307</v>
      </c>
      <c r="U15" s="20">
        <f>_xll.OSTRIP2($B15,$C15,$D15-$C$6,$E15-$D15,$F15-$D15,$G15,$H15,$I15,$J15,$K15,$L15,$M15,U$10)</f>
        <v>-0.54871328804590269</v>
      </c>
      <c r="V15" s="20">
        <f>_xll.OSTRIP2($B15,$C15,$D15-$C$6,$E15-$D15,$F15-$D15,$G15,$H15,$I15,$J15,$K15,$L15,$M15,V$10)</f>
        <v>0.19498185341457197</v>
      </c>
      <c r="W15" s="20">
        <f>_xll.OSTRIP2($B15,$C15,$D15-$C$6,$E15-$D15,$F15-$D15,$G15,$H15,$I15,$J15,$K15,$L15,$M15,W$10)</f>
        <v>0.12365594739213726</v>
      </c>
      <c r="X15" s="20">
        <f>_xll.OSTRIP2($B15,$C15,$D15-$C$6,$E15-$D15,$F15-$D15,$G15,$H15,$I15,$J15,$K15,$L15,$M15,X$10)</f>
        <v>-0.54924764602274012</v>
      </c>
      <c r="Y15" s="20">
        <f>_xll.OSTRIP2($B15,$C15,$D15-$C$6,$E15-$D15,$F15-$D15,$G15,$H15,$I15,$J15,$K15,$L15,$M15,Y$10)</f>
        <v>0</v>
      </c>
    </row>
    <row r="16" spans="1:25" x14ac:dyDescent="0.25">
      <c r="A16" s="2"/>
      <c r="B16" s="15">
        <v>2.3540000000000001</v>
      </c>
      <c r="C16" s="16">
        <v>3</v>
      </c>
      <c r="D16" s="14">
        <v>35796</v>
      </c>
      <c r="E16" s="14">
        <f>D16</f>
        <v>35796</v>
      </c>
      <c r="F16" s="14">
        <v>35826</v>
      </c>
      <c r="G16" s="16">
        <v>0</v>
      </c>
      <c r="H16" s="17">
        <v>0.06</v>
      </c>
      <c r="I16" s="17">
        <v>0.61</v>
      </c>
      <c r="J16" s="17">
        <v>0.85</v>
      </c>
      <c r="K16" s="18">
        <v>1</v>
      </c>
      <c r="L16" s="19">
        <v>0</v>
      </c>
      <c r="M16" s="16">
        <v>0</v>
      </c>
      <c r="N16" s="8"/>
      <c r="O16" s="20">
        <f>_xll.OSTRIP2($B16,$C16,$D16-$C$6,$E16-$D16,$F16-$D16,$G16,$H16,$I16,$J16,$K16,$L16,$M16,O$10)</f>
        <v>0.69615500906313299</v>
      </c>
      <c r="P16" s="20">
        <f>_xll.OSTRIP2($B16,$C16,$D16-$C$6,$E16-$D16,$F16-$D16,$G16,$H16,$I16,$J16,$K16,$L16,$M16,P$10)</f>
        <v>-0.80680011208716584</v>
      </c>
      <c r="Q16" s="20">
        <f>_xll.OSTRIP2($B16,$C16,$D16-$C$6,$E16-$D16,$F16-$D16,$G16,$H16,$I16,$J16,$K16,$L16,$M16,Q$10)</f>
        <v>0.45917814214983166</v>
      </c>
      <c r="R16" s="20">
        <f>_xll.OSTRIP2($B16,$C16,$D16-$C$6,$E16-$D16,$F16-$D16,$G16,$H16,$I16,$J16,$K16,$L16,$M16,R$10)</f>
        <v>0.21952371054031633</v>
      </c>
      <c r="S16" s="20">
        <f>_xll.OSTRIP2($B16,$C16,$D16-$C$6,$E16-$D16,$F16-$D16,$G16,$H16,$I16,$J16,$K16,$L16,$M16,S$10)</f>
        <v>-8.6301172638406962E-2</v>
      </c>
      <c r="T16" s="20">
        <f>_xll.OSTRIP2($B16,$C16,$D16-$C$6,$E16-$D16,$F16-$D16,$G16,$H16,$I16,$J16,$K16,$L16,$M16,T$10)</f>
        <v>-0.56860055238244123</v>
      </c>
      <c r="U16" s="20">
        <f>_xll.OSTRIP2($B16,$C16,$D16-$C$6,$E16-$D16,$F16-$D16,$G16,$H16,$I16,$J16,$K16,$L16,$M16,U$10)</f>
        <v>-0.80680011208716584</v>
      </c>
      <c r="V16" s="20">
        <f>_xll.OSTRIP2($B16,$C16,$D16-$C$6,$E16-$D16,$F16-$D16,$G16,$H16,$I16,$J16,$K16,$L16,$M16,V$10)</f>
        <v>0.12748345051422083</v>
      </c>
      <c r="W16" s="20">
        <f>_xll.OSTRIP2($B16,$C16,$D16-$C$6,$E16-$D16,$F16-$D16,$G16,$H16,$I16,$J16,$K16,$L16,$M16,W$10)</f>
        <v>8.9410216361829331E-2</v>
      </c>
      <c r="X16" s="20">
        <f>_xll.OSTRIP2($B16,$C16,$D16-$C$6,$E16-$D16,$F16-$D16,$G16,$H16,$I16,$J16,$K16,$L16,$M16,X$10)</f>
        <v>-1.0442367161792918</v>
      </c>
      <c r="Y16" s="20">
        <f>_xll.OSTRIP2($B16,$C16,$D16-$C$6,$E16-$D16,$F16-$D16,$G16,$H16,$I16,$J16,$K16,$L16,$M16,Y$10)</f>
        <v>0</v>
      </c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20" spans="1:26" x14ac:dyDescent="0.25">
      <c r="O20" s="14">
        <f>C6+1</f>
        <v>35767</v>
      </c>
    </row>
    <row r="21" spans="1:26" x14ac:dyDescent="0.25">
      <c r="O21" s="21" t="s">
        <v>13</v>
      </c>
      <c r="P21" s="21" t="s">
        <v>14</v>
      </c>
      <c r="Q21" s="21" t="s">
        <v>15</v>
      </c>
      <c r="R21" s="21" t="s">
        <v>16</v>
      </c>
      <c r="S21" s="21" t="s">
        <v>17</v>
      </c>
      <c r="T21" s="21" t="s">
        <v>18</v>
      </c>
      <c r="U21" s="21" t="s">
        <v>19</v>
      </c>
      <c r="V21" s="21" t="s">
        <v>26</v>
      </c>
      <c r="W21" s="21" t="s">
        <v>27</v>
      </c>
      <c r="X21" s="21" t="s">
        <v>28</v>
      </c>
      <c r="Z21" t="s">
        <v>29</v>
      </c>
    </row>
    <row r="22" spans="1:26" x14ac:dyDescent="0.25">
      <c r="O22" s="20">
        <f>_xll.OSTRIP2($B12,$C12,$D12-$O$20,$E12-$D12,$F12-$D12,$G12,$H12,$I12,$J12,$K12,$L12,$M12,O$10)</f>
        <v>0.21644163475491701</v>
      </c>
      <c r="P22" s="20">
        <f>_xll.OSTRIP2($B12,$C12,$D12-$O$20,$E12-$D12,$F12-$D12,$G12,$H12,$I12,$J12,$K12,$L12,$M12,P$10)</f>
        <v>6.08044609945693E-2</v>
      </c>
      <c r="Q22" s="20">
        <f>_xll.OSTRIP2($B12,$C12,$D12-$O$20,$E12-$D12,$F12-$D12,$G12,$H12,$I12,$J12,$K12,$L12,$M12,Q$10)</f>
        <v>2.1509987664474171E-3</v>
      </c>
      <c r="R22" s="20">
        <f>_xll.OSTRIP2($B12,$C12,$D12-$O$20,$E12-$D12,$F12-$D12,$G12,$H12,$I12,$J12,$K12,$L12,$M12,R$10)</f>
        <v>0.17172186358800734</v>
      </c>
      <c r="S22" s="20">
        <f>_xll.OSTRIP2($B12,$C12,$D12-$O$20,$E12-$D12,$F12-$D12,$G12,$H12,$I12,$J12,$K12,$L12,$M12,S$10)</f>
        <v>-2.7046424538511596E-2</v>
      </c>
      <c r="T22" s="20">
        <f>_xll.OSTRIP2($B12,$C12,$D12-$O$20,$E12-$D12,$F12-$D12,$G12,$H12,$I12,$J12,$K12,$L12,$M12,T$10)</f>
        <v>1.2773594859488568E-2</v>
      </c>
      <c r="U22" s="20">
        <f>_xll.OSTRIP2($B12,$C12,$D12-$O$20,$E12-$D12,$F12-$D12,$G12,$H12,$I12,$J12,$K12,$L12,$M12,U$10)</f>
        <v>-0.60583862850708325</v>
      </c>
      <c r="V22" s="20">
        <f>_xll.OSTRIP2($B12,$C12,$D12-$O$20,$E12-$D12,$F12-$D12,$G12,$H12,$I12,$J12,$K12,$L12,$M12,V$10)</f>
        <v>5.7727011658348371E-4</v>
      </c>
      <c r="W22" s="20">
        <f>_xll.OSTRIP2($B12,$C12,$D12-$O$20,$E12-$D12,$F12-$D12,$G12,$H12,$I12,$J12,$K12,$L12,$M12,W$10)</f>
        <v>0.17172145719039633</v>
      </c>
      <c r="X22" s="20">
        <f>_xll.OSTRIP2($B12,$C12,$D12-$O$20,$E12-$D12,$F12-$D12,$G12,$H12,$I12,$J12,$K12,$L12,$M12,X$10)</f>
        <v>4.3166811225071496E-3</v>
      </c>
      <c r="Z22" s="29">
        <f>P12+X12/365</f>
        <v>6.0804469087113816E-2</v>
      </c>
    </row>
    <row r="23" spans="1:26" x14ac:dyDescent="0.25">
      <c r="O23" s="20">
        <f>_xll.OSTRIP2($B13,$C13,$D13-$O$20,$E13-$D13,$F13-$D13,$G13,$H13,$I13,$J13,$K13,$L13,$M13,O$10)</f>
        <v>0.14961909281388708</v>
      </c>
      <c r="P23" s="20">
        <f>_xll.OSTRIP2($B13,$C13,$D13-$O$20,$E13-$D13,$F13-$D13,$G13,$H13,$I13,$J13,$K13,$L13,$M13,P$10)</f>
        <v>6.3559512665202669E-2</v>
      </c>
      <c r="Q23" s="20">
        <f>_xll.OSTRIP2($B13,$C13,$D13-$O$20,$E13-$D13,$F13-$D13,$G13,$H13,$I13,$J13,$K13,$L13,$M13,Q$10)</f>
        <v>0</v>
      </c>
      <c r="R23" s="20">
        <f>_xll.OSTRIP2($B13,$C13,$D13-$O$20,$E13-$D13,$F13-$D13,$G13,$H13,$I13,$J13,$K13,$L13,$M13,R$10)</f>
        <v>0.17549146169572954</v>
      </c>
      <c r="S23" s="20">
        <f>_xll.OSTRIP2($B13,$C13,$D13-$O$20,$E13-$D13,$F13-$D13,$G13,$H13,$I13,$J13,$K13,$L13,$M13,S$10)</f>
        <v>-1.9438858990586824E-2</v>
      </c>
      <c r="T23" s="20">
        <f>_xll.OSTRIP2($B13,$C13,$D13-$O$20,$E13-$D13,$F13-$D13,$G13,$H13,$I13,$J13,$K13,$L13,$M13,T$10)</f>
        <v>8.9771455688332242E-3</v>
      </c>
      <c r="U23" s="20">
        <f>_xll.OSTRIP2($B13,$C13,$D13-$O$20,$E13-$D13,$F13-$D13,$G13,$H13,$I13,$J13,$K13,$L13,$M13,U$10)</f>
        <v>-0.46469649948832747</v>
      </c>
      <c r="V23" s="20">
        <f>_xll.OSTRIP2($B13,$C13,$D13-$O$20,$E13-$D13,$F13-$D13,$G13,$H13,$I13,$J13,$K13,$L13,$M13,V$10)</f>
        <v>0</v>
      </c>
      <c r="W23" s="20">
        <f>_xll.OSTRIP2($B13,$C13,$D13-$O$20,$E13-$D13,$F13-$D13,$G13,$H13,$I13,$J13,$K13,$L13,$M13,W$10)</f>
        <v>0.17549146169572954</v>
      </c>
      <c r="X23" s="20">
        <f>_xll.OSTRIP2($B13,$C13,$D13-$O$20,$E13-$D13,$F13-$D13,$G13,$H13,$I13,$J13,$K13,$L13,$M13,X$10)</f>
        <v>3.8138840066964629E-3</v>
      </c>
      <c r="Z23" s="29">
        <f>P13+X13/365</f>
        <v>6.3559519815976767E-2</v>
      </c>
    </row>
    <row r="24" spans="1:26" x14ac:dyDescent="0.25">
      <c r="O24" s="20">
        <f>_xll.OSTRIP2($B14,$C14,$D14-$O$20,$E14-$D14,$F14-$D14,$G14,$H14,$I14,$J14,$K14,$L14,$M14,O$10)</f>
        <v>7.7426831488123349E-2</v>
      </c>
      <c r="P24" s="20">
        <f>_xll.OSTRIP2($B14,$C14,$D14-$O$20,$E14-$D14,$F14-$D14,$G14,$H14,$I14,$J14,$K14,$L14,$M14,P$10)</f>
        <v>-0.206940328318864</v>
      </c>
      <c r="Q24" s="20">
        <f>_xll.OSTRIP2($B14,$C14,$D14-$O$20,$E14-$D14,$F14-$D14,$G14,$H14,$I14,$J14,$K14,$L14,$M14,Q$10)</f>
        <v>0.50741695685041621</v>
      </c>
      <c r="R24" s="20">
        <f>_xll.OSTRIP2($B14,$C14,$D14-$O$20,$E14-$D14,$F14-$D14,$G14,$H14,$I14,$J14,$K14,$L14,$M14,R$10)</f>
        <v>0.23229361702945936</v>
      </c>
      <c r="S24" s="20">
        <f>_xll.OSTRIP2($B14,$C14,$D14-$O$20,$E14-$D14,$F14-$D14,$G14,$H14,$I14,$J14,$K14,$L14,$M14,S$10)</f>
        <v>-9.932944288797001E-3</v>
      </c>
      <c r="T24" s="20">
        <f>_xll.OSTRIP2($B14,$C14,$D14-$O$20,$E14-$D14,$F14-$D14,$G14,$H14,$I14,$J14,$K14,$L14,$M14,T$10)</f>
        <v>-0.6660579479717984</v>
      </c>
      <c r="U24" s="20">
        <f>_xll.OSTRIP2($B14,$C14,$D14-$O$20,$E14-$D14,$F14-$D14,$G14,$H14,$I14,$J14,$K14,$L14,$M14,U$10)</f>
        <v>-0.206940328318864</v>
      </c>
      <c r="V24" s="20">
        <f>_xll.OSTRIP2($B14,$C14,$D14-$O$20,$E14-$D14,$F14-$D14,$G14,$H14,$I14,$J14,$K14,$L14,$M14,V$10)</f>
        <v>0.13618126552336629</v>
      </c>
      <c r="W24" s="20">
        <f>_xll.OSTRIP2($B14,$C14,$D14-$O$20,$E14-$D14,$F14-$D14,$G14,$H14,$I14,$J14,$K14,$L14,$M14,W$10)</f>
        <v>9.3374064365346621E-2</v>
      </c>
      <c r="X24" s="20">
        <f>_xll.OSTRIP2($B14,$C14,$D14-$O$20,$E14-$D14,$F14-$D14,$G14,$H14,$I14,$J14,$K14,$L14,$M14,X$10)</f>
        <v>0.58054785789488694</v>
      </c>
      <c r="Z24" s="29">
        <f>P14+X14/365</f>
        <v>-0.20693927293676018</v>
      </c>
    </row>
    <row r="25" spans="1:26" x14ac:dyDescent="0.25">
      <c r="C25" s="23" t="s">
        <v>0</v>
      </c>
      <c r="H25" s="23" t="s">
        <v>5</v>
      </c>
      <c r="J25" s="23" t="s">
        <v>6</v>
      </c>
      <c r="M25" s="23" t="s">
        <v>7</v>
      </c>
      <c r="O25" s="20">
        <f>_xll.OSTRIP2($B15,$C15,$D15-$O$20,$E15-$D15,$F15-$D15,$G15,$H15,$I15,$J15,$K15,$L15,$M15,O$10)</f>
        <v>0.31031372408365238</v>
      </c>
      <c r="P25" s="20">
        <f>_xll.OSTRIP2($B15,$C15,$D15-$O$20,$E15-$D15,$F15-$D15,$G15,$H15,$I15,$J15,$K15,$L15,$M15,P$10)</f>
        <v>-0.5502170461458965</v>
      </c>
      <c r="Q25" s="20">
        <f>_xll.OSTRIP2($B15,$C15,$D15-$O$20,$E15-$D15,$F15-$D15,$G15,$H15,$I15,$J15,$K15,$L15,$M15,Q$10)</f>
        <v>0.70895008587874997</v>
      </c>
      <c r="R25" s="20">
        <f>_xll.OSTRIP2($B15,$C15,$D15-$O$20,$E15-$D15,$F15-$D15,$G15,$H15,$I15,$J15,$K15,$L15,$M15,R$10)</f>
        <v>0.31856794067510136</v>
      </c>
      <c r="S25" s="20">
        <f>_xll.OSTRIP2($B15,$C15,$D15-$O$20,$E15-$D15,$F15-$D15,$G15,$H15,$I15,$J15,$K15,$L15,$M15,S$10)</f>
        <v>-3.8210320178469571E-2</v>
      </c>
      <c r="T25" s="20">
        <f>_xll.OSTRIP2($B15,$C15,$D15-$O$20,$E15-$D15,$F15-$D15,$G15,$H15,$I15,$J15,$K15,$L15,$M15,T$10)</f>
        <v>-0.91077762525553896</v>
      </c>
      <c r="U25" s="20">
        <f>_xll.OSTRIP2($B15,$C15,$D15-$O$20,$E15-$D15,$F15-$D15,$G15,$H15,$I15,$J15,$K15,$L15,$M15,U$10)</f>
        <v>-0.5502170461458965</v>
      </c>
      <c r="V25" s="20">
        <f>_xll.OSTRIP2($B15,$C15,$D15-$O$20,$E15-$D15,$F15-$D15,$G15,$H15,$I15,$J15,$K15,$L15,$M15,V$10)</f>
        <v>0.19026752112921708</v>
      </c>
      <c r="W25" s="20">
        <f>_xll.OSTRIP2($B15,$C15,$D15-$O$20,$E15-$D15,$F15-$D15,$G15,$H15,$I15,$J15,$K15,$L15,$M15,W$10)</f>
        <v>0.12460747545403605</v>
      </c>
      <c r="X25" s="20">
        <f>_xll.OSTRIP2($B15,$C15,$D15-$O$20,$E15-$D15,$F15-$D15,$G15,$H15,$I15,$J15,$K15,$L15,$M15,X$10)</f>
        <v>-0.56286999158267348</v>
      </c>
      <c r="Z25" s="29">
        <f>P15+X15/365</f>
        <v>-0.55021807611719786</v>
      </c>
    </row>
    <row r="26" spans="1:26" x14ac:dyDescent="0.25">
      <c r="O26" s="20">
        <f>_xll.OSTRIP2($B16,$C16,$D16-$O$20,$E16-$D16,$F16-$D16,$G16,$H16,$I16,$J16,$K16,$L16,$M16,O$10)</f>
        <v>0.69497416700384229</v>
      </c>
      <c r="P26" s="20">
        <f>_xll.OSTRIP2($B16,$C16,$D16-$O$20,$E16-$D16,$F16-$D16,$G16,$H16,$I16,$J16,$K16,$L16,$M16,P$10)</f>
        <v>-0.80965907640250956</v>
      </c>
      <c r="Q26" s="20">
        <f>_xll.OSTRIP2($B16,$C16,$D16-$O$20,$E16-$D16,$F16-$D16,$G16,$H16,$I16,$J16,$K16,$L16,$M16,Q$10)</f>
        <v>0.45846199131555082</v>
      </c>
      <c r="R26" s="20">
        <f>_xll.OSTRIP2($B16,$C16,$D16-$O$20,$E16-$D16,$F16-$D16,$G16,$H16,$I16,$J16,$K16,$L16,$M16,R$10)</f>
        <v>0.21511329958945657</v>
      </c>
      <c r="S26" s="20">
        <f>_xll.OSTRIP2($B16,$C16,$D16-$O$20,$E16-$D16,$F16-$D16,$G16,$H16,$I16,$J16,$K16,$L16,$M16,S$10)</f>
        <v>-8.4252625751596658E-2</v>
      </c>
      <c r="T26" s="20">
        <f>_xll.OSTRIP2($B16,$C16,$D16-$O$20,$E16-$D16,$F16-$D16,$G16,$H16,$I16,$J16,$K16,$L16,$M16,T$10)</f>
        <v>-0.57091861217478634</v>
      </c>
      <c r="U26" s="20">
        <f>_xll.OSTRIP2($B16,$C16,$D16-$O$20,$E16-$D16,$F16-$D16,$G16,$H16,$I16,$J16,$K16,$L16,$M16,U$10)</f>
        <v>-0.80965907640250956</v>
      </c>
      <c r="V26" s="20">
        <f>_xll.OSTRIP2($B16,$C16,$D16-$O$20,$E16-$D16,$F16-$D16,$G16,$H16,$I16,$J16,$K16,$L16,$M16,V$10)</f>
        <v>0.12304177174599085</v>
      </c>
      <c r="W26" s="20">
        <f>_xll.OSTRIP2($B16,$C16,$D16-$O$20,$E16-$D16,$F16-$D16,$G16,$H16,$I16,$J16,$K16,$L16,$M16,W$10)</f>
        <v>8.9480283894938228E-2</v>
      </c>
      <c r="X26" s="20">
        <f>_xll.OSTRIP2($B16,$C16,$D16-$O$20,$E16-$D16,$F16-$D16,$G16,$H16,$I16,$J16,$K16,$L16,$M16,X$10)</f>
        <v>-1.0602440759467939</v>
      </c>
      <c r="Z26" s="29">
        <f>P16+X16/365</f>
        <v>-0.80966103459724614</v>
      </c>
    </row>
    <row r="30" spans="1:26" x14ac:dyDescent="0.25">
      <c r="H30" t="s">
        <v>23</v>
      </c>
      <c r="J30" t="s">
        <v>24</v>
      </c>
      <c r="M30" t="s">
        <v>25</v>
      </c>
    </row>
  </sheetData>
  <phoneticPr fontId="0" type="noConversion"/>
  <pageMargins left="0.75" right="0.75" top="1" bottom="1" header="0.5" footer="0.5"/>
  <pageSetup scale="78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OStrip1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Havlíček Jan</cp:lastModifiedBy>
  <cp:lastPrinted>1999-09-29T14:45:50Z</cp:lastPrinted>
  <dcterms:created xsi:type="dcterms:W3CDTF">1996-05-23T11:45:45Z</dcterms:created>
  <dcterms:modified xsi:type="dcterms:W3CDTF">2023-09-10T15:14:37Z</dcterms:modified>
</cp:coreProperties>
</file>