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80" windowHeight="86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Q8" i="1" l="1"/>
  <c r="R8" i="1"/>
  <c r="S8" i="1"/>
  <c r="T8" i="1"/>
  <c r="U8" i="1"/>
  <c r="Q9" i="1"/>
  <c r="R9" i="1"/>
  <c r="S9" i="1"/>
  <c r="T9" i="1"/>
  <c r="U9" i="1"/>
  <c r="E10" i="1"/>
  <c r="Q10" i="1"/>
  <c r="R10" i="1"/>
  <c r="S10" i="1"/>
  <c r="T10" i="1"/>
  <c r="U10" i="1"/>
  <c r="Q11" i="1"/>
  <c r="R11" i="1"/>
  <c r="S11" i="1"/>
  <c r="T11" i="1"/>
  <c r="U11" i="1"/>
  <c r="Q12" i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E24" i="1"/>
  <c r="E39" i="1"/>
  <c r="E50" i="1"/>
  <c r="E63" i="1"/>
  <c r="E75" i="1"/>
  <c r="E86" i="1"/>
  <c r="D98" i="1"/>
  <c r="E98" i="1"/>
  <c r="E108" i="1"/>
  <c r="E116" i="1"/>
  <c r="D124" i="1"/>
  <c r="E124" i="1"/>
</calcChain>
</file>

<file path=xl/sharedStrings.xml><?xml version="1.0" encoding="utf-8"?>
<sst xmlns="http://schemas.openxmlformats.org/spreadsheetml/2006/main" count="176" uniqueCount="81">
  <si>
    <t>Notes From ENA Group Expenses Meeting:</t>
  </si>
  <si>
    <t>A) Energy Operations:</t>
  </si>
  <si>
    <t>Budget</t>
  </si>
  <si>
    <t xml:space="preserve">Total </t>
  </si>
  <si>
    <t xml:space="preserve">ENA </t>
  </si>
  <si>
    <t>Target</t>
  </si>
  <si>
    <t>Income</t>
  </si>
  <si>
    <t>Notes:</t>
  </si>
  <si>
    <t>* total and net ENA plus saving target reported on P/L</t>
  </si>
  <si>
    <t>* does not include HPL savings ($6M)</t>
  </si>
  <si>
    <t>* does not include and profit/savings from commodity logic</t>
  </si>
  <si>
    <t>subject to ENA OOC approval</t>
  </si>
  <si>
    <t>B) Legal</t>
  </si>
  <si>
    <t>Total</t>
  </si>
  <si>
    <t>ENA</t>
  </si>
  <si>
    <t xml:space="preserve">Target </t>
  </si>
  <si>
    <t>* total and net ENA plus savings target reported on P/L</t>
  </si>
  <si>
    <t xml:space="preserve">* capacity charge to be calculated by wholesale business unit and allocated </t>
  </si>
  <si>
    <t>* sub ENA capacity charge not allocated inside ENA</t>
  </si>
  <si>
    <t>* outside counsel allocated out to non-ENA budget and to specific margins on ENA deals based on deal origin</t>
  </si>
  <si>
    <t>* ENA procedure:</t>
  </si>
  <si>
    <t>* business unit requests outside counsel;</t>
  </si>
  <si>
    <t>* over $5K needs approval of OOC</t>
  </si>
  <si>
    <t>* charged to business unit margin</t>
  </si>
  <si>
    <t>C) BA&amp;R</t>
  </si>
  <si>
    <t xml:space="preserve"> </t>
  </si>
  <si>
    <t>* further analysis to be done as discussed below</t>
  </si>
  <si>
    <t>* does not include HPL savings</t>
  </si>
  <si>
    <t>D) HR</t>
  </si>
  <si>
    <t>* headhunter &amp; recruiting costs charged to business units</t>
  </si>
  <si>
    <t>* savings number anticipates savings originated from HR P/L plus headhunter/recruiting expenses plus A&amp;A reduction</t>
  </si>
  <si>
    <t>that may be in commercial direct expense or corp. allocated expenses</t>
  </si>
  <si>
    <t>E) Tax</t>
  </si>
  <si>
    <t>* non ENA charges allocated to other wholesale groups</t>
  </si>
  <si>
    <t>* ENA charges not allocated to the ENA business units</t>
  </si>
  <si>
    <t>* margin on specific deals that add significant new energy ops resources will be charged to the deal</t>
  </si>
  <si>
    <t>* ENA charges not allocated to the business units</t>
  </si>
  <si>
    <t>* margin on specific deals that require significant tax resources (primarily external costs) will be charged to the deal</t>
  </si>
  <si>
    <t>* ENA charges not allocated to the ENA business units except outside tax costs (see below)</t>
  </si>
  <si>
    <t>F) Transaction Support</t>
  </si>
  <si>
    <t>G) PR</t>
  </si>
  <si>
    <t>* ENA charges not allocated to the business units except specific entertainment items which will be allocated</t>
  </si>
  <si>
    <t xml:space="preserve">* savings number anticipates savings originated from PR P/L plus reduction in entertainment use and cost in business </t>
  </si>
  <si>
    <t>unit direct expenses</t>
  </si>
  <si>
    <t>* existing approval policy for entertainment stays in place</t>
  </si>
  <si>
    <t>H) Research</t>
  </si>
  <si>
    <t>I) Competitive Analysis</t>
  </si>
  <si>
    <t>To be determined</t>
  </si>
  <si>
    <t xml:space="preserve">J) Technical </t>
  </si>
  <si>
    <t>J) Restructuring</t>
  </si>
  <si>
    <t>* targets based on dollars collected and timing of recovery</t>
  </si>
  <si>
    <t>K) Canada Charges</t>
  </si>
  <si>
    <t>Note:</t>
  </si>
  <si>
    <t>Chicago, Portland, Mexico and Canadian Costs to be collected at the business unit level except</t>
  </si>
  <si>
    <t>Canadian legal costs</t>
  </si>
  <si>
    <t>Energy Operations</t>
  </si>
  <si>
    <t>Legal</t>
  </si>
  <si>
    <t>BA&amp;R</t>
  </si>
  <si>
    <t>HR</t>
  </si>
  <si>
    <t>Tax</t>
  </si>
  <si>
    <t>Transaction Support</t>
  </si>
  <si>
    <t>PR</t>
  </si>
  <si>
    <t>Research</t>
  </si>
  <si>
    <t>Competitive Analysis</t>
  </si>
  <si>
    <t>Technical</t>
  </si>
  <si>
    <t>Restructuring</t>
  </si>
  <si>
    <t>Savings</t>
  </si>
  <si>
    <t>Net</t>
  </si>
  <si>
    <t>* assume that Restructuring covers it costs in income</t>
  </si>
  <si>
    <t>TOTAL</t>
  </si>
  <si>
    <t>Percentage</t>
  </si>
  <si>
    <t>2001 plan</t>
  </si>
  <si>
    <t>Beck</t>
  </si>
  <si>
    <t>Haedicke</t>
  </si>
  <si>
    <t>Colwell</t>
  </si>
  <si>
    <t>Oxley</t>
  </si>
  <si>
    <t>Douglas</t>
  </si>
  <si>
    <t>Thode</t>
  </si>
  <si>
    <t>Kaminski</t>
  </si>
  <si>
    <t>Tholan</t>
  </si>
  <si>
    <t>Redmond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</si>
</sst>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u val="singleAccounting"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2" applyFont="1"/>
    <xf numFmtId="44" fontId="0" fillId="0" borderId="0" xfId="1" applyFont="1"/>
    <xf numFmtId="0" fontId="2" fillId="0" borderId="0" xfId="0" applyFont="1"/>
    <xf numFmtId="0" fontId="0" fillId="0" borderId="0" xfId="2" applyNumberFormat="1" applyFont="1"/>
    <xf numFmtId="44" fontId="3" fillId="0" borderId="0" xfId="1" applyFont="1"/>
    <xf numFmtId="9" fontId="2" fillId="0" borderId="0" xfId="2" applyFont="1"/>
    <xf numFmtId="0" fontId="4" fillId="0" borderId="0" xfId="0" applyFont="1"/>
    <xf numFmtId="0" fontId="5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133"/>
  <sheetViews>
    <sheetView tabSelected="1" workbookViewId="0">
      <selection activeCell="E1" sqref="E1"/>
    </sheetView>
  </sheetViews>
  <sheetFormatPr defaultRowHeight="13.2" x14ac:dyDescent="0.25"/>
  <sheetData>
    <row r="4" spans="2:21" x14ac:dyDescent="0.25">
      <c r="B4" s="7" t="s">
        <v>0</v>
      </c>
      <c r="H4" s="8" t="s">
        <v>71</v>
      </c>
    </row>
    <row r="5" spans="2:21" x14ac:dyDescent="0.25">
      <c r="S5" t="s">
        <v>14</v>
      </c>
    </row>
    <row r="6" spans="2:21" x14ac:dyDescent="0.25">
      <c r="B6" s="3" t="s">
        <v>1</v>
      </c>
      <c r="E6" t="s">
        <v>72</v>
      </c>
      <c r="Q6" t="s">
        <v>3</v>
      </c>
      <c r="R6" t="s">
        <v>14</v>
      </c>
      <c r="S6" t="s">
        <v>5</v>
      </c>
      <c r="T6" t="s">
        <v>67</v>
      </c>
      <c r="U6" t="s">
        <v>66</v>
      </c>
    </row>
    <row r="7" spans="2:21" x14ac:dyDescent="0.25">
      <c r="Q7" s="3" t="s">
        <v>2</v>
      </c>
      <c r="R7" s="3" t="s">
        <v>2</v>
      </c>
      <c r="S7" s="3" t="s">
        <v>66</v>
      </c>
      <c r="T7" s="3" t="s">
        <v>14</v>
      </c>
      <c r="U7" s="3" t="s">
        <v>70</v>
      </c>
    </row>
    <row r="8" spans="2:21" x14ac:dyDescent="0.25">
      <c r="B8" t="s">
        <v>3</v>
      </c>
      <c r="C8" t="s">
        <v>4</v>
      </c>
      <c r="D8" t="s">
        <v>5</v>
      </c>
      <c r="N8" t="s">
        <v>55</v>
      </c>
      <c r="Q8" s="2">
        <f>+B10</f>
        <v>48.3</v>
      </c>
      <c r="R8" s="2">
        <f>+C10</f>
        <v>43.4</v>
      </c>
      <c r="S8" s="2">
        <f>+D10</f>
        <v>4.5</v>
      </c>
      <c r="T8" s="2">
        <f t="shared" ref="T8:T18" si="0">+R8-S8</f>
        <v>38.9</v>
      </c>
      <c r="U8" s="1">
        <f>+S8/R8</f>
        <v>0.10368663594470047</v>
      </c>
    </row>
    <row r="9" spans="2:21" x14ac:dyDescent="0.25">
      <c r="B9" s="3" t="s">
        <v>2</v>
      </c>
      <c r="C9" s="3" t="s">
        <v>2</v>
      </c>
      <c r="D9" s="3" t="s">
        <v>66</v>
      </c>
      <c r="N9" t="s">
        <v>56</v>
      </c>
      <c r="Q9" s="2">
        <f>+B24</f>
        <v>40</v>
      </c>
      <c r="R9" s="2">
        <f>+C24</f>
        <v>24.4</v>
      </c>
      <c r="S9" s="2">
        <f>+D24</f>
        <v>2.5</v>
      </c>
      <c r="T9" s="2">
        <f t="shared" si="0"/>
        <v>21.9</v>
      </c>
      <c r="U9" s="1">
        <f t="shared" ref="U9:U19" si="1">+S9/R9</f>
        <v>0.10245901639344263</v>
      </c>
    </row>
    <row r="10" spans="2:21" x14ac:dyDescent="0.25">
      <c r="B10" s="2">
        <v>48.3</v>
      </c>
      <c r="C10" s="2">
        <v>43.4</v>
      </c>
      <c r="D10" s="2">
        <v>4.5</v>
      </c>
      <c r="E10" s="1">
        <f>+D10/C10</f>
        <v>0.10368663594470047</v>
      </c>
      <c r="N10" t="s">
        <v>57</v>
      </c>
      <c r="Q10" s="2">
        <f>+B39</f>
        <v>11.5</v>
      </c>
      <c r="R10" s="2">
        <f>+C39</f>
        <v>10.8</v>
      </c>
      <c r="S10" s="2">
        <f>+D39</f>
        <v>1.1000000000000001</v>
      </c>
      <c r="T10" s="2">
        <f t="shared" si="0"/>
        <v>9.7000000000000011</v>
      </c>
      <c r="U10" s="1">
        <f t="shared" si="1"/>
        <v>0.10185185185185186</v>
      </c>
    </row>
    <row r="11" spans="2:21" x14ac:dyDescent="0.25">
      <c r="N11" t="s">
        <v>58</v>
      </c>
      <c r="Q11" s="2">
        <f>+B50</f>
        <v>7.5</v>
      </c>
      <c r="R11" s="2">
        <f>+C50</f>
        <v>5</v>
      </c>
      <c r="S11" s="2">
        <f>+D50</f>
        <v>5</v>
      </c>
      <c r="T11" s="2">
        <f t="shared" si="0"/>
        <v>0</v>
      </c>
      <c r="U11" s="1">
        <f t="shared" si="1"/>
        <v>1</v>
      </c>
    </row>
    <row r="12" spans="2:21" x14ac:dyDescent="0.25">
      <c r="B12" t="s">
        <v>7</v>
      </c>
      <c r="C12" t="s">
        <v>8</v>
      </c>
      <c r="N12" t="s">
        <v>59</v>
      </c>
      <c r="Q12" s="2">
        <f>+B63</f>
        <v>5.4</v>
      </c>
      <c r="R12" s="2">
        <f>+C63</f>
        <v>4.2</v>
      </c>
      <c r="S12" s="2">
        <f>+D63</f>
        <v>0.4</v>
      </c>
      <c r="T12" s="2">
        <f t="shared" si="0"/>
        <v>3.8000000000000003</v>
      </c>
      <c r="U12" s="1">
        <f t="shared" si="1"/>
        <v>9.5238095238095233E-2</v>
      </c>
    </row>
    <row r="13" spans="2:21" x14ac:dyDescent="0.25">
      <c r="C13" t="s">
        <v>33</v>
      </c>
      <c r="N13" t="s">
        <v>60</v>
      </c>
      <c r="Q13" s="2">
        <f>+B75</f>
        <v>3.9</v>
      </c>
      <c r="R13" s="2">
        <f>+C75</f>
        <v>2.4</v>
      </c>
      <c r="S13" s="2">
        <f>+D75</f>
        <v>0.25</v>
      </c>
      <c r="T13" s="2">
        <f t="shared" si="0"/>
        <v>2.15</v>
      </c>
      <c r="U13" s="1">
        <f t="shared" si="1"/>
        <v>0.10416666666666667</v>
      </c>
    </row>
    <row r="14" spans="2:21" x14ac:dyDescent="0.25">
      <c r="C14" t="s">
        <v>34</v>
      </c>
      <c r="N14" t="s">
        <v>61</v>
      </c>
      <c r="Q14" s="2">
        <f>+B86</f>
        <v>2.4</v>
      </c>
      <c r="R14" s="2">
        <f>+C86</f>
        <v>2.4</v>
      </c>
      <c r="S14" s="2">
        <f>+D86</f>
        <v>2</v>
      </c>
      <c r="T14" s="2">
        <f t="shared" si="0"/>
        <v>0.39999999999999991</v>
      </c>
      <c r="U14" s="1">
        <f t="shared" si="1"/>
        <v>0.83333333333333337</v>
      </c>
    </row>
    <row r="15" spans="2:21" x14ac:dyDescent="0.25">
      <c r="C15" t="s">
        <v>9</v>
      </c>
      <c r="N15" t="s">
        <v>62</v>
      </c>
      <c r="Q15" s="2">
        <f>+B98</f>
        <v>10.5</v>
      </c>
      <c r="R15" s="2">
        <f>+C98</f>
        <v>2.2000000000000002</v>
      </c>
      <c r="S15" s="2">
        <f>+D98</f>
        <v>1.05</v>
      </c>
      <c r="T15" s="2">
        <f t="shared" si="0"/>
        <v>1.1500000000000001</v>
      </c>
      <c r="U15" s="1">
        <f t="shared" si="1"/>
        <v>0.47727272727272724</v>
      </c>
    </row>
    <row r="16" spans="2:21" x14ac:dyDescent="0.25">
      <c r="C16" t="s">
        <v>10</v>
      </c>
      <c r="N16" t="s">
        <v>63</v>
      </c>
      <c r="Q16" s="2">
        <f>+B108</f>
        <v>0</v>
      </c>
      <c r="R16" s="2">
        <f>+C108</f>
        <v>0</v>
      </c>
      <c r="S16" s="2">
        <f>+D108</f>
        <v>0</v>
      </c>
      <c r="T16" s="2">
        <f t="shared" si="0"/>
        <v>0</v>
      </c>
      <c r="U16" s="1" t="e">
        <f t="shared" si="1"/>
        <v>#DIV/0!</v>
      </c>
    </row>
    <row r="17" spans="2:21" x14ac:dyDescent="0.25">
      <c r="C17" t="s">
        <v>35</v>
      </c>
      <c r="N17" t="s">
        <v>64</v>
      </c>
      <c r="Q17" s="2">
        <f>+B116</f>
        <v>0</v>
      </c>
      <c r="R17" s="2">
        <f>+C116</f>
        <v>0</v>
      </c>
      <c r="S17" s="2">
        <f>+D116</f>
        <v>0</v>
      </c>
      <c r="T17" s="2">
        <f t="shared" si="0"/>
        <v>0</v>
      </c>
      <c r="U17" s="1" t="e">
        <f t="shared" si="1"/>
        <v>#DIV/0!</v>
      </c>
    </row>
    <row r="18" spans="2:21" ht="15" x14ac:dyDescent="0.4">
      <c r="C18" t="s">
        <v>11</v>
      </c>
      <c r="N18" t="s">
        <v>65</v>
      </c>
      <c r="Q18" s="5">
        <f>+B124</f>
        <v>0</v>
      </c>
      <c r="R18" s="5">
        <f>+C124</f>
        <v>0</v>
      </c>
      <c r="S18" s="5">
        <f>+D124</f>
        <v>0</v>
      </c>
      <c r="T18" s="5">
        <f t="shared" si="0"/>
        <v>0</v>
      </c>
      <c r="U18" s="6" t="e">
        <f t="shared" si="1"/>
        <v>#DIV/0!</v>
      </c>
    </row>
    <row r="19" spans="2:21" x14ac:dyDescent="0.25">
      <c r="O19" t="s">
        <v>69</v>
      </c>
      <c r="Q19" s="2">
        <f>SUM(Q8:Q18)</f>
        <v>129.5</v>
      </c>
      <c r="R19" s="2">
        <f>SUM(R8:R18)</f>
        <v>94.800000000000011</v>
      </c>
      <c r="S19" s="2">
        <f>SUM(S8:S18)</f>
        <v>16.8</v>
      </c>
      <c r="T19" s="2">
        <f>SUM(T8:T18)</f>
        <v>78.000000000000014</v>
      </c>
      <c r="U19" s="1">
        <f t="shared" si="1"/>
        <v>0.17721518987341769</v>
      </c>
    </row>
    <row r="20" spans="2:21" x14ac:dyDescent="0.25">
      <c r="B20" s="3" t="s">
        <v>12</v>
      </c>
      <c r="E20" t="s">
        <v>73</v>
      </c>
    </row>
    <row r="22" spans="2:21" x14ac:dyDescent="0.25">
      <c r="B22" t="s">
        <v>13</v>
      </c>
      <c r="C22" t="s">
        <v>14</v>
      </c>
      <c r="D22" t="s">
        <v>15</v>
      </c>
    </row>
    <row r="23" spans="2:21" x14ac:dyDescent="0.25">
      <c r="B23" s="3" t="s">
        <v>2</v>
      </c>
      <c r="C23" s="3" t="s">
        <v>2</v>
      </c>
      <c r="D23" s="3" t="s">
        <v>66</v>
      </c>
    </row>
    <row r="24" spans="2:21" x14ac:dyDescent="0.25">
      <c r="B24" s="2">
        <v>40</v>
      </c>
      <c r="C24" s="2">
        <v>24.4</v>
      </c>
      <c r="D24" s="2">
        <v>2.5</v>
      </c>
      <c r="E24" s="1">
        <f>+D24/C24</f>
        <v>0.10245901639344263</v>
      </c>
      <c r="G24" t="s">
        <v>26</v>
      </c>
    </row>
    <row r="26" spans="2:21" x14ac:dyDescent="0.25">
      <c r="B26" t="s">
        <v>7</v>
      </c>
      <c r="C26" t="s">
        <v>16</v>
      </c>
    </row>
    <row r="27" spans="2:21" x14ac:dyDescent="0.25">
      <c r="C27" t="s">
        <v>17</v>
      </c>
    </row>
    <row r="28" spans="2:21" x14ac:dyDescent="0.25">
      <c r="C28" t="s">
        <v>18</v>
      </c>
    </row>
    <row r="29" spans="2:21" x14ac:dyDescent="0.25">
      <c r="C29" t="s">
        <v>19</v>
      </c>
    </row>
    <row r="30" spans="2:21" x14ac:dyDescent="0.25">
      <c r="C30" t="s">
        <v>20</v>
      </c>
    </row>
    <row r="31" spans="2:21" x14ac:dyDescent="0.25">
      <c r="D31" t="s">
        <v>21</v>
      </c>
    </row>
    <row r="32" spans="2:21" x14ac:dyDescent="0.25">
      <c r="D32" t="s">
        <v>22</v>
      </c>
    </row>
    <row r="33" spans="2:5" x14ac:dyDescent="0.25">
      <c r="D33" t="s">
        <v>23</v>
      </c>
    </row>
    <row r="35" spans="2:5" x14ac:dyDescent="0.25">
      <c r="B35" s="3" t="s">
        <v>24</v>
      </c>
      <c r="E35" t="s">
        <v>74</v>
      </c>
    </row>
    <row r="37" spans="2:5" x14ac:dyDescent="0.25">
      <c r="B37" t="s">
        <v>3</v>
      </c>
      <c r="C37" t="s">
        <v>14</v>
      </c>
      <c r="D37" t="s">
        <v>5</v>
      </c>
    </row>
    <row r="38" spans="2:5" x14ac:dyDescent="0.25">
      <c r="B38" s="3" t="s">
        <v>2</v>
      </c>
      <c r="C38" s="3" t="s">
        <v>2</v>
      </c>
      <c r="D38" s="3" t="s">
        <v>66</v>
      </c>
    </row>
    <row r="39" spans="2:5" x14ac:dyDescent="0.25">
      <c r="B39" s="2">
        <v>11.5</v>
      </c>
      <c r="C39" s="2">
        <v>10.8</v>
      </c>
      <c r="D39" s="2">
        <v>1.1000000000000001</v>
      </c>
      <c r="E39" s="1">
        <f>+D39/C39</f>
        <v>0.10185185185185186</v>
      </c>
    </row>
    <row r="41" spans="2:5" x14ac:dyDescent="0.25">
      <c r="B41" t="s">
        <v>7</v>
      </c>
      <c r="C41" t="s">
        <v>16</v>
      </c>
    </row>
    <row r="42" spans="2:5" x14ac:dyDescent="0.25">
      <c r="C42" t="s">
        <v>33</v>
      </c>
    </row>
    <row r="43" spans="2:5" x14ac:dyDescent="0.25">
      <c r="C43" t="s">
        <v>36</v>
      </c>
    </row>
    <row r="44" spans="2:5" x14ac:dyDescent="0.25">
      <c r="C44" t="s">
        <v>27</v>
      </c>
    </row>
    <row r="46" spans="2:5" x14ac:dyDescent="0.25">
      <c r="B46" s="3" t="s">
        <v>28</v>
      </c>
      <c r="E46" t="s">
        <v>75</v>
      </c>
    </row>
    <row r="48" spans="2:5" x14ac:dyDescent="0.25">
      <c r="B48" t="s">
        <v>3</v>
      </c>
      <c r="C48" t="s">
        <v>14</v>
      </c>
      <c r="D48" t="s">
        <v>5</v>
      </c>
    </row>
    <row r="49" spans="2:5" x14ac:dyDescent="0.25">
      <c r="B49" s="3" t="s">
        <v>2</v>
      </c>
      <c r="C49" s="3" t="s">
        <v>2</v>
      </c>
      <c r="D49" s="3" t="s">
        <v>66</v>
      </c>
    </row>
    <row r="50" spans="2:5" x14ac:dyDescent="0.25">
      <c r="B50" s="2">
        <v>7.5</v>
      </c>
      <c r="C50" s="2">
        <v>5</v>
      </c>
      <c r="D50" s="2">
        <v>5</v>
      </c>
      <c r="E50" s="1">
        <f>+D50/C50</f>
        <v>1</v>
      </c>
    </row>
    <row r="52" spans="2:5" x14ac:dyDescent="0.25">
      <c r="B52" t="s">
        <v>7</v>
      </c>
      <c r="C52" t="s">
        <v>16</v>
      </c>
    </row>
    <row r="53" spans="2:5" x14ac:dyDescent="0.25">
      <c r="C53" t="s">
        <v>33</v>
      </c>
    </row>
    <row r="54" spans="2:5" x14ac:dyDescent="0.25">
      <c r="C54" t="s">
        <v>36</v>
      </c>
    </row>
    <row r="55" spans="2:5" x14ac:dyDescent="0.25">
      <c r="C55" t="s">
        <v>29</v>
      </c>
    </row>
    <row r="56" spans="2:5" x14ac:dyDescent="0.25">
      <c r="C56" t="s">
        <v>30</v>
      </c>
    </row>
    <row r="57" spans="2:5" x14ac:dyDescent="0.25">
      <c r="C57" t="s">
        <v>31</v>
      </c>
    </row>
    <row r="59" spans="2:5" x14ac:dyDescent="0.25">
      <c r="B59" s="3" t="s">
        <v>32</v>
      </c>
      <c r="E59" t="s">
        <v>76</v>
      </c>
    </row>
    <row r="61" spans="2:5" x14ac:dyDescent="0.25">
      <c r="B61" t="s">
        <v>3</v>
      </c>
      <c r="C61" t="s">
        <v>14</v>
      </c>
      <c r="D61" t="s">
        <v>15</v>
      </c>
    </row>
    <row r="62" spans="2:5" x14ac:dyDescent="0.25">
      <c r="B62" s="3" t="s">
        <v>2</v>
      </c>
      <c r="C62" s="3" t="s">
        <v>2</v>
      </c>
      <c r="D62" s="3" t="s">
        <v>66</v>
      </c>
    </row>
    <row r="63" spans="2:5" x14ac:dyDescent="0.25">
      <c r="B63" s="2">
        <v>5.4</v>
      </c>
      <c r="C63" s="2">
        <v>4.2</v>
      </c>
      <c r="D63" s="2">
        <v>0.4</v>
      </c>
      <c r="E63" s="1">
        <f>+D63/C63</f>
        <v>9.5238095238095233E-2</v>
      </c>
    </row>
    <row r="65" spans="2:5" x14ac:dyDescent="0.25">
      <c r="B65" t="s">
        <v>7</v>
      </c>
      <c r="C65" t="s">
        <v>8</v>
      </c>
    </row>
    <row r="66" spans="2:5" x14ac:dyDescent="0.25">
      <c r="C66" t="s">
        <v>33</v>
      </c>
    </row>
    <row r="67" spans="2:5" x14ac:dyDescent="0.25">
      <c r="C67" t="s">
        <v>38</v>
      </c>
    </row>
    <row r="68" spans="2:5" x14ac:dyDescent="0.25">
      <c r="C68" t="s">
        <v>37</v>
      </c>
    </row>
    <row r="69" spans="2:5" x14ac:dyDescent="0.25">
      <c r="C69" t="s">
        <v>11</v>
      </c>
    </row>
    <row r="71" spans="2:5" x14ac:dyDescent="0.25">
      <c r="B71" s="3" t="s">
        <v>39</v>
      </c>
      <c r="E71" t="s">
        <v>74</v>
      </c>
    </row>
    <row r="73" spans="2:5" x14ac:dyDescent="0.25">
      <c r="B73" t="s">
        <v>3</v>
      </c>
      <c r="C73" t="s">
        <v>14</v>
      </c>
      <c r="D73" t="s">
        <v>5</v>
      </c>
    </row>
    <row r="74" spans="2:5" x14ac:dyDescent="0.25">
      <c r="B74" s="3" t="s">
        <v>2</v>
      </c>
      <c r="C74" s="3" t="s">
        <v>2</v>
      </c>
      <c r="D74" s="3" t="s">
        <v>66</v>
      </c>
    </row>
    <row r="75" spans="2:5" x14ac:dyDescent="0.25">
      <c r="B75" s="2">
        <v>3.9</v>
      </c>
      <c r="C75" s="2">
        <v>2.4</v>
      </c>
      <c r="D75" s="2">
        <v>0.25</v>
      </c>
      <c r="E75" s="1">
        <f>+D75/C75</f>
        <v>0.10416666666666667</v>
      </c>
    </row>
    <row r="77" spans="2:5" x14ac:dyDescent="0.25">
      <c r="B77" t="s">
        <v>7</v>
      </c>
      <c r="C77" t="s">
        <v>16</v>
      </c>
    </row>
    <row r="78" spans="2:5" x14ac:dyDescent="0.25">
      <c r="C78" t="s">
        <v>33</v>
      </c>
    </row>
    <row r="79" spans="2:5" x14ac:dyDescent="0.25">
      <c r="C79" t="s">
        <v>36</v>
      </c>
    </row>
    <row r="80" spans="2:5" x14ac:dyDescent="0.25">
      <c r="C80" t="s">
        <v>27</v>
      </c>
    </row>
    <row r="82" spans="2:5" x14ac:dyDescent="0.25">
      <c r="B82" s="3" t="s">
        <v>40</v>
      </c>
      <c r="E82" t="s">
        <v>77</v>
      </c>
    </row>
    <row r="84" spans="2:5" x14ac:dyDescent="0.25">
      <c r="B84" t="s">
        <v>13</v>
      </c>
      <c r="C84" t="s">
        <v>14</v>
      </c>
      <c r="D84" t="s">
        <v>5</v>
      </c>
    </row>
    <row r="85" spans="2:5" x14ac:dyDescent="0.25">
      <c r="B85" s="3" t="s">
        <v>2</v>
      </c>
      <c r="C85" s="3" t="s">
        <v>2</v>
      </c>
      <c r="D85" s="3" t="s">
        <v>66</v>
      </c>
    </row>
    <row r="86" spans="2:5" x14ac:dyDescent="0.25">
      <c r="B86" s="2">
        <v>2.4</v>
      </c>
      <c r="C86" s="2">
        <v>2.4</v>
      </c>
      <c r="D86" s="2">
        <v>2</v>
      </c>
      <c r="E86" s="1">
        <f>+D86/C86</f>
        <v>0.83333333333333337</v>
      </c>
    </row>
    <row r="88" spans="2:5" x14ac:dyDescent="0.25">
      <c r="B88" t="s">
        <v>7</v>
      </c>
      <c r="C88" t="s">
        <v>16</v>
      </c>
    </row>
    <row r="89" spans="2:5" x14ac:dyDescent="0.25">
      <c r="C89" t="s">
        <v>41</v>
      </c>
    </row>
    <row r="90" spans="2:5" x14ac:dyDescent="0.25">
      <c r="C90" t="s">
        <v>42</v>
      </c>
    </row>
    <row r="91" spans="2:5" x14ac:dyDescent="0.25">
      <c r="C91" t="s">
        <v>43</v>
      </c>
    </row>
    <row r="92" spans="2:5" x14ac:dyDescent="0.25">
      <c r="C92" t="s">
        <v>44</v>
      </c>
    </row>
    <row r="94" spans="2:5" x14ac:dyDescent="0.25">
      <c r="B94" s="3" t="s">
        <v>45</v>
      </c>
      <c r="E94" t="s">
        <v>78</v>
      </c>
    </row>
    <row r="96" spans="2:5" x14ac:dyDescent="0.25">
      <c r="B96" t="s">
        <v>3</v>
      </c>
      <c r="C96" t="s">
        <v>14</v>
      </c>
      <c r="D96" t="s">
        <v>5</v>
      </c>
    </row>
    <row r="97" spans="2:5" x14ac:dyDescent="0.25">
      <c r="B97" s="3" t="s">
        <v>2</v>
      </c>
      <c r="C97" s="3" t="s">
        <v>2</v>
      </c>
      <c r="D97" s="3" t="s">
        <v>66</v>
      </c>
    </row>
    <row r="98" spans="2:5" x14ac:dyDescent="0.25">
      <c r="B98" s="2">
        <v>10.5</v>
      </c>
      <c r="C98" s="2">
        <v>2.2000000000000002</v>
      </c>
      <c r="D98" s="2">
        <f>+B98*0.1</f>
        <v>1.05</v>
      </c>
      <c r="E98" s="1">
        <f>+D98/C98</f>
        <v>0.47727272727272724</v>
      </c>
    </row>
    <row r="100" spans="2:5" x14ac:dyDescent="0.25">
      <c r="B100" t="s">
        <v>7</v>
      </c>
      <c r="C100" t="s">
        <v>16</v>
      </c>
    </row>
    <row r="101" spans="2:5" x14ac:dyDescent="0.25">
      <c r="C101" t="s">
        <v>33</v>
      </c>
    </row>
    <row r="102" spans="2:5" x14ac:dyDescent="0.25">
      <c r="C102" t="s">
        <v>36</v>
      </c>
    </row>
    <row r="103" spans="2:5" x14ac:dyDescent="0.25">
      <c r="C103" t="s">
        <v>25</v>
      </c>
    </row>
    <row r="104" spans="2:5" x14ac:dyDescent="0.25">
      <c r="B104" s="3" t="s">
        <v>46</v>
      </c>
      <c r="E104" t="s">
        <v>79</v>
      </c>
    </row>
    <row r="106" spans="2:5" x14ac:dyDescent="0.25">
      <c r="B106" t="s">
        <v>3</v>
      </c>
      <c r="C106" t="s">
        <v>14</v>
      </c>
      <c r="D106" t="s">
        <v>5</v>
      </c>
    </row>
    <row r="107" spans="2:5" x14ac:dyDescent="0.25">
      <c r="B107" s="3" t="s">
        <v>2</v>
      </c>
      <c r="C107" s="3" t="s">
        <v>2</v>
      </c>
      <c r="D107" s="3" t="s">
        <v>66</v>
      </c>
    </row>
    <row r="108" spans="2:5" x14ac:dyDescent="0.25">
      <c r="B108" s="2">
        <v>0</v>
      </c>
      <c r="C108" s="2">
        <v>0</v>
      </c>
      <c r="D108" s="2">
        <v>0</v>
      </c>
      <c r="E108" s="4" t="e">
        <f>+D108/C108</f>
        <v>#DIV/0!</v>
      </c>
    </row>
    <row r="110" spans="2:5" x14ac:dyDescent="0.25">
      <c r="B110" t="s">
        <v>7</v>
      </c>
      <c r="C110" t="s">
        <v>47</v>
      </c>
    </row>
    <row r="112" spans="2:5" x14ac:dyDescent="0.25">
      <c r="B112" s="3" t="s">
        <v>48</v>
      </c>
      <c r="E112" t="s">
        <v>80</v>
      </c>
    </row>
    <row r="114" spans="2:5" x14ac:dyDescent="0.25">
      <c r="B114" t="s">
        <v>3</v>
      </c>
      <c r="C114" t="s">
        <v>14</v>
      </c>
      <c r="D114" t="s">
        <v>5</v>
      </c>
    </row>
    <row r="115" spans="2:5" x14ac:dyDescent="0.25">
      <c r="B115" s="3" t="s">
        <v>2</v>
      </c>
      <c r="C115" s="3" t="s">
        <v>2</v>
      </c>
      <c r="D115" s="3" t="s">
        <v>66</v>
      </c>
    </row>
    <row r="116" spans="2:5" x14ac:dyDescent="0.25">
      <c r="B116" s="2">
        <v>0</v>
      </c>
      <c r="C116" s="2">
        <v>0</v>
      </c>
      <c r="D116" s="2">
        <v>0</v>
      </c>
      <c r="E116" s="1" t="e">
        <f>+D116/C116</f>
        <v>#DIV/0!</v>
      </c>
    </row>
    <row r="118" spans="2:5" x14ac:dyDescent="0.25">
      <c r="B118" t="s">
        <v>7</v>
      </c>
      <c r="C118" t="s">
        <v>47</v>
      </c>
    </row>
    <row r="120" spans="2:5" x14ac:dyDescent="0.25">
      <c r="B120" s="3" t="s">
        <v>49</v>
      </c>
      <c r="E120" t="s">
        <v>80</v>
      </c>
    </row>
    <row r="122" spans="2:5" x14ac:dyDescent="0.25">
      <c r="B122" t="s">
        <v>3</v>
      </c>
      <c r="C122" t="s">
        <v>14</v>
      </c>
      <c r="D122" t="s">
        <v>5</v>
      </c>
    </row>
    <row r="123" spans="2:5" x14ac:dyDescent="0.25">
      <c r="B123" s="3" t="s">
        <v>2</v>
      </c>
      <c r="C123" s="3" t="s">
        <v>2</v>
      </c>
      <c r="D123" s="3" t="s">
        <v>6</v>
      </c>
    </row>
    <row r="124" spans="2:5" x14ac:dyDescent="0.25">
      <c r="B124" s="2">
        <v>0</v>
      </c>
      <c r="C124" s="2">
        <v>0</v>
      </c>
      <c r="D124" s="2">
        <f>+C124</f>
        <v>0</v>
      </c>
      <c r="E124" s="1" t="e">
        <f>+D124/C124</f>
        <v>#DIV/0!</v>
      </c>
    </row>
    <row r="126" spans="2:5" x14ac:dyDescent="0.25">
      <c r="B126" t="s">
        <v>7</v>
      </c>
      <c r="C126" t="s">
        <v>50</v>
      </c>
    </row>
    <row r="127" spans="2:5" x14ac:dyDescent="0.25">
      <c r="C127" t="s">
        <v>68</v>
      </c>
    </row>
    <row r="129" spans="2:2" x14ac:dyDescent="0.25">
      <c r="B129" s="3" t="s">
        <v>51</v>
      </c>
    </row>
    <row r="131" spans="2:2" x14ac:dyDescent="0.25">
      <c r="B131" t="s">
        <v>52</v>
      </c>
    </row>
    <row r="132" spans="2:2" x14ac:dyDescent="0.25">
      <c r="B132" t="s">
        <v>53</v>
      </c>
    </row>
    <row r="133" spans="2:2" x14ac:dyDescent="0.25">
      <c r="B133" t="s">
        <v>54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ddelain</dc:creator>
  <cp:lastModifiedBy>Havlíček Jan</cp:lastModifiedBy>
  <cp:lastPrinted>2000-10-19T17:22:06Z</cp:lastPrinted>
  <dcterms:created xsi:type="dcterms:W3CDTF">2000-10-19T16:12:55Z</dcterms:created>
  <dcterms:modified xsi:type="dcterms:W3CDTF">2023-09-10T15:15:17Z</dcterms:modified>
</cp:coreProperties>
</file>