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108" windowWidth="14280" windowHeight="8640" activeTab="3"/>
    <workbookView xWindow="720" yWindow="336" windowWidth="14040" windowHeight="8412" activeTab="3"/>
    <workbookView xWindow="960" yWindow="552" windowWidth="13800" windowHeight="8196" activeTab="1"/>
  </bookViews>
  <sheets>
    <sheet name="DriftPrepay" sheetId="5" r:id="rId1"/>
    <sheet name="Summary" sheetId="4" r:id="rId2"/>
    <sheet name="commercial income" sheetId="1" r:id="rId3"/>
    <sheet name="group expenses" sheetId="2" r:id="rId4"/>
    <sheet name="balance sheet" sheetId="3" r:id="rId5"/>
  </sheets>
  <definedNames>
    <definedName name="_xlnm.Print_Area" localSheetId="4">'balance sheet'!$C$7:$N$210</definedName>
    <definedName name="_xlnm.Print_Area" localSheetId="2">'commercial income'!$C$4:$AD$73</definedName>
    <definedName name="_xlnm.Print_Area" localSheetId="3">'group expenses'!$C$46:$G$76</definedName>
  </definedNames>
  <calcPr calcId="0"/>
</workbook>
</file>

<file path=xl/calcChain.xml><?xml version="1.0" encoding="utf-8"?>
<calcChain xmlns="http://schemas.openxmlformats.org/spreadsheetml/2006/main">
  <c r="H5" i="3" l="1"/>
  <c r="I5" i="3"/>
  <c r="K5" i="3"/>
  <c r="L5" i="3"/>
  <c r="I9" i="3"/>
  <c r="J12" i="3"/>
  <c r="K12" i="3"/>
  <c r="M12" i="3"/>
  <c r="J13" i="3"/>
  <c r="K13" i="3"/>
  <c r="M13" i="3"/>
  <c r="J14" i="3"/>
  <c r="K14" i="3"/>
  <c r="M14" i="3"/>
  <c r="M15" i="3"/>
  <c r="J16" i="3"/>
  <c r="K16" i="3"/>
  <c r="M16" i="3"/>
  <c r="K17" i="3"/>
  <c r="M17" i="3"/>
  <c r="J18" i="3"/>
  <c r="K18" i="3"/>
  <c r="M18" i="3"/>
  <c r="H19" i="3"/>
  <c r="I19" i="3"/>
  <c r="J19" i="3"/>
  <c r="K19" i="3"/>
  <c r="L19" i="3"/>
  <c r="M19" i="3"/>
  <c r="C33" i="3"/>
  <c r="K38" i="3"/>
  <c r="M38" i="3"/>
  <c r="K39" i="3"/>
  <c r="M39" i="3"/>
  <c r="K40" i="3"/>
  <c r="M40" i="3"/>
  <c r="K41" i="3"/>
  <c r="M41" i="3"/>
  <c r="K42" i="3"/>
  <c r="M42" i="3"/>
  <c r="K43" i="3"/>
  <c r="M43" i="3"/>
  <c r="K44" i="3"/>
  <c r="M44" i="3"/>
  <c r="K45" i="3"/>
  <c r="M45" i="3"/>
  <c r="K46" i="3"/>
  <c r="M46" i="3"/>
  <c r="K47" i="3"/>
  <c r="M47" i="3"/>
  <c r="K48" i="3"/>
  <c r="M48" i="3"/>
  <c r="K49" i="3"/>
  <c r="M49" i="3"/>
  <c r="K50" i="3"/>
  <c r="M50" i="3"/>
  <c r="K51" i="3"/>
  <c r="M51" i="3"/>
  <c r="K57" i="3"/>
  <c r="M57" i="3"/>
  <c r="K58" i="3"/>
  <c r="M58" i="3"/>
  <c r="K59" i="3"/>
  <c r="M59" i="3"/>
  <c r="K60" i="3"/>
  <c r="M60" i="3"/>
  <c r="K61" i="3"/>
  <c r="M61" i="3"/>
  <c r="K62" i="3"/>
  <c r="M62" i="3"/>
  <c r="K63" i="3"/>
  <c r="M63" i="3"/>
  <c r="K64" i="3"/>
  <c r="M64" i="3"/>
  <c r="K65" i="3"/>
  <c r="M65" i="3"/>
  <c r="K66" i="3"/>
  <c r="M66" i="3"/>
  <c r="K67" i="3"/>
  <c r="M67" i="3"/>
  <c r="K68" i="3"/>
  <c r="M68" i="3"/>
  <c r="K69" i="3"/>
  <c r="M69" i="3"/>
  <c r="K70" i="3"/>
  <c r="M70" i="3"/>
  <c r="K71" i="3"/>
  <c r="M71" i="3"/>
  <c r="K72" i="3"/>
  <c r="M72" i="3"/>
  <c r="K73" i="3"/>
  <c r="M73" i="3"/>
  <c r="K74" i="3"/>
  <c r="M74" i="3"/>
  <c r="K75" i="3"/>
  <c r="M75" i="3"/>
  <c r="K76" i="3"/>
  <c r="M76" i="3"/>
  <c r="K77" i="3"/>
  <c r="M77" i="3"/>
  <c r="K78" i="3"/>
  <c r="M78" i="3"/>
  <c r="K79" i="3"/>
  <c r="M79" i="3"/>
  <c r="K80" i="3"/>
  <c r="M80" i="3"/>
  <c r="K85" i="3"/>
  <c r="M85" i="3"/>
  <c r="K86" i="3"/>
  <c r="M86" i="3"/>
  <c r="K87" i="3"/>
  <c r="M87" i="3"/>
  <c r="K88" i="3"/>
  <c r="M88" i="3"/>
  <c r="K89" i="3"/>
  <c r="M89" i="3"/>
  <c r="K90" i="3"/>
  <c r="M90" i="3"/>
  <c r="K91" i="3"/>
  <c r="M91" i="3"/>
  <c r="K92" i="3"/>
  <c r="M92" i="3"/>
  <c r="K97" i="3"/>
  <c r="M97" i="3"/>
  <c r="K98" i="3"/>
  <c r="M98" i="3"/>
  <c r="K99" i="3"/>
  <c r="M99" i="3"/>
  <c r="K100" i="3"/>
  <c r="M100" i="3"/>
  <c r="K101" i="3"/>
  <c r="M101" i="3"/>
  <c r="M102" i="3"/>
  <c r="K103" i="3"/>
  <c r="M103" i="3"/>
  <c r="K104" i="3"/>
  <c r="M104" i="3"/>
  <c r="K105" i="3"/>
  <c r="M105" i="3"/>
  <c r="K107" i="3"/>
  <c r="M107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9" i="3"/>
  <c r="M180" i="3"/>
  <c r="M181" i="3"/>
  <c r="M182" i="3"/>
  <c r="J8" i="1"/>
  <c r="L8" i="1"/>
  <c r="M8" i="1"/>
  <c r="N8" i="1"/>
  <c r="X8" i="1"/>
  <c r="Z8" i="1"/>
  <c r="AA8" i="1"/>
  <c r="AD8" i="1"/>
  <c r="J9" i="1"/>
  <c r="L9" i="1"/>
  <c r="M9" i="1"/>
  <c r="N9" i="1"/>
  <c r="O9" i="1"/>
  <c r="P9" i="1"/>
  <c r="X9" i="1"/>
  <c r="Z9" i="1"/>
  <c r="AA9" i="1"/>
  <c r="AD9" i="1"/>
  <c r="J10" i="1"/>
  <c r="L10" i="1"/>
  <c r="M10" i="1"/>
  <c r="N10" i="1"/>
  <c r="X10" i="1"/>
  <c r="Z10" i="1"/>
  <c r="AA10" i="1"/>
  <c r="AD10" i="1"/>
  <c r="J11" i="1"/>
  <c r="L11" i="1"/>
  <c r="M11" i="1"/>
  <c r="N11" i="1"/>
  <c r="X11" i="1"/>
  <c r="Z11" i="1"/>
  <c r="AA11" i="1"/>
  <c r="AD11" i="1"/>
  <c r="J12" i="1"/>
  <c r="L12" i="1"/>
  <c r="M12" i="1"/>
  <c r="N12" i="1"/>
  <c r="U12" i="1"/>
  <c r="X12" i="1"/>
  <c r="Z12" i="1"/>
  <c r="AA12" i="1"/>
  <c r="AD12" i="1"/>
  <c r="J13" i="1"/>
  <c r="L13" i="1"/>
  <c r="M13" i="1"/>
  <c r="N13" i="1"/>
  <c r="X13" i="1"/>
  <c r="Z13" i="1"/>
  <c r="AA13" i="1"/>
  <c r="AD13" i="1"/>
  <c r="J14" i="1"/>
  <c r="L14" i="1"/>
  <c r="M14" i="1"/>
  <c r="N14" i="1"/>
  <c r="U14" i="1"/>
  <c r="X14" i="1"/>
  <c r="Y14" i="1"/>
  <c r="Z14" i="1"/>
  <c r="AA14" i="1"/>
  <c r="AD14" i="1"/>
  <c r="J15" i="1"/>
  <c r="L15" i="1"/>
  <c r="M15" i="1"/>
  <c r="N15" i="1"/>
  <c r="X15" i="1"/>
  <c r="Z15" i="1"/>
  <c r="AA15" i="1"/>
  <c r="AD15" i="1"/>
  <c r="J16" i="1"/>
  <c r="L16" i="1"/>
  <c r="M16" i="1"/>
  <c r="N16" i="1"/>
  <c r="X16" i="1"/>
  <c r="Z16" i="1"/>
  <c r="AA16" i="1"/>
  <c r="AD16" i="1"/>
  <c r="J17" i="1"/>
  <c r="L17" i="1"/>
  <c r="M17" i="1"/>
  <c r="N17" i="1"/>
  <c r="X17" i="1"/>
  <c r="Z17" i="1"/>
  <c r="AA17" i="1"/>
  <c r="AD17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J21" i="1"/>
  <c r="L21" i="1"/>
  <c r="N21" i="1"/>
  <c r="U21" i="1"/>
  <c r="X21" i="1"/>
  <c r="Z21" i="1"/>
  <c r="AA21" i="1"/>
  <c r="AD21" i="1"/>
  <c r="J22" i="1"/>
  <c r="L22" i="1"/>
  <c r="N22" i="1"/>
  <c r="U22" i="1"/>
  <c r="X22" i="1"/>
  <c r="Z22" i="1"/>
  <c r="AA22" i="1"/>
  <c r="AD22" i="1"/>
  <c r="J23" i="1"/>
  <c r="L23" i="1"/>
  <c r="N23" i="1"/>
  <c r="U23" i="1"/>
  <c r="X23" i="1"/>
  <c r="Z23" i="1"/>
  <c r="AA23" i="1"/>
  <c r="AD23" i="1"/>
  <c r="J24" i="1"/>
  <c r="L24" i="1"/>
  <c r="M24" i="1"/>
  <c r="N24" i="1"/>
  <c r="U24" i="1"/>
  <c r="X24" i="1"/>
  <c r="Z24" i="1"/>
  <c r="AA24" i="1"/>
  <c r="AD24" i="1"/>
  <c r="J25" i="1"/>
  <c r="L25" i="1"/>
  <c r="M25" i="1"/>
  <c r="N25" i="1"/>
  <c r="X25" i="1"/>
  <c r="Z25" i="1"/>
  <c r="AA25" i="1"/>
  <c r="AD25" i="1"/>
  <c r="J26" i="1"/>
  <c r="L26" i="1"/>
  <c r="M26" i="1"/>
  <c r="N26" i="1"/>
  <c r="U26" i="1"/>
  <c r="X26" i="1"/>
  <c r="Z26" i="1"/>
  <c r="AA26" i="1"/>
  <c r="AD26" i="1"/>
  <c r="J27" i="1"/>
  <c r="L27" i="1"/>
  <c r="X27" i="1"/>
  <c r="Z27" i="1"/>
  <c r="AA27" i="1"/>
  <c r="AD27" i="1"/>
  <c r="J28" i="1"/>
  <c r="L28" i="1"/>
  <c r="X28" i="1"/>
  <c r="Z28" i="1"/>
  <c r="AA28" i="1"/>
  <c r="AD28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J32" i="1"/>
  <c r="L32" i="1"/>
  <c r="M32" i="1"/>
  <c r="N32" i="1"/>
  <c r="X32" i="1"/>
  <c r="Z32" i="1"/>
  <c r="AA32" i="1"/>
  <c r="AD32" i="1"/>
  <c r="J33" i="1"/>
  <c r="L33" i="1"/>
  <c r="M33" i="1"/>
  <c r="N33" i="1"/>
  <c r="X33" i="1"/>
  <c r="Z33" i="1"/>
  <c r="AA33" i="1"/>
  <c r="AD33" i="1"/>
  <c r="J34" i="1"/>
  <c r="L34" i="1"/>
  <c r="M34" i="1"/>
  <c r="N34" i="1"/>
  <c r="U34" i="1"/>
  <c r="X34" i="1"/>
  <c r="Z34" i="1"/>
  <c r="AA34" i="1"/>
  <c r="AD34" i="1"/>
  <c r="J35" i="1"/>
  <c r="L35" i="1"/>
  <c r="M35" i="1"/>
  <c r="N35" i="1"/>
  <c r="X35" i="1"/>
  <c r="Z35" i="1"/>
  <c r="AA35" i="1"/>
  <c r="AD35" i="1"/>
  <c r="J36" i="1"/>
  <c r="L36" i="1"/>
  <c r="M36" i="1"/>
  <c r="N36" i="1"/>
  <c r="X36" i="1"/>
  <c r="Z36" i="1"/>
  <c r="AA36" i="1"/>
  <c r="AD36" i="1"/>
  <c r="J37" i="1"/>
  <c r="L37" i="1"/>
  <c r="M37" i="1"/>
  <c r="N37" i="1"/>
  <c r="X37" i="1"/>
  <c r="Z37" i="1"/>
  <c r="AA37" i="1"/>
  <c r="AD37" i="1"/>
  <c r="J38" i="1"/>
  <c r="L38" i="1"/>
  <c r="M38" i="1"/>
  <c r="N38" i="1"/>
  <c r="U38" i="1"/>
  <c r="X38" i="1"/>
  <c r="Z38" i="1"/>
  <c r="AA38" i="1"/>
  <c r="AD38" i="1"/>
  <c r="J39" i="1"/>
  <c r="L39" i="1"/>
  <c r="X39" i="1"/>
  <c r="AA39" i="1"/>
  <c r="J40" i="1"/>
  <c r="L40" i="1"/>
  <c r="M40" i="1"/>
  <c r="N40" i="1"/>
  <c r="S40" i="1"/>
  <c r="U40" i="1"/>
  <c r="X40" i="1"/>
  <c r="Z40" i="1"/>
  <c r="AA40" i="1"/>
  <c r="AD40" i="1"/>
  <c r="J41" i="1"/>
  <c r="L41" i="1"/>
  <c r="M41" i="1"/>
  <c r="N41" i="1"/>
  <c r="X41" i="1"/>
  <c r="Z41" i="1"/>
  <c r="AA41" i="1"/>
  <c r="AD41" i="1"/>
  <c r="L42" i="1"/>
  <c r="M42" i="1"/>
  <c r="N42" i="1"/>
  <c r="X42" i="1"/>
  <c r="Z42" i="1"/>
  <c r="AA42" i="1"/>
  <c r="AD42" i="1"/>
  <c r="J43" i="1"/>
  <c r="L43" i="1"/>
  <c r="M43" i="1"/>
  <c r="N43" i="1"/>
  <c r="X43" i="1"/>
  <c r="Z43" i="1"/>
  <c r="AA43" i="1"/>
  <c r="AD43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J47" i="1"/>
  <c r="L47" i="1"/>
  <c r="M47" i="1"/>
  <c r="N47" i="1"/>
  <c r="X47" i="1"/>
  <c r="Z47" i="1"/>
  <c r="AA47" i="1"/>
  <c r="AD47" i="1"/>
  <c r="J48" i="1"/>
  <c r="L48" i="1"/>
  <c r="M48" i="1"/>
  <c r="N48" i="1"/>
  <c r="X48" i="1"/>
  <c r="Z48" i="1"/>
  <c r="AA48" i="1"/>
  <c r="AD48" i="1"/>
  <c r="J49" i="1"/>
  <c r="L49" i="1"/>
  <c r="M49" i="1"/>
  <c r="N49" i="1"/>
  <c r="X49" i="1"/>
  <c r="Z49" i="1"/>
  <c r="AA49" i="1"/>
  <c r="AD49" i="1"/>
  <c r="J50" i="1"/>
  <c r="L50" i="1"/>
  <c r="M50" i="1"/>
  <c r="N50" i="1"/>
  <c r="X50" i="1"/>
  <c r="Z50" i="1"/>
  <c r="AA50" i="1"/>
  <c r="AD50" i="1"/>
  <c r="J51" i="1"/>
  <c r="L51" i="1"/>
  <c r="M51" i="1"/>
  <c r="N51" i="1"/>
  <c r="X51" i="1"/>
  <c r="Z51" i="1"/>
  <c r="AA51" i="1"/>
  <c r="AD51" i="1"/>
  <c r="J52" i="1"/>
  <c r="L52" i="1"/>
  <c r="M52" i="1"/>
  <c r="N52" i="1"/>
  <c r="X52" i="1"/>
  <c r="Z52" i="1"/>
  <c r="AA52" i="1"/>
  <c r="AD52" i="1"/>
  <c r="J53" i="1"/>
  <c r="L53" i="1"/>
  <c r="M53" i="1"/>
  <c r="N53" i="1"/>
  <c r="X53" i="1"/>
  <c r="Z53" i="1"/>
  <c r="AA53" i="1"/>
  <c r="AD53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J56" i="1"/>
  <c r="L56" i="1"/>
  <c r="M56" i="1"/>
  <c r="N56" i="1"/>
  <c r="X56" i="1"/>
  <c r="Z56" i="1"/>
  <c r="AA56" i="1"/>
  <c r="AD56" i="1"/>
  <c r="J58" i="1"/>
  <c r="L58" i="1"/>
  <c r="M58" i="1"/>
  <c r="N58" i="1"/>
  <c r="U58" i="1"/>
  <c r="X58" i="1"/>
  <c r="Z58" i="1"/>
  <c r="AA58" i="1"/>
  <c r="AD58" i="1"/>
  <c r="J60" i="1"/>
  <c r="L60" i="1"/>
  <c r="M60" i="1"/>
  <c r="N60" i="1"/>
  <c r="U60" i="1"/>
  <c r="X60" i="1"/>
  <c r="Z60" i="1"/>
  <c r="AA60" i="1"/>
  <c r="AD60" i="1"/>
  <c r="J62" i="1"/>
  <c r="L62" i="1"/>
  <c r="M62" i="1"/>
  <c r="N62" i="1"/>
  <c r="U62" i="1"/>
  <c r="X62" i="1"/>
  <c r="Z62" i="1"/>
  <c r="AA62" i="1"/>
  <c r="AD62" i="1"/>
  <c r="J64" i="1"/>
  <c r="L64" i="1"/>
  <c r="M64" i="1"/>
  <c r="N64" i="1"/>
  <c r="U64" i="1"/>
  <c r="X64" i="1"/>
  <c r="Z64" i="1"/>
  <c r="AA64" i="1"/>
  <c r="AD64" i="1"/>
  <c r="J66" i="1"/>
  <c r="L66" i="1"/>
  <c r="M66" i="1"/>
  <c r="N66" i="1"/>
  <c r="Q66" i="1"/>
  <c r="R66" i="1"/>
  <c r="U66" i="1"/>
  <c r="X66" i="1"/>
  <c r="Y66" i="1"/>
  <c r="Z66" i="1"/>
  <c r="AA66" i="1"/>
  <c r="AB66" i="1"/>
  <c r="AC66" i="1"/>
  <c r="AD66" i="1"/>
  <c r="J68" i="1"/>
  <c r="F69" i="1"/>
  <c r="J69" i="1"/>
  <c r="L69" i="1"/>
  <c r="O69" i="1"/>
  <c r="P69" i="1"/>
  <c r="X69" i="1"/>
  <c r="Z69" i="1"/>
  <c r="AA69" i="1"/>
  <c r="AD69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T75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AA465" i="1"/>
  <c r="X466" i="1"/>
  <c r="AA466" i="1"/>
  <c r="X467" i="1"/>
  <c r="AA467" i="1"/>
  <c r="X468" i="1"/>
  <c r="AA468" i="1"/>
  <c r="X469" i="1"/>
  <c r="AA469" i="1"/>
  <c r="X470" i="1"/>
  <c r="AA470" i="1"/>
  <c r="X471" i="1"/>
  <c r="AA471" i="1"/>
  <c r="X472" i="1"/>
  <c r="AA472" i="1"/>
  <c r="X473" i="1"/>
  <c r="AA473" i="1"/>
  <c r="X474" i="1"/>
  <c r="AA474" i="1"/>
  <c r="X475" i="1"/>
  <c r="AA475" i="1"/>
  <c r="X476" i="1"/>
  <c r="AA476" i="1"/>
  <c r="X477" i="1"/>
  <c r="AA477" i="1"/>
  <c r="X478" i="1"/>
  <c r="AA478" i="1"/>
  <c r="X479" i="1"/>
  <c r="AA479" i="1"/>
  <c r="X480" i="1"/>
  <c r="AA480" i="1"/>
  <c r="X481" i="1"/>
  <c r="AA481" i="1"/>
  <c r="X482" i="1"/>
  <c r="AA482" i="1"/>
  <c r="X483" i="1"/>
  <c r="AA483" i="1"/>
  <c r="X484" i="1"/>
  <c r="AA484" i="1"/>
  <c r="X485" i="1"/>
  <c r="AA485" i="1"/>
  <c r="X486" i="1"/>
  <c r="AA486" i="1"/>
  <c r="X487" i="1"/>
  <c r="AA487" i="1"/>
  <c r="X488" i="1"/>
  <c r="AA488" i="1"/>
  <c r="X489" i="1"/>
  <c r="AA489" i="1"/>
  <c r="X490" i="1"/>
  <c r="AA490" i="1"/>
  <c r="X491" i="1"/>
  <c r="AA491" i="1"/>
  <c r="X492" i="1"/>
  <c r="AA492" i="1"/>
  <c r="X493" i="1"/>
  <c r="AA493" i="1"/>
  <c r="X494" i="1"/>
  <c r="AA494" i="1"/>
  <c r="X495" i="1"/>
  <c r="AA495" i="1"/>
  <c r="X496" i="1"/>
  <c r="AA496" i="1"/>
  <c r="X497" i="1"/>
  <c r="AA497" i="1"/>
  <c r="X498" i="1"/>
  <c r="AA498" i="1"/>
  <c r="X499" i="1"/>
  <c r="AA499" i="1"/>
  <c r="X500" i="1"/>
  <c r="AA500" i="1"/>
  <c r="X501" i="1"/>
  <c r="AA501" i="1"/>
  <c r="X502" i="1"/>
  <c r="AA502" i="1"/>
  <c r="X503" i="1"/>
  <c r="AA503" i="1"/>
  <c r="X504" i="1"/>
  <c r="AA504" i="1"/>
  <c r="X505" i="1"/>
  <c r="AA505" i="1"/>
  <c r="X506" i="1"/>
  <c r="AA506" i="1"/>
  <c r="X507" i="1"/>
  <c r="AA507" i="1"/>
  <c r="X508" i="1"/>
  <c r="AA508" i="1"/>
  <c r="X509" i="1"/>
  <c r="AA509" i="1"/>
  <c r="X510" i="1"/>
  <c r="AA510" i="1"/>
  <c r="X511" i="1"/>
  <c r="AA511" i="1"/>
  <c r="X512" i="1"/>
  <c r="AA512" i="1"/>
  <c r="X513" i="1"/>
  <c r="AA513" i="1"/>
  <c r="X514" i="1"/>
  <c r="AA514" i="1"/>
  <c r="X515" i="1"/>
  <c r="AA515" i="1"/>
  <c r="X516" i="1"/>
  <c r="AA516" i="1"/>
  <c r="X517" i="1"/>
  <c r="AA517" i="1"/>
  <c r="X518" i="1"/>
  <c r="AA518" i="1"/>
  <c r="X519" i="1"/>
  <c r="AA519" i="1"/>
  <c r="X520" i="1"/>
  <c r="AA520" i="1"/>
  <c r="X521" i="1"/>
  <c r="AA521" i="1"/>
  <c r="X522" i="1"/>
  <c r="AA522" i="1"/>
  <c r="X523" i="1"/>
  <c r="AA523" i="1"/>
  <c r="X524" i="1"/>
  <c r="AA524" i="1"/>
  <c r="X525" i="1"/>
  <c r="AA525" i="1"/>
  <c r="X526" i="1"/>
  <c r="AA526" i="1"/>
  <c r="X527" i="1"/>
  <c r="AA527" i="1"/>
  <c r="X528" i="1"/>
  <c r="AA528" i="1"/>
  <c r="X529" i="1"/>
  <c r="AA529" i="1"/>
  <c r="X530" i="1"/>
  <c r="AA530" i="1"/>
  <c r="X531" i="1"/>
  <c r="AA531" i="1"/>
  <c r="X532" i="1"/>
  <c r="AA532" i="1"/>
  <c r="X533" i="1"/>
  <c r="AA533" i="1"/>
  <c r="X534" i="1"/>
  <c r="AA534" i="1"/>
  <c r="X535" i="1"/>
  <c r="AA535" i="1"/>
  <c r="X536" i="1"/>
  <c r="AA536" i="1"/>
  <c r="X537" i="1"/>
  <c r="AA537" i="1"/>
  <c r="X538" i="1"/>
  <c r="AA538" i="1"/>
  <c r="X539" i="1"/>
  <c r="AA539" i="1"/>
  <c r="X540" i="1"/>
  <c r="AA540" i="1"/>
  <c r="X541" i="1"/>
  <c r="AA541" i="1"/>
  <c r="X542" i="1"/>
  <c r="AA542" i="1"/>
  <c r="X543" i="1"/>
  <c r="AA543" i="1"/>
  <c r="X544" i="1"/>
  <c r="AA544" i="1"/>
  <c r="X545" i="1"/>
  <c r="AA545" i="1"/>
  <c r="X546" i="1"/>
  <c r="AA546" i="1"/>
  <c r="X547" i="1"/>
  <c r="AA547" i="1"/>
  <c r="X548" i="1"/>
  <c r="AA548" i="1"/>
  <c r="X549" i="1"/>
  <c r="AA549" i="1"/>
  <c r="X550" i="1"/>
  <c r="AA550" i="1"/>
  <c r="X551" i="1"/>
  <c r="AA551" i="1"/>
  <c r="X552" i="1"/>
  <c r="AA552" i="1"/>
  <c r="X553" i="1"/>
  <c r="AA553" i="1"/>
  <c r="X554" i="1"/>
  <c r="AA554" i="1"/>
  <c r="X555" i="1"/>
  <c r="AA555" i="1"/>
  <c r="X556" i="1"/>
  <c r="AA556" i="1"/>
  <c r="X557" i="1"/>
  <c r="AA557" i="1"/>
  <c r="X558" i="1"/>
  <c r="AA558" i="1"/>
  <c r="X559" i="1"/>
  <c r="AA559" i="1"/>
  <c r="X560" i="1"/>
  <c r="AA560" i="1"/>
  <c r="X561" i="1"/>
  <c r="AA561" i="1"/>
  <c r="X562" i="1"/>
  <c r="AA562" i="1"/>
  <c r="X563" i="1"/>
  <c r="AA563" i="1"/>
  <c r="X564" i="1"/>
  <c r="AA564" i="1"/>
  <c r="X565" i="1"/>
  <c r="AA565" i="1"/>
  <c r="X566" i="1"/>
  <c r="AA566" i="1"/>
  <c r="X567" i="1"/>
  <c r="AA567" i="1"/>
  <c r="X568" i="1"/>
  <c r="AA568" i="1"/>
  <c r="X569" i="1"/>
  <c r="AA569" i="1"/>
  <c r="X570" i="1"/>
  <c r="AA570" i="1"/>
  <c r="X571" i="1"/>
  <c r="AA571" i="1"/>
  <c r="X572" i="1"/>
  <c r="AA572" i="1"/>
  <c r="X573" i="1"/>
  <c r="AA573" i="1"/>
  <c r="X574" i="1"/>
  <c r="AA574" i="1"/>
  <c r="X575" i="1"/>
  <c r="AA575" i="1"/>
  <c r="X576" i="1"/>
  <c r="AA576" i="1"/>
  <c r="X577" i="1"/>
  <c r="AA577" i="1"/>
  <c r="X578" i="1"/>
  <c r="AA578" i="1"/>
  <c r="X579" i="1"/>
  <c r="AA579" i="1"/>
  <c r="X580" i="1"/>
  <c r="AA580" i="1"/>
  <c r="X581" i="1"/>
  <c r="AA581" i="1"/>
  <c r="X582" i="1"/>
  <c r="AA582" i="1"/>
  <c r="X583" i="1"/>
  <c r="AA583" i="1"/>
  <c r="X584" i="1"/>
  <c r="AA584" i="1"/>
  <c r="X585" i="1"/>
  <c r="AA585" i="1"/>
  <c r="X586" i="1"/>
  <c r="AA586" i="1"/>
  <c r="X587" i="1"/>
  <c r="AA587" i="1"/>
  <c r="X588" i="1"/>
  <c r="AA588" i="1"/>
  <c r="X589" i="1"/>
  <c r="AA589" i="1"/>
  <c r="X590" i="1"/>
  <c r="AA590" i="1"/>
  <c r="X591" i="1"/>
  <c r="AA591" i="1"/>
  <c r="X592" i="1"/>
  <c r="AA592" i="1"/>
  <c r="X593" i="1"/>
  <c r="AA593" i="1"/>
  <c r="X594" i="1"/>
  <c r="AA594" i="1"/>
  <c r="X595" i="1"/>
  <c r="AA595" i="1"/>
  <c r="X596" i="1"/>
  <c r="AA596" i="1"/>
  <c r="X597" i="1"/>
  <c r="AA597" i="1"/>
  <c r="X598" i="1"/>
  <c r="AA598" i="1"/>
  <c r="X599" i="1"/>
  <c r="AA599" i="1"/>
  <c r="X600" i="1"/>
  <c r="AA600" i="1"/>
  <c r="X601" i="1"/>
  <c r="AA601" i="1"/>
  <c r="X602" i="1"/>
  <c r="AA602" i="1"/>
  <c r="X603" i="1"/>
  <c r="AA603" i="1"/>
  <c r="X604" i="1"/>
  <c r="AA604" i="1"/>
  <c r="X605" i="1"/>
  <c r="AA605" i="1"/>
  <c r="X606" i="1"/>
  <c r="AA606" i="1"/>
  <c r="X607" i="1"/>
  <c r="AA607" i="1"/>
  <c r="X608" i="1"/>
  <c r="AA608" i="1"/>
  <c r="X609" i="1"/>
  <c r="AA609" i="1"/>
  <c r="X610" i="1"/>
  <c r="AA610" i="1"/>
  <c r="X611" i="1"/>
  <c r="AA611" i="1"/>
  <c r="X612" i="1"/>
  <c r="AA612" i="1"/>
  <c r="X613" i="1"/>
  <c r="AA613" i="1"/>
  <c r="X614" i="1"/>
  <c r="AA614" i="1"/>
  <c r="X615" i="1"/>
  <c r="AA615" i="1"/>
  <c r="X616" i="1"/>
  <c r="AA616" i="1"/>
  <c r="X617" i="1"/>
  <c r="AA617" i="1"/>
  <c r="X618" i="1"/>
  <c r="AA618" i="1"/>
  <c r="X619" i="1"/>
  <c r="AA619" i="1"/>
  <c r="X620" i="1"/>
  <c r="AA620" i="1"/>
  <c r="X621" i="1"/>
  <c r="AA621" i="1"/>
  <c r="X622" i="1"/>
  <c r="AA622" i="1"/>
  <c r="X623" i="1"/>
  <c r="AA623" i="1"/>
  <c r="X624" i="1"/>
  <c r="AA624" i="1"/>
  <c r="X625" i="1"/>
  <c r="AA625" i="1"/>
  <c r="X626" i="1"/>
  <c r="AA626" i="1"/>
  <c r="X627" i="1"/>
  <c r="AA627" i="1"/>
  <c r="X628" i="1"/>
  <c r="AA628" i="1"/>
  <c r="X629" i="1"/>
  <c r="AA629" i="1"/>
  <c r="X630" i="1"/>
  <c r="AA630" i="1"/>
  <c r="X631" i="1"/>
  <c r="AA631" i="1"/>
  <c r="X632" i="1"/>
  <c r="AA632" i="1"/>
  <c r="X633" i="1"/>
  <c r="AA633" i="1"/>
  <c r="X634" i="1"/>
  <c r="AA634" i="1"/>
  <c r="X635" i="1"/>
  <c r="AA635" i="1"/>
  <c r="X636" i="1"/>
  <c r="AA636" i="1"/>
  <c r="X637" i="1"/>
  <c r="AA637" i="1"/>
  <c r="X638" i="1"/>
  <c r="AA638" i="1"/>
  <c r="X639" i="1"/>
  <c r="AA639" i="1"/>
  <c r="X640" i="1"/>
  <c r="AA640" i="1"/>
  <c r="X641" i="1"/>
  <c r="AA641" i="1"/>
  <c r="X642" i="1"/>
  <c r="AA642" i="1"/>
  <c r="X643" i="1"/>
  <c r="AA643" i="1"/>
  <c r="X644" i="1"/>
  <c r="AA644" i="1"/>
  <c r="X645" i="1"/>
  <c r="AA645" i="1"/>
  <c r="X646" i="1"/>
  <c r="AA646" i="1"/>
  <c r="X647" i="1"/>
  <c r="AA647" i="1"/>
  <c r="X648" i="1"/>
  <c r="AA648" i="1"/>
  <c r="X649" i="1"/>
  <c r="AA649" i="1"/>
  <c r="X650" i="1"/>
  <c r="AA650" i="1"/>
  <c r="X651" i="1"/>
  <c r="AA651" i="1"/>
  <c r="X652" i="1"/>
  <c r="AA652" i="1"/>
  <c r="X653" i="1"/>
  <c r="AA653" i="1"/>
  <c r="X654" i="1"/>
  <c r="AA654" i="1"/>
  <c r="X655" i="1"/>
  <c r="AA655" i="1"/>
  <c r="X656" i="1"/>
  <c r="AA656" i="1"/>
  <c r="X657" i="1"/>
  <c r="AA657" i="1"/>
  <c r="X658" i="1"/>
  <c r="AA658" i="1"/>
  <c r="X659" i="1"/>
  <c r="AA659" i="1"/>
  <c r="X660" i="1"/>
  <c r="AA660" i="1"/>
  <c r="X661" i="1"/>
  <c r="AA661" i="1"/>
  <c r="X662" i="1"/>
  <c r="AA662" i="1"/>
  <c r="X663" i="1"/>
  <c r="AA663" i="1"/>
  <c r="X664" i="1"/>
  <c r="AA664" i="1"/>
  <c r="X665" i="1"/>
  <c r="AA665" i="1"/>
  <c r="X666" i="1"/>
  <c r="AA666" i="1"/>
  <c r="X667" i="1"/>
  <c r="AA667" i="1"/>
  <c r="X668" i="1"/>
  <c r="AA668" i="1"/>
  <c r="X669" i="1"/>
  <c r="AA669" i="1"/>
  <c r="X670" i="1"/>
  <c r="AA670" i="1"/>
  <c r="X671" i="1"/>
  <c r="AA671" i="1"/>
  <c r="X672" i="1"/>
  <c r="AA672" i="1"/>
  <c r="X673" i="1"/>
  <c r="AA673" i="1"/>
  <c r="X674" i="1"/>
  <c r="AA674" i="1"/>
  <c r="X675" i="1"/>
  <c r="AA675" i="1"/>
  <c r="X676" i="1"/>
  <c r="AA676" i="1"/>
  <c r="X677" i="1"/>
  <c r="AA677" i="1"/>
  <c r="X678" i="1"/>
  <c r="AA678" i="1"/>
  <c r="X679" i="1"/>
  <c r="AA679" i="1"/>
  <c r="X680" i="1"/>
  <c r="AA680" i="1"/>
  <c r="X681" i="1"/>
  <c r="AA681" i="1"/>
  <c r="X682" i="1"/>
  <c r="AA682" i="1"/>
  <c r="X683" i="1"/>
  <c r="AA683" i="1"/>
  <c r="X684" i="1"/>
  <c r="AA684" i="1"/>
  <c r="X685" i="1"/>
  <c r="AA685" i="1"/>
  <c r="X686" i="1"/>
  <c r="AA686" i="1"/>
  <c r="X687" i="1"/>
  <c r="AA687" i="1"/>
  <c r="X688" i="1"/>
  <c r="AA688" i="1"/>
  <c r="X689" i="1"/>
  <c r="AA689" i="1"/>
  <c r="X690" i="1"/>
  <c r="AA690" i="1"/>
  <c r="X691" i="1"/>
  <c r="AA691" i="1"/>
  <c r="X692" i="1"/>
  <c r="AA692" i="1"/>
  <c r="X693" i="1"/>
  <c r="AA693" i="1"/>
  <c r="X694" i="1"/>
  <c r="AA694" i="1"/>
  <c r="X695" i="1"/>
  <c r="AA695" i="1"/>
  <c r="X696" i="1"/>
  <c r="AA696" i="1"/>
  <c r="X697" i="1"/>
  <c r="AA697" i="1"/>
  <c r="X698" i="1"/>
  <c r="AA698" i="1"/>
  <c r="X699" i="1"/>
  <c r="AA699" i="1"/>
  <c r="X700" i="1"/>
  <c r="AA700" i="1"/>
  <c r="X701" i="1"/>
  <c r="AA701" i="1"/>
  <c r="X702" i="1"/>
  <c r="AA702" i="1"/>
  <c r="X703" i="1"/>
  <c r="AA703" i="1"/>
  <c r="X704" i="1"/>
  <c r="AA704" i="1"/>
  <c r="X705" i="1"/>
  <c r="AA705" i="1"/>
  <c r="X706" i="1"/>
  <c r="AA706" i="1"/>
  <c r="X707" i="1"/>
  <c r="AA707" i="1"/>
  <c r="X708" i="1"/>
  <c r="AA708" i="1"/>
  <c r="X709" i="1"/>
  <c r="AA709" i="1"/>
  <c r="X710" i="1"/>
  <c r="AA710" i="1"/>
  <c r="X711" i="1"/>
  <c r="AA711" i="1"/>
  <c r="X712" i="1"/>
  <c r="AA712" i="1"/>
  <c r="X713" i="1"/>
  <c r="AA713" i="1"/>
  <c r="X714" i="1"/>
  <c r="AA714" i="1"/>
  <c r="X715" i="1"/>
  <c r="AA715" i="1"/>
  <c r="X716" i="1"/>
  <c r="AA716" i="1"/>
  <c r="X717" i="1"/>
  <c r="AA717" i="1"/>
  <c r="X718" i="1"/>
  <c r="AA718" i="1"/>
  <c r="X719" i="1"/>
  <c r="AA719" i="1"/>
  <c r="X720" i="1"/>
  <c r="AA720" i="1"/>
  <c r="X721" i="1"/>
  <c r="AA721" i="1"/>
  <c r="X722" i="1"/>
  <c r="AA722" i="1"/>
  <c r="X723" i="1"/>
  <c r="AA723" i="1"/>
  <c r="X724" i="1"/>
  <c r="AA724" i="1"/>
  <c r="X725" i="1"/>
  <c r="AA725" i="1"/>
  <c r="X726" i="1"/>
  <c r="AA726" i="1"/>
  <c r="X727" i="1"/>
  <c r="AA727" i="1"/>
  <c r="X728" i="1"/>
  <c r="AA728" i="1"/>
  <c r="X729" i="1"/>
  <c r="AA729" i="1"/>
  <c r="X730" i="1"/>
  <c r="AA730" i="1"/>
  <c r="X731" i="1"/>
  <c r="AA731" i="1"/>
  <c r="X732" i="1"/>
  <c r="AA732" i="1"/>
  <c r="X733" i="1"/>
  <c r="AA733" i="1"/>
  <c r="X734" i="1"/>
  <c r="AA734" i="1"/>
  <c r="X735" i="1"/>
  <c r="AA735" i="1"/>
  <c r="X736" i="1"/>
  <c r="AA736" i="1"/>
  <c r="X737" i="1"/>
  <c r="AA737" i="1"/>
  <c r="X738" i="1"/>
  <c r="AA738" i="1"/>
  <c r="X739" i="1"/>
  <c r="AA739" i="1"/>
  <c r="X740" i="1"/>
  <c r="AA740" i="1"/>
  <c r="X741" i="1"/>
  <c r="AA741" i="1"/>
  <c r="X742" i="1"/>
  <c r="AA742" i="1"/>
  <c r="X743" i="1"/>
  <c r="AA743" i="1"/>
  <c r="X744" i="1"/>
  <c r="AA744" i="1"/>
  <c r="X745" i="1"/>
  <c r="AA745" i="1"/>
  <c r="X746" i="1"/>
  <c r="AA746" i="1"/>
  <c r="X747" i="1"/>
  <c r="AA747" i="1"/>
  <c r="X748" i="1"/>
  <c r="AA748" i="1"/>
  <c r="X749" i="1"/>
  <c r="AA749" i="1"/>
  <c r="X750" i="1"/>
  <c r="AA750" i="1"/>
  <c r="X751" i="1"/>
  <c r="AA751" i="1"/>
  <c r="X752" i="1"/>
  <c r="AA752" i="1"/>
  <c r="X753" i="1"/>
  <c r="AA753" i="1"/>
  <c r="X754" i="1"/>
  <c r="AA754" i="1"/>
  <c r="X755" i="1"/>
  <c r="AA755" i="1"/>
  <c r="X756" i="1"/>
  <c r="AA756" i="1"/>
  <c r="X757" i="1"/>
  <c r="AA757" i="1"/>
  <c r="X758" i="1"/>
  <c r="AA758" i="1"/>
  <c r="X759" i="1"/>
  <c r="AA759" i="1"/>
  <c r="X760" i="1"/>
  <c r="AA760" i="1"/>
  <c r="X761" i="1"/>
  <c r="AA761" i="1"/>
  <c r="X762" i="1"/>
  <c r="AA762" i="1"/>
  <c r="X763" i="1"/>
  <c r="AA763" i="1"/>
  <c r="X764" i="1"/>
  <c r="AA764" i="1"/>
  <c r="X765" i="1"/>
  <c r="AA765" i="1"/>
  <c r="X766" i="1"/>
  <c r="AA766" i="1"/>
  <c r="X767" i="1"/>
  <c r="AA767" i="1"/>
  <c r="X768" i="1"/>
  <c r="AA768" i="1"/>
  <c r="X769" i="1"/>
  <c r="AA769" i="1"/>
  <c r="X770" i="1"/>
  <c r="AA770" i="1"/>
  <c r="X771" i="1"/>
  <c r="AA771" i="1"/>
  <c r="X772" i="1"/>
  <c r="AA772" i="1"/>
  <c r="X773" i="1"/>
  <c r="AA773" i="1"/>
  <c r="X774" i="1"/>
  <c r="AA774" i="1"/>
  <c r="X775" i="1"/>
  <c r="AA775" i="1"/>
  <c r="X776" i="1"/>
  <c r="AA776" i="1"/>
  <c r="X777" i="1"/>
  <c r="AA777" i="1"/>
  <c r="X778" i="1"/>
  <c r="AA778" i="1"/>
  <c r="X779" i="1"/>
  <c r="AA779" i="1"/>
  <c r="X780" i="1"/>
  <c r="AA780" i="1"/>
  <c r="X781" i="1"/>
  <c r="AA781" i="1"/>
  <c r="X782" i="1"/>
  <c r="AA782" i="1"/>
  <c r="X783" i="1"/>
  <c r="AA783" i="1"/>
  <c r="X784" i="1"/>
  <c r="AA784" i="1"/>
  <c r="X785" i="1"/>
  <c r="AA785" i="1"/>
  <c r="X786" i="1"/>
  <c r="AA786" i="1"/>
  <c r="X787" i="1"/>
  <c r="AA787" i="1"/>
  <c r="X788" i="1"/>
  <c r="AA788" i="1"/>
  <c r="X789" i="1"/>
  <c r="AA789" i="1"/>
  <c r="X790" i="1"/>
  <c r="AA790" i="1"/>
  <c r="X791" i="1"/>
  <c r="AA791" i="1"/>
  <c r="X792" i="1"/>
  <c r="AA792" i="1"/>
  <c r="X793" i="1"/>
  <c r="AA793" i="1"/>
  <c r="X794" i="1"/>
  <c r="AA794" i="1"/>
  <c r="X795" i="1"/>
  <c r="AA795" i="1"/>
  <c r="X796" i="1"/>
  <c r="AA796" i="1"/>
  <c r="X797" i="1"/>
  <c r="AA797" i="1"/>
  <c r="X798" i="1"/>
  <c r="AA798" i="1"/>
  <c r="X799" i="1"/>
  <c r="AA799" i="1"/>
  <c r="X800" i="1"/>
  <c r="AA800" i="1"/>
  <c r="X801" i="1"/>
  <c r="AA801" i="1"/>
  <c r="X802" i="1"/>
  <c r="AA802" i="1"/>
  <c r="X803" i="1"/>
  <c r="AA803" i="1"/>
  <c r="X804" i="1"/>
  <c r="AA804" i="1"/>
  <c r="X805" i="1"/>
  <c r="AA805" i="1"/>
  <c r="X806" i="1"/>
  <c r="AA806" i="1"/>
  <c r="X807" i="1"/>
  <c r="AA807" i="1"/>
  <c r="X808" i="1"/>
  <c r="AA808" i="1"/>
  <c r="X809" i="1"/>
  <c r="AA809" i="1"/>
  <c r="X810" i="1"/>
  <c r="AA810" i="1"/>
  <c r="X811" i="1"/>
  <c r="AA811" i="1"/>
  <c r="X812" i="1"/>
  <c r="AA812" i="1"/>
  <c r="X813" i="1"/>
  <c r="AA813" i="1"/>
  <c r="X814" i="1"/>
  <c r="AA814" i="1"/>
  <c r="X815" i="1"/>
  <c r="AA815" i="1"/>
  <c r="X816" i="1"/>
  <c r="AA816" i="1"/>
  <c r="X817" i="1"/>
  <c r="AA817" i="1"/>
  <c r="X818" i="1"/>
  <c r="AA818" i="1"/>
  <c r="X819" i="1"/>
  <c r="AA819" i="1"/>
  <c r="X820" i="1"/>
  <c r="AA820" i="1"/>
  <c r="X821" i="1"/>
  <c r="AA821" i="1"/>
  <c r="X822" i="1"/>
  <c r="AA822" i="1"/>
  <c r="X823" i="1"/>
  <c r="AA823" i="1"/>
  <c r="X824" i="1"/>
  <c r="AA824" i="1"/>
  <c r="X825" i="1"/>
  <c r="AA825" i="1"/>
  <c r="X826" i="1"/>
  <c r="AA826" i="1"/>
  <c r="X827" i="1"/>
  <c r="AA827" i="1"/>
  <c r="X828" i="1"/>
  <c r="AA828" i="1"/>
  <c r="X829" i="1"/>
  <c r="AA829" i="1"/>
  <c r="X830" i="1"/>
  <c r="AA830" i="1"/>
  <c r="X831" i="1"/>
  <c r="AA831" i="1"/>
  <c r="X832" i="1"/>
  <c r="AA832" i="1"/>
  <c r="X833" i="1"/>
  <c r="AA833" i="1"/>
  <c r="X834" i="1"/>
  <c r="AA834" i="1"/>
  <c r="X835" i="1"/>
  <c r="AA835" i="1"/>
  <c r="X836" i="1"/>
  <c r="AA836" i="1"/>
  <c r="X837" i="1"/>
  <c r="AA837" i="1"/>
  <c r="X838" i="1"/>
  <c r="AA838" i="1"/>
  <c r="X839" i="1"/>
  <c r="AA839" i="1"/>
  <c r="X840" i="1"/>
  <c r="AA840" i="1"/>
  <c r="X841" i="1"/>
  <c r="AA841" i="1"/>
  <c r="X842" i="1"/>
  <c r="AA842" i="1"/>
  <c r="X843" i="1"/>
  <c r="AA843" i="1"/>
  <c r="X844" i="1"/>
  <c r="AA844" i="1"/>
  <c r="X845" i="1"/>
  <c r="AA845" i="1"/>
  <c r="X846" i="1"/>
  <c r="AA846" i="1"/>
  <c r="X847" i="1"/>
  <c r="AA847" i="1"/>
  <c r="X848" i="1"/>
  <c r="AA848" i="1"/>
  <c r="X849" i="1"/>
  <c r="AA849" i="1"/>
  <c r="X850" i="1"/>
  <c r="AA850" i="1"/>
  <c r="X851" i="1"/>
  <c r="AA851" i="1"/>
  <c r="X852" i="1"/>
  <c r="AA852" i="1"/>
  <c r="X853" i="1"/>
  <c r="AA853" i="1"/>
  <c r="X854" i="1"/>
  <c r="AA854" i="1"/>
  <c r="X855" i="1"/>
  <c r="AA855" i="1"/>
  <c r="X856" i="1"/>
  <c r="AA856" i="1"/>
  <c r="X857" i="1"/>
  <c r="AA857" i="1"/>
  <c r="X858" i="1"/>
  <c r="AA858" i="1"/>
  <c r="X859" i="1"/>
  <c r="AA859" i="1"/>
  <c r="X860" i="1"/>
  <c r="AA860" i="1"/>
  <c r="X861" i="1"/>
  <c r="AA861" i="1"/>
  <c r="X862" i="1"/>
  <c r="AA862" i="1"/>
  <c r="X863" i="1"/>
  <c r="AA863" i="1"/>
  <c r="X864" i="1"/>
  <c r="AA864" i="1"/>
  <c r="X865" i="1"/>
  <c r="AA865" i="1"/>
  <c r="X866" i="1"/>
  <c r="AA866" i="1"/>
  <c r="X867" i="1"/>
  <c r="AA867" i="1"/>
  <c r="X868" i="1"/>
  <c r="AA868" i="1"/>
  <c r="X869" i="1"/>
  <c r="AA869" i="1"/>
  <c r="X870" i="1"/>
  <c r="AA870" i="1"/>
  <c r="X871" i="1"/>
  <c r="AA871" i="1"/>
  <c r="X872" i="1"/>
  <c r="AA872" i="1"/>
  <c r="X873" i="1"/>
  <c r="AA873" i="1"/>
  <c r="X874" i="1"/>
  <c r="AA874" i="1"/>
  <c r="X875" i="1"/>
  <c r="AA875" i="1"/>
  <c r="X876" i="1"/>
  <c r="AA876" i="1"/>
  <c r="X877" i="1"/>
  <c r="AA877" i="1"/>
  <c r="X878" i="1"/>
  <c r="AA878" i="1"/>
  <c r="X879" i="1"/>
  <c r="AA879" i="1"/>
  <c r="X880" i="1"/>
  <c r="AA880" i="1"/>
  <c r="X881" i="1"/>
  <c r="AA881" i="1"/>
  <c r="X882" i="1"/>
  <c r="AA882" i="1"/>
  <c r="X883" i="1"/>
  <c r="AA883" i="1"/>
  <c r="X884" i="1"/>
  <c r="AA884" i="1"/>
  <c r="X885" i="1"/>
  <c r="AA885" i="1"/>
  <c r="X886" i="1"/>
  <c r="AA886" i="1"/>
  <c r="X887" i="1"/>
  <c r="AA887" i="1"/>
  <c r="X888" i="1"/>
  <c r="AA888" i="1"/>
  <c r="X889" i="1"/>
  <c r="AA889" i="1"/>
  <c r="X890" i="1"/>
  <c r="AA890" i="1"/>
  <c r="X891" i="1"/>
  <c r="AA891" i="1"/>
  <c r="X892" i="1"/>
  <c r="AA892" i="1"/>
  <c r="X893" i="1"/>
  <c r="AA893" i="1"/>
  <c r="X894" i="1"/>
  <c r="AA894" i="1"/>
  <c r="X895" i="1"/>
  <c r="AA895" i="1"/>
  <c r="X896" i="1"/>
  <c r="AA896" i="1"/>
  <c r="X897" i="1"/>
  <c r="AA897" i="1"/>
  <c r="X898" i="1"/>
  <c r="AA898" i="1"/>
  <c r="X899" i="1"/>
  <c r="AA899" i="1"/>
  <c r="X900" i="1"/>
  <c r="AA900" i="1"/>
  <c r="X901" i="1"/>
  <c r="AA901" i="1"/>
  <c r="X902" i="1"/>
  <c r="AA902" i="1"/>
  <c r="X903" i="1"/>
  <c r="AA903" i="1"/>
  <c r="X904" i="1"/>
  <c r="AA904" i="1"/>
  <c r="X905" i="1"/>
  <c r="AA905" i="1"/>
  <c r="X906" i="1"/>
  <c r="AA906" i="1"/>
  <c r="X907" i="1"/>
  <c r="AA907" i="1"/>
  <c r="X908" i="1"/>
  <c r="AA908" i="1"/>
  <c r="X909" i="1"/>
  <c r="AA909" i="1"/>
  <c r="X910" i="1"/>
  <c r="AA910" i="1"/>
  <c r="X911" i="1"/>
  <c r="AA911" i="1"/>
  <c r="X912" i="1"/>
  <c r="AA912" i="1"/>
  <c r="X913" i="1"/>
  <c r="AA913" i="1"/>
  <c r="X914" i="1"/>
  <c r="AA914" i="1"/>
  <c r="X915" i="1"/>
  <c r="AA915" i="1"/>
  <c r="X916" i="1"/>
  <c r="AA916" i="1"/>
  <c r="X917" i="1"/>
  <c r="AA917" i="1"/>
  <c r="X918" i="1"/>
  <c r="AA918" i="1"/>
  <c r="X919" i="1"/>
  <c r="AA919" i="1"/>
  <c r="X920" i="1"/>
  <c r="AA920" i="1"/>
  <c r="X921" i="1"/>
  <c r="AA921" i="1"/>
  <c r="X922" i="1"/>
  <c r="AA922" i="1"/>
  <c r="X923" i="1"/>
  <c r="AA923" i="1"/>
  <c r="X924" i="1"/>
  <c r="AA924" i="1"/>
  <c r="X925" i="1"/>
  <c r="AA925" i="1"/>
  <c r="X926" i="1"/>
  <c r="AA926" i="1"/>
  <c r="X927" i="1"/>
  <c r="AA927" i="1"/>
  <c r="X928" i="1"/>
  <c r="AA928" i="1"/>
  <c r="X929" i="1"/>
  <c r="AA929" i="1"/>
  <c r="X930" i="1"/>
  <c r="AA930" i="1"/>
  <c r="X931" i="1"/>
  <c r="AA931" i="1"/>
  <c r="X932" i="1"/>
  <c r="AA932" i="1"/>
  <c r="X933" i="1"/>
  <c r="AA933" i="1"/>
  <c r="X934" i="1"/>
  <c r="AA934" i="1"/>
  <c r="X935" i="1"/>
  <c r="AA935" i="1"/>
  <c r="X936" i="1"/>
  <c r="AA936" i="1"/>
  <c r="X937" i="1"/>
  <c r="AA937" i="1"/>
  <c r="X938" i="1"/>
  <c r="AA938" i="1"/>
  <c r="X939" i="1"/>
  <c r="AA939" i="1"/>
  <c r="X940" i="1"/>
  <c r="AA940" i="1"/>
  <c r="X941" i="1"/>
  <c r="AA941" i="1"/>
  <c r="X942" i="1"/>
  <c r="AA942" i="1"/>
  <c r="X943" i="1"/>
  <c r="AA943" i="1"/>
  <c r="X944" i="1"/>
  <c r="AA944" i="1"/>
  <c r="X945" i="1"/>
  <c r="AA945" i="1"/>
  <c r="X946" i="1"/>
  <c r="AA946" i="1"/>
  <c r="X947" i="1"/>
  <c r="AA947" i="1"/>
  <c r="X948" i="1"/>
  <c r="AA948" i="1"/>
  <c r="X949" i="1"/>
  <c r="AA949" i="1"/>
  <c r="X950" i="1"/>
  <c r="AA950" i="1"/>
  <c r="X951" i="1"/>
  <c r="AA951" i="1"/>
  <c r="X952" i="1"/>
  <c r="AA952" i="1"/>
  <c r="X953" i="1"/>
  <c r="AA953" i="1"/>
  <c r="X954" i="1"/>
  <c r="AA954" i="1"/>
  <c r="X955" i="1"/>
  <c r="AA955" i="1"/>
  <c r="X956" i="1"/>
  <c r="AA956" i="1"/>
  <c r="X957" i="1"/>
  <c r="AA957" i="1"/>
  <c r="X958" i="1"/>
  <c r="AA958" i="1"/>
  <c r="X959" i="1"/>
  <c r="AA959" i="1"/>
  <c r="X960" i="1"/>
  <c r="AA960" i="1"/>
  <c r="X961" i="1"/>
  <c r="AA961" i="1"/>
  <c r="X962" i="1"/>
  <c r="AA962" i="1"/>
  <c r="X963" i="1"/>
  <c r="AA963" i="1"/>
  <c r="X964" i="1"/>
  <c r="AA964" i="1"/>
  <c r="X965" i="1"/>
  <c r="AA965" i="1"/>
  <c r="X966" i="1"/>
  <c r="AA966" i="1"/>
  <c r="X967" i="1"/>
  <c r="AA967" i="1"/>
  <c r="X968" i="1"/>
  <c r="AA968" i="1"/>
  <c r="X969" i="1"/>
  <c r="AA969" i="1"/>
  <c r="X970" i="1"/>
  <c r="AA970" i="1"/>
  <c r="X971" i="1"/>
  <c r="AA971" i="1"/>
  <c r="X972" i="1"/>
  <c r="AA972" i="1"/>
  <c r="X973" i="1"/>
  <c r="AA973" i="1"/>
  <c r="X974" i="1"/>
  <c r="AA974" i="1"/>
  <c r="X975" i="1"/>
  <c r="AA975" i="1"/>
  <c r="X976" i="1"/>
  <c r="AA976" i="1"/>
  <c r="X977" i="1"/>
  <c r="AA977" i="1"/>
  <c r="X978" i="1"/>
  <c r="AA978" i="1"/>
  <c r="X979" i="1"/>
  <c r="AA979" i="1"/>
  <c r="X980" i="1"/>
  <c r="AA980" i="1"/>
  <c r="X981" i="1"/>
  <c r="AA981" i="1"/>
  <c r="X982" i="1"/>
  <c r="AA982" i="1"/>
  <c r="X983" i="1"/>
  <c r="AA983" i="1"/>
  <c r="X984" i="1"/>
  <c r="AA984" i="1"/>
  <c r="X985" i="1"/>
  <c r="AA985" i="1"/>
  <c r="X986" i="1"/>
  <c r="AA986" i="1"/>
  <c r="X987" i="1"/>
  <c r="AA987" i="1"/>
  <c r="X988" i="1"/>
  <c r="AA988" i="1"/>
  <c r="X989" i="1"/>
  <c r="AA989" i="1"/>
  <c r="X990" i="1"/>
  <c r="AA990" i="1"/>
  <c r="X991" i="1"/>
  <c r="AA991" i="1"/>
  <c r="X992" i="1"/>
  <c r="AA992" i="1"/>
  <c r="X993" i="1"/>
  <c r="AA993" i="1"/>
  <c r="X994" i="1"/>
  <c r="AA994" i="1"/>
  <c r="X995" i="1"/>
  <c r="AA995" i="1"/>
  <c r="X996" i="1"/>
  <c r="AA996" i="1"/>
  <c r="X997" i="1"/>
  <c r="AA997" i="1"/>
  <c r="X998" i="1"/>
  <c r="AA998" i="1"/>
  <c r="X999" i="1"/>
  <c r="AA999" i="1"/>
  <c r="X1000" i="1"/>
  <c r="AA1000" i="1"/>
  <c r="X1001" i="1"/>
  <c r="AA1001" i="1"/>
  <c r="X1002" i="1"/>
  <c r="AA1002" i="1"/>
  <c r="X1003" i="1"/>
  <c r="AA1003" i="1"/>
  <c r="X1004" i="1"/>
  <c r="AA1004" i="1"/>
  <c r="X1005" i="1"/>
  <c r="AA1005" i="1"/>
  <c r="X1006" i="1"/>
  <c r="AA1006" i="1"/>
  <c r="X1007" i="1"/>
  <c r="AA1007" i="1"/>
  <c r="X1008" i="1"/>
  <c r="AA1008" i="1"/>
  <c r="X1009" i="1"/>
  <c r="AA1009" i="1"/>
  <c r="X1010" i="1"/>
  <c r="AA1010" i="1"/>
  <c r="X1011" i="1"/>
  <c r="AA1011" i="1"/>
  <c r="X1012" i="1"/>
  <c r="AA1012" i="1"/>
  <c r="X1013" i="1"/>
  <c r="AA1013" i="1"/>
  <c r="X1014" i="1"/>
  <c r="AA1014" i="1"/>
  <c r="X1015" i="1"/>
  <c r="AA1015" i="1"/>
  <c r="X1016" i="1"/>
  <c r="AA1016" i="1"/>
  <c r="X1017" i="1"/>
  <c r="AA1017" i="1"/>
  <c r="X1018" i="1"/>
  <c r="AA1018" i="1"/>
  <c r="X1019" i="1"/>
  <c r="AA1019" i="1"/>
  <c r="X1020" i="1"/>
  <c r="AA1020" i="1"/>
  <c r="X1021" i="1"/>
  <c r="AA1021" i="1"/>
  <c r="X1022" i="1"/>
  <c r="AA1022" i="1"/>
  <c r="X1023" i="1"/>
  <c r="AA1023" i="1"/>
  <c r="X1024" i="1"/>
  <c r="AA1024" i="1"/>
  <c r="X1025" i="1"/>
  <c r="AA1025" i="1"/>
  <c r="X1026" i="1"/>
  <c r="AA1026" i="1"/>
  <c r="X1027" i="1"/>
  <c r="AA1027" i="1"/>
  <c r="X1028" i="1"/>
  <c r="AA1028" i="1"/>
  <c r="X1029" i="1"/>
  <c r="AA1029" i="1"/>
  <c r="X1030" i="1"/>
  <c r="AA1030" i="1"/>
  <c r="X1031" i="1"/>
  <c r="AA1031" i="1"/>
  <c r="X1032" i="1"/>
  <c r="AA1032" i="1"/>
  <c r="X1033" i="1"/>
  <c r="AA1033" i="1"/>
  <c r="X1034" i="1"/>
  <c r="AA1034" i="1"/>
  <c r="X1035" i="1"/>
  <c r="AA1035" i="1"/>
  <c r="X1036" i="1"/>
  <c r="AA1036" i="1"/>
  <c r="X1037" i="1"/>
  <c r="AA1037" i="1"/>
  <c r="X1038" i="1"/>
  <c r="AA1038" i="1"/>
  <c r="X1039" i="1"/>
  <c r="AA1039" i="1"/>
  <c r="X1040" i="1"/>
  <c r="AA1040" i="1"/>
  <c r="X1041" i="1"/>
  <c r="AA1041" i="1"/>
  <c r="X1042" i="1"/>
  <c r="AA1042" i="1"/>
  <c r="X1043" i="1"/>
  <c r="AA1043" i="1"/>
  <c r="X1044" i="1"/>
  <c r="AA1044" i="1"/>
  <c r="X1045" i="1"/>
  <c r="AA1045" i="1"/>
  <c r="X1046" i="1"/>
  <c r="AA1046" i="1"/>
  <c r="X1047" i="1"/>
  <c r="AA1047" i="1"/>
  <c r="X1048" i="1"/>
  <c r="AA1048" i="1"/>
  <c r="X1049" i="1"/>
  <c r="AA1049" i="1"/>
  <c r="X1050" i="1"/>
  <c r="AA1050" i="1"/>
  <c r="X1051" i="1"/>
  <c r="AA1051" i="1"/>
  <c r="X1052" i="1"/>
  <c r="AA1052" i="1"/>
  <c r="X1053" i="1"/>
  <c r="AA1053" i="1"/>
  <c r="X1054" i="1"/>
  <c r="AA1054" i="1"/>
  <c r="X1055" i="1"/>
  <c r="AA1055" i="1"/>
  <c r="X1056" i="1"/>
  <c r="AA1056" i="1"/>
  <c r="X1057" i="1"/>
  <c r="AA1057" i="1"/>
  <c r="X1058" i="1"/>
  <c r="AA1058" i="1"/>
  <c r="X1059" i="1"/>
  <c r="AA1059" i="1"/>
  <c r="X1060" i="1"/>
  <c r="AA1060" i="1"/>
  <c r="X1061" i="1"/>
  <c r="AA1061" i="1"/>
  <c r="X1062" i="1"/>
  <c r="AA1062" i="1"/>
  <c r="X1063" i="1"/>
  <c r="AA1063" i="1"/>
  <c r="X1064" i="1"/>
  <c r="AA1064" i="1"/>
  <c r="X1065" i="1"/>
  <c r="AA1065" i="1"/>
  <c r="X1066" i="1"/>
  <c r="AA1066" i="1"/>
  <c r="X1067" i="1"/>
  <c r="AA1067" i="1"/>
  <c r="X1068" i="1"/>
  <c r="AA1068" i="1"/>
  <c r="X1069" i="1"/>
  <c r="AA1069" i="1"/>
  <c r="X1070" i="1"/>
  <c r="AA1070" i="1"/>
  <c r="X1071" i="1"/>
  <c r="AA1071" i="1"/>
  <c r="X1072" i="1"/>
  <c r="AA1072" i="1"/>
  <c r="X1073" i="1"/>
  <c r="AA1073" i="1"/>
  <c r="X1074" i="1"/>
  <c r="AA1074" i="1"/>
  <c r="X1075" i="1"/>
  <c r="AA1075" i="1"/>
  <c r="X1076" i="1"/>
  <c r="AA1076" i="1"/>
  <c r="X1077" i="1"/>
  <c r="AA1077" i="1"/>
  <c r="X1078" i="1"/>
  <c r="AA1078" i="1"/>
  <c r="X1079" i="1"/>
  <c r="AA1079" i="1"/>
  <c r="X1080" i="1"/>
  <c r="AA1080" i="1"/>
  <c r="X1081" i="1"/>
  <c r="AA1081" i="1"/>
  <c r="X1082" i="1"/>
  <c r="AA1082" i="1"/>
  <c r="X1083" i="1"/>
  <c r="AA1083" i="1"/>
  <c r="X1084" i="1"/>
  <c r="AA1084" i="1"/>
  <c r="X1085" i="1"/>
  <c r="AA1085" i="1"/>
  <c r="X1086" i="1"/>
  <c r="AA1086" i="1"/>
  <c r="X1087" i="1"/>
  <c r="AA1087" i="1"/>
  <c r="X1088" i="1"/>
  <c r="AA1088" i="1"/>
  <c r="X1089" i="1"/>
  <c r="AA1089" i="1"/>
  <c r="X1090" i="1"/>
  <c r="AA1090" i="1"/>
  <c r="X1091" i="1"/>
  <c r="AA1091" i="1"/>
  <c r="X1092" i="1"/>
  <c r="AA1092" i="1"/>
  <c r="X1093" i="1"/>
  <c r="AA1093" i="1"/>
  <c r="X1094" i="1"/>
  <c r="AA1094" i="1"/>
  <c r="X1095" i="1"/>
  <c r="AA1095" i="1"/>
  <c r="X1096" i="1"/>
  <c r="AA1096" i="1"/>
  <c r="X1097" i="1"/>
  <c r="AA1097" i="1"/>
  <c r="X1098" i="1"/>
  <c r="AA1098" i="1"/>
  <c r="X1099" i="1"/>
  <c r="AA1099" i="1"/>
  <c r="X1100" i="1"/>
  <c r="AA1100" i="1"/>
  <c r="X1101" i="1"/>
  <c r="AA1101" i="1"/>
  <c r="X1102" i="1"/>
  <c r="AA1102" i="1"/>
  <c r="X1103" i="1"/>
  <c r="AA1103" i="1"/>
  <c r="X1104" i="1"/>
  <c r="AA1104" i="1"/>
  <c r="X1105" i="1"/>
  <c r="AA1105" i="1"/>
  <c r="X1106" i="1"/>
  <c r="AA1106" i="1"/>
  <c r="X1107" i="1"/>
  <c r="AA1107" i="1"/>
  <c r="X1108" i="1"/>
  <c r="AA1108" i="1"/>
  <c r="X1109" i="1"/>
  <c r="AA1109" i="1"/>
  <c r="X1110" i="1"/>
  <c r="AA1110" i="1"/>
  <c r="X1111" i="1"/>
  <c r="AA1111" i="1"/>
  <c r="X1112" i="1"/>
  <c r="AA1112" i="1"/>
  <c r="X1113" i="1"/>
  <c r="AA1113" i="1"/>
  <c r="X1114" i="1"/>
  <c r="AA1114" i="1"/>
  <c r="X1115" i="1"/>
  <c r="AA1115" i="1"/>
  <c r="X1116" i="1"/>
  <c r="AA1116" i="1"/>
  <c r="X1117" i="1"/>
  <c r="AA1117" i="1"/>
  <c r="X1118" i="1"/>
  <c r="AA1118" i="1"/>
  <c r="X1119" i="1"/>
  <c r="AA1119" i="1"/>
  <c r="X1120" i="1"/>
  <c r="AA1120" i="1"/>
  <c r="X1121" i="1"/>
  <c r="AA1121" i="1"/>
  <c r="X1122" i="1"/>
  <c r="AA1122" i="1"/>
  <c r="X1123" i="1"/>
  <c r="AA1123" i="1"/>
  <c r="X1124" i="1"/>
  <c r="AA1124" i="1"/>
  <c r="X1125" i="1"/>
  <c r="AA1125" i="1"/>
  <c r="X1126" i="1"/>
  <c r="AA1126" i="1"/>
  <c r="X1127" i="1"/>
  <c r="AA1127" i="1"/>
  <c r="X1128" i="1"/>
  <c r="AA1128" i="1"/>
  <c r="X1129" i="1"/>
  <c r="AA1129" i="1"/>
  <c r="X1130" i="1"/>
  <c r="AA1130" i="1"/>
  <c r="X1131" i="1"/>
  <c r="AA1131" i="1"/>
  <c r="X1132" i="1"/>
  <c r="AA1132" i="1"/>
  <c r="X1133" i="1"/>
  <c r="AA1133" i="1"/>
  <c r="X1134" i="1"/>
  <c r="AA1134" i="1"/>
  <c r="X1135" i="1"/>
  <c r="AA1135" i="1"/>
  <c r="X1136" i="1"/>
  <c r="AA1136" i="1"/>
  <c r="X1137" i="1"/>
  <c r="AA1137" i="1"/>
  <c r="X1138" i="1"/>
  <c r="AA1138" i="1"/>
  <c r="X1139" i="1"/>
  <c r="AA1139" i="1"/>
  <c r="X1140" i="1"/>
  <c r="AA1140" i="1"/>
  <c r="X1141" i="1"/>
  <c r="AA1141" i="1"/>
  <c r="X1142" i="1"/>
  <c r="AA1142" i="1"/>
  <c r="X1143" i="1"/>
  <c r="AA1143" i="1"/>
  <c r="X1144" i="1"/>
  <c r="AA1144" i="1"/>
  <c r="X1145" i="1"/>
  <c r="AA1145" i="1"/>
  <c r="X1146" i="1"/>
  <c r="AA1146" i="1"/>
  <c r="X1147" i="1"/>
  <c r="AA1147" i="1"/>
  <c r="X1148" i="1"/>
  <c r="AA1148" i="1"/>
  <c r="X1149" i="1"/>
  <c r="AA1149" i="1"/>
  <c r="X1150" i="1"/>
  <c r="AA1150" i="1"/>
  <c r="X1151" i="1"/>
  <c r="AA1151" i="1"/>
  <c r="X1152" i="1"/>
  <c r="AA1152" i="1"/>
  <c r="X1153" i="1"/>
  <c r="AA1153" i="1"/>
  <c r="X1154" i="1"/>
  <c r="AA1154" i="1"/>
  <c r="X1155" i="1"/>
  <c r="AA1155" i="1"/>
  <c r="X1156" i="1"/>
  <c r="AA1156" i="1"/>
  <c r="X1157" i="1"/>
  <c r="AA1157" i="1"/>
  <c r="X1158" i="1"/>
  <c r="AA1158" i="1"/>
  <c r="X1159" i="1"/>
  <c r="AA1159" i="1"/>
  <c r="X1160" i="1"/>
  <c r="AA1160" i="1"/>
  <c r="X1161" i="1"/>
  <c r="AA1161" i="1"/>
  <c r="X1162" i="1"/>
  <c r="AA1162" i="1"/>
  <c r="X1163" i="1"/>
  <c r="AA1163" i="1"/>
  <c r="X1164" i="1"/>
  <c r="AA1164" i="1"/>
  <c r="X1165" i="1"/>
  <c r="AA1165" i="1"/>
  <c r="X1166" i="1"/>
  <c r="AA1166" i="1"/>
  <c r="X1167" i="1"/>
  <c r="AA1167" i="1"/>
  <c r="X1168" i="1"/>
  <c r="AA1168" i="1"/>
  <c r="X1169" i="1"/>
  <c r="AA1169" i="1"/>
  <c r="X1170" i="1"/>
  <c r="AA1170" i="1"/>
  <c r="X1171" i="1"/>
  <c r="AA1171" i="1"/>
  <c r="X1172" i="1"/>
  <c r="AA1172" i="1"/>
  <c r="X1173" i="1"/>
  <c r="AA1173" i="1"/>
  <c r="X1174" i="1"/>
  <c r="AA1174" i="1"/>
  <c r="X1175" i="1"/>
  <c r="AA1175" i="1"/>
  <c r="X1176" i="1"/>
  <c r="AA1176" i="1"/>
  <c r="X1177" i="1"/>
  <c r="AA1177" i="1"/>
  <c r="X1178" i="1"/>
  <c r="AA1178" i="1"/>
  <c r="X1179" i="1"/>
  <c r="AA1179" i="1"/>
  <c r="X1180" i="1"/>
  <c r="AA1180" i="1"/>
  <c r="X1181" i="1"/>
  <c r="AA1181" i="1"/>
  <c r="X1182" i="1"/>
  <c r="AA1182" i="1"/>
  <c r="X1183" i="1"/>
  <c r="AA1183" i="1"/>
  <c r="X1184" i="1"/>
  <c r="AA1184" i="1"/>
  <c r="X1185" i="1"/>
  <c r="AA1185" i="1"/>
  <c r="X1186" i="1"/>
  <c r="AA1186" i="1"/>
  <c r="X1187" i="1"/>
  <c r="AA1187" i="1"/>
  <c r="X1188" i="1"/>
  <c r="AA1188" i="1"/>
  <c r="X1189" i="1"/>
  <c r="AA1189" i="1"/>
  <c r="X1190" i="1"/>
  <c r="AA1190" i="1"/>
  <c r="X1191" i="1"/>
  <c r="AA1191" i="1"/>
  <c r="X1192" i="1"/>
  <c r="AA1192" i="1"/>
  <c r="X1193" i="1"/>
  <c r="AA1193" i="1"/>
  <c r="X1194" i="1"/>
  <c r="AA1194" i="1"/>
  <c r="X1195" i="1"/>
  <c r="AA1195" i="1"/>
  <c r="X1196" i="1"/>
  <c r="AA1196" i="1"/>
  <c r="X1197" i="1"/>
  <c r="AA1197" i="1"/>
  <c r="X1198" i="1"/>
  <c r="AA1198" i="1"/>
  <c r="X1199" i="1"/>
  <c r="AA1199" i="1"/>
  <c r="X1200" i="1"/>
  <c r="AA1200" i="1"/>
  <c r="X1201" i="1"/>
  <c r="AA1201" i="1"/>
  <c r="X1202" i="1"/>
  <c r="AA1202" i="1"/>
  <c r="X1203" i="1"/>
  <c r="AA1203" i="1"/>
  <c r="X1204" i="1"/>
  <c r="AA1204" i="1"/>
  <c r="X1205" i="1"/>
  <c r="AA1205" i="1"/>
  <c r="X1206" i="1"/>
  <c r="AA1206" i="1"/>
  <c r="X1207" i="1"/>
  <c r="AA1207" i="1"/>
  <c r="X1208" i="1"/>
  <c r="AA1208" i="1"/>
  <c r="X1209" i="1"/>
  <c r="AA1209" i="1"/>
  <c r="X1210" i="1"/>
  <c r="AA1210" i="1"/>
  <c r="X1211" i="1"/>
  <c r="AA1211" i="1"/>
  <c r="X1212" i="1"/>
  <c r="AA1212" i="1"/>
  <c r="X1213" i="1"/>
  <c r="AA1213" i="1"/>
  <c r="X1214" i="1"/>
  <c r="AA1214" i="1"/>
  <c r="X1215" i="1"/>
  <c r="AA1215" i="1"/>
  <c r="X1216" i="1"/>
  <c r="AA1216" i="1"/>
  <c r="X1217" i="1"/>
  <c r="AA1217" i="1"/>
  <c r="X1218" i="1"/>
  <c r="AA1218" i="1"/>
  <c r="X1219" i="1"/>
  <c r="AA1219" i="1"/>
  <c r="X1220" i="1"/>
  <c r="AA1220" i="1"/>
  <c r="X1221" i="1"/>
  <c r="AA1221" i="1"/>
  <c r="X1222" i="1"/>
  <c r="AA1222" i="1"/>
  <c r="X1223" i="1"/>
  <c r="AA1223" i="1"/>
  <c r="X1224" i="1"/>
  <c r="AA1224" i="1"/>
  <c r="X1225" i="1"/>
  <c r="AA1225" i="1"/>
  <c r="X1226" i="1"/>
  <c r="AA1226" i="1"/>
  <c r="X1227" i="1"/>
  <c r="AA1227" i="1"/>
  <c r="X1228" i="1"/>
  <c r="AA1228" i="1"/>
  <c r="X1229" i="1"/>
  <c r="AA1229" i="1"/>
  <c r="X1230" i="1"/>
  <c r="AA1230" i="1"/>
  <c r="X1231" i="1"/>
  <c r="AA1231" i="1"/>
  <c r="X1232" i="1"/>
  <c r="AA1232" i="1"/>
  <c r="X1233" i="1"/>
  <c r="AA1233" i="1"/>
  <c r="X1234" i="1"/>
  <c r="AA1234" i="1"/>
  <c r="X1235" i="1"/>
  <c r="AA1235" i="1"/>
  <c r="X1236" i="1"/>
  <c r="AA1236" i="1"/>
  <c r="X1237" i="1"/>
  <c r="AA1237" i="1"/>
  <c r="X1238" i="1"/>
  <c r="AA1238" i="1"/>
  <c r="X1239" i="1"/>
  <c r="AA1239" i="1"/>
  <c r="X1240" i="1"/>
  <c r="AA1240" i="1"/>
  <c r="X1241" i="1"/>
  <c r="AA1241" i="1"/>
  <c r="X1242" i="1"/>
  <c r="AA1242" i="1"/>
  <c r="X1243" i="1"/>
  <c r="AA1243" i="1"/>
  <c r="X1244" i="1"/>
  <c r="AA1244" i="1"/>
  <c r="X1245" i="1"/>
  <c r="AA1245" i="1"/>
  <c r="X1246" i="1"/>
  <c r="AA1246" i="1"/>
  <c r="X1247" i="1"/>
  <c r="AA1247" i="1"/>
  <c r="X1248" i="1"/>
  <c r="AA1248" i="1"/>
  <c r="X1249" i="1"/>
  <c r="AA1249" i="1"/>
  <c r="X1250" i="1"/>
  <c r="AA1250" i="1"/>
  <c r="X1251" i="1"/>
  <c r="AA1251" i="1"/>
  <c r="X1252" i="1"/>
  <c r="AA1252" i="1"/>
  <c r="X1253" i="1"/>
  <c r="AA1253" i="1"/>
  <c r="X1254" i="1"/>
  <c r="AA1254" i="1"/>
  <c r="X1255" i="1"/>
  <c r="AA1255" i="1"/>
  <c r="X1256" i="1"/>
  <c r="AA1256" i="1"/>
  <c r="X1257" i="1"/>
  <c r="AA1257" i="1"/>
  <c r="X1258" i="1"/>
  <c r="AA1258" i="1"/>
  <c r="X1259" i="1"/>
  <c r="AA1259" i="1"/>
  <c r="X1260" i="1"/>
  <c r="AA1260" i="1"/>
  <c r="X1261" i="1"/>
  <c r="AA1261" i="1"/>
  <c r="X1262" i="1"/>
  <c r="AA1262" i="1"/>
  <c r="X1263" i="1"/>
  <c r="AA1263" i="1"/>
  <c r="X1264" i="1"/>
  <c r="AA1264" i="1"/>
  <c r="X1265" i="1"/>
  <c r="AA1265" i="1"/>
  <c r="X1266" i="1"/>
  <c r="AA1266" i="1"/>
  <c r="X1267" i="1"/>
  <c r="AA1267" i="1"/>
  <c r="X1268" i="1"/>
  <c r="AA1268" i="1"/>
  <c r="X1269" i="1"/>
  <c r="AA1269" i="1"/>
  <c r="X1270" i="1"/>
  <c r="AA1270" i="1"/>
  <c r="X1271" i="1"/>
  <c r="AA1271" i="1"/>
  <c r="X1272" i="1"/>
  <c r="AA1272" i="1"/>
  <c r="X1273" i="1"/>
  <c r="AA1273" i="1"/>
  <c r="X1274" i="1"/>
  <c r="AA1274" i="1"/>
  <c r="X1275" i="1"/>
  <c r="AA1275" i="1"/>
  <c r="X1276" i="1"/>
  <c r="AA1276" i="1"/>
  <c r="X1277" i="1"/>
  <c r="AA1277" i="1"/>
  <c r="X1278" i="1"/>
  <c r="AA1278" i="1"/>
  <c r="X1279" i="1"/>
  <c r="AA1279" i="1"/>
  <c r="X1280" i="1"/>
  <c r="AA1280" i="1"/>
  <c r="X1281" i="1"/>
  <c r="AA1281" i="1"/>
  <c r="X1282" i="1"/>
  <c r="AA1282" i="1"/>
  <c r="X1283" i="1"/>
  <c r="AA1283" i="1"/>
  <c r="X1284" i="1"/>
  <c r="AA1284" i="1"/>
  <c r="X1285" i="1"/>
  <c r="AA1285" i="1"/>
  <c r="X1286" i="1"/>
  <c r="AA1286" i="1"/>
  <c r="X1287" i="1"/>
  <c r="AA1287" i="1"/>
  <c r="X1288" i="1"/>
  <c r="AA1288" i="1"/>
  <c r="X1289" i="1"/>
  <c r="AA1289" i="1"/>
  <c r="X1290" i="1"/>
  <c r="AA1290" i="1"/>
  <c r="X1291" i="1"/>
  <c r="AA1291" i="1"/>
  <c r="X1292" i="1"/>
  <c r="AA1292" i="1"/>
  <c r="X1293" i="1"/>
  <c r="AA1293" i="1"/>
  <c r="X1294" i="1"/>
  <c r="AA1294" i="1"/>
  <c r="X1295" i="1"/>
  <c r="AA1295" i="1"/>
  <c r="X1296" i="1"/>
  <c r="AA1296" i="1"/>
  <c r="X1297" i="1"/>
  <c r="AA1297" i="1"/>
  <c r="X1298" i="1"/>
  <c r="AA1298" i="1"/>
  <c r="X1299" i="1"/>
  <c r="AA1299" i="1"/>
  <c r="X1300" i="1"/>
  <c r="AA1300" i="1"/>
  <c r="X1301" i="1"/>
  <c r="AA1301" i="1"/>
  <c r="X1302" i="1"/>
  <c r="AA1302" i="1"/>
  <c r="X1303" i="1"/>
  <c r="AA1303" i="1"/>
  <c r="X1304" i="1"/>
  <c r="AA1304" i="1"/>
  <c r="X1305" i="1"/>
  <c r="AA1305" i="1"/>
  <c r="X1306" i="1"/>
  <c r="AA1306" i="1"/>
  <c r="X1307" i="1"/>
  <c r="AA1307" i="1"/>
  <c r="X1308" i="1"/>
  <c r="AA1308" i="1"/>
  <c r="X1309" i="1"/>
  <c r="AA1309" i="1"/>
  <c r="X1310" i="1"/>
  <c r="AA1310" i="1"/>
  <c r="X1311" i="1"/>
  <c r="AA1311" i="1"/>
  <c r="X1312" i="1"/>
  <c r="AA1312" i="1"/>
  <c r="X1313" i="1"/>
  <c r="AA1313" i="1"/>
  <c r="X1314" i="1"/>
  <c r="AA1314" i="1"/>
  <c r="X1315" i="1"/>
  <c r="AA1315" i="1"/>
  <c r="X1316" i="1"/>
  <c r="AA1316" i="1"/>
  <c r="X1317" i="1"/>
  <c r="AA1317" i="1"/>
  <c r="X1318" i="1"/>
  <c r="AA1318" i="1"/>
  <c r="X1319" i="1"/>
  <c r="AA1319" i="1"/>
  <c r="X1320" i="1"/>
  <c r="AA1320" i="1"/>
  <c r="X1321" i="1"/>
  <c r="AA1321" i="1"/>
  <c r="X1322" i="1"/>
  <c r="AA1322" i="1"/>
  <c r="X1323" i="1"/>
  <c r="AA1323" i="1"/>
  <c r="X1324" i="1"/>
  <c r="AA1324" i="1"/>
  <c r="X1325" i="1"/>
  <c r="AA1325" i="1"/>
  <c r="X1326" i="1"/>
  <c r="AA1326" i="1"/>
  <c r="X1327" i="1"/>
  <c r="AA1327" i="1"/>
  <c r="X1328" i="1"/>
  <c r="AA1328" i="1"/>
  <c r="X1329" i="1"/>
  <c r="AA1329" i="1"/>
  <c r="X1330" i="1"/>
  <c r="AA1330" i="1"/>
  <c r="X1331" i="1"/>
  <c r="AA1331" i="1"/>
  <c r="X1332" i="1"/>
  <c r="AA1332" i="1"/>
  <c r="X1333" i="1"/>
  <c r="AA1333" i="1"/>
  <c r="X1334" i="1"/>
  <c r="AA1334" i="1"/>
  <c r="X1335" i="1"/>
  <c r="AA1335" i="1"/>
  <c r="X1336" i="1"/>
  <c r="AA1336" i="1"/>
  <c r="X1337" i="1"/>
  <c r="AA1337" i="1"/>
  <c r="X1338" i="1"/>
  <c r="AA1338" i="1"/>
  <c r="X1339" i="1"/>
  <c r="AA1339" i="1"/>
  <c r="X1340" i="1"/>
  <c r="AA1340" i="1"/>
  <c r="X1341" i="1"/>
  <c r="AA1341" i="1"/>
  <c r="X1342" i="1"/>
  <c r="AA1342" i="1"/>
  <c r="X1343" i="1"/>
  <c r="AA1343" i="1"/>
  <c r="X1344" i="1"/>
  <c r="AA1344" i="1"/>
  <c r="X1345" i="1"/>
  <c r="AA1345" i="1"/>
  <c r="X1346" i="1"/>
  <c r="AA1346" i="1"/>
  <c r="X1347" i="1"/>
  <c r="AA1347" i="1"/>
  <c r="X1348" i="1"/>
  <c r="AA1348" i="1"/>
  <c r="X1349" i="1"/>
  <c r="AA1349" i="1"/>
  <c r="X1350" i="1"/>
  <c r="AA1350" i="1"/>
  <c r="X1351" i="1"/>
  <c r="AA1351" i="1"/>
  <c r="X1352" i="1"/>
  <c r="AA1352" i="1"/>
  <c r="X1353" i="1"/>
  <c r="AA1353" i="1"/>
  <c r="X1354" i="1"/>
  <c r="AA1354" i="1"/>
  <c r="X1355" i="1"/>
  <c r="AA1355" i="1"/>
  <c r="X1356" i="1"/>
  <c r="AA1356" i="1"/>
  <c r="X1357" i="1"/>
  <c r="AA1357" i="1"/>
  <c r="X1358" i="1"/>
  <c r="AA1358" i="1"/>
  <c r="X1359" i="1"/>
  <c r="AA1359" i="1"/>
  <c r="X1360" i="1"/>
  <c r="AA1360" i="1"/>
  <c r="X1361" i="1"/>
  <c r="AA1361" i="1"/>
  <c r="X1362" i="1"/>
  <c r="AA1362" i="1"/>
  <c r="X1363" i="1"/>
  <c r="AA1363" i="1"/>
  <c r="X1364" i="1"/>
  <c r="AA1364" i="1"/>
  <c r="X1365" i="1"/>
  <c r="AA1365" i="1"/>
  <c r="X1366" i="1"/>
  <c r="AA1366" i="1"/>
  <c r="X1367" i="1"/>
  <c r="AA1367" i="1"/>
  <c r="X1368" i="1"/>
  <c r="AA1368" i="1"/>
  <c r="X1369" i="1"/>
  <c r="AA1369" i="1"/>
  <c r="X1370" i="1"/>
  <c r="AA1370" i="1"/>
  <c r="X1371" i="1"/>
  <c r="AA1371" i="1"/>
  <c r="X1372" i="1"/>
  <c r="AA1372" i="1"/>
  <c r="X1373" i="1"/>
  <c r="AA1373" i="1"/>
  <c r="X1374" i="1"/>
  <c r="AA1374" i="1"/>
  <c r="X1375" i="1"/>
  <c r="AA1375" i="1"/>
  <c r="X1376" i="1"/>
  <c r="AA1376" i="1"/>
  <c r="X1377" i="1"/>
  <c r="AA1377" i="1"/>
  <c r="X1378" i="1"/>
  <c r="AA1378" i="1"/>
  <c r="X1379" i="1"/>
  <c r="AA1379" i="1"/>
  <c r="X1380" i="1"/>
  <c r="AA1380" i="1"/>
  <c r="X1381" i="1"/>
  <c r="AA1381" i="1"/>
  <c r="X1382" i="1"/>
  <c r="AA1382" i="1"/>
  <c r="X1383" i="1"/>
  <c r="AA1383" i="1"/>
  <c r="X1384" i="1"/>
  <c r="AA1384" i="1"/>
  <c r="X1385" i="1"/>
  <c r="AA1385" i="1"/>
  <c r="X1386" i="1"/>
  <c r="AA1386" i="1"/>
  <c r="X1387" i="1"/>
  <c r="AA1387" i="1"/>
  <c r="X1388" i="1"/>
  <c r="AA1388" i="1"/>
  <c r="X1389" i="1"/>
  <c r="AA1389" i="1"/>
  <c r="X1390" i="1"/>
  <c r="AA1390" i="1"/>
  <c r="X1391" i="1"/>
  <c r="AA1391" i="1"/>
  <c r="X1392" i="1"/>
  <c r="AA1392" i="1"/>
  <c r="X1393" i="1"/>
  <c r="AA1393" i="1"/>
  <c r="X1394" i="1"/>
  <c r="AA1394" i="1"/>
  <c r="X1395" i="1"/>
  <c r="AA1395" i="1"/>
  <c r="X1396" i="1"/>
  <c r="AA1396" i="1"/>
  <c r="X1397" i="1"/>
  <c r="AA1397" i="1"/>
  <c r="X1398" i="1"/>
  <c r="AA1398" i="1"/>
  <c r="X1399" i="1"/>
  <c r="AA1399" i="1"/>
  <c r="X1400" i="1"/>
  <c r="AA1400" i="1"/>
  <c r="X1401" i="1"/>
  <c r="AA1401" i="1"/>
  <c r="X1402" i="1"/>
  <c r="AA1402" i="1"/>
  <c r="X1403" i="1"/>
  <c r="AA1403" i="1"/>
  <c r="X1404" i="1"/>
  <c r="AA1404" i="1"/>
  <c r="X1405" i="1"/>
  <c r="AA1405" i="1"/>
  <c r="X1406" i="1"/>
  <c r="AA1406" i="1"/>
  <c r="X1407" i="1"/>
  <c r="AA1407" i="1"/>
  <c r="X1408" i="1"/>
  <c r="AA1408" i="1"/>
  <c r="X1409" i="1"/>
  <c r="AA1409" i="1"/>
  <c r="X1410" i="1"/>
  <c r="AA1410" i="1"/>
  <c r="X1411" i="1"/>
  <c r="AA1411" i="1"/>
  <c r="X1412" i="1"/>
  <c r="AA1412" i="1"/>
  <c r="X1413" i="1"/>
  <c r="AA1413" i="1"/>
  <c r="X1414" i="1"/>
  <c r="AA1414" i="1"/>
  <c r="X1415" i="1"/>
  <c r="AA1415" i="1"/>
  <c r="X1416" i="1"/>
  <c r="AA1416" i="1"/>
  <c r="X1417" i="1"/>
  <c r="AA1417" i="1"/>
  <c r="X1418" i="1"/>
  <c r="AA1418" i="1"/>
  <c r="X1419" i="1"/>
  <c r="AA1419" i="1"/>
  <c r="X1420" i="1"/>
  <c r="AA1420" i="1"/>
  <c r="X1421" i="1"/>
  <c r="AA1421" i="1"/>
  <c r="X1422" i="1"/>
  <c r="AA1422" i="1"/>
  <c r="X1423" i="1"/>
  <c r="AA1423" i="1"/>
  <c r="X1424" i="1"/>
  <c r="AA1424" i="1"/>
  <c r="X1425" i="1"/>
  <c r="AA1425" i="1"/>
  <c r="X1426" i="1"/>
  <c r="AA1426" i="1"/>
  <c r="X1427" i="1"/>
  <c r="AA1427" i="1"/>
  <c r="X1428" i="1"/>
  <c r="AA1428" i="1"/>
  <c r="X1429" i="1"/>
  <c r="AA1429" i="1"/>
  <c r="X1430" i="1"/>
  <c r="AA1430" i="1"/>
  <c r="X1431" i="1"/>
  <c r="AA1431" i="1"/>
  <c r="X1432" i="1"/>
  <c r="AA1432" i="1"/>
  <c r="X1433" i="1"/>
  <c r="AA1433" i="1"/>
  <c r="X1434" i="1"/>
  <c r="AA1434" i="1"/>
  <c r="X1435" i="1"/>
  <c r="AA1435" i="1"/>
  <c r="X1436" i="1"/>
  <c r="AA1436" i="1"/>
  <c r="X1437" i="1"/>
  <c r="AA1437" i="1"/>
  <c r="X1438" i="1"/>
  <c r="AA1438" i="1"/>
  <c r="X1439" i="1"/>
  <c r="AA1439" i="1"/>
  <c r="X1440" i="1"/>
  <c r="AA1440" i="1"/>
  <c r="X1441" i="1"/>
  <c r="AA1441" i="1"/>
  <c r="X1442" i="1"/>
  <c r="AA1442" i="1"/>
  <c r="X1443" i="1"/>
  <c r="AA1443" i="1"/>
  <c r="X1444" i="1"/>
  <c r="AA1444" i="1"/>
  <c r="X1445" i="1"/>
  <c r="AA1445" i="1"/>
  <c r="X1446" i="1"/>
  <c r="AA1446" i="1"/>
  <c r="X1447" i="1"/>
  <c r="AA1447" i="1"/>
  <c r="X1448" i="1"/>
  <c r="AA1448" i="1"/>
  <c r="X1449" i="1"/>
  <c r="AA1449" i="1"/>
  <c r="X1450" i="1"/>
  <c r="AA1450" i="1"/>
  <c r="X1451" i="1"/>
  <c r="AA1451" i="1"/>
  <c r="X1452" i="1"/>
  <c r="AA1452" i="1"/>
  <c r="X1453" i="1"/>
  <c r="AA1453" i="1"/>
  <c r="X1454" i="1"/>
  <c r="AA1454" i="1"/>
  <c r="X1455" i="1"/>
  <c r="AA1455" i="1"/>
  <c r="X1456" i="1"/>
  <c r="AA1456" i="1"/>
  <c r="X1457" i="1"/>
  <c r="AA1457" i="1"/>
  <c r="X1458" i="1"/>
  <c r="AA1458" i="1"/>
  <c r="X1459" i="1"/>
  <c r="AA1459" i="1"/>
  <c r="X1460" i="1"/>
  <c r="AA1460" i="1"/>
  <c r="X1461" i="1"/>
  <c r="AA1461" i="1"/>
  <c r="X1462" i="1"/>
  <c r="AA1462" i="1"/>
  <c r="X1463" i="1"/>
  <c r="AA1463" i="1"/>
  <c r="X1464" i="1"/>
  <c r="AA1464" i="1"/>
  <c r="X1465" i="1"/>
  <c r="AA1465" i="1"/>
  <c r="X1466" i="1"/>
  <c r="AA1466" i="1"/>
  <c r="X1467" i="1"/>
  <c r="AA1467" i="1"/>
  <c r="X1468" i="1"/>
  <c r="AA1468" i="1"/>
  <c r="X1469" i="1"/>
  <c r="AA1469" i="1"/>
  <c r="X1470" i="1"/>
  <c r="AA1470" i="1"/>
  <c r="X1471" i="1"/>
  <c r="AA1471" i="1"/>
  <c r="X1472" i="1"/>
  <c r="AA1472" i="1"/>
  <c r="X1473" i="1"/>
  <c r="AA1473" i="1"/>
  <c r="X1474" i="1"/>
  <c r="AA1474" i="1"/>
  <c r="X1475" i="1"/>
  <c r="AA1475" i="1"/>
  <c r="X1476" i="1"/>
  <c r="AA1476" i="1"/>
  <c r="X1477" i="1"/>
  <c r="AA1477" i="1"/>
  <c r="X1478" i="1"/>
  <c r="AA1478" i="1"/>
  <c r="X1479" i="1"/>
  <c r="AA1479" i="1"/>
  <c r="X1480" i="1"/>
  <c r="AA1480" i="1"/>
  <c r="X1481" i="1"/>
  <c r="AA1481" i="1"/>
  <c r="X1482" i="1"/>
  <c r="AA1482" i="1"/>
  <c r="X1483" i="1"/>
  <c r="AA1483" i="1"/>
  <c r="X1484" i="1"/>
  <c r="AA1484" i="1"/>
  <c r="X1485" i="1"/>
  <c r="AA1485" i="1"/>
  <c r="X1486" i="1"/>
  <c r="AA1486" i="1"/>
  <c r="X1487" i="1"/>
  <c r="AA1487" i="1"/>
  <c r="X1488" i="1"/>
  <c r="AA1488" i="1"/>
  <c r="X1489" i="1"/>
  <c r="AA1489" i="1"/>
  <c r="X1490" i="1"/>
  <c r="AA1490" i="1"/>
  <c r="X1491" i="1"/>
  <c r="AA1491" i="1"/>
  <c r="X1492" i="1"/>
  <c r="AA1492" i="1"/>
  <c r="X1493" i="1"/>
  <c r="AA1493" i="1"/>
  <c r="X1494" i="1"/>
  <c r="AA1494" i="1"/>
  <c r="X1495" i="1"/>
  <c r="AA1495" i="1"/>
  <c r="X1496" i="1"/>
  <c r="AA1496" i="1"/>
  <c r="X1497" i="1"/>
  <c r="AA1497" i="1"/>
  <c r="X1498" i="1"/>
  <c r="AA1498" i="1"/>
  <c r="X1499" i="1"/>
  <c r="AA1499" i="1"/>
  <c r="X1500" i="1"/>
  <c r="AA1500" i="1"/>
  <c r="X1501" i="1"/>
  <c r="AA1501" i="1"/>
  <c r="X1502" i="1"/>
  <c r="AA1502" i="1"/>
  <c r="X1503" i="1"/>
  <c r="AA1503" i="1"/>
  <c r="X1504" i="1"/>
  <c r="AA1504" i="1"/>
  <c r="X1505" i="1"/>
  <c r="AA1505" i="1"/>
  <c r="X1506" i="1"/>
  <c r="AA1506" i="1"/>
  <c r="X1507" i="1"/>
  <c r="AA1507" i="1"/>
  <c r="X1508" i="1"/>
  <c r="AA1508" i="1"/>
  <c r="X1509" i="1"/>
  <c r="AA1509" i="1"/>
  <c r="X1510" i="1"/>
  <c r="AA1510" i="1"/>
  <c r="X1511" i="1"/>
  <c r="AA1511" i="1"/>
  <c r="X1512" i="1"/>
  <c r="AA1512" i="1"/>
  <c r="X1513" i="1"/>
  <c r="AA1513" i="1"/>
  <c r="X1514" i="1"/>
  <c r="AA1514" i="1"/>
  <c r="X1515" i="1"/>
  <c r="AA1515" i="1"/>
  <c r="X1516" i="1"/>
  <c r="AA1516" i="1"/>
  <c r="X1517" i="1"/>
  <c r="AA1517" i="1"/>
  <c r="X1518" i="1"/>
  <c r="AA1518" i="1"/>
  <c r="X1519" i="1"/>
  <c r="AA1519" i="1"/>
  <c r="X1520" i="1"/>
  <c r="AA1520" i="1"/>
  <c r="X1521" i="1"/>
  <c r="AA1521" i="1"/>
  <c r="X1522" i="1"/>
  <c r="AA1522" i="1"/>
  <c r="X1523" i="1"/>
  <c r="AA1523" i="1"/>
  <c r="X1524" i="1"/>
  <c r="AA1524" i="1"/>
  <c r="X1525" i="1"/>
  <c r="AA1525" i="1"/>
  <c r="X1526" i="1"/>
  <c r="AA1526" i="1"/>
  <c r="X1527" i="1"/>
  <c r="AA1527" i="1"/>
  <c r="X1528" i="1"/>
  <c r="AA1528" i="1"/>
  <c r="X1529" i="1"/>
  <c r="AA1529" i="1"/>
  <c r="X1530" i="1"/>
  <c r="AA1530" i="1"/>
  <c r="X1531" i="1"/>
  <c r="AA1531" i="1"/>
  <c r="X1532" i="1"/>
  <c r="AA1532" i="1"/>
  <c r="X1533" i="1"/>
  <c r="AA1533" i="1"/>
  <c r="X1534" i="1"/>
  <c r="AA1534" i="1"/>
  <c r="X1535" i="1"/>
  <c r="AA1535" i="1"/>
  <c r="X1536" i="1"/>
  <c r="AA1536" i="1"/>
  <c r="X1537" i="1"/>
  <c r="AA1537" i="1"/>
  <c r="X1538" i="1"/>
  <c r="AA1538" i="1"/>
  <c r="X1539" i="1"/>
  <c r="AA1539" i="1"/>
  <c r="X1540" i="1"/>
  <c r="AA1540" i="1"/>
  <c r="X1541" i="1"/>
  <c r="AA1541" i="1"/>
  <c r="X1542" i="1"/>
  <c r="AA1542" i="1"/>
  <c r="X1543" i="1"/>
  <c r="AA1543" i="1"/>
  <c r="X1544" i="1"/>
  <c r="AA1544" i="1"/>
  <c r="X1545" i="1"/>
  <c r="AA1545" i="1"/>
  <c r="X1546" i="1"/>
  <c r="AA1546" i="1"/>
  <c r="X1547" i="1"/>
  <c r="AA1547" i="1"/>
  <c r="X1548" i="1"/>
  <c r="AA1548" i="1"/>
  <c r="X1549" i="1"/>
  <c r="AA1549" i="1"/>
  <c r="X1550" i="1"/>
  <c r="AA1550" i="1"/>
  <c r="X1551" i="1"/>
  <c r="AA1551" i="1"/>
  <c r="X1552" i="1"/>
  <c r="AA1552" i="1"/>
  <c r="X1553" i="1"/>
  <c r="AA1553" i="1"/>
  <c r="X1554" i="1"/>
  <c r="AA1554" i="1"/>
  <c r="X1555" i="1"/>
  <c r="AA1555" i="1"/>
  <c r="X1556" i="1"/>
  <c r="AA1556" i="1"/>
  <c r="X1557" i="1"/>
  <c r="AA1557" i="1"/>
  <c r="X1558" i="1"/>
  <c r="AA1558" i="1"/>
  <c r="X1559" i="1"/>
  <c r="AA1559" i="1"/>
  <c r="X1560" i="1"/>
  <c r="AA1560" i="1"/>
  <c r="X1561" i="1"/>
  <c r="AA1561" i="1"/>
  <c r="X1562" i="1"/>
  <c r="AA1562" i="1"/>
  <c r="X1563" i="1"/>
  <c r="AA1563" i="1"/>
  <c r="X1564" i="1"/>
  <c r="AA1564" i="1"/>
  <c r="X1565" i="1"/>
  <c r="AA1565" i="1"/>
  <c r="X1566" i="1"/>
  <c r="AA1566" i="1"/>
  <c r="X1567" i="1"/>
  <c r="AA1567" i="1"/>
  <c r="X1568" i="1"/>
  <c r="AA1568" i="1"/>
  <c r="X1569" i="1"/>
  <c r="AA1569" i="1"/>
  <c r="X1570" i="1"/>
  <c r="AA1570" i="1"/>
  <c r="X1571" i="1"/>
  <c r="AA1571" i="1"/>
  <c r="X1572" i="1"/>
  <c r="AA1572" i="1"/>
  <c r="X1573" i="1"/>
  <c r="AA1573" i="1"/>
  <c r="X1574" i="1"/>
  <c r="AA1574" i="1"/>
  <c r="X1575" i="1"/>
  <c r="AA1575" i="1"/>
  <c r="X1576" i="1"/>
  <c r="AA1576" i="1"/>
  <c r="X1577" i="1"/>
  <c r="AA1577" i="1"/>
  <c r="X1578" i="1"/>
  <c r="AA1578" i="1"/>
  <c r="X1579" i="1"/>
  <c r="AA1579" i="1"/>
  <c r="X1580" i="1"/>
  <c r="AA1580" i="1"/>
  <c r="X1581" i="1"/>
  <c r="AA1581" i="1"/>
  <c r="X1582" i="1"/>
  <c r="AA1582" i="1"/>
  <c r="X1583" i="1"/>
  <c r="AA1583" i="1"/>
  <c r="X1584" i="1"/>
  <c r="AA1584" i="1"/>
  <c r="X1585" i="1"/>
  <c r="AA1585" i="1"/>
  <c r="X1586" i="1"/>
  <c r="AA1586" i="1"/>
  <c r="X1587" i="1"/>
  <c r="AA1587" i="1"/>
  <c r="X1588" i="1"/>
  <c r="AA1588" i="1"/>
  <c r="X1589" i="1"/>
  <c r="AA1589" i="1"/>
  <c r="X1590" i="1"/>
  <c r="AA1590" i="1"/>
  <c r="X1591" i="1"/>
  <c r="AA1591" i="1"/>
  <c r="X1592" i="1"/>
  <c r="AA1592" i="1"/>
  <c r="X1593" i="1"/>
  <c r="AA1593" i="1"/>
  <c r="X1594" i="1"/>
  <c r="AA1594" i="1"/>
  <c r="X1595" i="1"/>
  <c r="AA1595" i="1"/>
  <c r="X1596" i="1"/>
  <c r="AA1596" i="1"/>
  <c r="X1597" i="1"/>
  <c r="AA1597" i="1"/>
  <c r="X1598" i="1"/>
  <c r="AA1598" i="1"/>
  <c r="X1599" i="1"/>
  <c r="AA1599" i="1"/>
  <c r="X1600" i="1"/>
  <c r="AA1600" i="1"/>
  <c r="X1601" i="1"/>
  <c r="AA1601" i="1"/>
  <c r="X1602" i="1"/>
  <c r="AA1602" i="1"/>
  <c r="X1603" i="1"/>
  <c r="AA1603" i="1"/>
  <c r="X1604" i="1"/>
  <c r="AA1604" i="1"/>
  <c r="X1605" i="1"/>
  <c r="AA1605" i="1"/>
  <c r="X1606" i="1"/>
  <c r="AA1606" i="1"/>
  <c r="X1607" i="1"/>
  <c r="AA1607" i="1"/>
  <c r="X1608" i="1"/>
  <c r="AA1608" i="1"/>
  <c r="X1609" i="1"/>
  <c r="AA1609" i="1"/>
  <c r="X1610" i="1"/>
  <c r="AA1610" i="1"/>
  <c r="X1611" i="1"/>
  <c r="AA1611" i="1"/>
  <c r="X1612" i="1"/>
  <c r="AA1612" i="1"/>
  <c r="X1613" i="1"/>
  <c r="AA1613" i="1"/>
  <c r="X1614" i="1"/>
  <c r="AA1614" i="1"/>
  <c r="X1615" i="1"/>
  <c r="AA1615" i="1"/>
  <c r="X1616" i="1"/>
  <c r="AA1616" i="1"/>
  <c r="X1617" i="1"/>
  <c r="AA1617" i="1"/>
  <c r="X1618" i="1"/>
  <c r="AA1618" i="1"/>
  <c r="X1619" i="1"/>
  <c r="AA1619" i="1"/>
  <c r="X1620" i="1"/>
  <c r="AA1620" i="1"/>
  <c r="X1621" i="1"/>
  <c r="AA1621" i="1"/>
  <c r="X1622" i="1"/>
  <c r="AA1622" i="1"/>
  <c r="X1623" i="1"/>
  <c r="AA1623" i="1"/>
  <c r="X1624" i="1"/>
  <c r="AA1624" i="1"/>
  <c r="X1625" i="1"/>
  <c r="AA1625" i="1"/>
  <c r="X1626" i="1"/>
  <c r="AA1626" i="1"/>
  <c r="AA1627" i="1"/>
  <c r="AA1628" i="1"/>
  <c r="AA1629" i="1"/>
  <c r="AA1630" i="1"/>
  <c r="AA1631" i="1"/>
  <c r="AA1632" i="1"/>
  <c r="AA1633" i="1"/>
  <c r="AA1634" i="1"/>
  <c r="AA1635" i="1"/>
  <c r="AA1636" i="1"/>
  <c r="AA1637" i="1"/>
  <c r="AA1638" i="1"/>
  <c r="AA1639" i="1"/>
  <c r="AA1640" i="1"/>
  <c r="AA1641" i="1"/>
  <c r="AA1642" i="1"/>
  <c r="AA1643" i="1"/>
  <c r="AA1644" i="1"/>
  <c r="AA1645" i="1"/>
  <c r="AA1646" i="1"/>
  <c r="AA1647" i="1"/>
  <c r="AA1648" i="1"/>
  <c r="AA1649" i="1"/>
  <c r="AA1650" i="1"/>
  <c r="AA1651" i="1"/>
  <c r="AA1652" i="1"/>
  <c r="AA1653" i="1"/>
  <c r="AA1654" i="1"/>
  <c r="AA1655" i="1"/>
  <c r="AA1656" i="1"/>
  <c r="AA1657" i="1"/>
  <c r="AA1658" i="1"/>
  <c r="AA1659" i="1"/>
  <c r="AA1660" i="1"/>
  <c r="AA1661" i="1"/>
  <c r="AA1662" i="1"/>
  <c r="AA1663" i="1"/>
  <c r="AA1664" i="1"/>
  <c r="AA1665" i="1"/>
  <c r="AA1666" i="1"/>
  <c r="AA1667" i="1"/>
  <c r="AA1668" i="1"/>
  <c r="AA1669" i="1"/>
  <c r="AA1670" i="1"/>
  <c r="AA1671" i="1"/>
  <c r="AA1672" i="1"/>
  <c r="AA1673" i="1"/>
  <c r="AA1674" i="1"/>
  <c r="AA1675" i="1"/>
  <c r="AA1676" i="1"/>
  <c r="AA1677" i="1"/>
  <c r="AA1678" i="1"/>
  <c r="AA1679" i="1"/>
  <c r="AA1680" i="1"/>
  <c r="AA1681" i="1"/>
  <c r="AA1682" i="1"/>
  <c r="AA1683" i="1"/>
  <c r="AA1684" i="1"/>
  <c r="AA1685" i="1"/>
  <c r="AA1686" i="1"/>
  <c r="AA1687" i="1"/>
  <c r="AA1688" i="1"/>
  <c r="AA1689" i="1"/>
  <c r="AA1690" i="1"/>
  <c r="AA1691" i="1"/>
  <c r="AA1692" i="1"/>
  <c r="AA1693" i="1"/>
  <c r="AA1694" i="1"/>
  <c r="AA1695" i="1"/>
  <c r="AA1696" i="1"/>
  <c r="AA1697" i="1"/>
  <c r="AA1698" i="1"/>
  <c r="AA1699" i="1"/>
  <c r="AA1700" i="1"/>
  <c r="AA1701" i="1"/>
  <c r="AA1702" i="1"/>
  <c r="AA1703" i="1"/>
  <c r="AA1704" i="1"/>
  <c r="AA1705" i="1"/>
  <c r="AA1706" i="1"/>
  <c r="AA1707" i="1"/>
  <c r="AA1708" i="1"/>
  <c r="AA1709" i="1"/>
  <c r="AA1710" i="1"/>
  <c r="AA1711" i="1"/>
  <c r="AA1712" i="1"/>
  <c r="AA1713" i="1"/>
  <c r="AA1714" i="1"/>
  <c r="AA1715" i="1"/>
  <c r="AA1716" i="1"/>
  <c r="AA1717" i="1"/>
  <c r="AA1718" i="1"/>
  <c r="AA1719" i="1"/>
  <c r="AA1720" i="1"/>
  <c r="AA1721" i="1"/>
  <c r="AA1722" i="1"/>
  <c r="AA1723" i="1"/>
  <c r="AA1724" i="1"/>
  <c r="AA1725" i="1"/>
  <c r="AA1726" i="1"/>
  <c r="AA1727" i="1"/>
  <c r="AA1728" i="1"/>
  <c r="AA1729" i="1"/>
  <c r="AA1730" i="1"/>
  <c r="AA1731" i="1"/>
  <c r="AA1732" i="1"/>
  <c r="AA1733" i="1"/>
  <c r="AA1734" i="1"/>
  <c r="AA1735" i="1"/>
  <c r="AA1736" i="1"/>
  <c r="AA1737" i="1"/>
  <c r="AA1738" i="1"/>
  <c r="AA1739" i="1"/>
  <c r="AA1740" i="1"/>
  <c r="AA1741" i="1"/>
  <c r="AA1742" i="1"/>
  <c r="AA1743" i="1"/>
  <c r="AA1744" i="1"/>
  <c r="AA1745" i="1"/>
  <c r="AA1746" i="1"/>
  <c r="AA1747" i="1"/>
  <c r="AA1748" i="1"/>
  <c r="AA1749" i="1"/>
  <c r="AA1750" i="1"/>
  <c r="AA1751" i="1"/>
  <c r="AA1752" i="1"/>
  <c r="AA1753" i="1"/>
  <c r="AA1754" i="1"/>
  <c r="AA1755" i="1"/>
  <c r="AA1756" i="1"/>
  <c r="AA1757" i="1"/>
  <c r="AA1758" i="1"/>
  <c r="AA1759" i="1"/>
  <c r="AA1760" i="1"/>
  <c r="AA1761" i="1"/>
  <c r="AA1762" i="1"/>
  <c r="AA1763" i="1"/>
  <c r="AA1764" i="1"/>
  <c r="AA1765" i="1"/>
  <c r="AA1766" i="1"/>
  <c r="AA1767" i="1"/>
  <c r="AA1768" i="1"/>
  <c r="AA1769" i="1"/>
  <c r="AA1770" i="1"/>
  <c r="AA1771" i="1"/>
  <c r="AA1772" i="1"/>
  <c r="AA1773" i="1"/>
  <c r="AA1774" i="1"/>
  <c r="AA1775" i="1"/>
  <c r="AA1776" i="1"/>
  <c r="AA1777" i="1"/>
  <c r="AA1778" i="1"/>
  <c r="AA1779" i="1"/>
  <c r="AA1780" i="1"/>
  <c r="AA1781" i="1"/>
  <c r="AA1782" i="1"/>
  <c r="AA1783" i="1"/>
  <c r="AA1784" i="1"/>
  <c r="AA1785" i="1"/>
  <c r="AA1786" i="1"/>
  <c r="AA1787" i="1"/>
  <c r="AA1788" i="1"/>
  <c r="AA1789" i="1"/>
  <c r="AA1790" i="1"/>
  <c r="AA1791" i="1"/>
  <c r="AA1792" i="1"/>
  <c r="AA1793" i="1"/>
  <c r="AA1794" i="1"/>
  <c r="AA1795" i="1"/>
  <c r="AA1796" i="1"/>
  <c r="AA1797" i="1"/>
  <c r="AA1798" i="1"/>
  <c r="AA1799" i="1"/>
  <c r="AA1800" i="1"/>
  <c r="AA1801" i="1"/>
  <c r="AA1802" i="1"/>
  <c r="AA1803" i="1"/>
  <c r="AA1804" i="1"/>
  <c r="AA1805" i="1"/>
  <c r="AA1806" i="1"/>
  <c r="AA1807" i="1"/>
  <c r="AA1808" i="1"/>
  <c r="AA1809" i="1"/>
  <c r="AA1810" i="1"/>
  <c r="AA1811" i="1"/>
  <c r="AA1812" i="1"/>
  <c r="AA1813" i="1"/>
  <c r="AA1814" i="1"/>
  <c r="AA1815" i="1"/>
  <c r="AA1816" i="1"/>
  <c r="AA1817" i="1"/>
  <c r="AA1818" i="1"/>
  <c r="AA1819" i="1"/>
  <c r="AA1820" i="1"/>
  <c r="AA1821" i="1"/>
  <c r="AA1822" i="1"/>
  <c r="AA1823" i="1"/>
  <c r="AA1824" i="1"/>
  <c r="AA1825" i="1"/>
  <c r="AA1826" i="1"/>
  <c r="AA1827" i="1"/>
  <c r="AA1828" i="1"/>
  <c r="AA1829" i="1"/>
  <c r="AA1830" i="1"/>
  <c r="AA1831" i="1"/>
  <c r="AA1832" i="1"/>
  <c r="AA1833" i="1"/>
  <c r="AA1834" i="1"/>
  <c r="AA1835" i="1"/>
  <c r="AA1836" i="1"/>
  <c r="AA1837" i="1"/>
  <c r="AA1838" i="1"/>
  <c r="AA1839" i="1"/>
  <c r="AA1840" i="1"/>
  <c r="AA1841" i="1"/>
  <c r="AA1842" i="1"/>
  <c r="AA1843" i="1"/>
  <c r="AA1844" i="1"/>
  <c r="AA1845" i="1"/>
  <c r="AA1846" i="1"/>
  <c r="AA1847" i="1"/>
  <c r="AA1848" i="1"/>
  <c r="AA1849" i="1"/>
  <c r="AA1850" i="1"/>
  <c r="AA1851" i="1"/>
  <c r="AA1852" i="1"/>
  <c r="AA1853" i="1"/>
  <c r="AA1854" i="1"/>
  <c r="AA1855" i="1"/>
  <c r="AA1856" i="1"/>
  <c r="AA1857" i="1"/>
  <c r="AA1858" i="1"/>
  <c r="AA1859" i="1"/>
  <c r="AA1860" i="1"/>
  <c r="AA1861" i="1"/>
  <c r="AA1862" i="1"/>
  <c r="AA1863" i="1"/>
  <c r="AA1864" i="1"/>
  <c r="AA1865" i="1"/>
  <c r="AA1866" i="1"/>
  <c r="AA1867" i="1"/>
  <c r="AA1868" i="1"/>
  <c r="AA1869" i="1"/>
  <c r="AA1870" i="1"/>
  <c r="AA1871" i="1"/>
  <c r="AA1872" i="1"/>
  <c r="AA1873" i="1"/>
  <c r="AA1874" i="1"/>
  <c r="AA1875" i="1"/>
  <c r="AA1876" i="1"/>
  <c r="AA1877" i="1"/>
  <c r="AA1878" i="1"/>
  <c r="AA1879" i="1"/>
  <c r="AA1880" i="1"/>
  <c r="AA1881" i="1"/>
  <c r="AA1882" i="1"/>
  <c r="AA1883" i="1"/>
  <c r="AA1884" i="1"/>
  <c r="AA1885" i="1"/>
  <c r="AA1886" i="1"/>
  <c r="AA1887" i="1"/>
  <c r="AA1888" i="1"/>
  <c r="AA1889" i="1"/>
  <c r="AA1890" i="1"/>
  <c r="AA1891" i="1"/>
  <c r="AA1892" i="1"/>
  <c r="AA1893" i="1"/>
  <c r="AA1894" i="1"/>
  <c r="AA1895" i="1"/>
  <c r="AA1896" i="1"/>
  <c r="AA1897" i="1"/>
  <c r="AA1898" i="1"/>
  <c r="AA1899" i="1"/>
  <c r="AA1900" i="1"/>
  <c r="AA1901" i="1"/>
  <c r="AA1902" i="1"/>
  <c r="AA1903" i="1"/>
  <c r="AA1904" i="1"/>
  <c r="AA1905" i="1"/>
  <c r="AA1906" i="1"/>
  <c r="AA1907" i="1"/>
  <c r="AA1908" i="1"/>
  <c r="AA1909" i="1"/>
  <c r="AA1910" i="1"/>
  <c r="AA1911" i="1"/>
  <c r="AA1912" i="1"/>
  <c r="AA1913" i="1"/>
  <c r="AA1914" i="1"/>
  <c r="AA1915" i="1"/>
  <c r="AA1916" i="1"/>
  <c r="AA1917" i="1"/>
  <c r="AA1918" i="1"/>
  <c r="AA1919" i="1"/>
  <c r="AA1920" i="1"/>
  <c r="AA1921" i="1"/>
  <c r="AA1922" i="1"/>
  <c r="AA1923" i="1"/>
  <c r="AA1924" i="1"/>
  <c r="AA1925" i="1"/>
  <c r="AA1926" i="1"/>
  <c r="AA1927" i="1"/>
  <c r="AA1928" i="1"/>
  <c r="AA1929" i="1"/>
  <c r="AA1930" i="1"/>
  <c r="AA1931" i="1"/>
  <c r="AA1932" i="1"/>
  <c r="AA1933" i="1"/>
  <c r="AA1934" i="1"/>
  <c r="AA1935" i="1"/>
  <c r="AA1936" i="1"/>
  <c r="AA1937" i="1"/>
  <c r="AA1938" i="1"/>
  <c r="AA1939" i="1"/>
  <c r="AA1940" i="1"/>
  <c r="AA1941" i="1"/>
  <c r="AA1942" i="1"/>
  <c r="AA1943" i="1"/>
  <c r="AA1944" i="1"/>
  <c r="AA1945" i="1"/>
  <c r="AA1946" i="1"/>
  <c r="AA1947" i="1"/>
  <c r="AA1948" i="1"/>
  <c r="AA1949" i="1"/>
  <c r="AA1950" i="1"/>
  <c r="AA1951" i="1"/>
  <c r="AA1952" i="1"/>
  <c r="AA1953" i="1"/>
  <c r="AA1954" i="1"/>
  <c r="AA1955" i="1"/>
  <c r="AA1956" i="1"/>
  <c r="AA1957" i="1"/>
  <c r="AA1958" i="1"/>
  <c r="AA1959" i="1"/>
  <c r="AA1960" i="1"/>
  <c r="AA1961" i="1"/>
  <c r="AA1962" i="1"/>
  <c r="AA1963" i="1"/>
  <c r="AA1964" i="1"/>
  <c r="AA1965" i="1"/>
  <c r="AA1966" i="1"/>
  <c r="AA1967" i="1"/>
  <c r="AA1968" i="1"/>
  <c r="AA1969" i="1"/>
  <c r="AA1970" i="1"/>
  <c r="AA1971" i="1"/>
  <c r="AA1972" i="1"/>
  <c r="AA1973" i="1"/>
  <c r="AA1974" i="1"/>
  <c r="AA1975" i="1"/>
  <c r="AA1976" i="1"/>
  <c r="AA1977" i="1"/>
  <c r="AA1978" i="1"/>
  <c r="AA1979" i="1"/>
  <c r="AA1980" i="1"/>
  <c r="AA1981" i="1"/>
  <c r="AA1982" i="1"/>
  <c r="AA1983" i="1"/>
  <c r="AA1984" i="1"/>
  <c r="AA1985" i="1"/>
  <c r="AA1986" i="1"/>
  <c r="AA1987" i="1"/>
  <c r="AA1988" i="1"/>
  <c r="AA1989" i="1"/>
  <c r="AA1990" i="1"/>
  <c r="AA1991" i="1"/>
  <c r="AA1992" i="1"/>
  <c r="AA1993" i="1"/>
  <c r="AA1994" i="1"/>
  <c r="AA1995" i="1"/>
  <c r="AA1996" i="1"/>
  <c r="AA1997" i="1"/>
  <c r="AA1998" i="1"/>
  <c r="AA1999" i="1"/>
  <c r="AA2000" i="1"/>
  <c r="AA2001" i="1"/>
  <c r="AA2002" i="1"/>
  <c r="AA2003" i="1"/>
  <c r="AA2004" i="1"/>
  <c r="AA2005" i="1"/>
  <c r="AA2006" i="1"/>
  <c r="AA2007" i="1"/>
  <c r="AA2008" i="1"/>
  <c r="AA2009" i="1"/>
  <c r="AA2010" i="1"/>
  <c r="AA2011" i="1"/>
  <c r="AA2012" i="1"/>
  <c r="AA2013" i="1"/>
  <c r="AA2014" i="1"/>
  <c r="AA2015" i="1"/>
  <c r="AA2016" i="1"/>
  <c r="AA2017" i="1"/>
  <c r="AA2018" i="1"/>
  <c r="AA2019" i="1"/>
  <c r="AA2020" i="1"/>
  <c r="AA2021" i="1"/>
  <c r="AA2022" i="1"/>
  <c r="AA2023" i="1"/>
  <c r="AA2024" i="1"/>
  <c r="AA2025" i="1"/>
  <c r="AA2026" i="1"/>
  <c r="AA2027" i="1"/>
  <c r="AA2028" i="1"/>
  <c r="AA2029" i="1"/>
  <c r="AA2030" i="1"/>
  <c r="AA2031" i="1"/>
  <c r="AA2032" i="1"/>
  <c r="AA2033" i="1"/>
  <c r="AA2034" i="1"/>
  <c r="AA2035" i="1"/>
  <c r="AA2036" i="1"/>
  <c r="AA2037" i="1"/>
  <c r="AA2038" i="1"/>
  <c r="AA2039" i="1"/>
  <c r="AA2040" i="1"/>
  <c r="AA2041" i="1"/>
  <c r="AA2042" i="1"/>
  <c r="AA2043" i="1"/>
  <c r="AA2044" i="1"/>
  <c r="AA2045" i="1"/>
  <c r="AA2046" i="1"/>
  <c r="AA2047" i="1"/>
  <c r="AA2048" i="1"/>
  <c r="AA2049" i="1"/>
  <c r="AA2050" i="1"/>
  <c r="AA2051" i="1"/>
  <c r="AA2052" i="1"/>
  <c r="AA2053" i="1"/>
  <c r="AA2054" i="1"/>
  <c r="AA2055" i="1"/>
  <c r="AA2056" i="1"/>
  <c r="AA2057" i="1"/>
  <c r="AA2058" i="1"/>
  <c r="AA2059" i="1"/>
  <c r="AA2060" i="1"/>
  <c r="AA2061" i="1"/>
  <c r="AA2062" i="1"/>
  <c r="AA2063" i="1"/>
  <c r="AA2064" i="1"/>
  <c r="AA2065" i="1"/>
  <c r="AA2066" i="1"/>
  <c r="AA2067" i="1"/>
  <c r="AA2068" i="1"/>
  <c r="AA2069" i="1"/>
  <c r="AA2070" i="1"/>
  <c r="AA2071" i="1"/>
  <c r="AA2072" i="1"/>
  <c r="AA2073" i="1"/>
  <c r="AA2074" i="1"/>
  <c r="AA2075" i="1"/>
  <c r="AA2076" i="1"/>
  <c r="AA2077" i="1"/>
  <c r="AA2078" i="1"/>
  <c r="AA2079" i="1"/>
  <c r="AA2080" i="1"/>
  <c r="AA2081" i="1"/>
  <c r="AA2082" i="1"/>
  <c r="AA2083" i="1"/>
  <c r="AA2084" i="1"/>
  <c r="AA2085" i="1"/>
  <c r="AA2086" i="1"/>
  <c r="AA2087" i="1"/>
  <c r="AA2088" i="1"/>
  <c r="AA2089" i="1"/>
  <c r="AA2090" i="1"/>
  <c r="AA2091" i="1"/>
  <c r="AA2092" i="1"/>
  <c r="AA2093" i="1"/>
  <c r="AA2094" i="1"/>
  <c r="AA2095" i="1"/>
  <c r="AA2096" i="1"/>
  <c r="AA2097" i="1"/>
  <c r="AA2098" i="1"/>
  <c r="AA2099" i="1"/>
  <c r="AA2100" i="1"/>
  <c r="AA2101" i="1"/>
  <c r="AA2102" i="1"/>
  <c r="AA2103" i="1"/>
  <c r="AA2104" i="1"/>
  <c r="AA2105" i="1"/>
  <c r="AA2106" i="1"/>
  <c r="AA2107" i="1"/>
  <c r="AA2108" i="1"/>
  <c r="AA2109" i="1"/>
  <c r="AA2110" i="1"/>
  <c r="AA2111" i="1"/>
  <c r="AA2112" i="1"/>
  <c r="AA2113" i="1"/>
  <c r="AA2114" i="1"/>
  <c r="AA2115" i="1"/>
  <c r="AA2116" i="1"/>
  <c r="AA2117" i="1"/>
  <c r="AA2118" i="1"/>
  <c r="AA2119" i="1"/>
  <c r="AA2120" i="1"/>
  <c r="AA2121" i="1"/>
  <c r="AA2122" i="1"/>
  <c r="AA2123" i="1"/>
  <c r="AA2124" i="1"/>
  <c r="AA2125" i="1"/>
  <c r="AA2126" i="1"/>
  <c r="AA2127" i="1"/>
  <c r="AA2128" i="1"/>
  <c r="AA2129" i="1"/>
  <c r="AA2130" i="1"/>
  <c r="AA2131" i="1"/>
  <c r="AA2132" i="1"/>
  <c r="AA2133" i="1"/>
  <c r="AA2134" i="1"/>
  <c r="AA2135" i="1"/>
  <c r="AA2136" i="1"/>
  <c r="AA2137" i="1"/>
  <c r="AA2138" i="1"/>
  <c r="AA2139" i="1"/>
  <c r="AA2140" i="1"/>
  <c r="AA2141" i="1"/>
  <c r="AA2142" i="1"/>
  <c r="AA2143" i="1"/>
  <c r="AA2144" i="1"/>
  <c r="AA2145" i="1"/>
  <c r="AA2146" i="1"/>
  <c r="AA2147" i="1"/>
  <c r="AA2148" i="1"/>
  <c r="AA2149" i="1"/>
  <c r="AA2150" i="1"/>
  <c r="AA2151" i="1"/>
  <c r="AA2152" i="1"/>
  <c r="AA2153" i="1"/>
  <c r="AA2154" i="1"/>
  <c r="AA2155" i="1"/>
  <c r="AA2156" i="1"/>
  <c r="AA2157" i="1"/>
  <c r="AA2158" i="1"/>
  <c r="AA2159" i="1"/>
  <c r="AA2160" i="1"/>
  <c r="AA2161" i="1"/>
  <c r="AA2162" i="1"/>
  <c r="AA2163" i="1"/>
  <c r="AA2164" i="1"/>
  <c r="AA2165" i="1"/>
  <c r="AA2166" i="1"/>
  <c r="AA2167" i="1"/>
  <c r="AA2168" i="1"/>
  <c r="AA2169" i="1"/>
  <c r="AA2170" i="1"/>
  <c r="AA2171" i="1"/>
  <c r="AA2172" i="1"/>
  <c r="AA2173" i="1"/>
  <c r="AA2174" i="1"/>
  <c r="AA2175" i="1"/>
  <c r="AA2176" i="1"/>
  <c r="AA2177" i="1"/>
  <c r="AA2178" i="1"/>
  <c r="AA2179" i="1"/>
  <c r="AA2180" i="1"/>
  <c r="AA2181" i="1"/>
  <c r="AA2182" i="1"/>
  <c r="AA2183" i="1"/>
  <c r="AA2184" i="1"/>
  <c r="AA2185" i="1"/>
  <c r="AA2186" i="1"/>
  <c r="AA2187" i="1"/>
  <c r="AA2188" i="1"/>
  <c r="AA2189" i="1"/>
  <c r="AA2190" i="1"/>
  <c r="AA2191" i="1"/>
  <c r="AA2192" i="1"/>
  <c r="AA2193" i="1"/>
  <c r="AA2194" i="1"/>
  <c r="AA2195" i="1"/>
  <c r="AA2196" i="1"/>
  <c r="AA2197" i="1"/>
  <c r="AA2198" i="1"/>
  <c r="AA2199" i="1"/>
  <c r="AA2200" i="1"/>
  <c r="AA2201" i="1"/>
  <c r="AA2202" i="1"/>
  <c r="AA2203" i="1"/>
  <c r="AA2204" i="1"/>
  <c r="AA2205" i="1"/>
  <c r="AA2206" i="1"/>
  <c r="AA2207" i="1"/>
  <c r="AA2208" i="1"/>
  <c r="AA2209" i="1"/>
  <c r="AA2210" i="1"/>
  <c r="AA2211" i="1"/>
  <c r="AA2212" i="1"/>
  <c r="AA2213" i="1"/>
  <c r="AA2214" i="1"/>
  <c r="AA2215" i="1"/>
  <c r="AA2216" i="1"/>
  <c r="AA2217" i="1"/>
  <c r="AA2218" i="1"/>
  <c r="AA2219" i="1"/>
  <c r="AA2220" i="1"/>
  <c r="AA2221" i="1"/>
  <c r="AA2222" i="1"/>
  <c r="AA2223" i="1"/>
  <c r="AA2224" i="1"/>
  <c r="AA2225" i="1"/>
  <c r="AA2226" i="1"/>
  <c r="AA2227" i="1"/>
  <c r="AA2228" i="1"/>
  <c r="AA2229" i="1"/>
  <c r="AA2230" i="1"/>
  <c r="AA2231" i="1"/>
  <c r="AA2232" i="1"/>
  <c r="AA2233" i="1"/>
  <c r="AA2234" i="1"/>
  <c r="AA2235" i="1"/>
  <c r="AA2236" i="1"/>
  <c r="AA2237" i="1"/>
  <c r="AA2238" i="1"/>
  <c r="AA2239" i="1"/>
  <c r="AA2240" i="1"/>
  <c r="AA2241" i="1"/>
  <c r="AA2242" i="1"/>
  <c r="AA2243" i="1"/>
  <c r="AA2244" i="1"/>
  <c r="AA2245" i="1"/>
  <c r="AA2246" i="1"/>
  <c r="AA2247" i="1"/>
  <c r="AA2248" i="1"/>
  <c r="AA2249" i="1"/>
  <c r="AA2250" i="1"/>
  <c r="AA2251" i="1"/>
  <c r="AA2252" i="1"/>
  <c r="AA2253" i="1"/>
  <c r="AA2254" i="1"/>
  <c r="AA2255" i="1"/>
  <c r="AA2256" i="1"/>
  <c r="AA2257" i="1"/>
  <c r="AA2258" i="1"/>
  <c r="AA2259" i="1"/>
  <c r="AA2260" i="1"/>
  <c r="AA2261" i="1"/>
  <c r="AA2262" i="1"/>
  <c r="AA2263" i="1"/>
  <c r="AA2264" i="1"/>
  <c r="AA2265" i="1"/>
  <c r="AA2266" i="1"/>
  <c r="AA2267" i="1"/>
  <c r="AA2268" i="1"/>
  <c r="AA2269" i="1"/>
  <c r="AA2270" i="1"/>
  <c r="AA2271" i="1"/>
  <c r="AA2272" i="1"/>
  <c r="AA2273" i="1"/>
  <c r="AA2274" i="1"/>
  <c r="AA2275" i="1"/>
  <c r="AA2276" i="1"/>
  <c r="AA2277" i="1"/>
  <c r="AA2278" i="1"/>
  <c r="AA2279" i="1"/>
  <c r="AA2280" i="1"/>
  <c r="AA2281" i="1"/>
  <c r="AA2282" i="1"/>
  <c r="AA2283" i="1"/>
  <c r="AA2284" i="1"/>
  <c r="AA2285" i="1"/>
  <c r="AA2286" i="1"/>
  <c r="AA2287" i="1"/>
  <c r="AA2288" i="1"/>
  <c r="AA2289" i="1"/>
  <c r="AA2290" i="1"/>
  <c r="AA2291" i="1"/>
  <c r="AA2292" i="1"/>
  <c r="AA2293" i="1"/>
  <c r="AA2294" i="1"/>
  <c r="AA2295" i="1"/>
  <c r="AA2296" i="1"/>
  <c r="AA2297" i="1"/>
  <c r="AA2298" i="1"/>
  <c r="AA2299" i="1"/>
  <c r="AA2300" i="1"/>
  <c r="AA2301" i="1"/>
  <c r="AA2302" i="1"/>
  <c r="AA2303" i="1"/>
  <c r="AA2304" i="1"/>
  <c r="AA2305" i="1"/>
  <c r="AA2306" i="1"/>
  <c r="AA2307" i="1"/>
  <c r="AA2308" i="1"/>
  <c r="AA2309" i="1"/>
  <c r="AA2310" i="1"/>
  <c r="AA2311" i="1"/>
  <c r="AA2312" i="1"/>
  <c r="AA2313" i="1"/>
  <c r="AA2314" i="1"/>
  <c r="AA2315" i="1"/>
  <c r="AA2316" i="1"/>
  <c r="AA2317" i="1"/>
  <c r="AA2318" i="1"/>
  <c r="AA2319" i="1"/>
  <c r="AA2320" i="1"/>
  <c r="AA2321" i="1"/>
  <c r="AA2322" i="1"/>
  <c r="AA2323" i="1"/>
  <c r="AA2324" i="1"/>
  <c r="AA2325" i="1"/>
  <c r="AA2326" i="1"/>
  <c r="AA2327" i="1"/>
  <c r="AA2328" i="1"/>
  <c r="AA2329" i="1"/>
  <c r="AA2330" i="1"/>
  <c r="AA2331" i="1"/>
  <c r="AA2332" i="1"/>
  <c r="AA2333" i="1"/>
  <c r="AA2334" i="1"/>
  <c r="AA2335" i="1"/>
  <c r="AA2336" i="1"/>
  <c r="AA2337" i="1"/>
  <c r="AA2338" i="1"/>
  <c r="AA2339" i="1"/>
  <c r="AA2340" i="1"/>
  <c r="AA2341" i="1"/>
  <c r="AA2342" i="1"/>
  <c r="AA2343" i="1"/>
  <c r="AA2344" i="1"/>
  <c r="AA2345" i="1"/>
  <c r="AA2346" i="1"/>
  <c r="AA2347" i="1"/>
  <c r="AA2348" i="1"/>
  <c r="AA2349" i="1"/>
  <c r="AA2350" i="1"/>
  <c r="AA2351" i="1"/>
  <c r="AA2352" i="1"/>
  <c r="AA2353" i="1"/>
  <c r="AA2354" i="1"/>
  <c r="AA2355" i="1"/>
  <c r="AA2356" i="1"/>
  <c r="AA2357" i="1"/>
  <c r="AA2358" i="1"/>
  <c r="AA2359" i="1"/>
  <c r="AA2360" i="1"/>
  <c r="AA2361" i="1"/>
  <c r="AA2362" i="1"/>
  <c r="AA2363" i="1"/>
  <c r="AA2364" i="1"/>
  <c r="AA2365" i="1"/>
  <c r="AA2366" i="1"/>
  <c r="AA2367" i="1"/>
  <c r="AA2368" i="1"/>
  <c r="AA2369" i="1"/>
  <c r="AA2370" i="1"/>
  <c r="AA2371" i="1"/>
  <c r="AA2372" i="1"/>
  <c r="AA2373" i="1"/>
  <c r="AA2374" i="1"/>
  <c r="AA2375" i="1"/>
  <c r="AA2376" i="1"/>
  <c r="AA2377" i="1"/>
  <c r="AA2378" i="1"/>
  <c r="AA2379" i="1"/>
  <c r="AA2380" i="1"/>
  <c r="AA2381" i="1"/>
  <c r="AA2382" i="1"/>
  <c r="AA2383" i="1"/>
  <c r="AA2384" i="1"/>
  <c r="AA2385" i="1"/>
  <c r="AA2386" i="1"/>
  <c r="AA2387" i="1"/>
  <c r="AA2388" i="1"/>
  <c r="AA2389" i="1"/>
  <c r="AA2390" i="1"/>
  <c r="AA2391" i="1"/>
  <c r="AA2392" i="1"/>
  <c r="AA2393" i="1"/>
  <c r="AA2394" i="1"/>
  <c r="AA2395" i="1"/>
  <c r="AA2396" i="1"/>
  <c r="AA2397" i="1"/>
  <c r="AA2398" i="1"/>
  <c r="AA2399" i="1"/>
  <c r="AA2400" i="1"/>
  <c r="AA2401" i="1"/>
  <c r="AA2402" i="1"/>
  <c r="AA2403" i="1"/>
  <c r="AA2404" i="1"/>
  <c r="AA2405" i="1"/>
  <c r="AA2406" i="1"/>
  <c r="AA2407" i="1"/>
  <c r="AA2408" i="1"/>
  <c r="AA2409" i="1"/>
  <c r="AA2410" i="1"/>
  <c r="AA2411" i="1"/>
  <c r="AA2412" i="1"/>
  <c r="AA2413" i="1"/>
  <c r="AA2414" i="1"/>
  <c r="AA2415" i="1"/>
  <c r="AA2416" i="1"/>
  <c r="AA2417" i="1"/>
  <c r="AA2418" i="1"/>
  <c r="AA2419" i="1"/>
  <c r="AA2420" i="1"/>
  <c r="AA2421" i="1"/>
  <c r="AA2422" i="1"/>
  <c r="AA2423" i="1"/>
  <c r="AA2424" i="1"/>
  <c r="AA2425" i="1"/>
  <c r="AA2426" i="1"/>
  <c r="AA2427" i="1"/>
  <c r="AA2428" i="1"/>
  <c r="AA2429" i="1"/>
  <c r="AA2430" i="1"/>
  <c r="AA2431" i="1"/>
  <c r="AA2432" i="1"/>
  <c r="AA2433" i="1"/>
  <c r="AA2434" i="1"/>
  <c r="AA2435" i="1"/>
  <c r="AA2436" i="1"/>
  <c r="AA2437" i="1"/>
  <c r="AA2438" i="1"/>
  <c r="AA2439" i="1"/>
  <c r="AA2440" i="1"/>
  <c r="AA2441" i="1"/>
  <c r="AA2442" i="1"/>
  <c r="AA2443" i="1"/>
  <c r="AA2444" i="1"/>
  <c r="AA2445" i="1"/>
  <c r="AA2446" i="1"/>
  <c r="AA2447" i="1"/>
  <c r="AA2448" i="1"/>
  <c r="AA2449" i="1"/>
  <c r="AA2450" i="1"/>
  <c r="AA2451" i="1"/>
  <c r="AA2452" i="1"/>
  <c r="AA2453" i="1"/>
  <c r="AA2454" i="1"/>
  <c r="AA2455" i="1"/>
  <c r="AA2456" i="1"/>
  <c r="AA2457" i="1"/>
  <c r="AA2458" i="1"/>
  <c r="AA2459" i="1"/>
  <c r="AA2460" i="1"/>
  <c r="AA2461" i="1"/>
  <c r="AA2462" i="1"/>
  <c r="AA2463" i="1"/>
  <c r="AA2464" i="1"/>
  <c r="AA2465" i="1"/>
  <c r="AA2466" i="1"/>
  <c r="AA2467" i="1"/>
  <c r="AA2468" i="1"/>
  <c r="AA2469" i="1"/>
  <c r="AA2470" i="1"/>
  <c r="AA2471" i="1"/>
  <c r="AA2472" i="1"/>
  <c r="AA2473" i="1"/>
  <c r="AA2474" i="1"/>
  <c r="AA2475" i="1"/>
  <c r="AA2476" i="1"/>
  <c r="AA2477" i="1"/>
  <c r="AA2478" i="1"/>
  <c r="AA2479" i="1"/>
  <c r="AA2480" i="1"/>
  <c r="AA2481" i="1"/>
  <c r="AA2482" i="1"/>
  <c r="AA2483" i="1"/>
  <c r="AA2484" i="1"/>
  <c r="AA2485" i="1"/>
  <c r="AA2486" i="1"/>
  <c r="AA2487" i="1"/>
  <c r="AA2488" i="1"/>
  <c r="AA2489" i="1"/>
  <c r="AA2490" i="1"/>
  <c r="AA2491" i="1"/>
  <c r="AA2492" i="1"/>
  <c r="AA2493" i="1"/>
  <c r="AA2494" i="1"/>
  <c r="AA2495" i="1"/>
  <c r="AA2496" i="1"/>
  <c r="AA2497" i="1"/>
  <c r="AA2498" i="1"/>
  <c r="AA2499" i="1"/>
  <c r="AA2500" i="1"/>
  <c r="AA2501" i="1"/>
  <c r="AA2502" i="1"/>
  <c r="AA2503" i="1"/>
  <c r="AA2504" i="1"/>
  <c r="AA2505" i="1"/>
  <c r="AA2506" i="1"/>
  <c r="AA2507" i="1"/>
  <c r="AA2508" i="1"/>
  <c r="AA2509" i="1"/>
  <c r="AA2510" i="1"/>
  <c r="AA2511" i="1"/>
  <c r="AA2512" i="1"/>
  <c r="AA2513" i="1"/>
  <c r="AA2514" i="1"/>
  <c r="AA2515" i="1"/>
  <c r="AA2516" i="1"/>
  <c r="AA2517" i="1"/>
  <c r="AA2518" i="1"/>
  <c r="AA2519" i="1"/>
  <c r="AA2520" i="1"/>
  <c r="AA2521" i="1"/>
  <c r="AA2522" i="1"/>
  <c r="AA2523" i="1"/>
  <c r="AA2524" i="1"/>
  <c r="AA2525" i="1"/>
  <c r="AA2526" i="1"/>
  <c r="AA2527" i="1"/>
  <c r="AA2528" i="1"/>
  <c r="AA2529" i="1"/>
  <c r="AA2530" i="1"/>
  <c r="AA2531" i="1"/>
  <c r="AA2532" i="1"/>
  <c r="AA2533" i="1"/>
  <c r="AA2534" i="1"/>
  <c r="AA2535" i="1"/>
  <c r="AA2536" i="1"/>
  <c r="AA2537" i="1"/>
  <c r="AA2538" i="1"/>
  <c r="AA2539" i="1"/>
  <c r="AA2540" i="1"/>
  <c r="AA2541" i="1"/>
  <c r="AA2542" i="1"/>
  <c r="AA2543" i="1"/>
  <c r="AA2544" i="1"/>
  <c r="AA2545" i="1"/>
  <c r="AA2546" i="1"/>
  <c r="AA2547" i="1"/>
  <c r="AA2548" i="1"/>
  <c r="AA2549" i="1"/>
  <c r="AA2550" i="1"/>
  <c r="AA2551" i="1"/>
  <c r="AA2552" i="1"/>
  <c r="AA2553" i="1"/>
  <c r="AA2554" i="1"/>
  <c r="AA2555" i="1"/>
  <c r="AA2556" i="1"/>
  <c r="AA2557" i="1"/>
  <c r="AA2558" i="1"/>
  <c r="AA2559" i="1"/>
  <c r="AA2560" i="1"/>
  <c r="AA2561" i="1"/>
  <c r="AA2562" i="1"/>
  <c r="AA2563" i="1"/>
  <c r="AA2564" i="1"/>
  <c r="AA2565" i="1"/>
  <c r="AA2566" i="1"/>
  <c r="AA2567" i="1"/>
  <c r="AA2568" i="1"/>
  <c r="AA2569" i="1"/>
  <c r="AA2570" i="1"/>
  <c r="AA2571" i="1"/>
  <c r="AA2572" i="1"/>
  <c r="AA2573" i="1"/>
  <c r="AA2574" i="1"/>
  <c r="AA2575" i="1"/>
  <c r="AA2576" i="1"/>
  <c r="AA2577" i="1"/>
  <c r="AA2578" i="1"/>
  <c r="AA2579" i="1"/>
  <c r="AA2580" i="1"/>
  <c r="AA2581" i="1"/>
  <c r="AA2582" i="1"/>
  <c r="AA2583" i="1"/>
  <c r="AA2584" i="1"/>
  <c r="AA2585" i="1"/>
  <c r="AA2586" i="1"/>
  <c r="AA2587" i="1"/>
  <c r="AA2588" i="1"/>
  <c r="AA2589" i="1"/>
  <c r="AA2590" i="1"/>
  <c r="AA2591" i="1"/>
  <c r="AA2592" i="1"/>
  <c r="AA2593" i="1"/>
  <c r="AA2594" i="1"/>
  <c r="AA2595" i="1"/>
  <c r="AA2596" i="1"/>
  <c r="AA2597" i="1"/>
  <c r="AA2598" i="1"/>
  <c r="AA2599" i="1"/>
  <c r="AA2600" i="1"/>
  <c r="AA2601" i="1"/>
  <c r="AA2602" i="1"/>
  <c r="AA2603" i="1"/>
  <c r="AA2604" i="1"/>
  <c r="AA2605" i="1"/>
  <c r="AA2606" i="1"/>
  <c r="AA2607" i="1"/>
  <c r="AA2608" i="1"/>
  <c r="AA2609" i="1"/>
  <c r="AA2610" i="1"/>
  <c r="AA2611" i="1"/>
  <c r="AA2612" i="1"/>
  <c r="AA2613" i="1"/>
  <c r="AA2614" i="1"/>
  <c r="AA2615" i="1"/>
  <c r="AA2616" i="1"/>
  <c r="AA2617" i="1"/>
  <c r="AA2618" i="1"/>
  <c r="AA2619" i="1"/>
  <c r="AA2620" i="1"/>
  <c r="AA2621" i="1"/>
  <c r="AA2622" i="1"/>
  <c r="AA2623" i="1"/>
  <c r="AA2624" i="1"/>
  <c r="AA2625" i="1"/>
  <c r="AA2626" i="1"/>
  <c r="AA2627" i="1"/>
  <c r="AA2628" i="1"/>
  <c r="AA2629" i="1"/>
  <c r="AA2630" i="1"/>
  <c r="AA2631" i="1"/>
  <c r="AA2632" i="1"/>
  <c r="AA2633" i="1"/>
  <c r="AA2634" i="1"/>
  <c r="AA2635" i="1"/>
  <c r="AA2636" i="1"/>
  <c r="AA2637" i="1"/>
  <c r="AA2638" i="1"/>
  <c r="AA2639" i="1"/>
  <c r="AA2640" i="1"/>
  <c r="AA2641" i="1"/>
  <c r="AA2642" i="1"/>
  <c r="AA2643" i="1"/>
  <c r="AA2644" i="1"/>
  <c r="AA2645" i="1"/>
  <c r="AA2646" i="1"/>
  <c r="AA2647" i="1"/>
  <c r="AA2648" i="1"/>
  <c r="AA2649" i="1"/>
  <c r="AA2650" i="1"/>
  <c r="AA2651" i="1"/>
  <c r="AA2652" i="1"/>
  <c r="AA2653" i="1"/>
  <c r="AA2654" i="1"/>
  <c r="AA2655" i="1"/>
  <c r="AA2656" i="1"/>
  <c r="AA2657" i="1"/>
  <c r="AA2658" i="1"/>
  <c r="AA2659" i="1"/>
  <c r="AA2660" i="1"/>
  <c r="AA2661" i="1"/>
  <c r="AA2662" i="1"/>
  <c r="AA2663" i="1"/>
  <c r="AA2664" i="1"/>
  <c r="AA2665" i="1"/>
  <c r="AA2666" i="1"/>
  <c r="AA2667" i="1"/>
  <c r="AA2668" i="1"/>
  <c r="AA2669" i="1"/>
  <c r="AA2670" i="1"/>
  <c r="AA2671" i="1"/>
  <c r="AA2672" i="1"/>
  <c r="AA2673" i="1"/>
  <c r="AA2674" i="1"/>
  <c r="AA2675" i="1"/>
  <c r="AA2676" i="1"/>
  <c r="AA2677" i="1"/>
  <c r="AA2678" i="1"/>
  <c r="AA2679" i="1"/>
  <c r="AA2680" i="1"/>
  <c r="AA2681" i="1"/>
  <c r="AA2682" i="1"/>
  <c r="AA2683" i="1"/>
  <c r="AA2684" i="1"/>
  <c r="AA2685" i="1"/>
  <c r="AA2686" i="1"/>
  <c r="AA2687" i="1"/>
  <c r="AA2688" i="1"/>
  <c r="AA2689" i="1"/>
  <c r="AA2690" i="1"/>
  <c r="AA2691" i="1"/>
  <c r="AA2692" i="1"/>
  <c r="AA2693" i="1"/>
  <c r="AA2694" i="1"/>
  <c r="AA2695" i="1"/>
  <c r="AA2696" i="1"/>
  <c r="AA2697" i="1"/>
  <c r="AA2698" i="1"/>
  <c r="AA2699" i="1"/>
  <c r="AA2700" i="1"/>
  <c r="AA2701" i="1"/>
  <c r="AA2702" i="1"/>
  <c r="AA2703" i="1"/>
  <c r="AA2704" i="1"/>
  <c r="AA2705" i="1"/>
  <c r="AA2706" i="1"/>
  <c r="AA2707" i="1"/>
  <c r="AA2708" i="1"/>
  <c r="AA2709" i="1"/>
  <c r="AA2710" i="1"/>
  <c r="AA2711" i="1"/>
  <c r="AA2712" i="1"/>
  <c r="AA2713" i="1"/>
  <c r="AA2714" i="1"/>
  <c r="AA2715" i="1"/>
  <c r="AA2716" i="1"/>
  <c r="AA2717" i="1"/>
  <c r="AA2718" i="1"/>
  <c r="AA2719" i="1"/>
  <c r="AA2720" i="1"/>
  <c r="AA2721" i="1"/>
  <c r="AA2722" i="1"/>
  <c r="AA2723" i="1"/>
  <c r="AA2724" i="1"/>
  <c r="AA2725" i="1"/>
  <c r="AA2726" i="1"/>
  <c r="AA2727" i="1"/>
  <c r="AA2728" i="1"/>
  <c r="AA2729" i="1"/>
  <c r="AA2730" i="1"/>
  <c r="AA2731" i="1"/>
  <c r="AA2732" i="1"/>
  <c r="AA2733" i="1"/>
  <c r="AA2734" i="1"/>
  <c r="AA2735" i="1"/>
  <c r="AA2736" i="1"/>
  <c r="AA2737" i="1"/>
  <c r="AA2738" i="1"/>
  <c r="AA2739" i="1"/>
  <c r="AA2740" i="1"/>
  <c r="AA2741" i="1"/>
  <c r="AA2742" i="1"/>
  <c r="AA2743" i="1"/>
  <c r="AA2744" i="1"/>
  <c r="AA2745" i="1"/>
  <c r="AA2746" i="1"/>
  <c r="AA2747" i="1"/>
  <c r="AA2748" i="1"/>
  <c r="AA2749" i="1"/>
  <c r="AA2750" i="1"/>
  <c r="AA2751" i="1"/>
  <c r="AA2752" i="1"/>
  <c r="AA2753" i="1"/>
  <c r="AA2754" i="1"/>
  <c r="AA2755" i="1"/>
  <c r="AA2756" i="1"/>
  <c r="AA2757" i="1"/>
  <c r="AA2758" i="1"/>
  <c r="AA2759" i="1"/>
  <c r="AA2760" i="1"/>
  <c r="AA2761" i="1"/>
  <c r="AA2762" i="1"/>
  <c r="AA2763" i="1"/>
  <c r="AA2764" i="1"/>
  <c r="AA2765" i="1"/>
  <c r="AA2766" i="1"/>
  <c r="AA2767" i="1"/>
  <c r="AA2768" i="1"/>
  <c r="AA2769" i="1"/>
  <c r="AA2770" i="1"/>
  <c r="AA2771" i="1"/>
  <c r="AA2772" i="1"/>
  <c r="AA2773" i="1"/>
  <c r="AA2774" i="1"/>
  <c r="AA2775" i="1"/>
  <c r="AA2776" i="1"/>
  <c r="AA2777" i="1"/>
  <c r="AA2778" i="1"/>
  <c r="AA2779" i="1"/>
  <c r="AA2780" i="1"/>
  <c r="AA2781" i="1"/>
  <c r="AA2782" i="1"/>
  <c r="AA2783" i="1"/>
  <c r="AA2784" i="1"/>
  <c r="AA2785" i="1"/>
  <c r="AA2786" i="1"/>
  <c r="AA2787" i="1"/>
  <c r="AA2788" i="1"/>
  <c r="AA2789" i="1"/>
  <c r="AA2790" i="1"/>
  <c r="AA2791" i="1"/>
  <c r="AA2792" i="1"/>
  <c r="AA2793" i="1"/>
  <c r="AA2794" i="1"/>
  <c r="AA2795" i="1"/>
  <c r="AA2796" i="1"/>
  <c r="AA2797" i="1"/>
  <c r="AA2798" i="1"/>
  <c r="AA2799" i="1"/>
  <c r="AA2800" i="1"/>
  <c r="AA2801" i="1"/>
  <c r="AA2802" i="1"/>
  <c r="AA2803" i="1"/>
  <c r="AA2804" i="1"/>
  <c r="AA2805" i="1"/>
  <c r="AA2806" i="1"/>
  <c r="AA2807" i="1"/>
  <c r="AA2808" i="1"/>
  <c r="AA2809" i="1"/>
  <c r="AA2810" i="1"/>
  <c r="AA2811" i="1"/>
  <c r="AA2812" i="1"/>
  <c r="AA2813" i="1"/>
  <c r="AA2814" i="1"/>
  <c r="AA2815" i="1"/>
  <c r="AA2816" i="1"/>
  <c r="AA2817" i="1"/>
  <c r="AA2818" i="1"/>
  <c r="AA2819" i="1"/>
  <c r="AA2820" i="1"/>
  <c r="AA2821" i="1"/>
  <c r="AA2822" i="1"/>
  <c r="AA2823" i="1"/>
  <c r="AA2824" i="1"/>
  <c r="AA2825" i="1"/>
  <c r="AA2826" i="1"/>
  <c r="AA2827" i="1"/>
  <c r="AA2828" i="1"/>
  <c r="AA2829" i="1"/>
  <c r="AA2830" i="1"/>
  <c r="AA2831" i="1"/>
  <c r="AA2832" i="1"/>
  <c r="AA2833" i="1"/>
  <c r="AA2834" i="1"/>
  <c r="AA2835" i="1"/>
  <c r="AA2836" i="1"/>
  <c r="AA2837" i="1"/>
  <c r="AA2838" i="1"/>
  <c r="AA2839" i="1"/>
  <c r="AA2840" i="1"/>
  <c r="AA2841" i="1"/>
  <c r="AA2842" i="1"/>
  <c r="AA2843" i="1"/>
  <c r="AA2844" i="1"/>
  <c r="AA2845" i="1"/>
  <c r="AA2846" i="1"/>
  <c r="AA2847" i="1"/>
  <c r="AA2848" i="1"/>
  <c r="AA2849" i="1"/>
  <c r="AA2850" i="1"/>
  <c r="AA2851" i="1"/>
  <c r="AA2852" i="1"/>
  <c r="AA2853" i="1"/>
  <c r="AA2854" i="1"/>
  <c r="AA2855" i="1"/>
  <c r="AA2856" i="1"/>
  <c r="AA2857" i="1"/>
  <c r="AA2858" i="1"/>
  <c r="AA2859" i="1"/>
  <c r="AA2860" i="1"/>
  <c r="AA2861" i="1"/>
  <c r="AA2862" i="1"/>
  <c r="AA2863" i="1"/>
  <c r="AA2864" i="1"/>
  <c r="AA2865" i="1"/>
  <c r="AA2866" i="1"/>
  <c r="AA2867" i="1"/>
  <c r="AA2868" i="1"/>
  <c r="AA2869" i="1"/>
  <c r="AA2870" i="1"/>
  <c r="AA2871" i="1"/>
  <c r="AA2872" i="1"/>
  <c r="AA2873" i="1"/>
  <c r="AA2874" i="1"/>
  <c r="AA2875" i="1"/>
  <c r="AA2876" i="1"/>
  <c r="AA2877" i="1"/>
  <c r="AA2878" i="1"/>
  <c r="AA2879" i="1"/>
  <c r="AA2880" i="1"/>
  <c r="AA2881" i="1"/>
  <c r="AA2882" i="1"/>
  <c r="AA2883" i="1"/>
  <c r="AA2884" i="1"/>
  <c r="AA2885" i="1"/>
  <c r="AA2886" i="1"/>
  <c r="AA2887" i="1"/>
  <c r="AA2888" i="1"/>
  <c r="AA2889" i="1"/>
  <c r="AA2890" i="1"/>
  <c r="AA2891" i="1"/>
  <c r="AA2892" i="1"/>
  <c r="AA2893" i="1"/>
  <c r="AA2894" i="1"/>
  <c r="AA2895" i="1"/>
  <c r="AA2896" i="1"/>
  <c r="AA2897" i="1"/>
  <c r="AA2898" i="1"/>
  <c r="AA2899" i="1"/>
  <c r="AA2900" i="1"/>
  <c r="AA2901" i="1"/>
  <c r="AA2902" i="1"/>
  <c r="AA2903" i="1"/>
  <c r="AA2904" i="1"/>
  <c r="AA2905" i="1"/>
  <c r="AA2906" i="1"/>
  <c r="AA2907" i="1"/>
  <c r="AA2908" i="1"/>
  <c r="AA2909" i="1"/>
  <c r="AA2910" i="1"/>
  <c r="AA2911" i="1"/>
  <c r="AA2912" i="1"/>
  <c r="AA2913" i="1"/>
  <c r="AA2914" i="1"/>
  <c r="AA2915" i="1"/>
  <c r="AA2916" i="1"/>
  <c r="AA2917" i="1"/>
  <c r="AA2918" i="1"/>
  <c r="AA2919" i="1"/>
  <c r="AA2920" i="1"/>
  <c r="AA2921" i="1"/>
  <c r="AA2922" i="1"/>
  <c r="AA2923" i="1"/>
  <c r="AA2924" i="1"/>
  <c r="AA2925" i="1"/>
  <c r="AA2926" i="1"/>
  <c r="AA2927" i="1"/>
  <c r="AA2928" i="1"/>
  <c r="AA2929" i="1"/>
  <c r="AA2930" i="1"/>
  <c r="AA2931" i="1"/>
  <c r="AA2932" i="1"/>
  <c r="AA2933" i="1"/>
  <c r="AA2934" i="1"/>
  <c r="AA2935" i="1"/>
  <c r="AA2936" i="1"/>
  <c r="AA2937" i="1"/>
  <c r="AA2938" i="1"/>
  <c r="AA2939" i="1"/>
  <c r="AA2940" i="1"/>
  <c r="AA2941" i="1"/>
  <c r="AA2942" i="1"/>
  <c r="AA2943" i="1"/>
  <c r="AA2944" i="1"/>
  <c r="AA2945" i="1"/>
  <c r="AA2946" i="1"/>
  <c r="AA2947" i="1"/>
  <c r="AA2948" i="1"/>
  <c r="AA2949" i="1"/>
  <c r="AA2950" i="1"/>
  <c r="AA2951" i="1"/>
  <c r="AA2952" i="1"/>
  <c r="AA2953" i="1"/>
  <c r="AA2954" i="1"/>
  <c r="AA2955" i="1"/>
  <c r="AA2956" i="1"/>
  <c r="AA2957" i="1"/>
  <c r="AA2958" i="1"/>
  <c r="AA2959" i="1"/>
  <c r="AA2960" i="1"/>
  <c r="AA2961" i="1"/>
  <c r="AA2962" i="1"/>
  <c r="AA2963" i="1"/>
  <c r="AA2964" i="1"/>
  <c r="AA2965" i="1"/>
  <c r="AA2966" i="1"/>
  <c r="AA2967" i="1"/>
  <c r="AA2968" i="1"/>
  <c r="AA2969" i="1"/>
  <c r="AA2970" i="1"/>
  <c r="AA2971" i="1"/>
  <c r="AA2972" i="1"/>
  <c r="AA2973" i="1"/>
  <c r="AA2974" i="1"/>
  <c r="AA2975" i="1"/>
  <c r="AA2976" i="1"/>
  <c r="AA2977" i="1"/>
  <c r="AA2978" i="1"/>
  <c r="AA2979" i="1"/>
  <c r="AA2980" i="1"/>
  <c r="AA2981" i="1"/>
  <c r="AA2982" i="1"/>
  <c r="AA2983" i="1"/>
  <c r="AA2984" i="1"/>
  <c r="AA2985" i="1"/>
  <c r="AA2986" i="1"/>
  <c r="AA2987" i="1"/>
  <c r="AA2988" i="1"/>
  <c r="AA2989" i="1"/>
  <c r="AA2990" i="1"/>
  <c r="AA2991" i="1"/>
  <c r="AA2992" i="1"/>
  <c r="AA2993" i="1"/>
  <c r="AA2994" i="1"/>
  <c r="AA2995" i="1"/>
  <c r="AA2996" i="1"/>
  <c r="AA2997" i="1"/>
  <c r="AA2998" i="1"/>
  <c r="AA2999" i="1"/>
  <c r="AA3000" i="1"/>
  <c r="AA3001" i="1"/>
  <c r="AA3002" i="1"/>
  <c r="AA3003" i="1"/>
  <c r="AA3004" i="1"/>
  <c r="AA3005" i="1"/>
  <c r="AA3006" i="1"/>
  <c r="AA3007" i="1"/>
  <c r="AA3008" i="1"/>
  <c r="AA3009" i="1"/>
  <c r="AA3010" i="1"/>
  <c r="AA3011" i="1"/>
  <c r="AA3012" i="1"/>
  <c r="AA3013" i="1"/>
  <c r="AA3014" i="1"/>
  <c r="AA3015" i="1"/>
  <c r="AA3016" i="1"/>
  <c r="AA3017" i="1"/>
  <c r="AA3018" i="1"/>
  <c r="AA3019" i="1"/>
  <c r="AA3020" i="1"/>
  <c r="AA3021" i="1"/>
  <c r="AA3022" i="1"/>
  <c r="AA3023" i="1"/>
  <c r="AA3024" i="1"/>
  <c r="AA3025" i="1"/>
  <c r="AA3026" i="1"/>
  <c r="AA3027" i="1"/>
  <c r="AA3028" i="1"/>
  <c r="AA3029" i="1"/>
  <c r="AA3030" i="1"/>
  <c r="AA3031" i="1"/>
  <c r="AA3032" i="1"/>
  <c r="AA3033" i="1"/>
  <c r="AA3034" i="1"/>
  <c r="AA3035" i="1"/>
  <c r="AA3036" i="1"/>
  <c r="AA3037" i="1"/>
  <c r="AA3038" i="1"/>
  <c r="AA3039" i="1"/>
  <c r="AA3040" i="1"/>
  <c r="AA3041" i="1"/>
  <c r="AA3042" i="1"/>
  <c r="AA3043" i="1"/>
  <c r="AA3044" i="1"/>
  <c r="AA3045" i="1"/>
  <c r="AA3046" i="1"/>
  <c r="AA3047" i="1"/>
  <c r="AA3048" i="1"/>
  <c r="AA3049" i="1"/>
  <c r="AA3050" i="1"/>
  <c r="AA3051" i="1"/>
  <c r="AA3052" i="1"/>
  <c r="AA3053" i="1"/>
  <c r="AA3054" i="1"/>
  <c r="AA3055" i="1"/>
  <c r="AA3056" i="1"/>
  <c r="AA3057" i="1"/>
  <c r="AA3058" i="1"/>
  <c r="AA3059" i="1"/>
  <c r="AA3060" i="1"/>
  <c r="AA3061" i="1"/>
  <c r="AA3062" i="1"/>
  <c r="AA3063" i="1"/>
  <c r="AA3064" i="1"/>
  <c r="AA3065" i="1"/>
  <c r="AA3066" i="1"/>
  <c r="AA3067" i="1"/>
  <c r="AA3068" i="1"/>
  <c r="AA3069" i="1"/>
  <c r="AA3070" i="1"/>
  <c r="AA3071" i="1"/>
  <c r="AA3072" i="1"/>
  <c r="AA3073" i="1"/>
  <c r="AA3074" i="1"/>
  <c r="AA3075" i="1"/>
  <c r="AA3076" i="1"/>
  <c r="AA3077" i="1"/>
  <c r="AA3078" i="1"/>
  <c r="AA3079" i="1"/>
  <c r="AA3080" i="1"/>
  <c r="AA3081" i="1"/>
  <c r="AA3082" i="1"/>
  <c r="AA3083" i="1"/>
  <c r="AA3084" i="1"/>
  <c r="AA3085" i="1"/>
  <c r="AA3086" i="1"/>
  <c r="AA3087" i="1"/>
  <c r="AA3088" i="1"/>
  <c r="AA3089" i="1"/>
  <c r="AA3090" i="1"/>
  <c r="AA3091" i="1"/>
  <c r="AA3092" i="1"/>
  <c r="AA3093" i="1"/>
  <c r="AA3094" i="1"/>
  <c r="AA3095" i="1"/>
  <c r="AA3096" i="1"/>
  <c r="AA3097" i="1"/>
  <c r="AA3098" i="1"/>
  <c r="AA3099" i="1"/>
  <c r="AA3100" i="1"/>
  <c r="AA3101" i="1"/>
  <c r="AA3102" i="1"/>
  <c r="AA3103" i="1"/>
  <c r="AA3104" i="1"/>
  <c r="AA3105" i="1"/>
  <c r="AA3106" i="1"/>
  <c r="AA3107" i="1"/>
  <c r="AA3108" i="1"/>
  <c r="AA3109" i="1"/>
  <c r="AA3110" i="1"/>
  <c r="AA3111" i="1"/>
  <c r="AA3112" i="1"/>
  <c r="AA3113" i="1"/>
  <c r="AA3114" i="1"/>
  <c r="AA3115" i="1"/>
  <c r="AA3116" i="1"/>
  <c r="AA3117" i="1"/>
  <c r="AA3118" i="1"/>
  <c r="AA3119" i="1"/>
  <c r="AA3120" i="1"/>
  <c r="AA3121" i="1"/>
  <c r="AA3122" i="1"/>
  <c r="AA3123" i="1"/>
  <c r="AA3124" i="1"/>
  <c r="AA3125" i="1"/>
  <c r="AA3126" i="1"/>
  <c r="AA3127" i="1"/>
  <c r="AA3128" i="1"/>
  <c r="AA3129" i="1"/>
  <c r="AA3130" i="1"/>
  <c r="AA3131" i="1"/>
  <c r="AA3132" i="1"/>
  <c r="AA3133" i="1"/>
  <c r="AA3134" i="1"/>
  <c r="AA3135" i="1"/>
  <c r="AA3136" i="1"/>
  <c r="AA3137" i="1"/>
  <c r="AA3138" i="1"/>
  <c r="AA3139" i="1"/>
  <c r="AA3140" i="1"/>
  <c r="AA3141" i="1"/>
  <c r="AA3142" i="1"/>
  <c r="AA3143" i="1"/>
  <c r="AA3144" i="1"/>
  <c r="AA3145" i="1"/>
  <c r="AA3146" i="1"/>
  <c r="AA3147" i="1"/>
  <c r="AA3148" i="1"/>
  <c r="AA3149" i="1"/>
  <c r="AA3150" i="1"/>
  <c r="AA3151" i="1"/>
  <c r="AA3152" i="1"/>
  <c r="AA3153" i="1"/>
  <c r="AA3154" i="1"/>
  <c r="AA3155" i="1"/>
  <c r="AA3156" i="1"/>
  <c r="AA3157" i="1"/>
  <c r="AA3158" i="1"/>
  <c r="AA3159" i="1"/>
  <c r="AA3160" i="1"/>
  <c r="AA3161" i="1"/>
  <c r="AA3162" i="1"/>
  <c r="AA3163" i="1"/>
  <c r="AA3164" i="1"/>
  <c r="AA3165" i="1"/>
  <c r="AA3166" i="1"/>
  <c r="AA3167" i="1"/>
  <c r="AA3168" i="1"/>
  <c r="AA3169" i="1"/>
  <c r="AA3170" i="1"/>
  <c r="AA3171" i="1"/>
  <c r="AA3172" i="1"/>
  <c r="AA3173" i="1"/>
  <c r="AA3174" i="1"/>
  <c r="AA3175" i="1"/>
  <c r="AA3176" i="1"/>
  <c r="AA3177" i="1"/>
  <c r="AA3178" i="1"/>
  <c r="AA3179" i="1"/>
  <c r="AA3180" i="1"/>
  <c r="AA3181" i="1"/>
  <c r="AA3182" i="1"/>
  <c r="AA3183" i="1"/>
  <c r="AA3184" i="1"/>
  <c r="AA3185" i="1"/>
  <c r="AA3186" i="1"/>
  <c r="AA3187" i="1"/>
  <c r="AA3188" i="1"/>
  <c r="AA3189" i="1"/>
  <c r="AA3190" i="1"/>
  <c r="AA3191" i="1"/>
  <c r="AA3192" i="1"/>
  <c r="AA3193" i="1"/>
  <c r="AA3194" i="1"/>
  <c r="AA3195" i="1"/>
  <c r="AA3196" i="1"/>
  <c r="AA3197" i="1"/>
  <c r="AA3198" i="1"/>
  <c r="AA3199" i="1"/>
  <c r="AA3200" i="1"/>
  <c r="AA3201" i="1"/>
  <c r="AA3202" i="1"/>
  <c r="AA3203" i="1"/>
  <c r="AA3204" i="1"/>
  <c r="AA3205" i="1"/>
  <c r="AA3206" i="1"/>
  <c r="AA3207" i="1"/>
  <c r="AA3208" i="1"/>
  <c r="AA3209" i="1"/>
  <c r="AA3210" i="1"/>
  <c r="AA3211" i="1"/>
  <c r="AA3212" i="1"/>
  <c r="AA3213" i="1"/>
  <c r="AA3214" i="1"/>
  <c r="AA3215" i="1"/>
  <c r="AA3216" i="1"/>
  <c r="AA3217" i="1"/>
  <c r="AA3218" i="1"/>
  <c r="AA3219" i="1"/>
  <c r="AA3220" i="1"/>
  <c r="AA3221" i="1"/>
  <c r="AA3222" i="1"/>
  <c r="AA3223" i="1"/>
  <c r="AA3224" i="1"/>
  <c r="AA3225" i="1"/>
  <c r="AA3226" i="1"/>
  <c r="AA3227" i="1"/>
  <c r="AA3228" i="1"/>
  <c r="AA3229" i="1"/>
  <c r="AA3230" i="1"/>
  <c r="AA3231" i="1"/>
  <c r="AA3232" i="1"/>
  <c r="AA3233" i="1"/>
  <c r="AA3234" i="1"/>
  <c r="AA3235" i="1"/>
  <c r="AA3236" i="1"/>
  <c r="AA3237" i="1"/>
  <c r="AA3238" i="1"/>
  <c r="AA3239" i="1"/>
  <c r="AA3240" i="1"/>
  <c r="AA3241" i="1"/>
  <c r="AA3242" i="1"/>
  <c r="AA3243" i="1"/>
  <c r="AA3244" i="1"/>
  <c r="AA3245" i="1"/>
  <c r="AA3246" i="1"/>
  <c r="AA3247" i="1"/>
  <c r="AA3248" i="1"/>
  <c r="AA3249" i="1"/>
  <c r="AA3250" i="1"/>
  <c r="AA3251" i="1"/>
  <c r="AA3252" i="1"/>
  <c r="AA3253" i="1"/>
  <c r="AA3254" i="1"/>
  <c r="AA3255" i="1"/>
  <c r="AA3256" i="1"/>
  <c r="AA3257" i="1"/>
  <c r="AA3258" i="1"/>
  <c r="AA3259" i="1"/>
  <c r="AA3260" i="1"/>
  <c r="AA3261" i="1"/>
  <c r="AA3262" i="1"/>
  <c r="AA3263" i="1"/>
  <c r="AA3264" i="1"/>
  <c r="AA3265" i="1"/>
  <c r="AA3266" i="1"/>
  <c r="AA3267" i="1"/>
  <c r="AA3268" i="1"/>
  <c r="AA3269" i="1"/>
  <c r="AA3270" i="1"/>
  <c r="AA3271" i="1"/>
  <c r="AA3272" i="1"/>
  <c r="AA3273" i="1"/>
  <c r="AA3274" i="1"/>
  <c r="AA3275" i="1"/>
  <c r="AA3276" i="1"/>
  <c r="AA3277" i="1"/>
  <c r="AA3278" i="1"/>
  <c r="AA3279" i="1"/>
  <c r="AA3280" i="1"/>
  <c r="AA3281" i="1"/>
  <c r="AA3282" i="1"/>
  <c r="AA3283" i="1"/>
  <c r="AA3284" i="1"/>
  <c r="AA3285" i="1"/>
  <c r="AA3286" i="1"/>
  <c r="AA3287" i="1"/>
  <c r="AA3288" i="1"/>
  <c r="AA3289" i="1"/>
  <c r="AA3290" i="1"/>
  <c r="AA3291" i="1"/>
  <c r="AA3292" i="1"/>
  <c r="AA3293" i="1"/>
  <c r="AA3294" i="1"/>
  <c r="AA3295" i="1"/>
  <c r="AA3296" i="1"/>
  <c r="AA3297" i="1"/>
  <c r="AA3298" i="1"/>
  <c r="AA3299" i="1"/>
  <c r="AA3300" i="1"/>
  <c r="AA3301" i="1"/>
  <c r="AA3302" i="1"/>
  <c r="AA3303" i="1"/>
  <c r="AA3304" i="1"/>
  <c r="AA3305" i="1"/>
  <c r="AA3306" i="1"/>
  <c r="AA3307" i="1"/>
  <c r="AA3308" i="1"/>
  <c r="AA3309" i="1"/>
  <c r="AA3310" i="1"/>
  <c r="AA3311" i="1"/>
  <c r="AA3312" i="1"/>
  <c r="AA3313" i="1"/>
  <c r="AA3314" i="1"/>
  <c r="AA3315" i="1"/>
  <c r="AA3316" i="1"/>
  <c r="AA3317" i="1"/>
  <c r="AA3318" i="1"/>
  <c r="AA3319" i="1"/>
  <c r="AA3320" i="1"/>
  <c r="AA3321" i="1"/>
  <c r="AA3322" i="1"/>
  <c r="AA3323" i="1"/>
  <c r="AA3324" i="1"/>
  <c r="AA3325" i="1"/>
  <c r="H14" i="5"/>
  <c r="H24" i="5"/>
  <c r="H25" i="5"/>
  <c r="H30" i="5"/>
  <c r="J7" i="2"/>
  <c r="L7" i="2"/>
  <c r="M7" i="2"/>
  <c r="P7" i="2"/>
  <c r="R7" i="2"/>
  <c r="U7" i="2"/>
  <c r="J8" i="2"/>
  <c r="L8" i="2"/>
  <c r="M8" i="2"/>
  <c r="P8" i="2"/>
  <c r="R8" i="2"/>
  <c r="U8" i="2"/>
  <c r="J9" i="2"/>
  <c r="L9" i="2"/>
  <c r="M9" i="2"/>
  <c r="P9" i="2"/>
  <c r="R9" i="2"/>
  <c r="U9" i="2"/>
  <c r="I10" i="2"/>
  <c r="J10" i="2"/>
  <c r="L10" i="2"/>
  <c r="M10" i="2"/>
  <c r="P10" i="2"/>
  <c r="R10" i="2"/>
  <c r="U10" i="2"/>
  <c r="I11" i="2"/>
  <c r="J11" i="2"/>
  <c r="L11" i="2"/>
  <c r="M11" i="2"/>
  <c r="N11" i="2"/>
  <c r="P11" i="2"/>
  <c r="R11" i="2"/>
  <c r="U11" i="2"/>
  <c r="I12" i="2"/>
  <c r="J12" i="2"/>
  <c r="L12" i="2"/>
  <c r="M12" i="2"/>
  <c r="P12" i="2"/>
  <c r="R12" i="2"/>
  <c r="U12" i="2"/>
  <c r="I13" i="2"/>
  <c r="J13" i="2"/>
  <c r="L13" i="2"/>
  <c r="M13" i="2"/>
  <c r="N13" i="2"/>
  <c r="P13" i="2"/>
  <c r="R13" i="2"/>
  <c r="U13" i="2"/>
  <c r="J14" i="2"/>
  <c r="L14" i="2"/>
  <c r="M14" i="2"/>
  <c r="P14" i="2"/>
  <c r="R14" i="2"/>
  <c r="U14" i="2"/>
  <c r="J15" i="2"/>
  <c r="L15" i="2"/>
  <c r="M15" i="2"/>
  <c r="P15" i="2"/>
  <c r="R15" i="2"/>
  <c r="U15" i="2"/>
  <c r="J16" i="2"/>
  <c r="L16" i="2"/>
  <c r="M16" i="2"/>
  <c r="P16" i="2"/>
  <c r="R16" i="2"/>
  <c r="U16" i="2"/>
  <c r="J17" i="2"/>
  <c r="L17" i="2"/>
  <c r="M17" i="2"/>
  <c r="P17" i="2"/>
  <c r="R17" i="2"/>
  <c r="U17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G26" i="2"/>
  <c r="G27" i="2"/>
  <c r="G28" i="2"/>
  <c r="G29" i="2"/>
  <c r="G30" i="2"/>
  <c r="G31" i="2"/>
  <c r="G32" i="2"/>
  <c r="G33" i="2"/>
  <c r="E34" i="2"/>
  <c r="F34" i="2"/>
  <c r="G34" i="2"/>
  <c r="G37" i="2"/>
  <c r="G38" i="2"/>
  <c r="G41" i="2"/>
  <c r="G42" i="2"/>
  <c r="G43" i="2"/>
  <c r="G44" i="2"/>
  <c r="G45" i="2"/>
  <c r="G46" i="2"/>
  <c r="G47" i="2"/>
  <c r="E48" i="2"/>
  <c r="F48" i="2"/>
  <c r="G48" i="2"/>
  <c r="E50" i="2"/>
  <c r="F50" i="2"/>
  <c r="G50" i="2"/>
  <c r="G56" i="2"/>
  <c r="G57" i="2"/>
  <c r="G58" i="2"/>
  <c r="G59" i="2"/>
  <c r="G60" i="2"/>
  <c r="G61" i="2"/>
  <c r="G62" i="2"/>
  <c r="G63" i="2"/>
  <c r="G64" i="2"/>
  <c r="E65" i="2"/>
  <c r="F65" i="2"/>
  <c r="G65" i="2"/>
  <c r="G67" i="2"/>
  <c r="G69" i="2"/>
  <c r="G71" i="2"/>
  <c r="G73" i="2"/>
  <c r="E75" i="2"/>
  <c r="F75" i="2"/>
  <c r="G75" i="2"/>
  <c r="G80" i="2"/>
  <c r="G81" i="2"/>
  <c r="G82" i="2"/>
  <c r="G83" i="2"/>
  <c r="G84" i="2"/>
  <c r="E85" i="2"/>
  <c r="F85" i="2"/>
  <c r="G85" i="2"/>
  <c r="F8" i="4"/>
  <c r="G8" i="4"/>
  <c r="H8" i="4"/>
  <c r="F9" i="4"/>
  <c r="G9" i="4"/>
  <c r="H9" i="4"/>
  <c r="F10" i="4"/>
  <c r="G10" i="4"/>
  <c r="H10" i="4"/>
  <c r="F11" i="4"/>
  <c r="G11" i="4"/>
  <c r="H11" i="4"/>
  <c r="F12" i="4"/>
  <c r="G12" i="4"/>
  <c r="H12" i="4"/>
  <c r="F13" i="4"/>
  <c r="G13" i="4"/>
  <c r="H13" i="4"/>
  <c r="F14" i="4"/>
  <c r="G14" i="4"/>
  <c r="H14" i="4"/>
  <c r="F15" i="4"/>
  <c r="G15" i="4"/>
  <c r="H15" i="4"/>
  <c r="F16" i="4"/>
  <c r="G16" i="4"/>
  <c r="H16" i="4"/>
  <c r="F17" i="4"/>
  <c r="G17" i="4"/>
  <c r="H17" i="4"/>
  <c r="F18" i="4"/>
  <c r="G18" i="4"/>
  <c r="H18" i="4"/>
  <c r="F19" i="4"/>
  <c r="G19" i="4"/>
  <c r="H19" i="4"/>
  <c r="H21" i="4"/>
  <c r="H24" i="4"/>
  <c r="H25" i="4"/>
  <c r="H26" i="4"/>
  <c r="H27" i="4"/>
  <c r="H28" i="4"/>
  <c r="H29" i="4"/>
  <c r="H30" i="4"/>
  <c r="H31" i="4"/>
  <c r="H32" i="4"/>
  <c r="H33" i="4"/>
  <c r="H34" i="4"/>
  <c r="H35" i="4"/>
  <c r="H38" i="4"/>
  <c r="H39" i="4"/>
  <c r="H40" i="4"/>
  <c r="H41" i="4"/>
  <c r="H42" i="4"/>
  <c r="H46" i="4"/>
  <c r="H47" i="4"/>
  <c r="H48" i="4"/>
  <c r="H49" i="4"/>
  <c r="H50" i="4"/>
  <c r="H51" i="4"/>
  <c r="H52" i="4"/>
  <c r="H53" i="4"/>
  <c r="H54" i="4"/>
  <c r="H55" i="4"/>
  <c r="H57" i="4"/>
  <c r="H59" i="4"/>
  <c r="H61" i="4"/>
  <c r="H63" i="4"/>
  <c r="H64" i="4"/>
  <c r="H67" i="4"/>
  <c r="H68" i="4"/>
  <c r="H69" i="4"/>
  <c r="H70" i="4"/>
  <c r="H71" i="4"/>
  <c r="H72" i="4"/>
  <c r="H79" i="4"/>
  <c r="H81" i="4"/>
</calcChain>
</file>

<file path=xl/sharedStrings.xml><?xml version="1.0" encoding="utf-8"?>
<sst xmlns="http://schemas.openxmlformats.org/spreadsheetml/2006/main" count="1024" uniqueCount="422">
  <si>
    <t>2001 Pro Forma</t>
  </si>
  <si>
    <t>* ERCOT</t>
  </si>
  <si>
    <t>Smith/Sukaly</t>
  </si>
  <si>
    <t>Trading</t>
  </si>
  <si>
    <t>Direct Expense</t>
  </si>
  <si>
    <t>Origination</t>
  </si>
  <si>
    <t xml:space="preserve"> </t>
  </si>
  <si>
    <t>Net</t>
  </si>
  <si>
    <t>Capital</t>
  </si>
  <si>
    <t>Charge</t>
  </si>
  <si>
    <t>Depreciation</t>
  </si>
  <si>
    <t>Income</t>
  </si>
  <si>
    <t>HeadCount</t>
  </si>
  <si>
    <t>V@R</t>
  </si>
  <si>
    <t>Gross</t>
  </si>
  <si>
    <t>* Southeast</t>
  </si>
  <si>
    <t>Herndon/Pagan</t>
  </si>
  <si>
    <t>FV - Investments</t>
  </si>
  <si>
    <t>Other</t>
  </si>
  <si>
    <t>Outside</t>
  </si>
  <si>
    <t>Legal</t>
  </si>
  <si>
    <t>Tax</t>
  </si>
  <si>
    <t>Total</t>
  </si>
  <si>
    <t>* Midwest</t>
  </si>
  <si>
    <t>Sturm/Baughman</t>
  </si>
  <si>
    <t>* Northeast</t>
  </si>
  <si>
    <t>Davis/Ader</t>
  </si>
  <si>
    <t>DE/HC</t>
  </si>
  <si>
    <t>Presto</t>
  </si>
  <si>
    <t>* 24 Hr Trading</t>
  </si>
  <si>
    <t>Robinson</t>
  </si>
  <si>
    <t>* East Development</t>
  </si>
  <si>
    <t>Jacoby</t>
  </si>
  <si>
    <t>Expenses</t>
  </si>
  <si>
    <t>peakers - capital/depreciation</t>
  </si>
  <si>
    <t>* East Pwr Structuring</t>
  </si>
  <si>
    <t>Aucoin</t>
  </si>
  <si>
    <t>* East Power Fund.</t>
  </si>
  <si>
    <t>Will</t>
  </si>
  <si>
    <t>* East Power Genco</t>
  </si>
  <si>
    <t>EAST POWER</t>
  </si>
  <si>
    <t>TOTAL</t>
  </si>
  <si>
    <t>WEST POWER</t>
  </si>
  <si>
    <t>Calger</t>
  </si>
  <si>
    <t>* West QF</t>
  </si>
  <si>
    <t>* West Development</t>
  </si>
  <si>
    <t>Parquet</t>
  </si>
  <si>
    <t>Belden</t>
  </si>
  <si>
    <t>* West Power Trading</t>
  </si>
  <si>
    <t>* West Originations</t>
  </si>
  <si>
    <t>* West Power MM/S</t>
  </si>
  <si>
    <t>Foster/Wolfe</t>
  </si>
  <si>
    <t>* West Power Fund.</t>
  </si>
  <si>
    <t>Heisenreiker</t>
  </si>
  <si>
    <t>* Portland Office</t>
  </si>
  <si>
    <t>* San Franscisco Office</t>
  </si>
  <si>
    <t>Belden/Calger</t>
  </si>
  <si>
    <t xml:space="preserve">  </t>
  </si>
  <si>
    <t>NATURAL GAS</t>
  </si>
  <si>
    <t>Allen/Tycholiz</t>
  </si>
  <si>
    <t>* MB/Schedulers</t>
  </si>
  <si>
    <t>2000</t>
  </si>
  <si>
    <t>Variance</t>
  </si>
  <si>
    <t>2001</t>
  </si>
  <si>
    <t>Headcount</t>
  </si>
  <si>
    <t>Shively/Luce</t>
  </si>
  <si>
    <t>* East Gas</t>
  </si>
  <si>
    <t>Neal/Vickers</t>
  </si>
  <si>
    <t>Develop/Other</t>
  </si>
  <si>
    <t>*Texas Gas</t>
  </si>
  <si>
    <t>Martin</t>
  </si>
  <si>
    <t>* Financial Trading</t>
  </si>
  <si>
    <t>Arnold</t>
  </si>
  <si>
    <t>Lagrasta</t>
  </si>
  <si>
    <t>* Upstream Origination</t>
  </si>
  <si>
    <t>Mrha</t>
  </si>
  <si>
    <t>* Bridgeline</t>
  </si>
  <si>
    <t>* HPL</t>
  </si>
  <si>
    <t>Redmond</t>
  </si>
  <si>
    <t>* NG Structuring</t>
  </si>
  <si>
    <t>McMichael</t>
  </si>
  <si>
    <t>* NG Fundamentals</t>
  </si>
  <si>
    <t>Gaskill</t>
  </si>
  <si>
    <t>CANADA</t>
  </si>
  <si>
    <t>* Natural Gas</t>
  </si>
  <si>
    <t>McKay/LeDain</t>
  </si>
  <si>
    <t>* Finance</t>
  </si>
  <si>
    <t>Kitagawa</t>
  </si>
  <si>
    <t>* West Power</t>
  </si>
  <si>
    <t>Zufferli/Davies</t>
  </si>
  <si>
    <t>DeVries</t>
  </si>
  <si>
    <t>* Retail</t>
  </si>
  <si>
    <t>Pope</t>
  </si>
  <si>
    <t>Milnthorp</t>
  </si>
  <si>
    <t>MEXICO</t>
  </si>
  <si>
    <t>Yzaguirre</t>
  </si>
  <si>
    <t>GENERATION INVEST</t>
  </si>
  <si>
    <t>Duran</t>
  </si>
  <si>
    <t>PRINCIPAL INVESTING</t>
  </si>
  <si>
    <t>Miller</t>
  </si>
  <si>
    <t xml:space="preserve">ENERGY CAPITAL </t>
  </si>
  <si>
    <t>Thompson/Josey</t>
  </si>
  <si>
    <t>Detmering</t>
  </si>
  <si>
    <t>CORPORATE DEVELOP</t>
  </si>
  <si>
    <t>RESTRUCTURING</t>
  </si>
  <si>
    <t>OFFICE OF CHAIRMAN</t>
  </si>
  <si>
    <t>* Other</t>
  </si>
  <si>
    <t>Delainey</t>
  </si>
  <si>
    <t>Defner</t>
  </si>
  <si>
    <t>TOTAL COMMERCIAL INCOME</t>
  </si>
  <si>
    <t>BA&amp;R</t>
  </si>
  <si>
    <t>Colwell</t>
  </si>
  <si>
    <t>People</t>
  </si>
  <si>
    <t>Office</t>
  </si>
  <si>
    <t>Equipment</t>
  </si>
  <si>
    <t>Consultants</t>
  </si>
  <si>
    <t>Bill Out</t>
  </si>
  <si>
    <t>Stretch</t>
  </si>
  <si>
    <t>Tot/HC</t>
  </si>
  <si>
    <t>2000 Net</t>
  </si>
  <si>
    <t>Transaction Support</t>
  </si>
  <si>
    <t>Energy Ops/EOL Trading</t>
  </si>
  <si>
    <t>Beck</t>
  </si>
  <si>
    <t>Human Resources</t>
  </si>
  <si>
    <t>Oxley</t>
  </si>
  <si>
    <t>Haedicke</t>
  </si>
  <si>
    <t>Public Relations</t>
  </si>
  <si>
    <t>Thode</t>
  </si>
  <si>
    <t>Douglas</t>
  </si>
  <si>
    <t>Research</t>
  </si>
  <si>
    <t>Kaminski</t>
  </si>
  <si>
    <t>Tholan</t>
  </si>
  <si>
    <t>Technical Services</t>
  </si>
  <si>
    <t>Treasury</t>
  </si>
  <si>
    <t>e-Source &amp; CABC</t>
  </si>
  <si>
    <t>Group Expenses</t>
  </si>
  <si>
    <t>Perlman</t>
  </si>
  <si>
    <t>Corporate Expenses</t>
  </si>
  <si>
    <t>Corporate Service Billings</t>
  </si>
  <si>
    <t>* Insurance</t>
  </si>
  <si>
    <t>* SAP</t>
  </si>
  <si>
    <t>* Audit Fee</t>
  </si>
  <si>
    <t>* Clickathome</t>
  </si>
  <si>
    <t>* Misc</t>
  </si>
  <si>
    <t>* Legal</t>
  </si>
  <si>
    <t>* Tax</t>
  </si>
  <si>
    <t>* Human Resources</t>
  </si>
  <si>
    <t>* Public Relations</t>
  </si>
  <si>
    <t>Total Corp Service Billings</t>
  </si>
  <si>
    <t>Regulatory Affairs</t>
  </si>
  <si>
    <t>ECM</t>
  </si>
  <si>
    <t>RAC</t>
  </si>
  <si>
    <t>N/A</t>
  </si>
  <si>
    <t>Grand Total</t>
  </si>
  <si>
    <t>2001 Plan</t>
  </si>
  <si>
    <t>Group Compensation</t>
  </si>
  <si>
    <t>Bonus</t>
  </si>
  <si>
    <t>AESOP</t>
  </si>
  <si>
    <t>Stock Options</t>
  </si>
  <si>
    <t>Phantom Stock</t>
  </si>
  <si>
    <t>LTIP</t>
  </si>
  <si>
    <t>2000 Forecast</t>
  </si>
  <si>
    <t>Gross Margin</t>
  </si>
  <si>
    <t>Direct Expenses</t>
  </si>
  <si>
    <t>East Power</t>
  </si>
  <si>
    <t>West Power</t>
  </si>
  <si>
    <t>Natural Gas</t>
  </si>
  <si>
    <t>Canada</t>
  </si>
  <si>
    <t>Mexico</t>
  </si>
  <si>
    <t>Generation Investments</t>
  </si>
  <si>
    <t>Principal Investing</t>
  </si>
  <si>
    <t>Energy Capital</t>
  </si>
  <si>
    <t>Corporate Development</t>
  </si>
  <si>
    <t>Restructuring</t>
  </si>
  <si>
    <t>Office of Chairman</t>
  </si>
  <si>
    <t>Total Commercial Income</t>
  </si>
  <si>
    <t>ENA Group Expenses</t>
  </si>
  <si>
    <t>Legacy Costs</t>
  </si>
  <si>
    <t>Coyote</t>
  </si>
  <si>
    <t>Citrus</t>
  </si>
  <si>
    <t>Sub Total</t>
  </si>
  <si>
    <t>CES</t>
  </si>
  <si>
    <t>System</t>
  </si>
  <si>
    <t>Development</t>
  </si>
  <si>
    <t>Insurance</t>
  </si>
  <si>
    <t>Controllable</t>
  </si>
  <si>
    <t>Infrastructure</t>
  </si>
  <si>
    <t>Travel &amp;</t>
  </si>
  <si>
    <t>Entertainment</t>
  </si>
  <si>
    <t>* West Gas (Denver)</t>
  </si>
  <si>
    <t>* Midwest Gas (Chicago)</t>
  </si>
  <si>
    <t>* LT Fundamentals/Transport</t>
  </si>
  <si>
    <t>Gomez</t>
  </si>
  <si>
    <t>* Derivatives (New York)</t>
  </si>
  <si>
    <t>* East Power (Toronto)</t>
  </si>
  <si>
    <t>Mexico City</t>
  </si>
  <si>
    <t>A) Peakers</t>
  </si>
  <si>
    <t>Lincoln</t>
  </si>
  <si>
    <t>Wheatland</t>
  </si>
  <si>
    <t>Gleason</t>
  </si>
  <si>
    <t>Caledonia</t>
  </si>
  <si>
    <t>New Albany</t>
  </si>
  <si>
    <t>Brownsville</t>
  </si>
  <si>
    <t>B) Turbines/Development Projects</t>
  </si>
  <si>
    <t>Vitro</t>
  </si>
  <si>
    <t>Psco</t>
  </si>
  <si>
    <t>1 7FA</t>
  </si>
  <si>
    <t>2 11N1</t>
  </si>
  <si>
    <t>LV II</t>
  </si>
  <si>
    <t>C) JEDI 1</t>
  </si>
  <si>
    <t>CGAS</t>
  </si>
  <si>
    <t>Chewco Loan</t>
  </si>
  <si>
    <t>Hanover Compressor Common</t>
  </si>
  <si>
    <t>Mariner Common</t>
  </si>
  <si>
    <t>Pure Resources</t>
  </si>
  <si>
    <t>D) JEDI 2</t>
  </si>
  <si>
    <t>Byers Locate Services</t>
  </si>
  <si>
    <t>Crescendo Energy LLC</t>
  </si>
  <si>
    <t>East Coast Power Common (Class A)</t>
  </si>
  <si>
    <t>East Coast Power Incentive Pmt</t>
  </si>
  <si>
    <t>Inland Common</t>
  </si>
  <si>
    <t>Inland Resources Preferred</t>
  </si>
  <si>
    <t>Las Vegas Cogen Debt Equity</t>
  </si>
  <si>
    <t>Las Vegas Cogen Equity</t>
  </si>
  <si>
    <t>Linder Oil</t>
  </si>
  <si>
    <t>Pioneer Chlor (Cactus) Debt Equity</t>
  </si>
  <si>
    <t>Sapphire Bay LLC</t>
  </si>
  <si>
    <t>StarTech Common</t>
  </si>
  <si>
    <t>E) EnSerCo</t>
  </si>
  <si>
    <t>Bonus Resources Common</t>
  </si>
  <si>
    <t>H&amp;R Drilling/Tetonka</t>
  </si>
  <si>
    <t>F) Balance Sheet</t>
  </si>
  <si>
    <t>Bridgeline Holdings</t>
  </si>
  <si>
    <t>CanGen</t>
  </si>
  <si>
    <t>Cypress Exploration</t>
  </si>
  <si>
    <t>Destec</t>
  </si>
  <si>
    <t>ENCorp</t>
  </si>
  <si>
    <t>Fuel Cell Energy</t>
  </si>
  <si>
    <t>Hancock</t>
  </si>
  <si>
    <t>Mariner Combined Debt</t>
  </si>
  <si>
    <t>Mariner Warrants</t>
  </si>
  <si>
    <t>Masada Oxynol</t>
  </si>
  <si>
    <t>MTC Metering  Corp</t>
  </si>
  <si>
    <t>Papier Masson (Canada)</t>
  </si>
  <si>
    <t>Power Systems Mfg</t>
  </si>
  <si>
    <t>Solo Energy Corporation</t>
  </si>
  <si>
    <t>Syntroleum Membership Interest</t>
  </si>
  <si>
    <t>Tenaska Equity</t>
  </si>
  <si>
    <t>Tridium Loan</t>
  </si>
  <si>
    <t>Owner</t>
  </si>
  <si>
    <t>Capital Charge</t>
  </si>
  <si>
    <t>Facility Charge</t>
  </si>
  <si>
    <t xml:space="preserve">Total </t>
  </si>
  <si>
    <t>NEW CAPITAL</t>
  </si>
  <si>
    <t>H) OTHER ASSETS</t>
  </si>
  <si>
    <t>Sithe Tracking Account</t>
  </si>
  <si>
    <t>IT PP&amp;E</t>
  </si>
  <si>
    <t>Enron Online - Zipper</t>
  </si>
  <si>
    <t>Expense</t>
  </si>
  <si>
    <t xml:space="preserve">* Executive </t>
  </si>
  <si>
    <t>* Support</t>
  </si>
  <si>
    <t>Notes: Controllable Infrastructure/Systems Development for OOC</t>
  </si>
  <si>
    <t>CABC &amp; e-source</t>
  </si>
  <si>
    <t>EIS Infrastructure - Rub</t>
  </si>
  <si>
    <t>Depreciation et al</t>
  </si>
  <si>
    <t>Pre - 2001 depreciation</t>
  </si>
  <si>
    <t>2001 depreciation</t>
  </si>
  <si>
    <t>Fuji Lease</t>
  </si>
  <si>
    <t>EDS Prepaid Systems</t>
  </si>
  <si>
    <t>Corp System Amortization</t>
  </si>
  <si>
    <t>MSA</t>
  </si>
  <si>
    <t>Application Development</t>
  </si>
  <si>
    <t>IT - Energy Operations</t>
  </si>
  <si>
    <t>IT  - Trading Systems</t>
  </si>
  <si>
    <t>IT - Market Intelligence</t>
  </si>
  <si>
    <t>Corp &amp; Web Development</t>
  </si>
  <si>
    <t>Development Support</t>
  </si>
  <si>
    <t>IT - Commercial Coordination</t>
  </si>
  <si>
    <t>Application Servers</t>
  </si>
  <si>
    <t>Grand Total IT</t>
  </si>
  <si>
    <t>Bibi</t>
  </si>
  <si>
    <t>IT Expenses</t>
  </si>
  <si>
    <t>EOL</t>
  </si>
  <si>
    <t>OOC</t>
  </si>
  <si>
    <t>East Power - SE</t>
  </si>
  <si>
    <t>Equity</t>
  </si>
  <si>
    <t>Debt (after tax)</t>
  </si>
  <si>
    <t>Austin Project</t>
  </si>
  <si>
    <t>East Power - ERCOT</t>
  </si>
  <si>
    <t>West Power - Orig</t>
  </si>
  <si>
    <t>4 LM</t>
  </si>
  <si>
    <t>6 LM</t>
  </si>
  <si>
    <t>Pastoria</t>
  </si>
  <si>
    <t>3 7FA</t>
  </si>
  <si>
    <t>2 7EA</t>
  </si>
  <si>
    <t>1 D5A</t>
  </si>
  <si>
    <t>Balance Sheet</t>
  </si>
  <si>
    <t>Off Balance Sheet</t>
  </si>
  <si>
    <t>Unassigned</t>
  </si>
  <si>
    <t>2 Stm</t>
  </si>
  <si>
    <t>Ameritex (R)</t>
  </si>
  <si>
    <t>3-TEC Warrants(R)</t>
  </si>
  <si>
    <t>Beau Canada</t>
  </si>
  <si>
    <t>Gen-Oil</t>
  </si>
  <si>
    <t>Hughes Rawls Note (R)</t>
  </si>
  <si>
    <t>Place Resources Common (R)</t>
  </si>
  <si>
    <t>Queens Sands Common (R)</t>
  </si>
  <si>
    <t>Queens Sands Preferred (R)</t>
  </si>
  <si>
    <t>Quicksilver Common (R)</t>
  </si>
  <si>
    <t>Principal Investments</t>
  </si>
  <si>
    <t>West Orig - QF</t>
  </si>
  <si>
    <t>Bonne Terre</t>
  </si>
  <si>
    <t>Westwin Energy</t>
  </si>
  <si>
    <t>Basic Energy Preferred (R)</t>
  </si>
  <si>
    <t>Brigham Secured Subdebt (R)</t>
  </si>
  <si>
    <t>Carrizzo Oil &amp; Gas Warrants (R)</t>
  </si>
  <si>
    <t>Other (Buildout Amortization)</t>
  </si>
  <si>
    <t>Pre - Pay Expenses</t>
  </si>
  <si>
    <t>12/01/00 Balance</t>
  </si>
  <si>
    <t>Interest</t>
  </si>
  <si>
    <t>APEA</t>
  </si>
  <si>
    <t>Chase IV</t>
  </si>
  <si>
    <t>Chase V</t>
  </si>
  <si>
    <t>Chase VIII</t>
  </si>
  <si>
    <t>Chase IX</t>
  </si>
  <si>
    <t>New Pre-Pays</t>
  </si>
  <si>
    <t>Prepay Interest - 55 days</t>
  </si>
  <si>
    <t>Cost of Funds Uplift</t>
  </si>
  <si>
    <t>Total Pre-Pay Expense</t>
  </si>
  <si>
    <t>Estimated Financial Drift</t>
  </si>
  <si>
    <t>Net PRM Asset Portfolio - Interest Costs</t>
  </si>
  <si>
    <t>Net Drift/Pre-Pay Expenses</t>
  </si>
  <si>
    <t>Merchant</t>
  </si>
  <si>
    <t>Strategic</t>
  </si>
  <si>
    <t>Strategic vs Merchant</t>
  </si>
  <si>
    <t xml:space="preserve">Strategic </t>
  </si>
  <si>
    <t>LSI Preferred (R)</t>
  </si>
  <si>
    <t>Juniper Exploration (R)</t>
  </si>
  <si>
    <t>HV Marine Warrants (R)</t>
  </si>
  <si>
    <t>LSI Warrants (R)</t>
  </si>
  <si>
    <t>Texland (R)</t>
  </si>
  <si>
    <t>Vastar (R)</t>
  </si>
  <si>
    <t>Venoco Convertible (R)</t>
  </si>
  <si>
    <t>Enserco Offshore</t>
  </si>
  <si>
    <t>Black Bay (R)</t>
  </si>
  <si>
    <t>Geophysical Pursuit (R)</t>
  </si>
  <si>
    <t>Industrial Holdings (R)</t>
  </si>
  <si>
    <t>Keathly Canyon (R)</t>
  </si>
  <si>
    <t>Paradigm Common (R)</t>
  </si>
  <si>
    <t>ENA Upstream Assets</t>
  </si>
  <si>
    <t>HPL PP&amp;E</t>
  </si>
  <si>
    <t>MEGS PP&amp;E</t>
  </si>
  <si>
    <t>HPLR PP&amp;E</t>
  </si>
  <si>
    <t>Enron Texoma PP&amp;E</t>
  </si>
  <si>
    <t>MAC (Meter Acquisition Co.) PP&amp;E</t>
  </si>
  <si>
    <t>Bammell Pad Gas</t>
  </si>
  <si>
    <t>MAC Equity Investment</t>
  </si>
  <si>
    <t>Hanover Measurement Svs</t>
  </si>
  <si>
    <t>Other Investments</t>
  </si>
  <si>
    <t>Upstream Origination</t>
  </si>
  <si>
    <t>Balance Sheet Investments</t>
  </si>
  <si>
    <t>Bammell Gas Trust</t>
  </si>
  <si>
    <t>Big Horn</t>
  </si>
  <si>
    <t>CanFibre Lackawanna LOC sub loan</t>
  </si>
  <si>
    <t>City Forest Advisory</t>
  </si>
  <si>
    <t>Crescendo VPP</t>
  </si>
  <si>
    <t>East Coast Power Loan (Sub Debt)</t>
  </si>
  <si>
    <t xml:space="preserve">First World </t>
  </si>
  <si>
    <t>Heartland Industrial Partners</t>
  </si>
  <si>
    <t>Invasion Debt</t>
  </si>
  <si>
    <t>Sapphire Bay</t>
  </si>
  <si>
    <t>StarTech Common Flow Through</t>
  </si>
  <si>
    <t>Tenaska TRS Step II</t>
  </si>
  <si>
    <t>Alpine Preferred Stock</t>
  </si>
  <si>
    <t>Alpine Warrants</t>
  </si>
  <si>
    <t xml:space="preserve">West Orig </t>
  </si>
  <si>
    <t>West Orig</t>
  </si>
  <si>
    <t>Byers Locate Service</t>
  </si>
  <si>
    <t>Dais Analytics</t>
  </si>
  <si>
    <t>Hanson Production Co.</t>
  </si>
  <si>
    <t>iMedion</t>
  </si>
  <si>
    <t>Las Vegas Cogen Equity &amp; Commodity</t>
  </si>
  <si>
    <t>MCN TRS</t>
  </si>
  <si>
    <t>Pioneer Chlor (Cactus)</t>
  </si>
  <si>
    <t>Tridium Equity</t>
  </si>
  <si>
    <t>Active Power (R)</t>
  </si>
  <si>
    <t>City Forest IPC (R)</t>
  </si>
  <si>
    <t>Juniper (R)</t>
  </si>
  <si>
    <t>Keathley Canyon (R)</t>
  </si>
  <si>
    <t>Venoco (R)</t>
  </si>
  <si>
    <t>WB Oil &amp; Gas (R)</t>
  </si>
  <si>
    <t>Brigham Secured SubDebt (R)</t>
  </si>
  <si>
    <t>Carrizo Warrants (R)</t>
  </si>
  <si>
    <t>Catalytica (R)</t>
  </si>
  <si>
    <t>Ecogas Loan (R)</t>
  </si>
  <si>
    <t>Heartland Steel Common (R)</t>
  </si>
  <si>
    <t>Heartland Steel Cont Loan (R)</t>
  </si>
  <si>
    <t>Heartland Steel EAS (R)</t>
  </si>
  <si>
    <t>Heartland Steel Seed Money (R)</t>
  </si>
  <si>
    <t>Heartland Steel Warrants (R)</t>
  </si>
  <si>
    <t>Hughes Rawls Loan (R)</t>
  </si>
  <si>
    <t>Invasion (R)</t>
  </si>
  <si>
    <t>Enovate</t>
  </si>
  <si>
    <t>Gas - Midwest Orig</t>
  </si>
  <si>
    <t>G) Total Returns Swaps</t>
  </si>
  <si>
    <t>Bammell Looper</t>
  </si>
  <si>
    <t>Mid Texas</t>
  </si>
  <si>
    <t>Motown</t>
  </si>
  <si>
    <t>Tenaska/Cornhusker</t>
  </si>
  <si>
    <t>Build Outs, Other PP&amp;E</t>
  </si>
  <si>
    <t>Onadaga</t>
  </si>
  <si>
    <t>Net A/R and A/P Trade</t>
  </si>
  <si>
    <t>Cash, Working Funds &amp; Temp Cash Invest</t>
  </si>
  <si>
    <t>Inventories and Materials &amp; Supplies</t>
  </si>
  <si>
    <t>Energy Capital Resources</t>
  </si>
  <si>
    <t>HPL???</t>
  </si>
  <si>
    <t>West Power - Turbines/Development</t>
  </si>
  <si>
    <t>East Power - Turbines/Development</t>
  </si>
  <si>
    <t>Canada - Turbines/Development</t>
  </si>
  <si>
    <t>Mexico - Turbines/Development</t>
  </si>
  <si>
    <t>EBIT</t>
  </si>
  <si>
    <t>IT and ENW Infrastructure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</si>
</sst>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165" formatCode="0_);\(0\)"/>
    <numFmt numFmtId="166" formatCode="mm/dd/yy"/>
  </numFmts>
  <fonts count="8" x14ac:knownFonts="1">
    <font>
      <sz val="10"/>
      <name val="Arial"/>
    </font>
    <font>
      <sz val="10"/>
      <name val="Arial"/>
    </font>
    <font>
      <u/>
      <sz val="10"/>
      <name val="Arial"/>
      <family val="2"/>
    </font>
    <font>
      <b/>
      <u/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u val="singleAccounting"/>
      <sz val="10"/>
      <name val="Arial"/>
      <family val="2"/>
    </font>
    <font>
      <b/>
      <u val="singleAccounting"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0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44" fontId="0" fillId="0" borderId="0" xfId="1" applyFont="1"/>
    <xf numFmtId="44" fontId="5" fillId="0" borderId="0" xfId="1" applyFont="1"/>
    <xf numFmtId="44" fontId="4" fillId="0" borderId="0" xfId="1" applyFont="1"/>
    <xf numFmtId="44" fontId="2" fillId="0" borderId="0" xfId="1" applyFont="1"/>
    <xf numFmtId="0" fontId="5" fillId="0" borderId="0" xfId="0" applyFont="1"/>
    <xf numFmtId="0" fontId="4" fillId="0" borderId="0" xfId="0" quotePrefix="1" applyFont="1"/>
    <xf numFmtId="44" fontId="6" fillId="0" borderId="0" xfId="1" applyFont="1"/>
    <xf numFmtId="0" fontId="3" fillId="0" borderId="0" xfId="0" quotePrefix="1" applyFont="1"/>
    <xf numFmtId="1" fontId="0" fillId="0" borderId="0" xfId="1" applyNumberFormat="1" applyFont="1"/>
    <xf numFmtId="1" fontId="0" fillId="0" borderId="0" xfId="0" applyNumberFormat="1"/>
    <xf numFmtId="1" fontId="2" fillId="0" borderId="0" xfId="1" applyNumberFormat="1" applyFont="1"/>
    <xf numFmtId="44" fontId="3" fillId="0" borderId="0" xfId="1" applyFont="1"/>
    <xf numFmtId="44" fontId="7" fillId="0" borderId="0" xfId="1" quotePrefix="1" applyFont="1"/>
    <xf numFmtId="44" fontId="7" fillId="0" borderId="0" xfId="1" applyFont="1"/>
    <xf numFmtId="44" fontId="0" fillId="0" borderId="0" xfId="0" applyNumberFormat="1"/>
    <xf numFmtId="44" fontId="6" fillId="0" borderId="0" xfId="0" applyNumberFormat="1" applyFont="1"/>
    <xf numFmtId="44" fontId="4" fillId="0" borderId="0" xfId="0" applyNumberFormat="1" applyFont="1"/>
    <xf numFmtId="37" fontId="4" fillId="0" borderId="0" xfId="1" applyNumberFormat="1" applyFont="1"/>
    <xf numFmtId="14" fontId="0" fillId="0" borderId="0" xfId="0" applyNumberFormat="1"/>
    <xf numFmtId="165" fontId="4" fillId="0" borderId="0" xfId="1" quotePrefix="1" applyNumberFormat="1" applyFont="1"/>
    <xf numFmtId="44" fontId="4" fillId="0" borderId="0" xfId="1" quotePrefix="1" applyFont="1"/>
    <xf numFmtId="166" fontId="3" fillId="0" borderId="0" xfId="1" applyNumberFormat="1" applyFont="1"/>
    <xf numFmtId="9" fontId="0" fillId="0" borderId="0" xfId="2" applyFont="1"/>
    <xf numFmtId="9" fontId="0" fillId="0" borderId="0" xfId="1" applyNumberFormat="1" applyFont="1"/>
    <xf numFmtId="9" fontId="2" fillId="0" borderId="0" xfId="2" applyFont="1"/>
    <xf numFmtId="17" fontId="0" fillId="0" borderId="0" xfId="0" applyNumberForma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I30"/>
  <sheetViews>
    <sheetView workbookViewId="0"/>
    <sheetView workbookViewId="1"/>
    <sheetView topLeftCell="A2" workbookViewId="2">
      <selection activeCell="H30" sqref="H30"/>
    </sheetView>
  </sheetViews>
  <sheetFormatPr defaultRowHeight="13.2" x14ac:dyDescent="0.25"/>
  <cols>
    <col min="6" max="6" width="18.109375" style="4" customWidth="1"/>
    <col min="8" max="8" width="15.88671875" style="4" bestFit="1" customWidth="1"/>
  </cols>
  <sheetData>
    <row r="4" spans="4:9" x14ac:dyDescent="0.25">
      <c r="D4" s="2" t="s">
        <v>317</v>
      </c>
    </row>
    <row r="6" spans="4:9" x14ac:dyDescent="0.25">
      <c r="F6" s="15" t="s">
        <v>318</v>
      </c>
      <c r="G6" s="2"/>
      <c r="H6" s="15" t="s">
        <v>319</v>
      </c>
      <c r="I6" s="8" t="s">
        <v>6</v>
      </c>
    </row>
    <row r="8" spans="4:9" x14ac:dyDescent="0.25">
      <c r="D8" t="s">
        <v>320</v>
      </c>
      <c r="F8" s="4">
        <v>252050837</v>
      </c>
      <c r="H8" s="4">
        <v>15998269</v>
      </c>
    </row>
    <row r="9" spans="4:9" x14ac:dyDescent="0.25">
      <c r="D9" t="s">
        <v>321</v>
      </c>
      <c r="F9" s="4">
        <v>87624915</v>
      </c>
      <c r="H9" s="4">
        <v>3187766</v>
      </c>
    </row>
    <row r="10" spans="4:9" x14ac:dyDescent="0.25">
      <c r="D10" t="s">
        <v>322</v>
      </c>
      <c r="F10" s="4">
        <v>106595029</v>
      </c>
      <c r="H10" s="4">
        <v>4923901</v>
      </c>
    </row>
    <row r="11" spans="4:9" x14ac:dyDescent="0.25">
      <c r="D11" t="s">
        <v>323</v>
      </c>
      <c r="F11" s="4">
        <v>389009033</v>
      </c>
      <c r="H11" s="4">
        <v>22373745</v>
      </c>
    </row>
    <row r="12" spans="4:9" x14ac:dyDescent="0.25">
      <c r="D12" t="s">
        <v>324</v>
      </c>
      <c r="F12" s="4">
        <v>645745679</v>
      </c>
      <c r="H12" s="4">
        <v>38348313</v>
      </c>
    </row>
    <row r="13" spans="4:9" ht="15" x14ac:dyDescent="0.4">
      <c r="D13" t="s">
        <v>235</v>
      </c>
      <c r="H13" s="10">
        <v>1760454</v>
      </c>
    </row>
    <row r="14" spans="4:9" x14ac:dyDescent="0.25">
      <c r="D14" t="s">
        <v>22</v>
      </c>
      <c r="H14" s="4">
        <f>SUM(H8:H13)</f>
        <v>86592448</v>
      </c>
    </row>
    <row r="17" spans="4:8" x14ac:dyDescent="0.25">
      <c r="D17" s="2" t="s">
        <v>325</v>
      </c>
    </row>
    <row r="19" spans="4:8" x14ac:dyDescent="0.25">
      <c r="D19" s="29">
        <v>36861</v>
      </c>
      <c r="F19" s="4">
        <v>500000000</v>
      </c>
      <c r="H19" s="4">
        <v>34266444</v>
      </c>
    </row>
    <row r="20" spans="4:8" x14ac:dyDescent="0.25">
      <c r="D20" s="29">
        <v>37043</v>
      </c>
      <c r="F20" s="4">
        <v>250000000</v>
      </c>
      <c r="H20" s="4">
        <v>11471738</v>
      </c>
    </row>
    <row r="21" spans="4:8" x14ac:dyDescent="0.25">
      <c r="D21" s="29">
        <v>37226</v>
      </c>
      <c r="F21" s="4">
        <v>250000000</v>
      </c>
      <c r="H21" s="4">
        <v>3000000</v>
      </c>
    </row>
    <row r="23" spans="4:8" x14ac:dyDescent="0.25">
      <c r="D23" t="s">
        <v>326</v>
      </c>
      <c r="H23" s="4">
        <v>3600000</v>
      </c>
    </row>
    <row r="24" spans="4:8" ht="15" x14ac:dyDescent="0.4">
      <c r="D24" t="s">
        <v>327</v>
      </c>
      <c r="H24" s="10">
        <f>5247541+5601579</f>
        <v>10849120</v>
      </c>
    </row>
    <row r="25" spans="4:8" x14ac:dyDescent="0.25">
      <c r="D25" s="3" t="s">
        <v>328</v>
      </c>
      <c r="H25" s="6">
        <f>+H24+H23+H21+H20+H19+H14</f>
        <v>149779750</v>
      </c>
    </row>
    <row r="28" spans="4:8" ht="15" x14ac:dyDescent="0.4">
      <c r="D28" t="s">
        <v>329</v>
      </c>
      <c r="H28" s="10">
        <v>120000000</v>
      </c>
    </row>
    <row r="30" spans="4:8" x14ac:dyDescent="0.25">
      <c r="D30" s="3" t="s">
        <v>330</v>
      </c>
      <c r="H30" s="6">
        <f>+H25-H28</f>
        <v>29779750</v>
      </c>
    </row>
  </sheetData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K81"/>
  <sheetViews>
    <sheetView workbookViewId="0">
      <selection activeCell="G35" sqref="G35"/>
    </sheetView>
    <sheetView workbookViewId="1"/>
    <sheetView tabSelected="1" workbookViewId="2">
      <selection activeCell="G27" sqref="G27"/>
    </sheetView>
  </sheetViews>
  <sheetFormatPr defaultRowHeight="13.2" x14ac:dyDescent="0.25"/>
  <cols>
    <col min="5" max="5" width="14.88671875" customWidth="1"/>
    <col min="6" max="7" width="17.6640625" customWidth="1"/>
    <col min="8" max="8" width="17.88671875" customWidth="1"/>
  </cols>
  <sheetData>
    <row r="4" spans="4:11" x14ac:dyDescent="0.25">
      <c r="D4" s="2" t="s">
        <v>0</v>
      </c>
    </row>
    <row r="6" spans="4:11" x14ac:dyDescent="0.25">
      <c r="F6" s="3"/>
      <c r="G6" s="3" t="s">
        <v>154</v>
      </c>
      <c r="H6" s="3"/>
      <c r="I6" t="s">
        <v>6</v>
      </c>
      <c r="K6" t="s">
        <v>6</v>
      </c>
    </row>
    <row r="7" spans="4:11" x14ac:dyDescent="0.25">
      <c r="F7" s="2" t="s">
        <v>162</v>
      </c>
      <c r="G7" s="2" t="s">
        <v>163</v>
      </c>
      <c r="H7" s="2" t="s">
        <v>7</v>
      </c>
      <c r="I7" t="s">
        <v>6</v>
      </c>
    </row>
    <row r="8" spans="4:11" x14ac:dyDescent="0.25">
      <c r="D8" t="s">
        <v>164</v>
      </c>
      <c r="F8" s="18">
        <f>+'commercial income'!J18</f>
        <v>230000000</v>
      </c>
      <c r="G8" s="18">
        <f>+'commercial income'!X18</f>
        <v>68465710</v>
      </c>
      <c r="H8" s="18">
        <f t="shared" ref="H8:H18" si="0">+F8-G8</f>
        <v>161534290</v>
      </c>
    </row>
    <row r="9" spans="4:11" x14ac:dyDescent="0.25">
      <c r="D9" t="s">
        <v>165</v>
      </c>
      <c r="F9" s="18">
        <f>+'commercial income'!J29</f>
        <v>270000000</v>
      </c>
      <c r="G9" s="18">
        <f>+'commercial income'!X29</f>
        <v>29665617</v>
      </c>
      <c r="H9" s="18">
        <f t="shared" si="0"/>
        <v>240334383</v>
      </c>
    </row>
    <row r="10" spans="4:11" x14ac:dyDescent="0.25">
      <c r="D10" t="s">
        <v>166</v>
      </c>
      <c r="F10" s="18">
        <f>+'commercial income'!J44</f>
        <v>551000000</v>
      </c>
      <c r="G10" s="18">
        <f>+'commercial income'!X44</f>
        <v>69089849</v>
      </c>
      <c r="H10" s="18">
        <f t="shared" si="0"/>
        <v>481910151</v>
      </c>
    </row>
    <row r="11" spans="4:11" x14ac:dyDescent="0.25">
      <c r="D11" t="s">
        <v>167</v>
      </c>
      <c r="F11" s="18">
        <f>+'commercial income'!J54</f>
        <v>240000000</v>
      </c>
      <c r="G11" s="18">
        <f>+'commercial income'!X54</f>
        <v>23149000</v>
      </c>
      <c r="H11" s="18">
        <f t="shared" si="0"/>
        <v>216851000</v>
      </c>
    </row>
    <row r="12" spans="4:11" x14ac:dyDescent="0.25">
      <c r="D12" t="s">
        <v>168</v>
      </c>
      <c r="F12" s="18">
        <f>+'commercial income'!J56</f>
        <v>60000000</v>
      </c>
      <c r="G12" s="18">
        <f>+'commercial income'!X56</f>
        <v>5544000</v>
      </c>
      <c r="H12" s="18">
        <f t="shared" si="0"/>
        <v>54456000</v>
      </c>
    </row>
    <row r="13" spans="4:11" x14ac:dyDescent="0.25">
      <c r="D13" t="s">
        <v>169</v>
      </c>
      <c r="F13" s="18">
        <f>+'commercial income'!J58</f>
        <v>100000000</v>
      </c>
      <c r="G13" s="18">
        <f>+'commercial income'!X58</f>
        <v>7079043</v>
      </c>
      <c r="H13" s="18">
        <f t="shared" si="0"/>
        <v>92920957</v>
      </c>
    </row>
    <row r="14" spans="4:11" x14ac:dyDescent="0.25">
      <c r="D14" t="s">
        <v>170</v>
      </c>
      <c r="F14" s="18">
        <f>+'commercial income'!J60</f>
        <v>150000000</v>
      </c>
      <c r="G14" s="18">
        <f>+'commercial income'!X60</f>
        <v>3564000</v>
      </c>
      <c r="H14" s="18">
        <f t="shared" si="0"/>
        <v>146436000</v>
      </c>
    </row>
    <row r="15" spans="4:11" x14ac:dyDescent="0.25">
      <c r="D15" t="s">
        <v>171</v>
      </c>
      <c r="F15" s="18">
        <f>+'commercial income'!J62</f>
        <v>50000000</v>
      </c>
      <c r="G15" s="18">
        <f>+'commercial income'!X62</f>
        <v>7788000</v>
      </c>
      <c r="H15" s="18">
        <f t="shared" si="0"/>
        <v>42212000</v>
      </c>
    </row>
    <row r="16" spans="4:11" x14ac:dyDescent="0.25">
      <c r="D16" t="s">
        <v>172</v>
      </c>
      <c r="F16" s="18">
        <f>+'commercial income'!J64</f>
        <v>20000000</v>
      </c>
      <c r="G16" s="18">
        <f>+'commercial income'!X64</f>
        <v>2882000</v>
      </c>
      <c r="H16" s="18">
        <f t="shared" si="0"/>
        <v>17118000</v>
      </c>
    </row>
    <row r="17" spans="4:8" x14ac:dyDescent="0.25">
      <c r="D17" t="s">
        <v>173</v>
      </c>
      <c r="F17" s="18">
        <f>+'commercial income'!J66</f>
        <v>10000000</v>
      </c>
      <c r="G17" s="18">
        <f>+'commercial income'!X66</f>
        <v>5993000</v>
      </c>
      <c r="H17" s="18">
        <f t="shared" si="0"/>
        <v>4007000</v>
      </c>
    </row>
    <row r="18" spans="4:8" ht="15" x14ac:dyDescent="0.4">
      <c r="D18" t="s">
        <v>174</v>
      </c>
      <c r="F18" s="19">
        <f>+'commercial income'!J70</f>
        <v>680000000</v>
      </c>
      <c r="G18" s="19">
        <f>+'commercial income'!X70</f>
        <v>87121176</v>
      </c>
      <c r="H18" s="19">
        <f t="shared" si="0"/>
        <v>592878824</v>
      </c>
    </row>
    <row r="19" spans="4:8" x14ac:dyDescent="0.25">
      <c r="D19" t="s">
        <v>175</v>
      </c>
      <c r="F19" s="18">
        <f>SUM(F8:F18)</f>
        <v>2361000000</v>
      </c>
      <c r="G19" s="18">
        <f>SUM(G8:G18)</f>
        <v>310341395</v>
      </c>
      <c r="H19" s="18">
        <f>SUM(H8:H18)</f>
        <v>2050658605</v>
      </c>
    </row>
    <row r="20" spans="4:8" x14ac:dyDescent="0.25">
      <c r="F20" s="18"/>
      <c r="G20" s="18"/>
      <c r="H20" s="18"/>
    </row>
    <row r="21" spans="4:8" x14ac:dyDescent="0.25">
      <c r="D21" s="2" t="s">
        <v>331</v>
      </c>
      <c r="F21" s="18"/>
      <c r="H21" s="18">
        <f>+DriftPrepay!H30</f>
        <v>29779750</v>
      </c>
    </row>
    <row r="22" spans="4:8" x14ac:dyDescent="0.25">
      <c r="D22" s="8" t="s">
        <v>6</v>
      </c>
      <c r="F22" s="18"/>
      <c r="H22" s="18"/>
    </row>
    <row r="23" spans="4:8" x14ac:dyDescent="0.25">
      <c r="D23" s="2" t="s">
        <v>176</v>
      </c>
    </row>
    <row r="24" spans="4:8" x14ac:dyDescent="0.25">
      <c r="D24" t="s">
        <v>110</v>
      </c>
      <c r="H24" s="18">
        <f>+'group expenses'!P7</f>
        <v>10242000</v>
      </c>
    </row>
    <row r="25" spans="4:8" x14ac:dyDescent="0.25">
      <c r="D25" t="s">
        <v>120</v>
      </c>
      <c r="H25" s="18">
        <f>+'group expenses'!P8</f>
        <v>1975000</v>
      </c>
    </row>
    <row r="26" spans="4:8" x14ac:dyDescent="0.25">
      <c r="D26" t="s">
        <v>121</v>
      </c>
      <c r="H26" s="18">
        <f>+'group expenses'!P9</f>
        <v>38990000</v>
      </c>
    </row>
    <row r="27" spans="4:8" x14ac:dyDescent="0.25">
      <c r="D27" t="s">
        <v>123</v>
      </c>
      <c r="H27" s="18">
        <f>+'group expenses'!P10</f>
        <v>4718000</v>
      </c>
    </row>
    <row r="28" spans="4:8" x14ac:dyDescent="0.25">
      <c r="D28" t="s">
        <v>20</v>
      </c>
      <c r="H28" s="18">
        <f>+'group expenses'!P11</f>
        <v>10156000</v>
      </c>
    </row>
    <row r="29" spans="4:8" x14ac:dyDescent="0.25">
      <c r="D29" t="s">
        <v>126</v>
      </c>
      <c r="H29" s="18">
        <f>+'group expenses'!P12</f>
        <v>1559000</v>
      </c>
    </row>
    <row r="30" spans="4:8" x14ac:dyDescent="0.25">
      <c r="D30" t="s">
        <v>21</v>
      </c>
      <c r="H30" s="18">
        <f>+'group expenses'!P13</f>
        <v>2271000</v>
      </c>
    </row>
    <row r="31" spans="4:8" x14ac:dyDescent="0.25">
      <c r="D31" t="s">
        <v>129</v>
      </c>
      <c r="H31" s="18">
        <f>+'group expenses'!P14</f>
        <v>1960000</v>
      </c>
    </row>
    <row r="32" spans="4:8" x14ac:dyDescent="0.25">
      <c r="D32" t="s">
        <v>134</v>
      </c>
      <c r="H32" s="18">
        <f>+'group expenses'!P15</f>
        <v>699000</v>
      </c>
    </row>
    <row r="33" spans="4:8" x14ac:dyDescent="0.25">
      <c r="D33" t="s">
        <v>132</v>
      </c>
      <c r="H33" s="18">
        <f>+'group expenses'!P16</f>
        <v>5637000</v>
      </c>
    </row>
    <row r="34" spans="4:8" ht="15" x14ac:dyDescent="0.4">
      <c r="D34" s="1" t="s">
        <v>133</v>
      </c>
      <c r="H34" s="19">
        <f>+'group expenses'!P17</f>
        <v>2724000</v>
      </c>
    </row>
    <row r="35" spans="4:8" x14ac:dyDescent="0.25">
      <c r="D35" t="s">
        <v>180</v>
      </c>
      <c r="H35" s="18">
        <f>SUM(H24:H34)</f>
        <v>80931000</v>
      </c>
    </row>
    <row r="36" spans="4:8" x14ac:dyDescent="0.25">
      <c r="H36" s="18"/>
    </row>
    <row r="37" spans="4:8" x14ac:dyDescent="0.25">
      <c r="D37" s="2" t="s">
        <v>281</v>
      </c>
      <c r="H37" s="18"/>
    </row>
    <row r="38" spans="4:8" x14ac:dyDescent="0.25">
      <c r="D38" t="s">
        <v>271</v>
      </c>
      <c r="H38" s="18">
        <f>+'group expenses'!E34</f>
        <v>25300000</v>
      </c>
    </row>
    <row r="39" spans="4:8" x14ac:dyDescent="0.25">
      <c r="D39" t="s">
        <v>282</v>
      </c>
      <c r="H39" s="18">
        <f>+'group expenses'!E37</f>
        <v>18800000</v>
      </c>
    </row>
    <row r="40" spans="4:8" x14ac:dyDescent="0.25">
      <c r="D40" t="s">
        <v>186</v>
      </c>
      <c r="H40" s="18">
        <f>+'group expenses'!E38</f>
        <v>15500000</v>
      </c>
    </row>
    <row r="41" spans="4:8" ht="15" x14ac:dyDescent="0.4">
      <c r="D41" t="s">
        <v>264</v>
      </c>
      <c r="H41" s="19">
        <f>+'group expenses'!E48</f>
        <v>32700000</v>
      </c>
    </row>
    <row r="42" spans="4:8" x14ac:dyDescent="0.25">
      <c r="D42" t="s">
        <v>22</v>
      </c>
      <c r="H42" s="18">
        <f>SUM(H38:H41)</f>
        <v>92300000</v>
      </c>
    </row>
    <row r="43" spans="4:8" x14ac:dyDescent="0.25">
      <c r="H43" s="18"/>
    </row>
    <row r="45" spans="4:8" x14ac:dyDescent="0.25">
      <c r="D45" s="2" t="s">
        <v>138</v>
      </c>
    </row>
    <row r="46" spans="4:8" x14ac:dyDescent="0.25">
      <c r="D46" t="s">
        <v>139</v>
      </c>
      <c r="H46" s="4">
        <f>+'group expenses'!E56</f>
        <v>4991000</v>
      </c>
    </row>
    <row r="47" spans="4:8" x14ac:dyDescent="0.25">
      <c r="D47" t="s">
        <v>140</v>
      </c>
      <c r="H47" s="4">
        <f>+'group expenses'!E57</f>
        <v>5114000</v>
      </c>
    </row>
    <row r="48" spans="4:8" x14ac:dyDescent="0.25">
      <c r="D48" t="s">
        <v>141</v>
      </c>
      <c r="H48" s="4">
        <f>+'group expenses'!E58</f>
        <v>3700000</v>
      </c>
    </row>
    <row r="49" spans="4:8" x14ac:dyDescent="0.25">
      <c r="D49" t="s">
        <v>142</v>
      </c>
      <c r="H49" s="4">
        <f>+'group expenses'!E59</f>
        <v>1382000</v>
      </c>
    </row>
    <row r="50" spans="4:8" x14ac:dyDescent="0.25">
      <c r="D50" t="s">
        <v>143</v>
      </c>
      <c r="H50" s="4">
        <f>+'group expenses'!E60</f>
        <v>3302000</v>
      </c>
    </row>
    <row r="51" spans="4:8" x14ac:dyDescent="0.25">
      <c r="D51" t="s">
        <v>144</v>
      </c>
      <c r="H51" s="4">
        <f>+'group expenses'!E61</f>
        <v>2020000</v>
      </c>
    </row>
    <row r="52" spans="4:8" x14ac:dyDescent="0.25">
      <c r="D52" t="s">
        <v>145</v>
      </c>
      <c r="H52" s="4">
        <f>+'group expenses'!E62</f>
        <v>1021000</v>
      </c>
    </row>
    <row r="53" spans="4:8" x14ac:dyDescent="0.25">
      <c r="D53" t="s">
        <v>146</v>
      </c>
      <c r="H53" s="4">
        <f>+'group expenses'!E63</f>
        <v>1509000</v>
      </c>
    </row>
    <row r="54" spans="4:8" ht="15" x14ac:dyDescent="0.4">
      <c r="D54" t="s">
        <v>147</v>
      </c>
      <c r="H54" s="10">
        <f>+'group expenses'!E64</f>
        <v>273000</v>
      </c>
    </row>
    <row r="55" spans="4:8" x14ac:dyDescent="0.25">
      <c r="D55" t="s">
        <v>148</v>
      </c>
      <c r="H55" s="4">
        <f>SUM(H46:H54)</f>
        <v>23312000</v>
      </c>
    </row>
    <row r="56" spans="4:8" x14ac:dyDescent="0.25">
      <c r="H56" s="4"/>
    </row>
    <row r="57" spans="4:8" x14ac:dyDescent="0.25">
      <c r="D57" t="s">
        <v>149</v>
      </c>
      <c r="H57" s="4">
        <f>+'group expenses'!E67</f>
        <v>13077000</v>
      </c>
    </row>
    <row r="58" spans="4:8" x14ac:dyDescent="0.25">
      <c r="H58" s="4"/>
    </row>
    <row r="59" spans="4:8" x14ac:dyDescent="0.25">
      <c r="D59" t="s">
        <v>150</v>
      </c>
      <c r="H59" s="4">
        <f>+'group expenses'!E69</f>
        <v>3500000</v>
      </c>
    </row>
    <row r="60" spans="4:8" x14ac:dyDescent="0.25">
      <c r="H60" s="4"/>
    </row>
    <row r="61" spans="4:8" x14ac:dyDescent="0.25">
      <c r="D61" t="s">
        <v>151</v>
      </c>
      <c r="H61" s="4">
        <f>+'group expenses'!E71</f>
        <v>9040000</v>
      </c>
    </row>
    <row r="62" spans="4:8" x14ac:dyDescent="0.25">
      <c r="H62" s="4"/>
    </row>
    <row r="63" spans="4:8" x14ac:dyDescent="0.25">
      <c r="D63" s="1" t="s">
        <v>18</v>
      </c>
      <c r="H63" s="7">
        <f>+'group expenses'!E73</f>
        <v>870000</v>
      </c>
    </row>
    <row r="64" spans="4:8" x14ac:dyDescent="0.25">
      <c r="D64" t="s">
        <v>180</v>
      </c>
      <c r="H64" s="18">
        <f>+H63+H61+H59+H57+H55</f>
        <v>49799000</v>
      </c>
    </row>
    <row r="65" spans="4:8" x14ac:dyDescent="0.25">
      <c r="H65" s="18"/>
    </row>
    <row r="66" spans="4:8" x14ac:dyDescent="0.25">
      <c r="D66" s="2" t="s">
        <v>155</v>
      </c>
    </row>
    <row r="67" spans="4:8" x14ac:dyDescent="0.25">
      <c r="D67" t="s">
        <v>156</v>
      </c>
      <c r="H67" s="4">
        <f>+'group expenses'!E80</f>
        <v>100000000</v>
      </c>
    </row>
    <row r="68" spans="4:8" x14ac:dyDescent="0.25">
      <c r="D68" t="s">
        <v>157</v>
      </c>
      <c r="H68" s="4">
        <f>+'group expenses'!E81</f>
        <v>5747000</v>
      </c>
    </row>
    <row r="69" spans="4:8" x14ac:dyDescent="0.25">
      <c r="D69" t="s">
        <v>158</v>
      </c>
      <c r="H69" s="4">
        <f>+'group expenses'!E82</f>
        <v>14586000</v>
      </c>
    </row>
    <row r="70" spans="4:8" x14ac:dyDescent="0.25">
      <c r="D70" t="s">
        <v>159</v>
      </c>
      <c r="H70" s="4">
        <f>+'group expenses'!E83</f>
        <v>22259000</v>
      </c>
    </row>
    <row r="71" spans="4:8" ht="15" x14ac:dyDescent="0.4">
      <c r="D71" s="1" t="s">
        <v>160</v>
      </c>
      <c r="H71" s="10">
        <f>+'group expenses'!E84</f>
        <v>159000</v>
      </c>
    </row>
    <row r="72" spans="4:8" x14ac:dyDescent="0.25">
      <c r="D72" t="s">
        <v>180</v>
      </c>
      <c r="H72" s="18">
        <f>SUM(H67:H71)</f>
        <v>142751000</v>
      </c>
    </row>
    <row r="73" spans="4:8" x14ac:dyDescent="0.25">
      <c r="H73" s="18"/>
    </row>
    <row r="74" spans="4:8" x14ac:dyDescent="0.25">
      <c r="D74" s="2" t="s">
        <v>177</v>
      </c>
      <c r="H74" s="18"/>
    </row>
    <row r="75" spans="4:8" x14ac:dyDescent="0.25">
      <c r="D75" s="8" t="s">
        <v>195</v>
      </c>
      <c r="H75" s="18">
        <v>955000</v>
      </c>
    </row>
    <row r="76" spans="4:8" x14ac:dyDescent="0.25">
      <c r="D76" s="8" t="s">
        <v>178</v>
      </c>
      <c r="H76" s="18">
        <v>11318000</v>
      </c>
    </row>
    <row r="77" spans="4:8" x14ac:dyDescent="0.25">
      <c r="D77" s="8" t="s">
        <v>181</v>
      </c>
      <c r="H77" s="18">
        <v>1080000</v>
      </c>
    </row>
    <row r="78" spans="4:8" ht="15" x14ac:dyDescent="0.4">
      <c r="D78" s="1" t="s">
        <v>179</v>
      </c>
      <c r="H78" s="19">
        <v>341000</v>
      </c>
    </row>
    <row r="79" spans="4:8" x14ac:dyDescent="0.25">
      <c r="D79" t="s">
        <v>180</v>
      </c>
      <c r="H79" s="18">
        <f>SUM(H76:H78)</f>
        <v>12739000</v>
      </c>
    </row>
    <row r="81" spans="4:8" x14ac:dyDescent="0.25">
      <c r="D81" s="3" t="s">
        <v>420</v>
      </c>
      <c r="E81" s="3"/>
      <c r="F81" s="20" t="s">
        <v>6</v>
      </c>
      <c r="H81" s="20">
        <f>+H19-H21-H35-H42-H64-H72-H79</f>
        <v>1642358855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G3325"/>
  <sheetViews>
    <sheetView workbookViewId="0">
      <selection activeCell="A12" sqref="A12"/>
    </sheetView>
    <sheetView workbookViewId="1"/>
    <sheetView topLeftCell="A5" workbookViewId="2">
      <pane ySplit="1020" topLeftCell="A48" activePane="bottomLeft"/>
      <selection activeCell="A5" sqref="A5"/>
      <selection pane="bottomLeft" activeCell="AA58" sqref="AA58"/>
    </sheetView>
  </sheetViews>
  <sheetFormatPr defaultRowHeight="13.2" x14ac:dyDescent="0.25"/>
  <cols>
    <col min="3" max="3" width="28.44140625" customWidth="1"/>
    <col min="6" max="6" width="18.44140625" customWidth="1"/>
    <col min="7" max="7" width="12" customWidth="1"/>
    <col min="8" max="8" width="16.6640625" customWidth="1"/>
    <col min="9" max="9" width="10.33203125" customWidth="1"/>
    <col min="10" max="10" width="18" customWidth="1"/>
    <col min="11" max="11" width="12" customWidth="1"/>
    <col min="12" max="12" width="20.6640625" customWidth="1"/>
    <col min="13" max="14" width="15.5546875" customWidth="1"/>
    <col min="15" max="15" width="15.88671875" bestFit="1" customWidth="1"/>
    <col min="16" max="21" width="17.5546875" customWidth="1"/>
    <col min="22" max="22" width="16.5546875" customWidth="1"/>
    <col min="23" max="23" width="14.33203125" customWidth="1"/>
    <col min="24" max="24" width="18.6640625" customWidth="1"/>
    <col min="25" max="25" width="18.5546875" customWidth="1"/>
    <col min="26" max="26" width="15.88671875" bestFit="1" customWidth="1"/>
    <col min="27" max="27" width="19.44140625" customWidth="1"/>
    <col min="28" max="30" width="10.6640625" customWidth="1"/>
  </cols>
  <sheetData>
    <row r="2" spans="1:33" x14ac:dyDescent="0.25">
      <c r="X2" s="18" t="s">
        <v>6</v>
      </c>
    </row>
    <row r="3" spans="1:33" x14ac:dyDescent="0.25">
      <c r="X3" s="18" t="s">
        <v>6</v>
      </c>
    </row>
    <row r="4" spans="1:33" x14ac:dyDescent="0.25">
      <c r="D4" s="2" t="s">
        <v>0</v>
      </c>
      <c r="H4" t="s">
        <v>261</v>
      </c>
    </row>
    <row r="5" spans="1:33" x14ac:dyDescent="0.25">
      <c r="J5" s="3" t="s">
        <v>14</v>
      </c>
      <c r="K5" s="9" t="s">
        <v>61</v>
      </c>
      <c r="L5" s="3"/>
      <c r="O5" s="3" t="s">
        <v>8</v>
      </c>
      <c r="P5" s="3" t="s">
        <v>6</v>
      </c>
      <c r="Q5" s="3" t="s">
        <v>187</v>
      </c>
      <c r="R5" s="3" t="s">
        <v>185</v>
      </c>
      <c r="S5" s="3"/>
      <c r="T5" s="3" t="s">
        <v>182</v>
      </c>
      <c r="U5" s="3" t="s">
        <v>68</v>
      </c>
      <c r="V5" s="3" t="s">
        <v>19</v>
      </c>
      <c r="W5" s="3" t="s">
        <v>19</v>
      </c>
      <c r="X5" s="3" t="s">
        <v>22</v>
      </c>
      <c r="Y5" s="9" t="s">
        <v>61</v>
      </c>
      <c r="Z5" s="9"/>
      <c r="AB5" s="9" t="s">
        <v>63</v>
      </c>
      <c r="AC5" s="9" t="s">
        <v>61</v>
      </c>
      <c r="AD5" s="9"/>
    </row>
    <row r="6" spans="1:33" x14ac:dyDescent="0.25">
      <c r="F6" s="2" t="s">
        <v>3</v>
      </c>
      <c r="G6" s="2" t="s">
        <v>5</v>
      </c>
      <c r="H6" s="2" t="s">
        <v>17</v>
      </c>
      <c r="I6" s="2" t="s">
        <v>18</v>
      </c>
      <c r="J6" s="2" t="s">
        <v>11</v>
      </c>
      <c r="K6" s="2" t="s">
        <v>11</v>
      </c>
      <c r="L6" s="2" t="s">
        <v>62</v>
      </c>
      <c r="M6" s="2" t="s">
        <v>4</v>
      </c>
      <c r="N6" s="2" t="s">
        <v>27</v>
      </c>
      <c r="O6" s="2" t="s">
        <v>9</v>
      </c>
      <c r="P6" s="2" t="s">
        <v>10</v>
      </c>
      <c r="Q6" s="2" t="s">
        <v>188</v>
      </c>
      <c r="R6" s="2" t="s">
        <v>186</v>
      </c>
      <c r="S6" s="2" t="s">
        <v>184</v>
      </c>
      <c r="T6" s="2" t="s">
        <v>183</v>
      </c>
      <c r="U6" s="2" t="s">
        <v>33</v>
      </c>
      <c r="V6" s="2" t="s">
        <v>20</v>
      </c>
      <c r="W6" s="2" t="s">
        <v>21</v>
      </c>
      <c r="X6" s="2" t="s">
        <v>4</v>
      </c>
      <c r="Y6" s="2" t="s">
        <v>33</v>
      </c>
      <c r="Z6" s="2" t="s">
        <v>62</v>
      </c>
      <c r="AA6" s="2" t="s">
        <v>11</v>
      </c>
      <c r="AB6" s="2" t="s">
        <v>12</v>
      </c>
      <c r="AC6" s="2" t="s">
        <v>64</v>
      </c>
      <c r="AD6" s="2" t="s">
        <v>62</v>
      </c>
      <c r="AE6" t="s">
        <v>13</v>
      </c>
      <c r="AF6" t="s">
        <v>8</v>
      </c>
    </row>
    <row r="7" spans="1:33" x14ac:dyDescent="0.25">
      <c r="C7" s="2" t="s">
        <v>40</v>
      </c>
      <c r="F7" t="s">
        <v>6</v>
      </c>
      <c r="G7" t="s">
        <v>6</v>
      </c>
      <c r="M7" t="s">
        <v>6</v>
      </c>
    </row>
    <row r="8" spans="1:33" x14ac:dyDescent="0.25">
      <c r="A8" t="s">
        <v>6</v>
      </c>
      <c r="C8" t="s">
        <v>1</v>
      </c>
      <c r="D8" t="s">
        <v>2</v>
      </c>
      <c r="F8" s="4">
        <v>15000000</v>
      </c>
      <c r="G8" s="4">
        <v>0</v>
      </c>
      <c r="H8" s="4">
        <v>0</v>
      </c>
      <c r="I8" s="4">
        <v>0</v>
      </c>
      <c r="J8" s="4">
        <f>SUM(F8:I8)</f>
        <v>15000000</v>
      </c>
      <c r="K8" s="4">
        <v>0</v>
      </c>
      <c r="L8" s="4">
        <f>+J8-K8</f>
        <v>15000000</v>
      </c>
      <c r="M8" s="4">
        <f>2286000+209000</f>
        <v>2495000</v>
      </c>
      <c r="N8" s="4">
        <f t="shared" ref="N8:N18" si="0">+M8/AB8</f>
        <v>178214.28571428571</v>
      </c>
      <c r="O8" s="4">
        <v>0</v>
      </c>
      <c r="P8" s="4">
        <v>0</v>
      </c>
      <c r="Q8" s="4">
        <v>463000</v>
      </c>
      <c r="R8" s="6">
        <v>1247000</v>
      </c>
      <c r="S8" s="4">
        <v>0</v>
      </c>
      <c r="T8" s="4">
        <v>0</v>
      </c>
      <c r="U8" s="4">
        <v>73000</v>
      </c>
      <c r="V8" s="4">
        <v>710000</v>
      </c>
      <c r="W8" s="4">
        <v>15000</v>
      </c>
      <c r="X8" s="4">
        <f>+W8+V8+U8+T8+S8+R8+Q8+P8+O8+M8</f>
        <v>5003000</v>
      </c>
      <c r="Y8" s="4">
        <v>3556000</v>
      </c>
      <c r="Z8" s="4">
        <f>+X8-Y8</f>
        <v>1447000</v>
      </c>
      <c r="AA8" s="4">
        <f t="shared" ref="AA8:AA18" si="1">+J8-X8</f>
        <v>9997000</v>
      </c>
      <c r="AB8">
        <v>14</v>
      </c>
      <c r="AC8">
        <v>11</v>
      </c>
      <c r="AD8">
        <f>+AB8-AC8</f>
        <v>3</v>
      </c>
      <c r="AF8" t="s">
        <v>6</v>
      </c>
    </row>
    <row r="9" spans="1:33" x14ac:dyDescent="0.25">
      <c r="A9" t="s">
        <v>6</v>
      </c>
      <c r="C9" t="s">
        <v>15</v>
      </c>
      <c r="D9" t="s">
        <v>16</v>
      </c>
      <c r="F9" s="4">
        <v>60000000</v>
      </c>
      <c r="G9" s="4">
        <v>0</v>
      </c>
      <c r="H9" s="4">
        <v>0</v>
      </c>
      <c r="I9" s="4">
        <v>0</v>
      </c>
      <c r="J9" s="4">
        <f t="shared" ref="J9:J68" si="2">SUM(F9:I9)</f>
        <v>60000000</v>
      </c>
      <c r="K9" s="4">
        <v>0</v>
      </c>
      <c r="L9" s="4">
        <f t="shared" ref="L9:L17" si="3">+J9-K9</f>
        <v>60000000</v>
      </c>
      <c r="M9" s="4">
        <f>2795000+253000</f>
        <v>3048000</v>
      </c>
      <c r="N9" s="4">
        <f t="shared" si="0"/>
        <v>152400</v>
      </c>
      <c r="O9" s="5">
        <f>+'balance sheet'!K17</f>
        <v>13089999.999999998</v>
      </c>
      <c r="P9" s="5">
        <f>+'balance sheet'!J17</f>
        <v>5000000</v>
      </c>
      <c r="Q9" s="5">
        <v>647000</v>
      </c>
      <c r="R9" s="5">
        <v>93000</v>
      </c>
      <c r="S9" s="5">
        <v>327710</v>
      </c>
      <c r="T9" s="5">
        <v>0</v>
      </c>
      <c r="U9" s="4">
        <v>83000</v>
      </c>
      <c r="V9" s="4">
        <v>710000</v>
      </c>
      <c r="W9" s="4">
        <v>15000</v>
      </c>
      <c r="X9" s="4">
        <f t="shared" ref="X9:X18" si="4">+W9+V9+U9+T9+S9+R9+Q9+P9+O9+M9</f>
        <v>23013710</v>
      </c>
      <c r="Y9" s="4">
        <v>4318000</v>
      </c>
      <c r="Z9" s="4">
        <f t="shared" ref="Z9:Z17" si="5">+X9-Y9</f>
        <v>18695710</v>
      </c>
      <c r="AA9" s="4">
        <f t="shared" si="1"/>
        <v>36986290</v>
      </c>
      <c r="AB9">
        <v>20</v>
      </c>
      <c r="AC9">
        <v>17</v>
      </c>
      <c r="AD9">
        <f t="shared" ref="AD9:AD18" si="6">+AB9-AC9</f>
        <v>3</v>
      </c>
      <c r="AG9" t="s">
        <v>34</v>
      </c>
    </row>
    <row r="10" spans="1:33" x14ac:dyDescent="0.25">
      <c r="A10" t="s">
        <v>6</v>
      </c>
      <c r="C10" t="s">
        <v>23</v>
      </c>
      <c r="D10" t="s">
        <v>24</v>
      </c>
      <c r="F10" s="4">
        <v>60000000</v>
      </c>
      <c r="G10" s="4">
        <v>0</v>
      </c>
      <c r="H10" s="4">
        <v>0</v>
      </c>
      <c r="I10" s="4">
        <v>0</v>
      </c>
      <c r="J10" s="4">
        <f t="shared" si="2"/>
        <v>60000000</v>
      </c>
      <c r="K10" s="4">
        <v>0</v>
      </c>
      <c r="L10" s="4">
        <f t="shared" si="3"/>
        <v>60000000</v>
      </c>
      <c r="M10" s="4">
        <f>3410000+194000</f>
        <v>3604000</v>
      </c>
      <c r="N10" s="4">
        <f t="shared" si="0"/>
        <v>171619.04761904763</v>
      </c>
      <c r="O10" s="5">
        <v>0</v>
      </c>
      <c r="P10" s="5">
        <v>9000</v>
      </c>
      <c r="Q10" s="5">
        <v>815000</v>
      </c>
      <c r="R10" s="5">
        <v>102000</v>
      </c>
      <c r="S10" s="5">
        <v>0</v>
      </c>
      <c r="T10" s="5">
        <v>0</v>
      </c>
      <c r="U10" s="4">
        <v>10000</v>
      </c>
      <c r="V10" s="5">
        <v>710000</v>
      </c>
      <c r="W10" s="4">
        <v>15000</v>
      </c>
      <c r="X10" s="4">
        <f t="shared" si="4"/>
        <v>5265000</v>
      </c>
      <c r="Y10" s="4">
        <v>4480000</v>
      </c>
      <c r="Z10" s="4">
        <f t="shared" si="5"/>
        <v>785000</v>
      </c>
      <c r="AA10" s="4">
        <f t="shared" si="1"/>
        <v>54735000</v>
      </c>
      <c r="AB10">
        <v>21</v>
      </c>
      <c r="AC10">
        <v>20</v>
      </c>
      <c r="AD10">
        <f t="shared" si="6"/>
        <v>1</v>
      </c>
      <c r="AG10" t="s">
        <v>34</v>
      </c>
    </row>
    <row r="11" spans="1:33" x14ac:dyDescent="0.25">
      <c r="C11" t="s">
        <v>25</v>
      </c>
      <c r="D11" t="s">
        <v>26</v>
      </c>
      <c r="F11" s="4">
        <v>60000000</v>
      </c>
      <c r="G11" s="4">
        <v>0</v>
      </c>
      <c r="H11" s="4">
        <v>0</v>
      </c>
      <c r="I11" s="4">
        <v>0</v>
      </c>
      <c r="J11" s="4">
        <f t="shared" si="2"/>
        <v>60000000</v>
      </c>
      <c r="K11" s="4">
        <v>0</v>
      </c>
      <c r="L11" s="4">
        <f t="shared" si="3"/>
        <v>60000000</v>
      </c>
      <c r="M11" s="4">
        <f>4132000+334000</f>
        <v>4466000</v>
      </c>
      <c r="N11" s="4">
        <f t="shared" si="0"/>
        <v>159500</v>
      </c>
      <c r="O11" s="4">
        <v>0</v>
      </c>
      <c r="P11" s="5">
        <v>15000</v>
      </c>
      <c r="Q11" s="5">
        <v>768000</v>
      </c>
      <c r="R11" s="5">
        <v>145000</v>
      </c>
      <c r="S11" s="5">
        <v>0</v>
      </c>
      <c r="T11" s="5">
        <v>0</v>
      </c>
      <c r="U11" s="5">
        <v>89000</v>
      </c>
      <c r="V11" s="4">
        <v>710000</v>
      </c>
      <c r="W11" s="4">
        <v>15000</v>
      </c>
      <c r="X11" s="4">
        <f t="shared" si="4"/>
        <v>6208000</v>
      </c>
      <c r="Y11" s="4">
        <v>6074000</v>
      </c>
      <c r="Z11" s="4">
        <f t="shared" si="5"/>
        <v>134000</v>
      </c>
      <c r="AA11" s="4">
        <f t="shared" si="1"/>
        <v>53792000</v>
      </c>
      <c r="AB11">
        <v>28</v>
      </c>
      <c r="AC11">
        <v>26</v>
      </c>
      <c r="AD11">
        <f t="shared" si="6"/>
        <v>2</v>
      </c>
    </row>
    <row r="12" spans="1:33" s="3" customFormat="1" x14ac:dyDescent="0.25">
      <c r="A12" s="8" t="s">
        <v>6</v>
      </c>
      <c r="C12" s="8" t="s">
        <v>60</v>
      </c>
      <c r="D12" s="8" t="s">
        <v>28</v>
      </c>
      <c r="F12" s="5">
        <v>10000000</v>
      </c>
      <c r="G12" s="5">
        <v>0</v>
      </c>
      <c r="H12" s="5">
        <v>0</v>
      </c>
      <c r="I12" s="5">
        <v>0</v>
      </c>
      <c r="J12" s="5">
        <f t="shared" si="2"/>
        <v>10000000</v>
      </c>
      <c r="K12" s="5">
        <v>0</v>
      </c>
      <c r="L12" s="5">
        <f t="shared" si="3"/>
        <v>10000000</v>
      </c>
      <c r="M12" s="5">
        <f>1128000+136000</f>
        <v>1264000</v>
      </c>
      <c r="N12" s="5">
        <f t="shared" si="0"/>
        <v>158000</v>
      </c>
      <c r="O12" s="6">
        <v>0</v>
      </c>
      <c r="P12" s="5">
        <v>5000</v>
      </c>
      <c r="Q12" s="5">
        <v>207000</v>
      </c>
      <c r="R12" s="5">
        <v>40000</v>
      </c>
      <c r="S12" s="5">
        <v>0</v>
      </c>
      <c r="T12" s="5">
        <v>2584000</v>
      </c>
      <c r="U12" s="5">
        <f>4625000+91000</f>
        <v>4716000</v>
      </c>
      <c r="V12" s="5">
        <v>0</v>
      </c>
      <c r="W12" s="5">
        <v>16000</v>
      </c>
      <c r="X12" s="4">
        <f t="shared" si="4"/>
        <v>8832000</v>
      </c>
      <c r="Y12" s="5">
        <v>2295000</v>
      </c>
      <c r="Z12" s="4">
        <f t="shared" si="5"/>
        <v>6537000</v>
      </c>
      <c r="AA12" s="5">
        <f t="shared" si="1"/>
        <v>1168000</v>
      </c>
      <c r="AB12" s="8">
        <v>8</v>
      </c>
      <c r="AC12" s="8">
        <v>8</v>
      </c>
      <c r="AD12">
        <f t="shared" si="6"/>
        <v>0</v>
      </c>
    </row>
    <row r="13" spans="1:33" x14ac:dyDescent="0.25">
      <c r="C13" t="s">
        <v>29</v>
      </c>
      <c r="D13" t="s">
        <v>30</v>
      </c>
      <c r="F13" s="4">
        <v>5000000</v>
      </c>
      <c r="G13" s="4">
        <v>0</v>
      </c>
      <c r="H13" s="4">
        <v>0</v>
      </c>
      <c r="I13" s="4">
        <v>0</v>
      </c>
      <c r="J13" s="4">
        <f t="shared" si="2"/>
        <v>5000000</v>
      </c>
      <c r="K13" s="4">
        <v>0</v>
      </c>
      <c r="L13" s="4">
        <f t="shared" si="3"/>
        <v>5000000</v>
      </c>
      <c r="M13" s="4">
        <f>2863000+392000</f>
        <v>3255000</v>
      </c>
      <c r="N13" s="5">
        <f t="shared" si="0"/>
        <v>120555.55555555556</v>
      </c>
      <c r="O13" s="4">
        <v>0</v>
      </c>
      <c r="P13" s="4">
        <v>17000</v>
      </c>
      <c r="Q13" s="4">
        <v>209000</v>
      </c>
      <c r="R13" s="4">
        <v>136000</v>
      </c>
      <c r="S13" s="4">
        <v>0</v>
      </c>
      <c r="T13" s="4">
        <v>0</v>
      </c>
      <c r="U13" s="4">
        <v>35000</v>
      </c>
      <c r="V13" s="4">
        <v>0</v>
      </c>
      <c r="W13" s="4">
        <v>0</v>
      </c>
      <c r="X13" s="4">
        <f t="shared" si="4"/>
        <v>3652000</v>
      </c>
      <c r="Y13" s="4">
        <v>3220000</v>
      </c>
      <c r="Z13" s="4">
        <f t="shared" si="5"/>
        <v>432000</v>
      </c>
      <c r="AA13" s="4">
        <f t="shared" si="1"/>
        <v>1348000</v>
      </c>
      <c r="AB13">
        <v>27</v>
      </c>
      <c r="AC13">
        <v>27</v>
      </c>
      <c r="AD13">
        <f t="shared" si="6"/>
        <v>0</v>
      </c>
    </row>
    <row r="14" spans="1:33" x14ac:dyDescent="0.25">
      <c r="A14" t="s">
        <v>6</v>
      </c>
      <c r="C14" t="s">
        <v>31</v>
      </c>
      <c r="D14" t="s">
        <v>32</v>
      </c>
      <c r="F14" s="4">
        <v>20000000</v>
      </c>
      <c r="G14" s="4">
        <v>0</v>
      </c>
      <c r="H14" s="4">
        <v>0</v>
      </c>
      <c r="I14" s="4">
        <v>0</v>
      </c>
      <c r="J14" s="4">
        <f t="shared" si="2"/>
        <v>20000000</v>
      </c>
      <c r="K14" s="4">
        <v>0</v>
      </c>
      <c r="L14" s="4">
        <f t="shared" si="3"/>
        <v>20000000</v>
      </c>
      <c r="M14" s="4">
        <f>2310000+312000</f>
        <v>2622000</v>
      </c>
      <c r="N14" s="5">
        <f t="shared" si="0"/>
        <v>154235.29411764705</v>
      </c>
      <c r="O14" s="4">
        <v>0</v>
      </c>
      <c r="P14" s="4">
        <v>0</v>
      </c>
      <c r="Q14" s="4">
        <v>653000</v>
      </c>
      <c r="R14" s="4">
        <v>66000</v>
      </c>
      <c r="S14" s="4">
        <v>0</v>
      </c>
      <c r="T14" s="4">
        <v>0</v>
      </c>
      <c r="U14" s="5">
        <f>3760000+425000</f>
        <v>4185000</v>
      </c>
      <c r="V14" s="5">
        <v>710000</v>
      </c>
      <c r="W14" s="5">
        <v>15000</v>
      </c>
      <c r="X14" s="4">
        <f t="shared" si="4"/>
        <v>8251000</v>
      </c>
      <c r="Y14" s="4">
        <f>18607000-10818000</f>
        <v>7789000</v>
      </c>
      <c r="Z14" s="4">
        <f t="shared" si="5"/>
        <v>462000</v>
      </c>
      <c r="AA14" s="4">
        <f t="shared" si="1"/>
        <v>11749000</v>
      </c>
      <c r="AB14">
        <v>17</v>
      </c>
      <c r="AC14">
        <v>17</v>
      </c>
      <c r="AD14">
        <f t="shared" si="6"/>
        <v>0</v>
      </c>
    </row>
    <row r="15" spans="1:33" x14ac:dyDescent="0.25">
      <c r="A15" t="s">
        <v>6</v>
      </c>
      <c r="C15" t="s">
        <v>35</v>
      </c>
      <c r="D15" t="s">
        <v>36</v>
      </c>
      <c r="F15" s="4"/>
      <c r="G15" s="4"/>
      <c r="H15" s="4"/>
      <c r="I15" s="4"/>
      <c r="J15" s="4">
        <f t="shared" si="2"/>
        <v>0</v>
      </c>
      <c r="K15" s="4">
        <v>0</v>
      </c>
      <c r="L15" s="4">
        <f t="shared" si="3"/>
        <v>0</v>
      </c>
      <c r="M15" s="4">
        <f>2242000+177000</f>
        <v>2419000</v>
      </c>
      <c r="N15" s="5">
        <f t="shared" si="0"/>
        <v>127315.78947368421</v>
      </c>
      <c r="O15" s="4">
        <v>0</v>
      </c>
      <c r="P15" s="4">
        <v>7000</v>
      </c>
      <c r="Q15" s="4">
        <v>235000</v>
      </c>
      <c r="R15" s="4">
        <v>72000</v>
      </c>
      <c r="S15" s="4">
        <v>0</v>
      </c>
      <c r="T15" s="4">
        <v>0</v>
      </c>
      <c r="U15" s="4">
        <v>51000</v>
      </c>
      <c r="V15" s="4">
        <v>0</v>
      </c>
      <c r="W15" s="4">
        <v>0</v>
      </c>
      <c r="X15" s="4">
        <f t="shared" si="4"/>
        <v>2784000</v>
      </c>
      <c r="Y15" s="4">
        <v>2082000</v>
      </c>
      <c r="Z15" s="4">
        <f t="shared" si="5"/>
        <v>702000</v>
      </c>
      <c r="AA15" s="4">
        <f t="shared" si="1"/>
        <v>-2784000</v>
      </c>
      <c r="AB15">
        <v>19</v>
      </c>
      <c r="AC15">
        <v>18</v>
      </c>
      <c r="AD15">
        <f t="shared" si="6"/>
        <v>1</v>
      </c>
    </row>
    <row r="16" spans="1:33" x14ac:dyDescent="0.25">
      <c r="A16" t="s">
        <v>6</v>
      </c>
      <c r="C16" t="s">
        <v>37</v>
      </c>
      <c r="D16" t="s">
        <v>38</v>
      </c>
      <c r="F16" s="4"/>
      <c r="G16" s="4"/>
      <c r="H16" s="4"/>
      <c r="I16" s="4"/>
      <c r="J16" s="4">
        <f t="shared" si="2"/>
        <v>0</v>
      </c>
      <c r="K16" s="4">
        <v>0</v>
      </c>
      <c r="L16" s="4">
        <f t="shared" si="3"/>
        <v>0</v>
      </c>
      <c r="M16" s="4">
        <f>1991000+371000</f>
        <v>2362000</v>
      </c>
      <c r="N16" s="5">
        <f t="shared" si="0"/>
        <v>124315.78947368421</v>
      </c>
      <c r="O16" s="4">
        <v>0</v>
      </c>
      <c r="P16" s="4">
        <v>0</v>
      </c>
      <c r="Q16" s="4">
        <v>40000</v>
      </c>
      <c r="R16" s="4">
        <v>95000</v>
      </c>
      <c r="S16" s="4">
        <v>0</v>
      </c>
      <c r="T16" s="4">
        <v>0</v>
      </c>
      <c r="U16" s="4">
        <v>460000</v>
      </c>
      <c r="V16" s="4">
        <v>0</v>
      </c>
      <c r="W16" s="4">
        <v>0</v>
      </c>
      <c r="X16" s="4">
        <f t="shared" si="4"/>
        <v>2957000</v>
      </c>
      <c r="Y16" s="4">
        <v>2592000</v>
      </c>
      <c r="Z16" s="4">
        <f t="shared" si="5"/>
        <v>365000</v>
      </c>
      <c r="AA16" s="4">
        <f t="shared" si="1"/>
        <v>-2957000</v>
      </c>
      <c r="AB16">
        <v>19</v>
      </c>
      <c r="AC16">
        <v>19</v>
      </c>
      <c r="AD16">
        <f t="shared" si="6"/>
        <v>0</v>
      </c>
    </row>
    <row r="17" spans="1:32" ht="15" x14ac:dyDescent="0.4">
      <c r="A17" t="s">
        <v>6</v>
      </c>
      <c r="C17" s="1" t="s">
        <v>39</v>
      </c>
      <c r="D17" s="1" t="s">
        <v>38</v>
      </c>
      <c r="E17" s="1"/>
      <c r="F17" s="7"/>
      <c r="G17" s="7"/>
      <c r="H17" s="7"/>
      <c r="I17" s="7"/>
      <c r="J17" s="7">
        <f t="shared" si="2"/>
        <v>0</v>
      </c>
      <c r="K17" s="7">
        <v>0</v>
      </c>
      <c r="L17" s="10">
        <f t="shared" si="3"/>
        <v>0</v>
      </c>
      <c r="M17" s="7">
        <f>1161000+129000</f>
        <v>1290000</v>
      </c>
      <c r="N17" s="7">
        <f t="shared" si="0"/>
        <v>161250</v>
      </c>
      <c r="O17" s="7">
        <v>0</v>
      </c>
      <c r="P17" s="7">
        <v>806000</v>
      </c>
      <c r="Q17" s="7">
        <v>32000</v>
      </c>
      <c r="R17" s="7">
        <v>372000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10">
        <f t="shared" si="4"/>
        <v>2500000</v>
      </c>
      <c r="Y17" s="10">
        <v>1931000</v>
      </c>
      <c r="Z17" s="10">
        <f t="shared" si="5"/>
        <v>569000</v>
      </c>
      <c r="AA17" s="7">
        <f t="shared" si="1"/>
        <v>-2500000</v>
      </c>
      <c r="AB17" s="1">
        <v>8</v>
      </c>
      <c r="AC17" s="1">
        <v>8</v>
      </c>
      <c r="AD17" s="1">
        <f t="shared" si="6"/>
        <v>0</v>
      </c>
      <c r="AE17" s="1"/>
      <c r="AF17" s="1"/>
    </row>
    <row r="18" spans="1:32" x14ac:dyDescent="0.25">
      <c r="A18" t="s">
        <v>6</v>
      </c>
      <c r="C18" t="s">
        <v>41</v>
      </c>
      <c r="F18" s="4">
        <f t="shared" ref="F18:K18" si="7">SUM(F8:F17)</f>
        <v>230000000</v>
      </c>
      <c r="G18" s="4">
        <f t="shared" si="7"/>
        <v>0</v>
      </c>
      <c r="H18" s="4">
        <f t="shared" si="7"/>
        <v>0</v>
      </c>
      <c r="I18" s="4">
        <f t="shared" si="7"/>
        <v>0</v>
      </c>
      <c r="J18" s="4">
        <f t="shared" si="7"/>
        <v>230000000</v>
      </c>
      <c r="K18" s="4">
        <f t="shared" si="7"/>
        <v>0</v>
      </c>
      <c r="L18" s="4">
        <f>+J18-K18</f>
        <v>230000000</v>
      </c>
      <c r="M18" s="4">
        <f>SUM(M8:M17)</f>
        <v>26825000</v>
      </c>
      <c r="N18" s="5">
        <f t="shared" si="0"/>
        <v>148204.41988950275</v>
      </c>
      <c r="O18" s="4">
        <f>SUM(O8:O17)</f>
        <v>13089999.999999998</v>
      </c>
      <c r="P18" s="4">
        <f>SUM(P8:P17)</f>
        <v>5859000</v>
      </c>
      <c r="Q18" s="4">
        <f t="shared" ref="Q18:W18" si="8">SUM(Q8:Q17)</f>
        <v>4069000</v>
      </c>
      <c r="R18" s="4">
        <f t="shared" si="8"/>
        <v>2368000</v>
      </c>
      <c r="S18" s="4">
        <f t="shared" si="8"/>
        <v>327710</v>
      </c>
      <c r="T18" s="4">
        <f t="shared" si="8"/>
        <v>2584000</v>
      </c>
      <c r="U18" s="4">
        <f t="shared" si="8"/>
        <v>9702000</v>
      </c>
      <c r="V18" s="4">
        <f t="shared" si="8"/>
        <v>3550000</v>
      </c>
      <c r="W18" s="4">
        <f t="shared" si="8"/>
        <v>91000</v>
      </c>
      <c r="X18" s="5">
        <f t="shared" si="4"/>
        <v>68465710</v>
      </c>
      <c r="Y18" s="4">
        <f>SUM(Y8:Y17)</f>
        <v>38337000</v>
      </c>
      <c r="Z18" s="4">
        <f>+X18-Y18</f>
        <v>30128710</v>
      </c>
      <c r="AA18" s="4">
        <f t="shared" si="1"/>
        <v>161534290</v>
      </c>
      <c r="AB18">
        <f>SUM(AB8:AB17)</f>
        <v>181</v>
      </c>
      <c r="AC18">
        <f>SUM(AC8:AC17)</f>
        <v>171</v>
      </c>
      <c r="AD18">
        <f t="shared" si="6"/>
        <v>10</v>
      </c>
    </row>
    <row r="19" spans="1:32" x14ac:dyDescent="0.25">
      <c r="F19" s="4"/>
      <c r="G19" s="4"/>
      <c r="H19" s="4"/>
      <c r="I19" s="4"/>
      <c r="J19" s="4" t="s">
        <v>6</v>
      </c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 t="s">
        <v>6</v>
      </c>
      <c r="Y19" s="4" t="s">
        <v>6</v>
      </c>
      <c r="Z19" s="4"/>
      <c r="AA19" s="4" t="s">
        <v>6</v>
      </c>
    </row>
    <row r="20" spans="1:32" x14ac:dyDescent="0.25">
      <c r="C20" s="2" t="s">
        <v>42</v>
      </c>
      <c r="F20" s="4"/>
      <c r="G20" s="4"/>
      <c r="H20" s="4"/>
      <c r="I20" s="4"/>
      <c r="J20" s="4" t="s">
        <v>6</v>
      </c>
      <c r="K20" s="4"/>
      <c r="L20" s="4"/>
      <c r="M20" s="4"/>
      <c r="N20" s="4"/>
      <c r="O20" s="4"/>
      <c r="P20" s="4"/>
      <c r="Q20" s="4"/>
      <c r="R20" s="4"/>
      <c r="S20" s="4"/>
      <c r="T20" s="4"/>
      <c r="U20" s="4" t="s">
        <v>6</v>
      </c>
      <c r="V20" s="4"/>
      <c r="W20" s="4"/>
      <c r="X20" s="4" t="s">
        <v>6</v>
      </c>
      <c r="Y20" s="4"/>
      <c r="Z20" s="4"/>
      <c r="AA20" s="4" t="s">
        <v>6</v>
      </c>
    </row>
    <row r="21" spans="1:32" x14ac:dyDescent="0.25">
      <c r="A21" t="s">
        <v>6</v>
      </c>
      <c r="C21" s="8" t="s">
        <v>49</v>
      </c>
      <c r="D21" t="s">
        <v>43</v>
      </c>
      <c r="F21" s="4">
        <v>40000000</v>
      </c>
      <c r="G21" s="4">
        <v>0</v>
      </c>
      <c r="H21" s="4">
        <v>0</v>
      </c>
      <c r="I21" s="4">
        <v>0</v>
      </c>
      <c r="J21" s="4">
        <f t="shared" si="2"/>
        <v>40000000</v>
      </c>
      <c r="K21" s="4">
        <v>0</v>
      </c>
      <c r="L21" s="4">
        <f>+J21-K21</f>
        <v>40000000</v>
      </c>
      <c r="M21" s="4">
        <v>3997000</v>
      </c>
      <c r="N21" s="4">
        <f t="shared" ref="N21:N26" si="9">+M21/AB21</f>
        <v>181681.81818181818</v>
      </c>
      <c r="O21" s="4">
        <v>0</v>
      </c>
      <c r="P21" s="4">
        <v>56000</v>
      </c>
      <c r="Q21" s="4">
        <v>1101000</v>
      </c>
      <c r="R21" s="4">
        <v>116000</v>
      </c>
      <c r="S21" s="4">
        <v>0</v>
      </c>
      <c r="T21" s="4">
        <v>0</v>
      </c>
      <c r="U21" s="4">
        <f>686000+851000</f>
        <v>1537000</v>
      </c>
      <c r="V21" s="4">
        <v>594000</v>
      </c>
      <c r="W21" s="4">
        <v>15000</v>
      </c>
      <c r="X21" s="4">
        <f t="shared" ref="X21:X29" si="10">+W21+V21+U21+T21+S21+R21+Q21+P21+O21+M21</f>
        <v>7416000</v>
      </c>
      <c r="Y21" s="4">
        <v>7904000</v>
      </c>
      <c r="Z21" s="4">
        <f>+X21-Y21</f>
        <v>-488000</v>
      </c>
      <c r="AA21" s="4">
        <f t="shared" ref="AA21:AA29" si="11">+J21-X21</f>
        <v>32584000</v>
      </c>
      <c r="AB21">
        <v>22</v>
      </c>
      <c r="AC21">
        <v>21</v>
      </c>
      <c r="AD21">
        <f>+AB21-AC21</f>
        <v>1</v>
      </c>
    </row>
    <row r="22" spans="1:32" x14ac:dyDescent="0.25">
      <c r="A22" t="s">
        <v>6</v>
      </c>
      <c r="C22" t="s">
        <v>44</v>
      </c>
      <c r="D22" t="s">
        <v>43</v>
      </c>
      <c r="F22" s="4">
        <v>40000000</v>
      </c>
      <c r="G22" s="4">
        <v>0</v>
      </c>
      <c r="H22" s="4">
        <v>0</v>
      </c>
      <c r="I22" s="4">
        <v>0</v>
      </c>
      <c r="J22" s="4">
        <f t="shared" si="2"/>
        <v>40000000</v>
      </c>
      <c r="K22" s="4">
        <v>0</v>
      </c>
      <c r="L22" s="4">
        <f t="shared" ref="L22:L29" si="12">+J22-K22</f>
        <v>40000000</v>
      </c>
      <c r="M22" s="4">
        <v>1318000</v>
      </c>
      <c r="N22" s="4">
        <f t="shared" si="9"/>
        <v>188285.71428571429</v>
      </c>
      <c r="O22" s="4">
        <v>0</v>
      </c>
      <c r="P22" s="4">
        <v>21000</v>
      </c>
      <c r="Q22" s="4">
        <v>383000</v>
      </c>
      <c r="R22" s="4">
        <v>36000</v>
      </c>
      <c r="S22" s="4">
        <v>165617</v>
      </c>
      <c r="T22" s="4">
        <v>0</v>
      </c>
      <c r="U22" s="4">
        <f>205000+239000</f>
        <v>444000</v>
      </c>
      <c r="V22" s="4">
        <v>132000</v>
      </c>
      <c r="W22" s="4">
        <v>4000</v>
      </c>
      <c r="X22" s="4">
        <f t="shared" si="10"/>
        <v>2503617</v>
      </c>
      <c r="Y22" s="4">
        <v>1520000</v>
      </c>
      <c r="Z22" s="4">
        <f t="shared" ref="Z22:Z29" si="13">+X22-Y22</f>
        <v>983617</v>
      </c>
      <c r="AA22" s="4">
        <f t="shared" si="11"/>
        <v>37496383</v>
      </c>
      <c r="AB22">
        <v>7</v>
      </c>
      <c r="AC22">
        <v>4</v>
      </c>
      <c r="AD22">
        <f t="shared" ref="AD22:AD29" si="14">+AB22-AC22</f>
        <v>3</v>
      </c>
    </row>
    <row r="23" spans="1:32" x14ac:dyDescent="0.25">
      <c r="A23" t="s">
        <v>6</v>
      </c>
      <c r="C23" t="s">
        <v>45</v>
      </c>
      <c r="D23" t="s">
        <v>46</v>
      </c>
      <c r="F23" s="4">
        <v>20000000</v>
      </c>
      <c r="G23" s="4">
        <v>0</v>
      </c>
      <c r="H23" s="4">
        <v>0</v>
      </c>
      <c r="I23" s="4">
        <v>0</v>
      </c>
      <c r="J23" s="4">
        <f t="shared" si="2"/>
        <v>20000000</v>
      </c>
      <c r="K23" s="4">
        <v>0</v>
      </c>
      <c r="L23" s="4">
        <f t="shared" si="12"/>
        <v>20000000</v>
      </c>
      <c r="M23" s="4">
        <v>2533000</v>
      </c>
      <c r="N23" s="4">
        <f t="shared" si="9"/>
        <v>180928.57142857142</v>
      </c>
      <c r="O23" s="4">
        <v>0</v>
      </c>
      <c r="P23" s="4">
        <v>11000</v>
      </c>
      <c r="Q23" s="4">
        <v>529000</v>
      </c>
      <c r="R23" s="4">
        <v>73000</v>
      </c>
      <c r="S23" s="4">
        <v>0</v>
      </c>
      <c r="T23" s="4">
        <v>0</v>
      </c>
      <c r="U23" s="4">
        <f>329000+1097000</f>
        <v>1426000</v>
      </c>
      <c r="V23" s="4">
        <v>790000</v>
      </c>
      <c r="W23" s="4">
        <v>15000</v>
      </c>
      <c r="X23" s="4">
        <f t="shared" si="10"/>
        <v>5377000</v>
      </c>
      <c r="Y23" s="4">
        <v>4862000</v>
      </c>
      <c r="Z23" s="4">
        <f t="shared" si="13"/>
        <v>515000</v>
      </c>
      <c r="AA23" s="4">
        <f t="shared" si="11"/>
        <v>14623000</v>
      </c>
      <c r="AB23">
        <v>14</v>
      </c>
      <c r="AC23">
        <v>12</v>
      </c>
      <c r="AD23">
        <f t="shared" si="14"/>
        <v>2</v>
      </c>
    </row>
    <row r="24" spans="1:32" x14ac:dyDescent="0.25">
      <c r="A24" t="s">
        <v>6</v>
      </c>
      <c r="C24" t="s">
        <v>48</v>
      </c>
      <c r="D24" t="s">
        <v>47</v>
      </c>
      <c r="F24" s="4">
        <v>150000000</v>
      </c>
      <c r="G24" s="4">
        <v>0</v>
      </c>
      <c r="H24" s="4">
        <v>0</v>
      </c>
      <c r="I24" s="4">
        <v>0</v>
      </c>
      <c r="J24" s="4">
        <f t="shared" si="2"/>
        <v>150000000</v>
      </c>
      <c r="K24" s="4">
        <v>0</v>
      </c>
      <c r="L24" s="4">
        <f t="shared" si="12"/>
        <v>150000000</v>
      </c>
      <c r="M24" s="4">
        <f>4380000+65000</f>
        <v>4445000</v>
      </c>
      <c r="N24" s="4">
        <f t="shared" si="9"/>
        <v>92604.166666666672</v>
      </c>
      <c r="O24" s="4">
        <v>0</v>
      </c>
      <c r="P24" s="4">
        <v>278000</v>
      </c>
      <c r="Q24" s="4">
        <v>204000</v>
      </c>
      <c r="R24" s="4">
        <v>1287000</v>
      </c>
      <c r="S24" s="4">
        <v>0</v>
      </c>
      <c r="T24" s="4">
        <v>2157000</v>
      </c>
      <c r="U24" s="4">
        <f>519000+217000</f>
        <v>736000</v>
      </c>
      <c r="V24" s="4">
        <v>1080000</v>
      </c>
      <c r="W24" s="4">
        <v>14000</v>
      </c>
      <c r="X24" s="4">
        <f t="shared" si="10"/>
        <v>10201000</v>
      </c>
      <c r="Y24" s="4">
        <v>6707000</v>
      </c>
      <c r="Z24" s="4">
        <f t="shared" si="13"/>
        <v>3494000</v>
      </c>
      <c r="AA24" s="4">
        <f t="shared" si="11"/>
        <v>139799000</v>
      </c>
      <c r="AB24">
        <v>48</v>
      </c>
      <c r="AC24">
        <v>43</v>
      </c>
      <c r="AD24">
        <f t="shared" si="14"/>
        <v>5</v>
      </c>
    </row>
    <row r="25" spans="1:32" x14ac:dyDescent="0.25">
      <c r="A25" t="s">
        <v>6</v>
      </c>
      <c r="C25" t="s">
        <v>50</v>
      </c>
      <c r="D25" t="s">
        <v>51</v>
      </c>
      <c r="F25" s="4">
        <v>20000000</v>
      </c>
      <c r="G25" s="4">
        <v>0</v>
      </c>
      <c r="H25" s="4">
        <v>0</v>
      </c>
      <c r="I25" s="4">
        <v>0</v>
      </c>
      <c r="J25" s="4">
        <f t="shared" si="2"/>
        <v>20000000</v>
      </c>
      <c r="K25" s="4">
        <v>0</v>
      </c>
      <c r="L25" s="4">
        <f t="shared" si="12"/>
        <v>20000000</v>
      </c>
      <c r="M25" s="4">
        <f>1280000+18000</f>
        <v>1298000</v>
      </c>
      <c r="N25" s="4">
        <f t="shared" si="9"/>
        <v>108166.66666666667</v>
      </c>
      <c r="O25" s="4">
        <v>0</v>
      </c>
      <c r="P25" s="4">
        <v>0</v>
      </c>
      <c r="Q25" s="4">
        <v>227000</v>
      </c>
      <c r="R25" s="4">
        <v>63000</v>
      </c>
      <c r="S25" s="4">
        <v>0</v>
      </c>
      <c r="T25" s="4">
        <v>0</v>
      </c>
      <c r="U25" s="4">
        <v>60000</v>
      </c>
      <c r="V25" s="4">
        <v>0</v>
      </c>
      <c r="W25" s="4">
        <v>0</v>
      </c>
      <c r="X25" s="4">
        <f t="shared" si="10"/>
        <v>1648000</v>
      </c>
      <c r="Y25" s="4">
        <v>1163000</v>
      </c>
      <c r="Z25" s="4">
        <f t="shared" si="13"/>
        <v>485000</v>
      </c>
      <c r="AA25" s="4">
        <f t="shared" si="11"/>
        <v>18352000</v>
      </c>
      <c r="AB25">
        <v>12</v>
      </c>
      <c r="AC25">
        <v>8</v>
      </c>
      <c r="AD25">
        <f t="shared" si="14"/>
        <v>4</v>
      </c>
    </row>
    <row r="26" spans="1:32" x14ac:dyDescent="0.25">
      <c r="C26" t="s">
        <v>52</v>
      </c>
      <c r="D26" t="s">
        <v>53</v>
      </c>
      <c r="F26" s="4"/>
      <c r="G26" s="4"/>
      <c r="H26" s="4"/>
      <c r="I26" s="4"/>
      <c r="J26" s="4">
        <f t="shared" si="2"/>
        <v>0</v>
      </c>
      <c r="K26" s="4">
        <v>0</v>
      </c>
      <c r="L26" s="4">
        <f t="shared" si="12"/>
        <v>0</v>
      </c>
      <c r="M26" s="4">
        <f>818000+11000</f>
        <v>829000</v>
      </c>
      <c r="N26" s="4">
        <f t="shared" si="9"/>
        <v>92111.111111111109</v>
      </c>
      <c r="O26" s="4">
        <v>0</v>
      </c>
      <c r="P26" s="4">
        <v>0</v>
      </c>
      <c r="Q26" s="4">
        <v>14000</v>
      </c>
      <c r="R26" s="4">
        <v>57000</v>
      </c>
      <c r="S26" s="4">
        <v>0</v>
      </c>
      <c r="T26" s="4">
        <v>0</v>
      </c>
      <c r="U26" s="4">
        <f>72000+40000</f>
        <v>112000</v>
      </c>
      <c r="V26" s="4">
        <v>0</v>
      </c>
      <c r="W26" s="4">
        <v>0</v>
      </c>
      <c r="X26" s="4">
        <f t="shared" si="10"/>
        <v>1012000</v>
      </c>
      <c r="Y26" s="4">
        <v>1186000</v>
      </c>
      <c r="Z26" s="4">
        <f t="shared" si="13"/>
        <v>-174000</v>
      </c>
      <c r="AA26" s="4">
        <f t="shared" si="11"/>
        <v>-1012000</v>
      </c>
      <c r="AB26">
        <v>9</v>
      </c>
      <c r="AC26">
        <v>7</v>
      </c>
      <c r="AD26">
        <f t="shared" si="14"/>
        <v>2</v>
      </c>
    </row>
    <row r="27" spans="1:32" s="3" customFormat="1" x14ac:dyDescent="0.25">
      <c r="A27" s="3" t="s">
        <v>6</v>
      </c>
      <c r="C27" s="8" t="s">
        <v>55</v>
      </c>
      <c r="D27" s="8" t="s">
        <v>46</v>
      </c>
      <c r="E27" s="8"/>
      <c r="F27" s="6"/>
      <c r="G27" s="6"/>
      <c r="H27" s="6"/>
      <c r="I27" s="6"/>
      <c r="J27" s="6">
        <f t="shared" si="2"/>
        <v>0</v>
      </c>
      <c r="K27" s="6">
        <v>0</v>
      </c>
      <c r="L27" s="6">
        <f t="shared" si="12"/>
        <v>0</v>
      </c>
      <c r="M27" s="5">
        <v>385000</v>
      </c>
      <c r="N27" s="6">
        <v>0</v>
      </c>
      <c r="O27" s="6">
        <v>0</v>
      </c>
      <c r="P27" s="6">
        <v>0</v>
      </c>
      <c r="Q27" s="6"/>
      <c r="R27" s="6"/>
      <c r="S27" s="6"/>
      <c r="T27" s="6"/>
      <c r="U27" s="6">
        <v>0</v>
      </c>
      <c r="V27" s="6">
        <v>0</v>
      </c>
      <c r="W27" s="6">
        <v>0</v>
      </c>
      <c r="X27" s="4">
        <f t="shared" si="10"/>
        <v>385000</v>
      </c>
      <c r="Y27" s="5">
        <v>349000</v>
      </c>
      <c r="Z27" s="5">
        <f t="shared" si="13"/>
        <v>36000</v>
      </c>
      <c r="AA27" s="5">
        <f t="shared" si="11"/>
        <v>-385000</v>
      </c>
      <c r="AB27" s="8">
        <v>0</v>
      </c>
      <c r="AC27" s="8">
        <v>0</v>
      </c>
      <c r="AD27" s="8">
        <f t="shared" si="14"/>
        <v>0</v>
      </c>
    </row>
    <row r="28" spans="1:32" s="3" customFormat="1" ht="16.8" x14ac:dyDescent="0.55000000000000004">
      <c r="A28" s="3" t="s">
        <v>6</v>
      </c>
      <c r="C28" s="1" t="s">
        <v>54</v>
      </c>
      <c r="D28" s="1" t="s">
        <v>56</v>
      </c>
      <c r="E28" s="1"/>
      <c r="F28" s="15"/>
      <c r="G28" s="15"/>
      <c r="H28" s="15"/>
      <c r="I28" s="15"/>
      <c r="J28" s="15">
        <f t="shared" si="2"/>
        <v>0</v>
      </c>
      <c r="K28" s="15">
        <v>0</v>
      </c>
      <c r="L28" s="17">
        <f t="shared" si="12"/>
        <v>0</v>
      </c>
      <c r="M28" s="7">
        <v>1123000</v>
      </c>
      <c r="N28" s="15">
        <v>0</v>
      </c>
      <c r="O28" s="15">
        <v>0</v>
      </c>
      <c r="P28" s="15">
        <v>0</v>
      </c>
      <c r="Q28" s="15">
        <v>0</v>
      </c>
      <c r="R28" s="7">
        <v>0</v>
      </c>
      <c r="S28" s="15">
        <v>0</v>
      </c>
      <c r="T28" s="15">
        <v>0</v>
      </c>
      <c r="U28" s="15">
        <v>0</v>
      </c>
      <c r="V28" s="15">
        <v>0</v>
      </c>
      <c r="W28" s="15">
        <v>0</v>
      </c>
      <c r="X28" s="10">
        <f t="shared" si="10"/>
        <v>1123000</v>
      </c>
      <c r="Y28" s="7">
        <v>939000</v>
      </c>
      <c r="Z28" s="10">
        <f t="shared" si="13"/>
        <v>184000</v>
      </c>
      <c r="AA28" s="7">
        <f t="shared" si="11"/>
        <v>-1123000</v>
      </c>
      <c r="AB28" s="1">
        <v>0</v>
      </c>
      <c r="AC28" s="1">
        <v>0</v>
      </c>
      <c r="AD28" s="1">
        <f t="shared" si="14"/>
        <v>0</v>
      </c>
    </row>
    <row r="29" spans="1:32" x14ac:dyDescent="0.25">
      <c r="C29" t="s">
        <v>41</v>
      </c>
      <c r="F29" s="4">
        <f t="shared" ref="F29:K29" si="15">SUM(F21:F28)</f>
        <v>270000000</v>
      </c>
      <c r="G29" s="4">
        <f t="shared" si="15"/>
        <v>0</v>
      </c>
      <c r="H29" s="4">
        <f t="shared" si="15"/>
        <v>0</v>
      </c>
      <c r="I29" s="4">
        <f t="shared" si="15"/>
        <v>0</v>
      </c>
      <c r="J29" s="4">
        <f t="shared" si="15"/>
        <v>270000000</v>
      </c>
      <c r="K29" s="4">
        <f t="shared" si="15"/>
        <v>0</v>
      </c>
      <c r="L29" s="4">
        <f t="shared" si="12"/>
        <v>270000000</v>
      </c>
      <c r="M29" s="4">
        <f>SUM(M21:M28)</f>
        <v>15928000</v>
      </c>
      <c r="N29" s="4">
        <f>+M29/AB29</f>
        <v>142214.28571428571</v>
      </c>
      <c r="O29" s="4">
        <f>SUM(O21:O28)</f>
        <v>0</v>
      </c>
      <c r="P29" s="4">
        <f t="shared" ref="P29:W29" si="16">SUM(P21:P28)</f>
        <v>366000</v>
      </c>
      <c r="Q29" s="4">
        <f t="shared" si="16"/>
        <v>2458000</v>
      </c>
      <c r="R29" s="4">
        <f t="shared" si="16"/>
        <v>1632000</v>
      </c>
      <c r="S29" s="4">
        <f t="shared" si="16"/>
        <v>165617</v>
      </c>
      <c r="T29" s="4">
        <f t="shared" si="16"/>
        <v>2157000</v>
      </c>
      <c r="U29" s="4">
        <f t="shared" si="16"/>
        <v>4315000</v>
      </c>
      <c r="V29" s="4">
        <f t="shared" si="16"/>
        <v>2596000</v>
      </c>
      <c r="W29" s="4">
        <f t="shared" si="16"/>
        <v>48000</v>
      </c>
      <c r="X29" s="5">
        <f t="shared" si="10"/>
        <v>29665617</v>
      </c>
      <c r="Y29" s="4">
        <f>SUM(Y21:Y28)</f>
        <v>24630000</v>
      </c>
      <c r="Z29" s="4">
        <f t="shared" si="13"/>
        <v>5035617</v>
      </c>
      <c r="AA29" s="4">
        <f t="shared" si="11"/>
        <v>240334383</v>
      </c>
      <c r="AB29">
        <f>SUM(AB21:AB28)</f>
        <v>112</v>
      </c>
      <c r="AC29">
        <f>SUM(AC21:AC28)</f>
        <v>95</v>
      </c>
      <c r="AD29">
        <f t="shared" si="14"/>
        <v>17</v>
      </c>
    </row>
    <row r="30" spans="1:32" x14ac:dyDescent="0.25">
      <c r="F30" s="4"/>
      <c r="G30" s="4"/>
      <c r="H30" s="4"/>
      <c r="I30" s="4"/>
      <c r="J30" s="4" t="s">
        <v>6</v>
      </c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 t="s">
        <v>6</v>
      </c>
      <c r="Y30" s="4"/>
      <c r="Z30" s="4"/>
      <c r="AA30" s="4" t="s">
        <v>6</v>
      </c>
    </row>
    <row r="31" spans="1:32" x14ac:dyDescent="0.25">
      <c r="C31" s="2" t="s">
        <v>58</v>
      </c>
      <c r="F31" s="4"/>
      <c r="G31" s="4"/>
      <c r="H31" s="4"/>
      <c r="I31" s="4"/>
      <c r="J31" s="4" t="s">
        <v>6</v>
      </c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 t="s">
        <v>6</v>
      </c>
      <c r="X31" s="4" t="s">
        <v>6</v>
      </c>
      <c r="Y31" s="4"/>
      <c r="Z31" s="4"/>
      <c r="AA31" s="4" t="s">
        <v>6</v>
      </c>
    </row>
    <row r="32" spans="1:32" x14ac:dyDescent="0.25">
      <c r="A32" s="8" t="s">
        <v>6</v>
      </c>
      <c r="C32" t="s">
        <v>189</v>
      </c>
      <c r="D32" t="s">
        <v>59</v>
      </c>
      <c r="F32" s="4">
        <v>100000000</v>
      </c>
      <c r="G32" s="4">
        <v>0</v>
      </c>
      <c r="H32" s="4">
        <v>0</v>
      </c>
      <c r="I32" s="4">
        <v>0</v>
      </c>
      <c r="J32" s="4">
        <f t="shared" si="2"/>
        <v>100000000</v>
      </c>
      <c r="K32" s="4">
        <v>0</v>
      </c>
      <c r="L32" s="4">
        <f t="shared" ref="L32:L37" si="17">+J32-K32</f>
        <v>100000000</v>
      </c>
      <c r="M32" s="4">
        <f>2783000+369000</f>
        <v>3152000</v>
      </c>
      <c r="N32" s="4">
        <f t="shared" ref="N32:N38" si="18">+M32/AB32</f>
        <v>110596.49122807017</v>
      </c>
      <c r="O32" s="4">
        <v>0</v>
      </c>
      <c r="P32" s="4">
        <v>0</v>
      </c>
      <c r="Q32" s="4">
        <v>394000</v>
      </c>
      <c r="R32" s="4">
        <v>901000</v>
      </c>
      <c r="S32" s="4">
        <v>0</v>
      </c>
      <c r="T32" s="4">
        <v>1531000</v>
      </c>
      <c r="U32" s="4">
        <v>3000</v>
      </c>
      <c r="V32" s="5">
        <v>200000</v>
      </c>
      <c r="W32" s="4">
        <v>4000</v>
      </c>
      <c r="X32" s="4">
        <f t="shared" ref="X32:X44" si="19">+W32+V32+U32+T32+S32+R32+Q32+P32+O32+M32</f>
        <v>6185000</v>
      </c>
      <c r="Y32" s="4">
        <v>1792000</v>
      </c>
      <c r="Z32" s="4">
        <f t="shared" ref="Z32:Z38" si="20">+X32-Y32</f>
        <v>4393000</v>
      </c>
      <c r="AA32" s="4">
        <f t="shared" ref="AA32:AA40" si="21">+J32-X32</f>
        <v>93815000</v>
      </c>
      <c r="AB32">
        <v>28.5</v>
      </c>
      <c r="AC32">
        <v>13</v>
      </c>
      <c r="AD32">
        <f t="shared" ref="AD32:AD38" si="22">+AB32-AC32</f>
        <v>15.5</v>
      </c>
    </row>
    <row r="33" spans="1:30" s="8" customFormat="1" x14ac:dyDescent="0.25">
      <c r="A33" s="8" t="s">
        <v>6</v>
      </c>
      <c r="C33" s="8" t="s">
        <v>190</v>
      </c>
      <c r="D33" s="8" t="s">
        <v>65</v>
      </c>
      <c r="F33" s="5">
        <v>60000000</v>
      </c>
      <c r="G33" s="5">
        <v>0</v>
      </c>
      <c r="H33" s="5">
        <v>0</v>
      </c>
      <c r="I33" s="5">
        <v>0</v>
      </c>
      <c r="J33" s="5">
        <f t="shared" si="2"/>
        <v>60000000</v>
      </c>
      <c r="K33" s="5">
        <v>0</v>
      </c>
      <c r="L33" s="5">
        <f t="shared" si="17"/>
        <v>60000000</v>
      </c>
      <c r="M33" s="5">
        <f>5043000+273000+383000</f>
        <v>5699000</v>
      </c>
      <c r="N33" s="5">
        <f t="shared" si="18"/>
        <v>162828.57142857142</v>
      </c>
      <c r="O33" s="5">
        <v>0</v>
      </c>
      <c r="P33" s="5">
        <v>72000</v>
      </c>
      <c r="Q33" s="5">
        <v>789000</v>
      </c>
      <c r="R33" s="5">
        <v>1343000</v>
      </c>
      <c r="S33" s="5">
        <v>0</v>
      </c>
      <c r="T33" s="5">
        <v>1889000</v>
      </c>
      <c r="U33" s="5">
        <v>87000</v>
      </c>
      <c r="V33" s="5">
        <v>200000</v>
      </c>
      <c r="W33" s="5">
        <v>4000</v>
      </c>
      <c r="X33" s="5">
        <f t="shared" si="19"/>
        <v>10083000</v>
      </c>
      <c r="Y33" s="5">
        <v>5077000</v>
      </c>
      <c r="Z33" s="5">
        <f t="shared" si="20"/>
        <v>5006000</v>
      </c>
      <c r="AA33" s="5">
        <f t="shared" si="21"/>
        <v>49917000</v>
      </c>
      <c r="AB33" s="8">
        <v>35</v>
      </c>
      <c r="AC33" s="8">
        <v>25</v>
      </c>
      <c r="AD33" s="8">
        <f t="shared" si="22"/>
        <v>10</v>
      </c>
    </row>
    <row r="34" spans="1:30" x14ac:dyDescent="0.25">
      <c r="A34" t="s">
        <v>6</v>
      </c>
      <c r="C34" t="s">
        <v>66</v>
      </c>
      <c r="D34" t="s">
        <v>67</v>
      </c>
      <c r="F34" s="4">
        <v>45000000</v>
      </c>
      <c r="G34" s="4">
        <v>0</v>
      </c>
      <c r="H34" s="4">
        <v>0</v>
      </c>
      <c r="I34" s="4">
        <v>0</v>
      </c>
      <c r="J34" s="4">
        <f t="shared" si="2"/>
        <v>45000000</v>
      </c>
      <c r="K34" s="4">
        <v>0</v>
      </c>
      <c r="L34" s="4">
        <f t="shared" si="17"/>
        <v>45000000</v>
      </c>
      <c r="M34" s="4">
        <f>4867000+369000</f>
        <v>5236000</v>
      </c>
      <c r="N34" s="4">
        <f t="shared" si="18"/>
        <v>149600</v>
      </c>
      <c r="O34" s="4">
        <v>0</v>
      </c>
      <c r="P34" s="4">
        <v>18000</v>
      </c>
      <c r="Q34" s="4">
        <v>990000</v>
      </c>
      <c r="R34" s="4">
        <v>1092000</v>
      </c>
      <c r="S34" s="4">
        <v>0</v>
      </c>
      <c r="T34" s="4">
        <v>1528000</v>
      </c>
      <c r="U34" s="4">
        <f>20000+2534000</f>
        <v>2554000</v>
      </c>
      <c r="V34" s="5">
        <v>200000</v>
      </c>
      <c r="W34" s="4">
        <v>4000</v>
      </c>
      <c r="X34" s="4">
        <f t="shared" si="19"/>
        <v>11622000</v>
      </c>
      <c r="Y34" s="4">
        <v>6334000</v>
      </c>
      <c r="Z34" s="4">
        <f t="shared" si="20"/>
        <v>5288000</v>
      </c>
      <c r="AA34" s="4">
        <f t="shared" si="21"/>
        <v>33378000</v>
      </c>
      <c r="AB34">
        <v>35</v>
      </c>
      <c r="AC34">
        <v>27</v>
      </c>
      <c r="AD34">
        <f t="shared" si="22"/>
        <v>8</v>
      </c>
    </row>
    <row r="35" spans="1:30" x14ac:dyDescent="0.25">
      <c r="A35" t="s">
        <v>6</v>
      </c>
      <c r="C35" t="s">
        <v>69</v>
      </c>
      <c r="D35" t="s">
        <v>70</v>
      </c>
      <c r="F35" s="4">
        <v>30000000</v>
      </c>
      <c r="G35" s="4">
        <v>0</v>
      </c>
      <c r="H35" s="4">
        <v>0</v>
      </c>
      <c r="I35" s="4">
        <v>0</v>
      </c>
      <c r="J35" s="4">
        <f t="shared" si="2"/>
        <v>30000000</v>
      </c>
      <c r="K35" s="4">
        <v>0</v>
      </c>
      <c r="L35" s="4">
        <f t="shared" si="17"/>
        <v>30000000</v>
      </c>
      <c r="M35" s="4">
        <f>2182000+242000</f>
        <v>2424000</v>
      </c>
      <c r="N35" s="4">
        <f t="shared" si="18"/>
        <v>121200</v>
      </c>
      <c r="O35" s="4">
        <v>0</v>
      </c>
      <c r="P35" s="4">
        <v>0</v>
      </c>
      <c r="Q35" s="4">
        <v>86000</v>
      </c>
      <c r="R35" s="4">
        <v>774000</v>
      </c>
      <c r="S35" s="4">
        <v>0</v>
      </c>
      <c r="T35" s="4">
        <v>1397000</v>
      </c>
      <c r="U35" s="4">
        <v>16000</v>
      </c>
      <c r="V35" s="5">
        <v>200000</v>
      </c>
      <c r="W35" s="4">
        <v>4000</v>
      </c>
      <c r="X35" s="4">
        <f t="shared" si="19"/>
        <v>4901000</v>
      </c>
      <c r="Y35" s="4">
        <v>2545000</v>
      </c>
      <c r="Z35" s="4">
        <f t="shared" si="20"/>
        <v>2356000</v>
      </c>
      <c r="AA35" s="4">
        <f t="shared" si="21"/>
        <v>25099000</v>
      </c>
      <c r="AB35">
        <v>20</v>
      </c>
      <c r="AC35">
        <v>19</v>
      </c>
      <c r="AD35">
        <f t="shared" si="22"/>
        <v>1</v>
      </c>
    </row>
    <row r="36" spans="1:30" x14ac:dyDescent="0.25">
      <c r="A36" t="s">
        <v>6</v>
      </c>
      <c r="C36" t="s">
        <v>71</v>
      </c>
      <c r="D36" t="s">
        <v>72</v>
      </c>
      <c r="F36" s="4">
        <v>200000000</v>
      </c>
      <c r="G36" s="4">
        <v>0</v>
      </c>
      <c r="H36" s="4">
        <v>0</v>
      </c>
      <c r="I36" s="4">
        <v>0</v>
      </c>
      <c r="J36" s="4">
        <f t="shared" si="2"/>
        <v>200000000</v>
      </c>
      <c r="K36" s="4">
        <v>0</v>
      </c>
      <c r="L36" s="4">
        <f t="shared" si="17"/>
        <v>200000000</v>
      </c>
      <c r="M36" s="4">
        <f>1036000+237000</f>
        <v>1273000</v>
      </c>
      <c r="N36" s="4">
        <f t="shared" si="18"/>
        <v>149764.70588235295</v>
      </c>
      <c r="O36" s="4">
        <v>0</v>
      </c>
      <c r="P36" s="4">
        <v>0</v>
      </c>
      <c r="Q36" s="4">
        <v>93000</v>
      </c>
      <c r="R36" s="4">
        <v>208000</v>
      </c>
      <c r="S36" s="4">
        <v>0</v>
      </c>
      <c r="T36" s="4">
        <v>0</v>
      </c>
      <c r="U36" s="4">
        <v>25000</v>
      </c>
      <c r="V36" s="4">
        <v>0</v>
      </c>
      <c r="W36" s="4">
        <v>53000</v>
      </c>
      <c r="X36" s="4">
        <f t="shared" si="19"/>
        <v>1652000</v>
      </c>
      <c r="Y36" s="4">
        <v>2973000</v>
      </c>
      <c r="Z36" s="4">
        <f t="shared" si="20"/>
        <v>-1321000</v>
      </c>
      <c r="AA36" s="4">
        <f t="shared" si="21"/>
        <v>198348000</v>
      </c>
      <c r="AB36">
        <v>8.5</v>
      </c>
      <c r="AC36">
        <v>10</v>
      </c>
      <c r="AD36">
        <f t="shared" si="22"/>
        <v>-1.5</v>
      </c>
    </row>
    <row r="37" spans="1:30" s="8" customFormat="1" x14ac:dyDescent="0.25">
      <c r="A37" s="8" t="s">
        <v>6</v>
      </c>
      <c r="C37" s="8" t="s">
        <v>193</v>
      </c>
      <c r="D37" s="8" t="s">
        <v>73</v>
      </c>
      <c r="F37" s="5">
        <v>20000000</v>
      </c>
      <c r="G37" s="5">
        <v>0</v>
      </c>
      <c r="H37" s="5">
        <v>0</v>
      </c>
      <c r="I37" s="5">
        <v>0</v>
      </c>
      <c r="J37" s="5">
        <f t="shared" si="2"/>
        <v>20000000</v>
      </c>
      <c r="K37" s="5">
        <v>0</v>
      </c>
      <c r="L37" s="5">
        <f t="shared" si="17"/>
        <v>20000000</v>
      </c>
      <c r="M37" s="5">
        <f>2509000+363000</f>
        <v>2872000</v>
      </c>
      <c r="N37" s="5">
        <f t="shared" si="18"/>
        <v>151157.89473684211</v>
      </c>
      <c r="O37" s="5">
        <v>0</v>
      </c>
      <c r="P37" s="5">
        <v>65000</v>
      </c>
      <c r="Q37" s="5">
        <v>984000</v>
      </c>
      <c r="R37" s="5">
        <v>433000</v>
      </c>
      <c r="S37" s="5">
        <v>0</v>
      </c>
      <c r="T37" s="5">
        <v>0</v>
      </c>
      <c r="U37" s="5">
        <v>31000</v>
      </c>
      <c r="V37" s="5">
        <v>0</v>
      </c>
      <c r="W37" s="5">
        <v>16000</v>
      </c>
      <c r="X37" s="5">
        <f t="shared" si="19"/>
        <v>4401000</v>
      </c>
      <c r="Y37" s="5">
        <v>5115000</v>
      </c>
      <c r="Z37" s="5">
        <f t="shared" si="20"/>
        <v>-714000</v>
      </c>
      <c r="AA37" s="5">
        <f t="shared" si="21"/>
        <v>15599000</v>
      </c>
      <c r="AB37" s="8">
        <v>19</v>
      </c>
      <c r="AC37" s="8">
        <v>17</v>
      </c>
      <c r="AD37" s="8">
        <f t="shared" si="22"/>
        <v>2</v>
      </c>
    </row>
    <row r="38" spans="1:30" x14ac:dyDescent="0.25">
      <c r="A38" t="s">
        <v>6</v>
      </c>
      <c r="C38" t="s">
        <v>74</v>
      </c>
      <c r="D38" t="s">
        <v>75</v>
      </c>
      <c r="F38" s="4">
        <v>40000000</v>
      </c>
      <c r="G38" s="4">
        <v>0</v>
      </c>
      <c r="H38" s="4">
        <v>0</v>
      </c>
      <c r="I38" s="4">
        <v>0</v>
      </c>
      <c r="J38" s="4">
        <f t="shared" si="2"/>
        <v>40000000</v>
      </c>
      <c r="K38" s="4">
        <v>0</v>
      </c>
      <c r="L38" s="4">
        <f>+J38-K38:K38</f>
        <v>40000000</v>
      </c>
      <c r="M38" s="4">
        <f>4040000+644000</f>
        <v>4684000</v>
      </c>
      <c r="N38" s="4">
        <f t="shared" si="18"/>
        <v>137764.70588235295</v>
      </c>
      <c r="O38" s="4">
        <v>0</v>
      </c>
      <c r="P38" s="4">
        <v>0</v>
      </c>
      <c r="Q38" s="4">
        <v>1424000</v>
      </c>
      <c r="R38" s="4">
        <v>121000</v>
      </c>
      <c r="S38" s="4">
        <v>0</v>
      </c>
      <c r="T38" s="4">
        <v>0</v>
      </c>
      <c r="U38" s="4">
        <f>55000+2000</f>
        <v>57000</v>
      </c>
      <c r="V38" s="5">
        <v>400000</v>
      </c>
      <c r="W38" s="5">
        <v>15000</v>
      </c>
      <c r="X38" s="4">
        <f t="shared" si="19"/>
        <v>6701000</v>
      </c>
      <c r="Y38" s="4">
        <v>10824000</v>
      </c>
      <c r="Z38" s="4">
        <f t="shared" si="20"/>
        <v>-4123000</v>
      </c>
      <c r="AA38" s="4">
        <f t="shared" si="21"/>
        <v>33299000</v>
      </c>
      <c r="AB38">
        <v>34</v>
      </c>
      <c r="AC38">
        <v>55</v>
      </c>
      <c r="AD38">
        <f t="shared" si="22"/>
        <v>-21</v>
      </c>
    </row>
    <row r="39" spans="1:30" x14ac:dyDescent="0.25">
      <c r="A39" t="s">
        <v>6</v>
      </c>
      <c r="C39" t="s">
        <v>76</v>
      </c>
      <c r="D39" t="s">
        <v>75</v>
      </c>
      <c r="F39" s="4">
        <v>56000000</v>
      </c>
      <c r="G39" s="4">
        <v>0</v>
      </c>
      <c r="H39" s="4">
        <v>0</v>
      </c>
      <c r="I39" s="4">
        <v>0</v>
      </c>
      <c r="J39" s="4">
        <f t="shared" si="2"/>
        <v>56000000</v>
      </c>
      <c r="K39" s="4">
        <v>0</v>
      </c>
      <c r="L39" s="4">
        <f t="shared" ref="L39:L44" si="23">+J39-K39</f>
        <v>56000000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T39" s="4">
        <v>0</v>
      </c>
      <c r="U39" s="4">
        <v>0</v>
      </c>
      <c r="V39" s="4">
        <v>0</v>
      </c>
      <c r="W39" s="4">
        <v>0</v>
      </c>
      <c r="X39" s="4">
        <f t="shared" si="19"/>
        <v>0</v>
      </c>
      <c r="Y39" s="4">
        <v>0</v>
      </c>
      <c r="Z39" s="4">
        <v>0</v>
      </c>
      <c r="AA39" s="4">
        <f t="shared" si="21"/>
        <v>56000000</v>
      </c>
      <c r="AB39">
        <v>0</v>
      </c>
      <c r="AC39">
        <v>0</v>
      </c>
      <c r="AD39">
        <v>0</v>
      </c>
    </row>
    <row r="40" spans="1:30" s="8" customFormat="1" x14ac:dyDescent="0.25">
      <c r="A40" s="8" t="s">
        <v>6</v>
      </c>
      <c r="C40" s="8" t="s">
        <v>77</v>
      </c>
      <c r="D40" s="8" t="s">
        <v>78</v>
      </c>
      <c r="F40" s="5">
        <v>0</v>
      </c>
      <c r="G40" s="5">
        <v>0</v>
      </c>
      <c r="H40" s="5">
        <v>0</v>
      </c>
      <c r="I40" s="5">
        <v>0</v>
      </c>
      <c r="J40" s="5">
        <f t="shared" si="2"/>
        <v>0</v>
      </c>
      <c r="K40" s="5">
        <v>0</v>
      </c>
      <c r="L40" s="5">
        <f t="shared" si="23"/>
        <v>0</v>
      </c>
      <c r="M40" s="5">
        <f>9257000+1546000</f>
        <v>10803000</v>
      </c>
      <c r="N40" s="5">
        <f>+M40/AB40</f>
        <v>120033.33333333333</v>
      </c>
      <c r="O40" s="5">
        <v>0</v>
      </c>
      <c r="P40" s="5">
        <v>0</v>
      </c>
      <c r="Q40" s="5">
        <v>704000</v>
      </c>
      <c r="R40" s="5">
        <v>884000</v>
      </c>
      <c r="S40" s="5">
        <f>626885+13045+18932+5150+4585+32015+49771+91466</f>
        <v>841849</v>
      </c>
      <c r="T40" s="5">
        <v>283000</v>
      </c>
      <c r="U40" s="5">
        <f>1464000+17000</f>
        <v>1481000</v>
      </c>
      <c r="V40" s="5">
        <v>2438000</v>
      </c>
      <c r="W40" s="5">
        <v>108000</v>
      </c>
      <c r="X40" s="5">
        <f t="shared" si="19"/>
        <v>17542849</v>
      </c>
      <c r="Y40" s="5">
        <v>16014000</v>
      </c>
      <c r="Z40" s="5">
        <f>+X40-Y40</f>
        <v>1528849</v>
      </c>
      <c r="AA40" s="5">
        <f t="shared" si="21"/>
        <v>-17542849</v>
      </c>
      <c r="AB40" s="8">
        <v>90</v>
      </c>
      <c r="AC40" s="8">
        <v>88</v>
      </c>
      <c r="AD40" s="8">
        <f>+AB40-AC40</f>
        <v>2</v>
      </c>
    </row>
    <row r="41" spans="1:30" s="8" customFormat="1" x14ac:dyDescent="0.25">
      <c r="C41" s="8" t="s">
        <v>79</v>
      </c>
      <c r="D41" s="8" t="s">
        <v>80</v>
      </c>
      <c r="F41" s="5"/>
      <c r="G41" s="5"/>
      <c r="H41" s="5"/>
      <c r="I41" s="5"/>
      <c r="J41" s="5">
        <f t="shared" si="2"/>
        <v>0</v>
      </c>
      <c r="K41" s="5">
        <v>0</v>
      </c>
      <c r="L41" s="5">
        <f t="shared" si="23"/>
        <v>0</v>
      </c>
      <c r="M41" s="5">
        <f>2096000+152000</f>
        <v>2248000</v>
      </c>
      <c r="N41" s="5">
        <f>+M41/AB41</f>
        <v>132235.29411764705</v>
      </c>
      <c r="O41" s="5">
        <v>0</v>
      </c>
      <c r="P41" s="5">
        <v>0</v>
      </c>
      <c r="Q41" s="5">
        <v>419000</v>
      </c>
      <c r="R41" s="5">
        <v>41000</v>
      </c>
      <c r="S41" s="5">
        <v>0</v>
      </c>
      <c r="T41" s="5">
        <v>0</v>
      </c>
      <c r="U41" s="5">
        <v>29000</v>
      </c>
      <c r="V41" s="5">
        <v>0</v>
      </c>
      <c r="W41" s="5">
        <v>0</v>
      </c>
      <c r="X41" s="5">
        <f t="shared" si="19"/>
        <v>2737000</v>
      </c>
      <c r="Y41" s="5">
        <v>1570000</v>
      </c>
      <c r="Z41" s="5">
        <f>+X41-Y41</f>
        <v>1167000</v>
      </c>
      <c r="AA41" s="5">
        <f>+J41-X41</f>
        <v>-2737000</v>
      </c>
      <c r="AB41" s="8">
        <v>17</v>
      </c>
      <c r="AC41" s="8">
        <v>12</v>
      </c>
      <c r="AD41" s="8">
        <f>+AB41-AC41</f>
        <v>5</v>
      </c>
    </row>
    <row r="42" spans="1:30" s="8" customFormat="1" x14ac:dyDescent="0.25">
      <c r="C42" s="8" t="s">
        <v>191</v>
      </c>
      <c r="D42" s="8" t="s">
        <v>192</v>
      </c>
      <c r="F42" s="5"/>
      <c r="G42" s="5"/>
      <c r="H42" s="5"/>
      <c r="I42" s="5"/>
      <c r="J42" s="5">
        <v>0</v>
      </c>
      <c r="K42" s="5">
        <v>0</v>
      </c>
      <c r="L42" s="5">
        <f t="shared" si="23"/>
        <v>0</v>
      </c>
      <c r="M42" s="5">
        <f>898000+100000</f>
        <v>998000</v>
      </c>
      <c r="N42" s="5">
        <f>+M42/AB42</f>
        <v>124750</v>
      </c>
      <c r="O42" s="5">
        <v>0</v>
      </c>
      <c r="P42" s="5">
        <v>0</v>
      </c>
      <c r="Q42" s="5">
        <v>113000</v>
      </c>
      <c r="R42" s="5">
        <v>0</v>
      </c>
      <c r="S42" s="5">
        <v>0</v>
      </c>
      <c r="T42" s="5">
        <v>0</v>
      </c>
      <c r="U42" s="5">
        <v>64000</v>
      </c>
      <c r="V42" s="5">
        <v>0</v>
      </c>
      <c r="W42" s="5">
        <v>0</v>
      </c>
      <c r="X42" s="5">
        <f t="shared" si="19"/>
        <v>1175000</v>
      </c>
      <c r="Y42" s="5">
        <v>728000</v>
      </c>
      <c r="Z42" s="5">
        <f>+X42-Y42</f>
        <v>447000</v>
      </c>
      <c r="AA42" s="5">
        <f>+J42-X42</f>
        <v>-1175000</v>
      </c>
      <c r="AB42" s="8">
        <v>8</v>
      </c>
      <c r="AC42" s="8">
        <v>5</v>
      </c>
      <c r="AD42" s="8">
        <f>+AB42-AC42</f>
        <v>3</v>
      </c>
    </row>
    <row r="43" spans="1:30" ht="15" x14ac:dyDescent="0.4">
      <c r="C43" s="1" t="s">
        <v>81</v>
      </c>
      <c r="D43" s="1" t="s">
        <v>82</v>
      </c>
      <c r="E43" s="1"/>
      <c r="F43" s="7"/>
      <c r="G43" s="7"/>
      <c r="H43" s="7"/>
      <c r="I43" s="7"/>
      <c r="J43" s="7">
        <f t="shared" si="2"/>
        <v>0</v>
      </c>
      <c r="K43" s="7">
        <v>0</v>
      </c>
      <c r="L43" s="7">
        <f t="shared" si="23"/>
        <v>0</v>
      </c>
      <c r="M43" s="7">
        <f>1602000+247000</f>
        <v>1849000</v>
      </c>
      <c r="N43" s="7">
        <f>+M43/AB43</f>
        <v>115562.5</v>
      </c>
      <c r="O43" s="7">
        <v>0</v>
      </c>
      <c r="P43" s="7">
        <v>0</v>
      </c>
      <c r="Q43" s="7">
        <v>35000</v>
      </c>
      <c r="R43" s="7">
        <v>43000</v>
      </c>
      <c r="S43" s="7">
        <v>0</v>
      </c>
      <c r="T43" s="7">
        <v>0</v>
      </c>
      <c r="U43" s="7">
        <v>163000</v>
      </c>
      <c r="V43" s="7">
        <v>0</v>
      </c>
      <c r="W43" s="7">
        <v>0</v>
      </c>
      <c r="X43" s="10">
        <f t="shared" si="19"/>
        <v>2090000</v>
      </c>
      <c r="Y43" s="7">
        <v>296000</v>
      </c>
      <c r="Z43" s="7">
        <f>+X43-Y43</f>
        <v>1794000</v>
      </c>
      <c r="AA43" s="7">
        <f>+J43-X43</f>
        <v>-2090000</v>
      </c>
      <c r="AB43" s="1">
        <v>16</v>
      </c>
      <c r="AC43" s="1">
        <v>11</v>
      </c>
      <c r="AD43" s="1">
        <f>+AB43-AC43</f>
        <v>5</v>
      </c>
    </row>
    <row r="44" spans="1:30" x14ac:dyDescent="0.25">
      <c r="C44" t="s">
        <v>41</v>
      </c>
      <c r="F44" s="4">
        <f t="shared" ref="F44:K44" si="24">SUM(F32:F43)</f>
        <v>551000000</v>
      </c>
      <c r="G44" s="4">
        <f t="shared" si="24"/>
        <v>0</v>
      </c>
      <c r="H44" s="4">
        <f t="shared" si="24"/>
        <v>0</v>
      </c>
      <c r="I44" s="4">
        <f t="shared" si="24"/>
        <v>0</v>
      </c>
      <c r="J44" s="4">
        <f t="shared" si="24"/>
        <v>551000000</v>
      </c>
      <c r="K44" s="4">
        <f t="shared" si="24"/>
        <v>0</v>
      </c>
      <c r="L44" s="4">
        <f t="shared" si="23"/>
        <v>551000000</v>
      </c>
      <c r="M44" s="4">
        <f>SUM(M32:M43)</f>
        <v>41238000</v>
      </c>
      <c r="N44" s="4">
        <f>+M44/AB44</f>
        <v>132598.07073954985</v>
      </c>
      <c r="O44" s="4">
        <f>SUM(O32:O43)</f>
        <v>0</v>
      </c>
      <c r="P44" s="4">
        <f t="shared" ref="P44:W44" si="25">SUM(P32:P43)</f>
        <v>155000</v>
      </c>
      <c r="Q44" s="4">
        <f t="shared" si="25"/>
        <v>6031000</v>
      </c>
      <c r="R44" s="4">
        <f t="shared" si="25"/>
        <v>5840000</v>
      </c>
      <c r="S44" s="4">
        <f t="shared" si="25"/>
        <v>841849</v>
      </c>
      <c r="T44" s="4">
        <f t="shared" si="25"/>
        <v>6628000</v>
      </c>
      <c r="U44" s="4">
        <f t="shared" si="25"/>
        <v>4510000</v>
      </c>
      <c r="V44" s="4">
        <f t="shared" si="25"/>
        <v>3638000</v>
      </c>
      <c r="W44" s="4">
        <f t="shared" si="25"/>
        <v>208000</v>
      </c>
      <c r="X44" s="4">
        <f t="shared" si="19"/>
        <v>69089849</v>
      </c>
      <c r="Y44" s="4">
        <f>SUM(Y32:Y43)</f>
        <v>53268000</v>
      </c>
      <c r="Z44" s="4">
        <f>+X44-Y44</f>
        <v>15821849</v>
      </c>
      <c r="AA44" s="4">
        <f>+J44-X44</f>
        <v>481910151</v>
      </c>
      <c r="AB44">
        <f>SUM(AB32:AB43)</f>
        <v>311</v>
      </c>
      <c r="AC44">
        <f>SUM(AC32:AC43)</f>
        <v>282</v>
      </c>
      <c r="AD44">
        <f>+AB44-AC44</f>
        <v>29</v>
      </c>
    </row>
    <row r="45" spans="1:30" x14ac:dyDescent="0.25">
      <c r="F45" s="4"/>
      <c r="G45" s="4"/>
      <c r="H45" s="4"/>
      <c r="I45" s="4"/>
      <c r="J45" s="4" t="s">
        <v>6</v>
      </c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 t="s">
        <v>6</v>
      </c>
      <c r="Y45" s="4"/>
      <c r="Z45" s="4"/>
      <c r="AA45" s="4" t="s">
        <v>6</v>
      </c>
    </row>
    <row r="46" spans="1:30" x14ac:dyDescent="0.25">
      <c r="C46" s="2" t="s">
        <v>83</v>
      </c>
      <c r="F46" s="4"/>
      <c r="G46" s="4"/>
      <c r="H46" s="4"/>
      <c r="I46" s="4"/>
      <c r="J46" s="4" t="s">
        <v>6</v>
      </c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 t="s">
        <v>6</v>
      </c>
      <c r="Y46" s="4"/>
      <c r="Z46" s="4"/>
      <c r="AA46" s="4" t="s">
        <v>6</v>
      </c>
    </row>
    <row r="47" spans="1:30" x14ac:dyDescent="0.25">
      <c r="A47" t="s">
        <v>6</v>
      </c>
      <c r="C47" t="s">
        <v>84</v>
      </c>
      <c r="D47" t="s">
        <v>85</v>
      </c>
      <c r="F47" s="4">
        <v>35000000</v>
      </c>
      <c r="G47" s="4">
        <v>0</v>
      </c>
      <c r="H47" s="4">
        <v>0</v>
      </c>
      <c r="I47" s="4">
        <v>0</v>
      </c>
      <c r="J47" s="4">
        <f t="shared" si="2"/>
        <v>35000000</v>
      </c>
      <c r="K47" s="4">
        <v>0</v>
      </c>
      <c r="L47" s="4">
        <f t="shared" ref="L47:L54" si="26">+J47-K47</f>
        <v>35000000</v>
      </c>
      <c r="M47" s="4">
        <f>4377000+207000</f>
        <v>4584000</v>
      </c>
      <c r="N47" s="4">
        <f t="shared" ref="N47:N54" si="27">+M47/AB47</f>
        <v>199304.34782608695</v>
      </c>
      <c r="O47" s="4">
        <v>0</v>
      </c>
      <c r="P47" s="4">
        <v>329000</v>
      </c>
      <c r="Q47" s="4">
        <v>80000</v>
      </c>
      <c r="R47" s="4">
        <v>262000</v>
      </c>
      <c r="S47" s="4">
        <v>4000</v>
      </c>
      <c r="T47" s="4">
        <v>224000</v>
      </c>
      <c r="U47" s="4">
        <v>16000</v>
      </c>
      <c r="V47" s="4">
        <v>169000</v>
      </c>
      <c r="W47" s="4">
        <v>13000</v>
      </c>
      <c r="X47" s="5">
        <f t="shared" ref="X47:X66" si="28">+W47+V47+U47+T47+S47+R47+Q47+P47+O47+M47</f>
        <v>5681000</v>
      </c>
      <c r="Y47" s="4">
        <v>4569000</v>
      </c>
      <c r="Z47" s="4">
        <f t="shared" ref="Z47:Z54" si="29">+X47-Y47</f>
        <v>1112000</v>
      </c>
      <c r="AA47" s="4">
        <f t="shared" ref="AA47:AA54" si="30">+J47-X47</f>
        <v>29319000</v>
      </c>
      <c r="AB47">
        <v>23</v>
      </c>
      <c r="AC47">
        <v>18</v>
      </c>
      <c r="AD47">
        <f t="shared" ref="AD47:AD54" si="31">+AB47-AC47</f>
        <v>5</v>
      </c>
    </row>
    <row r="48" spans="1:30" x14ac:dyDescent="0.25">
      <c r="A48" t="s">
        <v>6</v>
      </c>
      <c r="C48" t="s">
        <v>86</v>
      </c>
      <c r="D48" t="s">
        <v>87</v>
      </c>
      <c r="F48" s="4">
        <v>10000000</v>
      </c>
      <c r="G48" s="4">
        <v>0</v>
      </c>
      <c r="H48" s="4">
        <v>0</v>
      </c>
      <c r="I48" s="4">
        <v>0</v>
      </c>
      <c r="J48" s="4">
        <f t="shared" si="2"/>
        <v>10000000</v>
      </c>
      <c r="K48" s="4">
        <v>0</v>
      </c>
      <c r="L48" s="4">
        <f t="shared" si="26"/>
        <v>10000000</v>
      </c>
      <c r="M48" s="4">
        <f>1411000+68000</f>
        <v>1479000</v>
      </c>
      <c r="N48" s="4">
        <f t="shared" si="27"/>
        <v>211285.71428571429</v>
      </c>
      <c r="O48" s="4">
        <v>0</v>
      </c>
      <c r="P48" s="4">
        <v>100000</v>
      </c>
      <c r="Q48" s="4">
        <v>24000</v>
      </c>
      <c r="R48" s="4">
        <v>80000</v>
      </c>
      <c r="S48" s="4">
        <v>1000</v>
      </c>
      <c r="T48" s="4">
        <v>68000</v>
      </c>
      <c r="U48" s="4">
        <v>8000</v>
      </c>
      <c r="V48" s="4">
        <v>169000</v>
      </c>
      <c r="W48" s="4">
        <v>13000</v>
      </c>
      <c r="X48" s="5">
        <f t="shared" si="28"/>
        <v>1942000</v>
      </c>
      <c r="Y48" s="4">
        <v>1589000</v>
      </c>
      <c r="Z48" s="4">
        <f t="shared" si="29"/>
        <v>353000</v>
      </c>
      <c r="AA48" s="4">
        <f t="shared" si="30"/>
        <v>8058000</v>
      </c>
      <c r="AB48">
        <v>7</v>
      </c>
      <c r="AC48">
        <v>7</v>
      </c>
      <c r="AD48">
        <f t="shared" si="31"/>
        <v>0</v>
      </c>
    </row>
    <row r="49" spans="1:30" x14ac:dyDescent="0.25">
      <c r="C49" t="s">
        <v>88</v>
      </c>
      <c r="D49" t="s">
        <v>89</v>
      </c>
      <c r="F49" s="4">
        <v>150000000</v>
      </c>
      <c r="G49" s="4">
        <v>0</v>
      </c>
      <c r="H49" s="4">
        <v>0</v>
      </c>
      <c r="I49" s="4">
        <v>0</v>
      </c>
      <c r="J49" s="4">
        <f t="shared" si="2"/>
        <v>150000000</v>
      </c>
      <c r="K49" s="4">
        <v>0</v>
      </c>
      <c r="L49" s="4">
        <f t="shared" si="26"/>
        <v>150000000</v>
      </c>
      <c r="M49" s="4">
        <f>2035000+56000</f>
        <v>2091000</v>
      </c>
      <c r="N49" s="4">
        <f t="shared" si="27"/>
        <v>190090.90909090909</v>
      </c>
      <c r="O49" s="4">
        <v>0</v>
      </c>
      <c r="P49" s="4">
        <v>157000</v>
      </c>
      <c r="Q49" s="4">
        <v>16000</v>
      </c>
      <c r="R49" s="4">
        <v>126000</v>
      </c>
      <c r="S49" s="4">
        <v>2000</v>
      </c>
      <c r="T49" s="4">
        <v>107000</v>
      </c>
      <c r="U49" s="4">
        <v>4000</v>
      </c>
      <c r="V49" s="4">
        <v>169000</v>
      </c>
      <c r="W49" s="4">
        <v>13000</v>
      </c>
      <c r="X49" s="5">
        <f t="shared" si="28"/>
        <v>2685000</v>
      </c>
      <c r="Y49" s="4">
        <v>348000</v>
      </c>
      <c r="Z49" s="4">
        <f t="shared" si="29"/>
        <v>2337000</v>
      </c>
      <c r="AA49" s="4">
        <f t="shared" si="30"/>
        <v>147315000</v>
      </c>
      <c r="AB49">
        <v>11</v>
      </c>
      <c r="AC49">
        <v>5</v>
      </c>
      <c r="AD49">
        <f t="shared" si="31"/>
        <v>6</v>
      </c>
    </row>
    <row r="50" spans="1:30" x14ac:dyDescent="0.25">
      <c r="C50" t="s">
        <v>194</v>
      </c>
      <c r="D50" t="s">
        <v>90</v>
      </c>
      <c r="F50" s="4">
        <v>35000000</v>
      </c>
      <c r="G50" s="4">
        <v>0</v>
      </c>
      <c r="H50" s="4">
        <v>0</v>
      </c>
      <c r="I50" s="4">
        <v>0</v>
      </c>
      <c r="J50" s="4">
        <f t="shared" si="2"/>
        <v>35000000</v>
      </c>
      <c r="K50" s="4">
        <v>0</v>
      </c>
      <c r="L50" s="4">
        <f t="shared" si="26"/>
        <v>35000000</v>
      </c>
      <c r="M50" s="4">
        <f>4070000+270000</f>
        <v>4340000</v>
      </c>
      <c r="N50" s="4">
        <f t="shared" si="27"/>
        <v>197272.72727272726</v>
      </c>
      <c r="O50" s="4">
        <v>0</v>
      </c>
      <c r="P50" s="4">
        <v>314000</v>
      </c>
      <c r="Q50" s="4">
        <v>80000</v>
      </c>
      <c r="R50" s="4">
        <v>251000</v>
      </c>
      <c r="S50" s="4">
        <v>3000</v>
      </c>
      <c r="T50" s="4">
        <v>214000</v>
      </c>
      <c r="U50" s="4">
        <v>16000</v>
      </c>
      <c r="V50" s="4">
        <v>169000</v>
      </c>
      <c r="W50" s="4">
        <v>13000</v>
      </c>
      <c r="X50" s="5">
        <f t="shared" si="28"/>
        <v>5400000</v>
      </c>
      <c r="Y50" s="4">
        <v>1181000</v>
      </c>
      <c r="Z50" s="4">
        <f t="shared" si="29"/>
        <v>4219000</v>
      </c>
      <c r="AA50" s="4">
        <f t="shared" si="30"/>
        <v>29600000</v>
      </c>
      <c r="AB50">
        <v>22</v>
      </c>
      <c r="AC50">
        <v>7</v>
      </c>
      <c r="AD50">
        <f t="shared" si="31"/>
        <v>15</v>
      </c>
    </row>
    <row r="51" spans="1:30" x14ac:dyDescent="0.25">
      <c r="C51" t="s">
        <v>91</v>
      </c>
      <c r="D51" t="s">
        <v>92</v>
      </c>
      <c r="F51" s="4">
        <v>10000000</v>
      </c>
      <c r="G51" s="4">
        <v>0</v>
      </c>
      <c r="H51" s="4">
        <v>0</v>
      </c>
      <c r="I51" s="4">
        <v>0</v>
      </c>
      <c r="J51" s="4">
        <f t="shared" si="2"/>
        <v>10000000</v>
      </c>
      <c r="K51" s="4">
        <v>0</v>
      </c>
      <c r="L51" s="4">
        <f t="shared" si="26"/>
        <v>10000000</v>
      </c>
      <c r="M51" s="4">
        <f>828000+19000</f>
        <v>847000</v>
      </c>
      <c r="N51" s="4">
        <f t="shared" si="27"/>
        <v>282333.33333333331</v>
      </c>
      <c r="O51" s="4">
        <v>0</v>
      </c>
      <c r="P51" s="4">
        <v>43000</v>
      </c>
      <c r="Q51" s="4">
        <v>0</v>
      </c>
      <c r="R51" s="4">
        <v>34000</v>
      </c>
      <c r="S51" s="4">
        <v>0</v>
      </c>
      <c r="T51" s="4">
        <v>29000</v>
      </c>
      <c r="U51" s="4">
        <v>0</v>
      </c>
      <c r="V51" s="4">
        <v>0</v>
      </c>
      <c r="W51" s="4">
        <v>0</v>
      </c>
      <c r="X51" s="5">
        <f t="shared" si="28"/>
        <v>953000</v>
      </c>
      <c r="Y51" s="4">
        <v>0</v>
      </c>
      <c r="Z51" s="4">
        <f t="shared" si="29"/>
        <v>953000</v>
      </c>
      <c r="AA51" s="4">
        <f t="shared" si="30"/>
        <v>9047000</v>
      </c>
      <c r="AB51">
        <v>3</v>
      </c>
      <c r="AC51">
        <v>0</v>
      </c>
      <c r="AD51">
        <f t="shared" si="31"/>
        <v>3</v>
      </c>
    </row>
    <row r="52" spans="1:30" s="1" customFormat="1" x14ac:dyDescent="0.25">
      <c r="C52" s="8" t="s">
        <v>259</v>
      </c>
      <c r="D52" s="8" t="s">
        <v>93</v>
      </c>
      <c r="E52" s="8"/>
      <c r="F52" s="5">
        <v>0</v>
      </c>
      <c r="G52" s="5">
        <v>0</v>
      </c>
      <c r="H52" s="5">
        <v>0</v>
      </c>
      <c r="I52" s="5">
        <v>0</v>
      </c>
      <c r="J52" s="5">
        <f t="shared" si="2"/>
        <v>0</v>
      </c>
      <c r="K52" s="5">
        <v>0</v>
      </c>
      <c r="L52" s="5">
        <f t="shared" si="26"/>
        <v>0</v>
      </c>
      <c r="M52" s="5">
        <f>624000+22000</f>
        <v>646000</v>
      </c>
      <c r="N52" s="5">
        <f t="shared" si="27"/>
        <v>161500</v>
      </c>
      <c r="O52" s="5">
        <v>0</v>
      </c>
      <c r="P52" s="5">
        <v>57000</v>
      </c>
      <c r="Q52" s="5">
        <v>24000</v>
      </c>
      <c r="R52" s="5">
        <v>46000</v>
      </c>
      <c r="S52" s="5">
        <v>1000</v>
      </c>
      <c r="T52" s="5">
        <v>39000</v>
      </c>
      <c r="U52" s="5">
        <v>8000</v>
      </c>
      <c r="V52" s="5">
        <v>0</v>
      </c>
      <c r="W52" s="5">
        <v>0</v>
      </c>
      <c r="X52" s="5">
        <f t="shared" si="28"/>
        <v>821000</v>
      </c>
      <c r="Y52" s="5">
        <v>1889000</v>
      </c>
      <c r="Z52" s="5">
        <f t="shared" si="29"/>
        <v>-1068000</v>
      </c>
      <c r="AA52" s="5">
        <f t="shared" si="30"/>
        <v>-821000</v>
      </c>
      <c r="AB52" s="8">
        <v>4</v>
      </c>
      <c r="AC52" s="8">
        <v>3</v>
      </c>
      <c r="AD52" s="8">
        <f t="shared" si="31"/>
        <v>1</v>
      </c>
    </row>
    <row r="53" spans="1:30" ht="15" x14ac:dyDescent="0.4">
      <c r="C53" s="1" t="s">
        <v>260</v>
      </c>
      <c r="D53" s="1" t="s">
        <v>93</v>
      </c>
      <c r="E53" s="1"/>
      <c r="F53" s="7">
        <v>0</v>
      </c>
      <c r="G53" s="7">
        <v>0</v>
      </c>
      <c r="H53" s="7">
        <v>0</v>
      </c>
      <c r="I53" s="7">
        <v>0</v>
      </c>
      <c r="J53" s="10">
        <f t="shared" si="2"/>
        <v>0</v>
      </c>
      <c r="K53" s="7">
        <v>0</v>
      </c>
      <c r="L53" s="10">
        <f t="shared" si="26"/>
        <v>0</v>
      </c>
      <c r="M53" s="7">
        <f>3308000+853000</f>
        <v>4161000</v>
      </c>
      <c r="N53" s="10">
        <f>+M53/AB53</f>
        <v>70525.423728813563</v>
      </c>
      <c r="O53" s="7">
        <v>0</v>
      </c>
      <c r="P53" s="7">
        <v>0</v>
      </c>
      <c r="Q53" s="7">
        <v>249000</v>
      </c>
      <c r="R53" s="7">
        <v>673000</v>
      </c>
      <c r="S53" s="7">
        <v>9000</v>
      </c>
      <c r="T53" s="7">
        <v>575000</v>
      </c>
      <c r="U53" s="7">
        <v>0</v>
      </c>
      <c r="V53" s="7">
        <v>0</v>
      </c>
      <c r="W53" s="7">
        <v>0</v>
      </c>
      <c r="X53" s="10">
        <f t="shared" si="28"/>
        <v>5667000</v>
      </c>
      <c r="Y53" s="7">
        <v>3547000</v>
      </c>
      <c r="Z53" s="7">
        <f>+X53-Y53</f>
        <v>2120000</v>
      </c>
      <c r="AA53" s="10">
        <f t="shared" si="30"/>
        <v>-5667000</v>
      </c>
      <c r="AB53" s="1">
        <v>59</v>
      </c>
      <c r="AC53" s="1">
        <v>40</v>
      </c>
      <c r="AD53" s="1">
        <f>+AB53-AC53</f>
        <v>19</v>
      </c>
    </row>
    <row r="54" spans="1:30" x14ac:dyDescent="0.25">
      <c r="C54" t="s">
        <v>41</v>
      </c>
      <c r="F54" s="4">
        <f t="shared" ref="F54:K54" si="32">SUM(F47:F53)</f>
        <v>240000000</v>
      </c>
      <c r="G54" s="4">
        <f t="shared" si="32"/>
        <v>0</v>
      </c>
      <c r="H54" s="4">
        <f t="shared" si="32"/>
        <v>0</v>
      </c>
      <c r="I54" s="4">
        <f t="shared" si="32"/>
        <v>0</v>
      </c>
      <c r="J54" s="4">
        <f t="shared" si="32"/>
        <v>240000000</v>
      </c>
      <c r="K54" s="4">
        <f t="shared" si="32"/>
        <v>0</v>
      </c>
      <c r="L54" s="4">
        <f t="shared" si="26"/>
        <v>240000000</v>
      </c>
      <c r="M54" s="4">
        <f>SUM(M47:M53)</f>
        <v>18148000</v>
      </c>
      <c r="N54" s="4">
        <f t="shared" si="27"/>
        <v>140682.17054263566</v>
      </c>
      <c r="O54" s="4">
        <f t="shared" ref="O54:Y54" si="33">SUM(O47:O53)</f>
        <v>0</v>
      </c>
      <c r="P54" s="4">
        <f t="shared" si="33"/>
        <v>1000000</v>
      </c>
      <c r="Q54" s="4">
        <f t="shared" si="33"/>
        <v>473000</v>
      </c>
      <c r="R54" s="4">
        <f t="shared" si="33"/>
        <v>1472000</v>
      </c>
      <c r="S54" s="4">
        <f t="shared" si="33"/>
        <v>20000</v>
      </c>
      <c r="T54" s="4">
        <f t="shared" si="33"/>
        <v>1256000</v>
      </c>
      <c r="U54" s="4">
        <f t="shared" si="33"/>
        <v>52000</v>
      </c>
      <c r="V54" s="4">
        <f t="shared" si="33"/>
        <v>676000</v>
      </c>
      <c r="W54" s="4">
        <f t="shared" si="33"/>
        <v>52000</v>
      </c>
      <c r="X54" s="5">
        <f t="shared" si="33"/>
        <v>23149000</v>
      </c>
      <c r="Y54" s="4">
        <f t="shared" si="33"/>
        <v>13123000</v>
      </c>
      <c r="Z54" s="4">
        <f t="shared" si="29"/>
        <v>10026000</v>
      </c>
      <c r="AA54" s="4">
        <f t="shared" si="30"/>
        <v>216851000</v>
      </c>
      <c r="AB54">
        <f>SUM(AB47:AB53)</f>
        <v>129</v>
      </c>
      <c r="AC54">
        <f>SUM(AC47:AC53)</f>
        <v>80</v>
      </c>
      <c r="AD54">
        <f t="shared" si="31"/>
        <v>49</v>
      </c>
    </row>
    <row r="55" spans="1:30" x14ac:dyDescent="0.25">
      <c r="F55" s="4"/>
      <c r="G55" s="4"/>
      <c r="H55" s="4"/>
      <c r="I55" s="4"/>
      <c r="J55" s="4" t="s">
        <v>6</v>
      </c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 t="s">
        <v>6</v>
      </c>
      <c r="Y55" s="4"/>
      <c r="Z55" s="4"/>
      <c r="AA55" s="4" t="s">
        <v>6</v>
      </c>
    </row>
    <row r="56" spans="1:30" x14ac:dyDescent="0.25">
      <c r="A56" t="s">
        <v>6</v>
      </c>
      <c r="C56" s="1" t="s">
        <v>94</v>
      </c>
      <c r="D56" t="s">
        <v>95</v>
      </c>
      <c r="F56" s="4">
        <v>60000000</v>
      </c>
      <c r="G56" s="4">
        <v>0</v>
      </c>
      <c r="H56" s="4">
        <v>0</v>
      </c>
      <c r="I56" s="4">
        <v>0</v>
      </c>
      <c r="J56" s="4">
        <f>SUM(F56:I56)</f>
        <v>60000000</v>
      </c>
      <c r="K56" s="4">
        <v>0</v>
      </c>
      <c r="L56" s="4">
        <f>+J56-K56</f>
        <v>60000000</v>
      </c>
      <c r="M56" s="4">
        <f>2351000+501000</f>
        <v>2852000</v>
      </c>
      <c r="N56" s="4">
        <f>+M56/AB56</f>
        <v>190133.33333333334</v>
      </c>
      <c r="O56" s="4">
        <v>0</v>
      </c>
      <c r="P56" s="4">
        <v>0</v>
      </c>
      <c r="Q56" s="4">
        <v>592000</v>
      </c>
      <c r="R56" s="4">
        <v>665000</v>
      </c>
      <c r="S56" s="4">
        <v>0</v>
      </c>
      <c r="T56" s="4">
        <v>0</v>
      </c>
      <c r="U56" s="5">
        <v>928000</v>
      </c>
      <c r="V56" s="5">
        <v>457000</v>
      </c>
      <c r="W56" s="5">
        <v>50000</v>
      </c>
      <c r="X56" s="5">
        <f t="shared" si="28"/>
        <v>5544000</v>
      </c>
      <c r="Y56" s="4">
        <v>8877000</v>
      </c>
      <c r="Z56" s="4">
        <f>+X56-Y56</f>
        <v>-3333000</v>
      </c>
      <c r="AA56" s="4">
        <f>+J56-X56</f>
        <v>54456000</v>
      </c>
      <c r="AB56">
        <v>15</v>
      </c>
      <c r="AC56">
        <v>13</v>
      </c>
      <c r="AD56">
        <f>+AB56-AC56</f>
        <v>2</v>
      </c>
    </row>
    <row r="57" spans="1:30" x14ac:dyDescent="0.25">
      <c r="F57" s="4"/>
      <c r="G57" s="4"/>
      <c r="H57" s="4"/>
      <c r="I57" s="4"/>
      <c r="J57" s="4" t="s">
        <v>6</v>
      </c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 t="s">
        <v>6</v>
      </c>
      <c r="Y57" s="4"/>
      <c r="Z57" s="4" t="s">
        <v>6</v>
      </c>
      <c r="AA57" s="4" t="s">
        <v>6</v>
      </c>
    </row>
    <row r="58" spans="1:30" s="8" customFormat="1" x14ac:dyDescent="0.25">
      <c r="A58" s="8" t="s">
        <v>6</v>
      </c>
      <c r="C58" s="1" t="s">
        <v>96</v>
      </c>
      <c r="D58" s="8" t="s">
        <v>97</v>
      </c>
      <c r="F58" s="5">
        <v>100000000</v>
      </c>
      <c r="G58" s="5">
        <v>0</v>
      </c>
      <c r="H58" s="5">
        <v>0</v>
      </c>
      <c r="I58" s="5">
        <v>0</v>
      </c>
      <c r="J58" s="5">
        <f>+F58+G58+H58+I58</f>
        <v>100000000</v>
      </c>
      <c r="K58" s="5">
        <v>0</v>
      </c>
      <c r="L58" s="5">
        <f>+J58-K58</f>
        <v>100000000</v>
      </c>
      <c r="M58" s="5">
        <f>4205000+398000</f>
        <v>4603000</v>
      </c>
      <c r="N58" s="5">
        <f>+M58/AB58</f>
        <v>184120</v>
      </c>
      <c r="O58" s="5">
        <v>0</v>
      </c>
      <c r="P58" s="5">
        <v>0</v>
      </c>
      <c r="Q58" s="5">
        <v>705000</v>
      </c>
      <c r="R58" s="5">
        <v>254000</v>
      </c>
      <c r="S58" s="5">
        <v>303043</v>
      </c>
      <c r="T58" s="5">
        <v>0</v>
      </c>
      <c r="U58" s="5">
        <f>219000+318000</f>
        <v>537000</v>
      </c>
      <c r="V58" s="5">
        <v>659000</v>
      </c>
      <c r="W58" s="5">
        <v>18000</v>
      </c>
      <c r="X58" s="5">
        <f t="shared" si="28"/>
        <v>7079043</v>
      </c>
      <c r="Y58" s="5">
        <v>6703000</v>
      </c>
      <c r="Z58" s="5">
        <f>+X58-Y58</f>
        <v>376043</v>
      </c>
      <c r="AA58" s="5">
        <f>+J58-X58</f>
        <v>92920957</v>
      </c>
      <c r="AB58" s="8">
        <v>25</v>
      </c>
      <c r="AC58" s="8">
        <v>24</v>
      </c>
      <c r="AD58" s="8">
        <f>+AB58-AC58</f>
        <v>1</v>
      </c>
    </row>
    <row r="59" spans="1:30" x14ac:dyDescent="0.25">
      <c r="A59" s="3" t="s">
        <v>6</v>
      </c>
      <c r="B59" s="3"/>
      <c r="F59" s="4"/>
      <c r="G59" s="4"/>
      <c r="H59" s="4"/>
      <c r="I59" s="4"/>
      <c r="J59" s="4" t="s">
        <v>6</v>
      </c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 t="s">
        <v>6</v>
      </c>
      <c r="Y59" s="4"/>
      <c r="Z59" s="4"/>
      <c r="AA59" s="4" t="s">
        <v>6</v>
      </c>
    </row>
    <row r="60" spans="1:30" s="8" customFormat="1" x14ac:dyDescent="0.25">
      <c r="A60" s="8" t="s">
        <v>6</v>
      </c>
      <c r="C60" s="1" t="s">
        <v>98</v>
      </c>
      <c r="D60" s="8" t="s">
        <v>99</v>
      </c>
      <c r="F60" s="5">
        <v>150000000</v>
      </c>
      <c r="G60" s="5">
        <v>0</v>
      </c>
      <c r="H60" s="5">
        <v>0</v>
      </c>
      <c r="I60" s="5">
        <v>0</v>
      </c>
      <c r="J60" s="5">
        <f t="shared" si="2"/>
        <v>150000000</v>
      </c>
      <c r="K60" s="5">
        <v>0</v>
      </c>
      <c r="L60" s="5">
        <f>+J60-K60</f>
        <v>150000000</v>
      </c>
      <c r="M60" s="5">
        <f>2202000+266000</f>
        <v>2468000</v>
      </c>
      <c r="N60" s="5">
        <f>+M60/AB60</f>
        <v>140227.27272727271</v>
      </c>
      <c r="O60" s="5">
        <v>0</v>
      </c>
      <c r="P60" s="5">
        <v>0</v>
      </c>
      <c r="Q60" s="5">
        <v>248000</v>
      </c>
      <c r="R60" s="5">
        <v>49000</v>
      </c>
      <c r="S60" s="5">
        <v>0</v>
      </c>
      <c r="T60" s="5">
        <v>0</v>
      </c>
      <c r="U60" s="5">
        <f>153000+231000</f>
        <v>384000</v>
      </c>
      <c r="V60" s="5">
        <v>411000</v>
      </c>
      <c r="W60" s="5">
        <v>4000</v>
      </c>
      <c r="X60" s="5">
        <f t="shared" si="28"/>
        <v>3564000</v>
      </c>
      <c r="Y60" s="5">
        <v>3197000</v>
      </c>
      <c r="Z60" s="5">
        <f>+X60-Y60</f>
        <v>367000</v>
      </c>
      <c r="AA60" s="5">
        <f>+J60-X60</f>
        <v>146436000</v>
      </c>
      <c r="AB60" s="8">
        <v>17.600000000000001</v>
      </c>
      <c r="AC60" s="8">
        <v>14</v>
      </c>
      <c r="AD60" s="8">
        <f>+AB60-AC60</f>
        <v>3.6000000000000014</v>
      </c>
    </row>
    <row r="61" spans="1:30" x14ac:dyDescent="0.25">
      <c r="F61" s="4"/>
      <c r="G61" s="4"/>
      <c r="H61" s="4"/>
      <c r="I61" s="4"/>
      <c r="J61" s="4" t="s">
        <v>6</v>
      </c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 t="s">
        <v>6</v>
      </c>
      <c r="Y61" s="4"/>
      <c r="Z61" s="4"/>
      <c r="AA61" s="4" t="s">
        <v>6</v>
      </c>
    </row>
    <row r="62" spans="1:30" s="8" customFormat="1" x14ac:dyDescent="0.25">
      <c r="A62" s="8" t="s">
        <v>6</v>
      </c>
      <c r="C62" s="1" t="s">
        <v>100</v>
      </c>
      <c r="D62" s="8" t="s">
        <v>101</v>
      </c>
      <c r="F62" s="5">
        <v>50000000</v>
      </c>
      <c r="G62" s="5">
        <v>0</v>
      </c>
      <c r="H62" s="5">
        <v>0</v>
      </c>
      <c r="I62" s="5">
        <v>0</v>
      </c>
      <c r="J62" s="5">
        <f t="shared" si="2"/>
        <v>50000000</v>
      </c>
      <c r="K62" s="5">
        <v>0</v>
      </c>
      <c r="L62" s="5">
        <f>+J62-K62</f>
        <v>50000000</v>
      </c>
      <c r="M62" s="5">
        <f>5301000+630000</f>
        <v>5931000</v>
      </c>
      <c r="N62" s="5">
        <f>+M62/AB62</f>
        <v>144658.53658536586</v>
      </c>
      <c r="O62" s="5">
        <v>0</v>
      </c>
      <c r="P62" s="5">
        <v>0</v>
      </c>
      <c r="Q62" s="5">
        <v>589000</v>
      </c>
      <c r="R62" s="5">
        <v>94000</v>
      </c>
      <c r="S62" s="5">
        <v>0</v>
      </c>
      <c r="T62" s="5">
        <v>0</v>
      </c>
      <c r="U62" s="5">
        <f>391000+81000</f>
        <v>472000</v>
      </c>
      <c r="V62" s="5">
        <v>665000</v>
      </c>
      <c r="W62" s="5">
        <v>37000</v>
      </c>
      <c r="X62" s="5">
        <f t="shared" si="28"/>
        <v>7788000</v>
      </c>
      <c r="Y62" s="5">
        <v>6322000</v>
      </c>
      <c r="Z62" s="5">
        <f>+X62-Y62</f>
        <v>1466000</v>
      </c>
      <c r="AA62" s="5">
        <f>+J62-X62</f>
        <v>42212000</v>
      </c>
      <c r="AB62" s="8">
        <v>41</v>
      </c>
      <c r="AC62" s="8">
        <v>32</v>
      </c>
      <c r="AD62" s="8">
        <f>+AB62-AC62</f>
        <v>9</v>
      </c>
    </row>
    <row r="63" spans="1:30" x14ac:dyDescent="0.25">
      <c r="F63" s="4"/>
      <c r="G63" s="4"/>
      <c r="H63" s="4"/>
      <c r="I63" s="4"/>
      <c r="J63" s="4" t="s">
        <v>6</v>
      </c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 t="s">
        <v>6</v>
      </c>
      <c r="Y63" s="4"/>
      <c r="Z63" s="4"/>
      <c r="AA63" s="4" t="s">
        <v>6</v>
      </c>
    </row>
    <row r="64" spans="1:30" s="8" customFormat="1" x14ac:dyDescent="0.25">
      <c r="A64" s="8" t="s">
        <v>6</v>
      </c>
      <c r="C64" s="1" t="s">
        <v>103</v>
      </c>
      <c r="D64" s="8" t="s">
        <v>102</v>
      </c>
      <c r="F64" s="5">
        <v>20000000</v>
      </c>
      <c r="G64" s="5">
        <v>0</v>
      </c>
      <c r="H64" s="5">
        <v>0</v>
      </c>
      <c r="I64" s="5">
        <v>0</v>
      </c>
      <c r="J64" s="5">
        <f t="shared" si="2"/>
        <v>20000000</v>
      </c>
      <c r="K64" s="5">
        <v>0</v>
      </c>
      <c r="L64" s="5">
        <f>+J64-K64</f>
        <v>20000000</v>
      </c>
      <c r="M64" s="5">
        <f>2128000+203000</f>
        <v>2331000</v>
      </c>
      <c r="N64" s="5">
        <f>+M64/AB64</f>
        <v>122684.21052631579</v>
      </c>
      <c r="O64" s="5">
        <v>0</v>
      </c>
      <c r="P64" s="5">
        <v>0</v>
      </c>
      <c r="Q64" s="5">
        <v>220000</v>
      </c>
      <c r="R64" s="5">
        <v>53000</v>
      </c>
      <c r="S64" s="5">
        <v>0</v>
      </c>
      <c r="T64" s="5">
        <v>0</v>
      </c>
      <c r="U64" s="5">
        <f>146000+132000</f>
        <v>278000</v>
      </c>
      <c r="V64" s="5">
        <v>0</v>
      </c>
      <c r="W64" s="5">
        <v>0</v>
      </c>
      <c r="X64" s="5">
        <f t="shared" si="28"/>
        <v>2882000</v>
      </c>
      <c r="Y64" s="5">
        <v>2037000</v>
      </c>
      <c r="Z64" s="5">
        <f>+X64-Y64</f>
        <v>845000</v>
      </c>
      <c r="AA64" s="5">
        <f>+J64-X64</f>
        <v>17118000</v>
      </c>
      <c r="AB64" s="8">
        <v>19</v>
      </c>
      <c r="AC64" s="8">
        <v>10</v>
      </c>
      <c r="AD64" s="8">
        <f>+AB64-AC64</f>
        <v>9</v>
      </c>
    </row>
    <row r="65" spans="1:30" x14ac:dyDescent="0.25">
      <c r="F65" s="4"/>
      <c r="G65" s="4"/>
      <c r="H65" s="4"/>
      <c r="I65" s="4"/>
      <c r="J65" s="4" t="s">
        <v>6</v>
      </c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5" t="s">
        <v>6</v>
      </c>
      <c r="Y65" s="4"/>
      <c r="Z65" s="4"/>
      <c r="AA65" s="4" t="s">
        <v>6</v>
      </c>
    </row>
    <row r="66" spans="1:30" s="8" customFormat="1" x14ac:dyDescent="0.25">
      <c r="A66" s="8" t="s">
        <v>6</v>
      </c>
      <c r="C66" s="1" t="s">
        <v>104</v>
      </c>
      <c r="D66" s="8" t="s">
        <v>78</v>
      </c>
      <c r="F66" s="5">
        <v>10000000</v>
      </c>
      <c r="G66" s="5">
        <v>0</v>
      </c>
      <c r="H66" s="5">
        <v>0</v>
      </c>
      <c r="I66" s="5">
        <v>0</v>
      </c>
      <c r="J66" s="5">
        <f t="shared" si="2"/>
        <v>10000000</v>
      </c>
      <c r="K66" s="5">
        <v>0</v>
      </c>
      <c r="L66" s="5">
        <f>+J66-K66</f>
        <v>10000000</v>
      </c>
      <c r="M66" s="5">
        <f>2649000+314000+249000+22000</f>
        <v>3234000</v>
      </c>
      <c r="N66" s="5">
        <f>+M66/AB66</f>
        <v>124384.61538461539</v>
      </c>
      <c r="O66" s="5">
        <v>0</v>
      </c>
      <c r="P66" s="5">
        <v>0</v>
      </c>
      <c r="Q66" s="5">
        <f>381000+37000</f>
        <v>418000</v>
      </c>
      <c r="R66" s="5">
        <f>210000+52000</f>
        <v>262000</v>
      </c>
      <c r="S66" s="5">
        <v>0</v>
      </c>
      <c r="T66" s="5">
        <v>0</v>
      </c>
      <c r="U66" s="5">
        <f>285000+152000+6000+6000</f>
        <v>449000</v>
      </c>
      <c r="V66" s="5">
        <v>1573000</v>
      </c>
      <c r="W66" s="5">
        <v>57000</v>
      </c>
      <c r="X66" s="5">
        <f t="shared" si="28"/>
        <v>5993000</v>
      </c>
      <c r="Y66" s="5">
        <f>8609000+11742000</f>
        <v>20351000</v>
      </c>
      <c r="Z66" s="5">
        <f>+X66-Y66</f>
        <v>-14358000</v>
      </c>
      <c r="AA66" s="5">
        <f>+J66-X66</f>
        <v>4007000</v>
      </c>
      <c r="AB66" s="8">
        <f>2+24</f>
        <v>26</v>
      </c>
      <c r="AC66" s="8">
        <f>20+10</f>
        <v>30</v>
      </c>
      <c r="AD66" s="8">
        <f>+AB66-AC66</f>
        <v>-4</v>
      </c>
    </row>
    <row r="67" spans="1:30" s="8" customFormat="1" x14ac:dyDescent="0.25">
      <c r="C67" s="1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</row>
    <row r="68" spans="1:30" s="8" customFormat="1" x14ac:dyDescent="0.25">
      <c r="A68" s="8" t="s">
        <v>6</v>
      </c>
      <c r="C68" s="1" t="s">
        <v>105</v>
      </c>
      <c r="F68" s="5"/>
      <c r="G68" s="5"/>
      <c r="H68" s="5"/>
      <c r="I68" s="5"/>
      <c r="J68" s="5">
        <f t="shared" si="2"/>
        <v>0</v>
      </c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 t="s">
        <v>6</v>
      </c>
      <c r="Y68" s="5"/>
      <c r="Z68" s="5"/>
      <c r="AA68" s="5" t="s">
        <v>6</v>
      </c>
    </row>
    <row r="69" spans="1:30" s="8" customFormat="1" ht="15" x14ac:dyDescent="0.4">
      <c r="C69" s="1" t="s">
        <v>106</v>
      </c>
      <c r="D69" s="1" t="s">
        <v>107</v>
      </c>
      <c r="E69" s="1"/>
      <c r="F69" s="7">
        <f>30000000+650000000</f>
        <v>680000000</v>
      </c>
      <c r="G69" s="7">
        <v>0</v>
      </c>
      <c r="H69" s="7">
        <v>0</v>
      </c>
      <c r="I69" s="7">
        <v>0</v>
      </c>
      <c r="J69" s="7">
        <f>SUM(F69:I69)</f>
        <v>680000000</v>
      </c>
      <c r="K69" s="7">
        <v>0</v>
      </c>
      <c r="L69" s="7">
        <f>+J69-K69</f>
        <v>680000000</v>
      </c>
      <c r="M69" s="7">
        <v>2724606</v>
      </c>
      <c r="N69" s="7">
        <v>0</v>
      </c>
      <c r="O69" s="7">
        <f>+'balance sheet'!K12+'balance sheet'!K13+'balance sheet'!K14+'balance sheet'!K16+'balance sheet'!K18</f>
        <v>65775000</v>
      </c>
      <c r="P69" s="7">
        <f>+'balance sheet'!J12+'balance sheet'!J13+'balance sheet'!J14+'balance sheet'!J16+'balance sheet'!J18</f>
        <v>13500000</v>
      </c>
      <c r="Q69" s="7">
        <v>0</v>
      </c>
      <c r="R69" s="7">
        <v>0</v>
      </c>
      <c r="S69" s="7">
        <v>1771570</v>
      </c>
      <c r="T69" s="7">
        <v>0</v>
      </c>
      <c r="U69" s="7">
        <v>3000000</v>
      </c>
      <c r="V69" s="7">
        <v>350000</v>
      </c>
      <c r="W69" s="7">
        <v>0</v>
      </c>
      <c r="X69" s="10">
        <f>+W69+V69+U69+T69+S69+R69+Q69+P69+O69+M69</f>
        <v>87121176</v>
      </c>
      <c r="Y69" s="7">
        <v>12974000</v>
      </c>
      <c r="Z69" s="7">
        <f>+X69-Y69</f>
        <v>74147176</v>
      </c>
      <c r="AA69" s="7">
        <f>+J69-X69</f>
        <v>592878824</v>
      </c>
      <c r="AB69" s="1">
        <v>10</v>
      </c>
      <c r="AC69" s="1">
        <v>8</v>
      </c>
      <c r="AD69" s="1">
        <f>+AB69-AC69</f>
        <v>2</v>
      </c>
    </row>
    <row r="70" spans="1:30" s="8" customFormat="1" x14ac:dyDescent="0.25">
      <c r="C70" s="8" t="s">
        <v>41</v>
      </c>
      <c r="F70" s="5">
        <f>SUM(F69:F69)</f>
        <v>680000000</v>
      </c>
      <c r="G70" s="5">
        <f>SUM(G69:G69)</f>
        <v>0</v>
      </c>
      <c r="H70" s="5">
        <f>SUM(H69:H69)</f>
        <v>0</v>
      </c>
      <c r="I70" s="5">
        <f>SUM(I69:I69)</f>
        <v>0</v>
      </c>
      <c r="J70" s="5">
        <f>SUM(F70:I70)</f>
        <v>680000000</v>
      </c>
      <c r="K70" s="5">
        <f>SUM(K69:K69)</f>
        <v>0</v>
      </c>
      <c r="L70" s="5">
        <f>+J70-K70</f>
        <v>680000000</v>
      </c>
      <c r="M70" s="5">
        <f>SUM(M69:M69)</f>
        <v>2724606</v>
      </c>
      <c r="N70" s="5">
        <f>+M70/AB70</f>
        <v>272460.59999999998</v>
      </c>
      <c r="O70" s="5">
        <f t="shared" ref="O70:W70" si="34">SUM(O69:O69)</f>
        <v>65775000</v>
      </c>
      <c r="P70" s="5">
        <f t="shared" si="34"/>
        <v>13500000</v>
      </c>
      <c r="Q70" s="5">
        <f t="shared" si="34"/>
        <v>0</v>
      </c>
      <c r="R70" s="5">
        <f t="shared" si="34"/>
        <v>0</v>
      </c>
      <c r="S70" s="5">
        <f t="shared" si="34"/>
        <v>1771570</v>
      </c>
      <c r="T70" s="5">
        <f t="shared" si="34"/>
        <v>0</v>
      </c>
      <c r="U70" s="5">
        <f t="shared" si="34"/>
        <v>3000000</v>
      </c>
      <c r="V70" s="5">
        <f t="shared" si="34"/>
        <v>350000</v>
      </c>
      <c r="W70" s="5">
        <f t="shared" si="34"/>
        <v>0</v>
      </c>
      <c r="X70" s="5">
        <f>+W70+V70+U70+T70+S70+R70+Q70+P70+O70+M70</f>
        <v>87121176</v>
      </c>
      <c r="Y70" s="5">
        <f>SUM(Y69:Y69)</f>
        <v>12974000</v>
      </c>
      <c r="Z70" s="5">
        <f>+X70-Y70</f>
        <v>74147176</v>
      </c>
      <c r="AA70" s="5">
        <f>+J70-X70</f>
        <v>592878824</v>
      </c>
      <c r="AB70" s="8">
        <f>SUM(AB69:AB69)</f>
        <v>10</v>
      </c>
      <c r="AC70" s="8">
        <f>SUM(AC69:AC69)</f>
        <v>8</v>
      </c>
      <c r="AD70" s="8">
        <f>+AB70-AC70</f>
        <v>2</v>
      </c>
    </row>
    <row r="71" spans="1:30" x14ac:dyDescent="0.25">
      <c r="F71" s="4"/>
      <c r="G71" s="4"/>
      <c r="H71" s="4"/>
      <c r="I71" s="4"/>
      <c r="J71" s="4" t="s">
        <v>6</v>
      </c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 t="s">
        <v>6</v>
      </c>
      <c r="Y71" s="4"/>
      <c r="Z71" s="4"/>
      <c r="AA71" s="4" t="s">
        <v>6</v>
      </c>
    </row>
    <row r="72" spans="1:30" x14ac:dyDescent="0.25">
      <c r="F72" s="4"/>
      <c r="G72" s="4"/>
      <c r="H72" s="4"/>
      <c r="I72" s="4"/>
      <c r="J72" s="4" t="s">
        <v>6</v>
      </c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 t="s">
        <v>6</v>
      </c>
      <c r="Y72" s="4"/>
      <c r="Z72" s="4"/>
      <c r="AA72" s="4" t="s">
        <v>6</v>
      </c>
    </row>
    <row r="73" spans="1:30" s="3" customFormat="1" x14ac:dyDescent="0.25">
      <c r="C73" s="3" t="s">
        <v>109</v>
      </c>
      <c r="F73" s="6">
        <f t="shared" ref="F73:K73" si="35">+F70+F66+F64+F62+F60+F58+F56+F54+F44+F29+F18</f>
        <v>2361000000</v>
      </c>
      <c r="G73" s="6">
        <f t="shared" si="35"/>
        <v>0</v>
      </c>
      <c r="H73" s="6">
        <f t="shared" si="35"/>
        <v>0</v>
      </c>
      <c r="I73" s="6">
        <f t="shared" si="35"/>
        <v>0</v>
      </c>
      <c r="J73" s="6">
        <f t="shared" si="35"/>
        <v>2361000000</v>
      </c>
      <c r="K73" s="6">
        <f t="shared" si="35"/>
        <v>0</v>
      </c>
      <c r="L73" s="6">
        <f>+J73-K73</f>
        <v>2361000000</v>
      </c>
      <c r="M73" s="6">
        <f>+M70+M66+M64+M62+M60+M58+M56+M54+M44+M29+M18</f>
        <v>126282606</v>
      </c>
      <c r="N73" s="6">
        <f>+M73/AB73</f>
        <v>142434.70110534626</v>
      </c>
      <c r="O73" s="6">
        <f t="shared" ref="O73:Y73" si="36">+O70+O66+O64+O62+O60+O58+O56+O54+O44+O29+O18</f>
        <v>78865000</v>
      </c>
      <c r="P73" s="6">
        <f t="shared" si="36"/>
        <v>20880000</v>
      </c>
      <c r="Q73" s="6">
        <f t="shared" si="36"/>
        <v>15803000</v>
      </c>
      <c r="R73" s="6">
        <f t="shared" si="36"/>
        <v>12689000</v>
      </c>
      <c r="S73" s="6">
        <f t="shared" si="36"/>
        <v>3429789</v>
      </c>
      <c r="T73" s="6">
        <f t="shared" si="36"/>
        <v>12625000</v>
      </c>
      <c r="U73" s="6">
        <f t="shared" si="36"/>
        <v>24627000</v>
      </c>
      <c r="V73" s="6">
        <f t="shared" si="36"/>
        <v>14575000</v>
      </c>
      <c r="W73" s="6">
        <f t="shared" si="36"/>
        <v>565000</v>
      </c>
      <c r="X73" s="6">
        <f t="shared" si="36"/>
        <v>310341395</v>
      </c>
      <c r="Y73" s="6">
        <f t="shared" si="36"/>
        <v>189819000</v>
      </c>
      <c r="Z73" s="6">
        <f>+X73-Y73</f>
        <v>120522395</v>
      </c>
      <c r="AA73" s="6">
        <f>+J73-X73</f>
        <v>2050658605</v>
      </c>
      <c r="AB73" s="6">
        <f>+AB70+AB66+AB64+AB62+AB60+AB58+AB56+AB54+AB44+AB29+AB18</f>
        <v>886.6</v>
      </c>
      <c r="AC73" s="6">
        <f>+AC70+AC66+AC64+AC62+AC60+AC58+AC56+AC54+AC44+AC29+AC18</f>
        <v>759</v>
      </c>
      <c r="AD73" s="21">
        <f>+AB73-AC73</f>
        <v>127.60000000000002</v>
      </c>
    </row>
    <row r="74" spans="1:30" x14ac:dyDescent="0.25">
      <c r="F74" s="4"/>
      <c r="G74" s="4"/>
      <c r="H74" s="4"/>
      <c r="I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 t="s">
        <v>6</v>
      </c>
      <c r="Y74" s="4"/>
      <c r="Z74" s="4"/>
    </row>
    <row r="75" spans="1:30" x14ac:dyDescent="0.25">
      <c r="C75" s="2" t="s">
        <v>6</v>
      </c>
      <c r="F75" s="4"/>
      <c r="G75" s="4"/>
      <c r="H75" s="4"/>
      <c r="I75" s="4"/>
      <c r="K75" s="4"/>
      <c r="L75" s="4"/>
      <c r="M75" s="4"/>
      <c r="N75" s="4"/>
      <c r="O75" s="4"/>
      <c r="P75" s="4"/>
      <c r="Q75" s="4"/>
      <c r="R75" s="4" t="s">
        <v>6</v>
      </c>
      <c r="S75" s="4"/>
      <c r="T75" s="4">
        <f>+T73+R73</f>
        <v>25314000</v>
      </c>
      <c r="U75" s="4"/>
      <c r="V75" s="4"/>
      <c r="W75" s="4"/>
      <c r="X75" s="4" t="s">
        <v>6</v>
      </c>
      <c r="Y75" s="4"/>
      <c r="Z75" s="4"/>
    </row>
    <row r="76" spans="1:30" x14ac:dyDescent="0.25">
      <c r="C76" t="s">
        <v>6</v>
      </c>
      <c r="D76" t="s">
        <v>6</v>
      </c>
      <c r="F76" s="4"/>
      <c r="G76" s="4"/>
      <c r="H76" s="4"/>
      <c r="I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 t="s">
        <v>6</v>
      </c>
      <c r="Y76" s="4"/>
      <c r="Z76" s="4"/>
    </row>
    <row r="77" spans="1:30" x14ac:dyDescent="0.25">
      <c r="F77" s="4"/>
      <c r="G77" s="4"/>
      <c r="H77" s="4"/>
      <c r="I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 t="s">
        <v>6</v>
      </c>
      <c r="Y77" s="4"/>
      <c r="Z77" s="4"/>
    </row>
    <row r="78" spans="1:30" x14ac:dyDescent="0.25">
      <c r="F78" s="4"/>
      <c r="G78" s="4"/>
      <c r="H78" s="4"/>
      <c r="I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 t="s">
        <v>6</v>
      </c>
      <c r="Y78" s="4"/>
      <c r="Z78" s="4"/>
    </row>
    <row r="79" spans="1:30" x14ac:dyDescent="0.25">
      <c r="F79" s="4"/>
      <c r="G79" s="4"/>
      <c r="H79" s="4"/>
      <c r="I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 t="s">
        <v>6</v>
      </c>
      <c r="Y79" s="4"/>
      <c r="Z79" s="4"/>
    </row>
    <row r="80" spans="1:30" x14ac:dyDescent="0.25">
      <c r="F80" s="4"/>
      <c r="G80" s="4"/>
      <c r="H80" s="4"/>
      <c r="I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 t="s">
        <v>57</v>
      </c>
      <c r="Y80" s="4"/>
      <c r="Z80" s="4"/>
    </row>
    <row r="81" spans="6:26" x14ac:dyDescent="0.25">
      <c r="F81" s="4"/>
      <c r="G81" s="4"/>
      <c r="H81" s="4"/>
      <c r="I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 t="s">
        <v>6</v>
      </c>
      <c r="Y81" s="4"/>
      <c r="Z81" s="4"/>
    </row>
    <row r="82" spans="6:26" x14ac:dyDescent="0.25">
      <c r="F82" s="4"/>
      <c r="G82" s="4"/>
      <c r="H82" s="4"/>
      <c r="I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 t="s">
        <v>6</v>
      </c>
      <c r="Y82" s="4"/>
      <c r="Z82" s="4"/>
    </row>
    <row r="83" spans="6:26" x14ac:dyDescent="0.25">
      <c r="F83" s="4"/>
      <c r="G83" s="4"/>
      <c r="H83" s="4"/>
      <c r="I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 t="s">
        <v>6</v>
      </c>
      <c r="Y83" s="4"/>
      <c r="Z83" s="4"/>
    </row>
    <row r="84" spans="6:26" x14ac:dyDescent="0.25">
      <c r="F84" s="4"/>
      <c r="G84" s="4"/>
      <c r="H84" s="4"/>
      <c r="I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 t="s">
        <v>6</v>
      </c>
      <c r="Y84" s="4"/>
      <c r="Z84" s="4"/>
    </row>
    <row r="85" spans="6:26" x14ac:dyDescent="0.25">
      <c r="F85" s="4"/>
      <c r="G85" s="4"/>
      <c r="H85" s="4"/>
      <c r="I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 t="s">
        <v>6</v>
      </c>
      <c r="Y85" s="4"/>
      <c r="Z85" s="4"/>
    </row>
    <row r="86" spans="6:26" x14ac:dyDescent="0.25">
      <c r="F86" s="4"/>
      <c r="G86" s="4"/>
      <c r="H86" s="4"/>
      <c r="I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 t="s">
        <v>6</v>
      </c>
      <c r="Y86" s="4"/>
      <c r="Z86" s="4"/>
    </row>
    <row r="87" spans="6:26" x14ac:dyDescent="0.25">
      <c r="F87" s="4"/>
      <c r="G87" s="4"/>
      <c r="H87" s="4"/>
      <c r="I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 t="s">
        <v>6</v>
      </c>
      <c r="Y87" s="4"/>
      <c r="Z87" s="4"/>
    </row>
    <row r="88" spans="6:26" x14ac:dyDescent="0.25">
      <c r="F88" s="4"/>
      <c r="G88" s="4"/>
      <c r="H88" s="4"/>
      <c r="I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 t="s">
        <v>6</v>
      </c>
      <c r="Y88" s="4"/>
      <c r="Z88" s="4"/>
    </row>
    <row r="89" spans="6:26" x14ac:dyDescent="0.25">
      <c r="F89" s="4"/>
      <c r="G89" s="4"/>
      <c r="H89" s="4"/>
      <c r="I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 t="s">
        <v>6</v>
      </c>
      <c r="Y89" s="4"/>
      <c r="Z89" s="4"/>
    </row>
    <row r="90" spans="6:26" x14ac:dyDescent="0.25">
      <c r="F90" s="4"/>
      <c r="G90" s="4"/>
      <c r="H90" s="4"/>
      <c r="I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 t="s">
        <v>6</v>
      </c>
      <c r="Y90" s="4"/>
      <c r="Z90" s="4"/>
    </row>
    <row r="91" spans="6:26" x14ac:dyDescent="0.25">
      <c r="F91" s="4"/>
      <c r="G91" s="4"/>
      <c r="H91" s="4"/>
      <c r="I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 t="s">
        <v>6</v>
      </c>
      <c r="Y91" s="4"/>
      <c r="Z91" s="4"/>
    </row>
    <row r="92" spans="6:26" x14ac:dyDescent="0.25">
      <c r="F92" s="4"/>
      <c r="G92" s="4"/>
      <c r="H92" s="4"/>
      <c r="I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 t="s">
        <v>6</v>
      </c>
      <c r="Y92" s="4"/>
      <c r="Z92" s="4"/>
    </row>
    <row r="93" spans="6:26" x14ac:dyDescent="0.25">
      <c r="F93" s="4"/>
      <c r="G93" s="4"/>
      <c r="H93" s="4"/>
      <c r="I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 t="s">
        <v>6</v>
      </c>
      <c r="Y93" s="4"/>
      <c r="Z93" s="4"/>
    </row>
    <row r="94" spans="6:26" x14ac:dyDescent="0.25">
      <c r="F94" s="4"/>
      <c r="G94" s="4"/>
      <c r="H94" s="4"/>
      <c r="I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 t="s">
        <v>6</v>
      </c>
      <c r="Y94" s="4"/>
      <c r="Z94" s="4"/>
    </row>
    <row r="95" spans="6:26" x14ac:dyDescent="0.25">
      <c r="F95" s="4"/>
      <c r="G95" s="4"/>
      <c r="H95" s="4"/>
      <c r="I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 t="s">
        <v>6</v>
      </c>
      <c r="Y95" s="4"/>
      <c r="Z95" s="4"/>
    </row>
    <row r="96" spans="6:26" x14ac:dyDescent="0.25">
      <c r="F96" s="4"/>
      <c r="G96" s="4"/>
      <c r="H96" s="4"/>
      <c r="I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 t="s">
        <v>6</v>
      </c>
      <c r="Y96" s="4"/>
      <c r="Z96" s="4"/>
    </row>
    <row r="97" spans="6:26" x14ac:dyDescent="0.25">
      <c r="F97" s="4"/>
      <c r="G97" s="4"/>
      <c r="H97" s="4"/>
      <c r="I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 t="s">
        <v>6</v>
      </c>
      <c r="Y97" s="4"/>
      <c r="Z97" s="4"/>
    </row>
    <row r="98" spans="6:26" x14ac:dyDescent="0.25">
      <c r="F98" s="4"/>
      <c r="G98" s="4"/>
      <c r="H98" s="4"/>
      <c r="I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 t="s">
        <v>6</v>
      </c>
      <c r="Y98" s="4"/>
      <c r="Z98" s="4"/>
    </row>
    <row r="99" spans="6:26" x14ac:dyDescent="0.25">
      <c r="F99" s="4"/>
      <c r="G99" s="4"/>
      <c r="H99" s="4"/>
      <c r="I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 t="s">
        <v>6</v>
      </c>
      <c r="Y99" s="4"/>
      <c r="Z99" s="4"/>
    </row>
    <row r="100" spans="6:26" x14ac:dyDescent="0.25">
      <c r="F100" s="4"/>
      <c r="G100" s="4"/>
      <c r="H100" s="4"/>
      <c r="I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 t="s">
        <v>6</v>
      </c>
      <c r="Y100" s="4"/>
      <c r="Z100" s="4"/>
    </row>
    <row r="101" spans="6:26" x14ac:dyDescent="0.25">
      <c r="F101" s="4"/>
      <c r="G101" s="4"/>
      <c r="H101" s="4"/>
      <c r="I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 t="s">
        <v>6</v>
      </c>
      <c r="Y101" s="4"/>
      <c r="Z101" s="4"/>
    </row>
    <row r="102" spans="6:26" x14ac:dyDescent="0.25">
      <c r="F102" s="4"/>
      <c r="G102" s="4"/>
      <c r="H102" s="4"/>
      <c r="I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 t="s">
        <v>6</v>
      </c>
      <c r="Y102" s="4"/>
      <c r="Z102" s="4"/>
    </row>
    <row r="103" spans="6:26" x14ac:dyDescent="0.25">
      <c r="F103" s="4"/>
      <c r="G103" s="4"/>
      <c r="H103" s="4"/>
      <c r="I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 t="s">
        <v>6</v>
      </c>
      <c r="Y103" s="4"/>
      <c r="Z103" s="4"/>
    </row>
    <row r="104" spans="6:26" x14ac:dyDescent="0.25">
      <c r="F104" s="4"/>
      <c r="G104" s="4"/>
      <c r="H104" s="4"/>
      <c r="I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 t="s">
        <v>6</v>
      </c>
      <c r="Y104" s="4"/>
      <c r="Z104" s="4"/>
    </row>
    <row r="105" spans="6:26" x14ac:dyDescent="0.25">
      <c r="F105" s="4"/>
      <c r="G105" s="4"/>
      <c r="H105" s="4"/>
      <c r="I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 t="s">
        <v>6</v>
      </c>
      <c r="Y105" s="4"/>
      <c r="Z105" s="4"/>
    </row>
    <row r="106" spans="6:26" x14ac:dyDescent="0.25">
      <c r="F106" s="4"/>
      <c r="G106" s="4"/>
      <c r="H106" s="4"/>
      <c r="I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 t="s">
        <v>6</v>
      </c>
      <c r="Y106" s="4"/>
      <c r="Z106" s="4"/>
    </row>
    <row r="107" spans="6:26" x14ac:dyDescent="0.25">
      <c r="F107" s="4"/>
      <c r="G107" s="4"/>
      <c r="H107" s="4"/>
      <c r="I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 t="s">
        <v>6</v>
      </c>
      <c r="Y107" s="4"/>
      <c r="Z107" s="4"/>
    </row>
    <row r="108" spans="6:26" x14ac:dyDescent="0.25">
      <c r="F108" s="4"/>
      <c r="G108" s="4"/>
      <c r="H108" s="4"/>
      <c r="I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 t="s">
        <v>6</v>
      </c>
      <c r="Y108" s="4"/>
      <c r="Z108" s="4"/>
    </row>
    <row r="109" spans="6:26" x14ac:dyDescent="0.25">
      <c r="F109" s="4"/>
      <c r="G109" s="4"/>
      <c r="H109" s="4"/>
      <c r="I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 t="s">
        <v>6</v>
      </c>
      <c r="Y109" s="4"/>
      <c r="Z109" s="4"/>
    </row>
    <row r="110" spans="6:26" x14ac:dyDescent="0.25">
      <c r="F110" s="4"/>
      <c r="G110" s="4"/>
      <c r="H110" s="4"/>
      <c r="I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 t="s">
        <v>6</v>
      </c>
      <c r="Y110" s="4"/>
      <c r="Z110" s="4"/>
    </row>
    <row r="111" spans="6:26" x14ac:dyDescent="0.25">
      <c r="F111" s="4"/>
      <c r="G111" s="4"/>
      <c r="H111" s="4"/>
      <c r="I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 t="s">
        <v>6</v>
      </c>
      <c r="Y111" s="4"/>
      <c r="Z111" s="4"/>
    </row>
    <row r="112" spans="6:26" x14ac:dyDescent="0.25">
      <c r="F112" s="4"/>
      <c r="G112" s="4"/>
      <c r="H112" s="4"/>
      <c r="I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 t="s">
        <v>6</v>
      </c>
      <c r="Y112" s="4"/>
      <c r="Z112" s="4"/>
    </row>
    <row r="113" spans="6:26" x14ac:dyDescent="0.25">
      <c r="F113" s="4"/>
      <c r="G113" s="4"/>
      <c r="H113" s="4"/>
      <c r="I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 t="s">
        <v>6</v>
      </c>
      <c r="Y113" s="4"/>
      <c r="Z113" s="4"/>
    </row>
    <row r="114" spans="6:26" x14ac:dyDescent="0.25">
      <c r="F114" s="4"/>
      <c r="G114" s="4"/>
      <c r="H114" s="4"/>
      <c r="I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 t="s">
        <v>6</v>
      </c>
      <c r="Y114" s="4"/>
      <c r="Z114" s="4"/>
    </row>
    <row r="115" spans="6:26" x14ac:dyDescent="0.25">
      <c r="F115" s="4"/>
      <c r="G115" s="4"/>
      <c r="H115" s="4"/>
      <c r="I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 t="s">
        <v>6</v>
      </c>
      <c r="Y115" s="4"/>
      <c r="Z115" s="4"/>
    </row>
    <row r="116" spans="6:26" x14ac:dyDescent="0.25">
      <c r="F116" s="4"/>
      <c r="G116" s="4"/>
      <c r="H116" s="4"/>
      <c r="I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 t="s">
        <v>6</v>
      </c>
      <c r="Y116" s="4"/>
      <c r="Z116" s="4"/>
    </row>
    <row r="117" spans="6:26" x14ac:dyDescent="0.25">
      <c r="F117" s="4"/>
      <c r="G117" s="4"/>
      <c r="H117" s="4"/>
      <c r="I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 t="s">
        <v>6</v>
      </c>
      <c r="Y117" s="4"/>
      <c r="Z117" s="4"/>
    </row>
    <row r="118" spans="6:26" x14ac:dyDescent="0.25">
      <c r="F118" s="4"/>
      <c r="G118" s="4"/>
      <c r="H118" s="4"/>
      <c r="I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 t="s">
        <v>6</v>
      </c>
      <c r="Y118" s="4"/>
      <c r="Z118" s="4"/>
    </row>
    <row r="119" spans="6:26" x14ac:dyDescent="0.25">
      <c r="F119" s="4"/>
      <c r="G119" s="4"/>
      <c r="H119" s="4"/>
      <c r="I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 t="s">
        <v>6</v>
      </c>
      <c r="Y119" s="4"/>
      <c r="Z119" s="4"/>
    </row>
    <row r="120" spans="6:26" x14ac:dyDescent="0.25">
      <c r="F120" s="4"/>
      <c r="G120" s="4"/>
      <c r="H120" s="4"/>
      <c r="I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 t="s">
        <v>6</v>
      </c>
      <c r="Y120" s="4"/>
      <c r="Z120" s="4"/>
    </row>
    <row r="121" spans="6:26" x14ac:dyDescent="0.25">
      <c r="F121" s="4"/>
      <c r="G121" s="4"/>
      <c r="H121" s="4"/>
      <c r="I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 t="s">
        <v>6</v>
      </c>
      <c r="Y121" s="4"/>
      <c r="Z121" s="4"/>
    </row>
    <row r="122" spans="6:26" x14ac:dyDescent="0.25">
      <c r="F122" s="4"/>
      <c r="G122" s="4"/>
      <c r="H122" s="4"/>
      <c r="I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 t="s">
        <v>6</v>
      </c>
      <c r="Y122" s="4"/>
      <c r="Z122" s="4"/>
    </row>
    <row r="123" spans="6:26" x14ac:dyDescent="0.25">
      <c r="F123" s="4"/>
      <c r="G123" s="4"/>
      <c r="H123" s="4"/>
      <c r="I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>
        <f t="shared" ref="X123:X132" si="37">+M123+O123+P123+V123+W123</f>
        <v>0</v>
      </c>
      <c r="Y123" s="4"/>
      <c r="Z123" s="4"/>
    </row>
    <row r="124" spans="6:26" x14ac:dyDescent="0.25">
      <c r="F124" s="4"/>
      <c r="G124" s="4"/>
      <c r="H124" s="4"/>
      <c r="I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>
        <f t="shared" si="37"/>
        <v>0</v>
      </c>
      <c r="Y124" s="4"/>
      <c r="Z124" s="4"/>
    </row>
    <row r="125" spans="6:26" x14ac:dyDescent="0.25">
      <c r="F125" s="4"/>
      <c r="G125" s="4"/>
      <c r="H125" s="4"/>
      <c r="I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>
        <f t="shared" si="37"/>
        <v>0</v>
      </c>
      <c r="Y125" s="4"/>
      <c r="Z125" s="4"/>
    </row>
    <row r="126" spans="6:26" x14ac:dyDescent="0.25">
      <c r="F126" s="4"/>
      <c r="G126" s="4"/>
      <c r="H126" s="4"/>
      <c r="I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>
        <f t="shared" si="37"/>
        <v>0</v>
      </c>
      <c r="Y126" s="4"/>
      <c r="Z126" s="4"/>
    </row>
    <row r="127" spans="6:26" x14ac:dyDescent="0.25">
      <c r="F127" s="4"/>
      <c r="G127" s="4"/>
      <c r="H127" s="4"/>
      <c r="I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>
        <f t="shared" si="37"/>
        <v>0</v>
      </c>
      <c r="Y127" s="4"/>
      <c r="Z127" s="4"/>
    </row>
    <row r="128" spans="6:26" x14ac:dyDescent="0.25">
      <c r="F128" s="4"/>
      <c r="G128" s="4"/>
      <c r="H128" s="4"/>
      <c r="I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>
        <f t="shared" si="37"/>
        <v>0</v>
      </c>
      <c r="Y128" s="4"/>
      <c r="Z128" s="4"/>
    </row>
    <row r="129" spans="6:26" x14ac:dyDescent="0.25">
      <c r="F129" s="4"/>
      <c r="G129" s="4"/>
      <c r="H129" s="4"/>
      <c r="I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>
        <f t="shared" si="37"/>
        <v>0</v>
      </c>
      <c r="Y129" s="4"/>
      <c r="Z129" s="4"/>
    </row>
    <row r="130" spans="6:26" x14ac:dyDescent="0.25">
      <c r="F130" s="4"/>
      <c r="G130" s="4"/>
      <c r="H130" s="4"/>
      <c r="I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>
        <f t="shared" si="37"/>
        <v>0</v>
      </c>
      <c r="Y130" s="4"/>
      <c r="Z130" s="4"/>
    </row>
    <row r="131" spans="6:26" x14ac:dyDescent="0.25">
      <c r="F131" s="4"/>
      <c r="G131" s="4"/>
      <c r="H131" s="4"/>
      <c r="I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>
        <f t="shared" si="37"/>
        <v>0</v>
      </c>
      <c r="Y131" s="4"/>
      <c r="Z131" s="4"/>
    </row>
    <row r="132" spans="6:26" x14ac:dyDescent="0.25">
      <c r="F132" s="4"/>
      <c r="G132" s="4"/>
      <c r="H132" s="4"/>
      <c r="I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>
        <f t="shared" si="37"/>
        <v>0</v>
      </c>
      <c r="Y132" s="4"/>
      <c r="Z132" s="4"/>
    </row>
    <row r="133" spans="6:26" x14ac:dyDescent="0.25">
      <c r="F133" s="4"/>
      <c r="G133" s="4"/>
      <c r="H133" s="4"/>
      <c r="I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>
        <f t="shared" ref="X133:X196" si="38">+M133+O133+P133+V133+W133</f>
        <v>0</v>
      </c>
      <c r="Y133" s="4"/>
      <c r="Z133" s="4"/>
    </row>
    <row r="134" spans="6:26" x14ac:dyDescent="0.25">
      <c r="F134" s="4"/>
      <c r="G134" s="4"/>
      <c r="H134" s="4"/>
      <c r="I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>
        <f t="shared" si="38"/>
        <v>0</v>
      </c>
      <c r="Y134" s="4"/>
      <c r="Z134" s="4"/>
    </row>
    <row r="135" spans="6:26" x14ac:dyDescent="0.25">
      <c r="F135" s="4"/>
      <c r="G135" s="4"/>
      <c r="H135" s="4"/>
      <c r="I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>
        <f t="shared" si="38"/>
        <v>0</v>
      </c>
      <c r="Y135" s="4"/>
      <c r="Z135" s="4"/>
    </row>
    <row r="136" spans="6:26" x14ac:dyDescent="0.25">
      <c r="F136" s="4"/>
      <c r="G136" s="4"/>
      <c r="H136" s="4"/>
      <c r="I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>
        <f t="shared" si="38"/>
        <v>0</v>
      </c>
      <c r="Y136" s="4"/>
      <c r="Z136" s="4"/>
    </row>
    <row r="137" spans="6:26" x14ac:dyDescent="0.25">
      <c r="F137" s="4"/>
      <c r="G137" s="4"/>
      <c r="H137" s="4"/>
      <c r="I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>
        <f t="shared" si="38"/>
        <v>0</v>
      </c>
      <c r="Y137" s="4"/>
      <c r="Z137" s="4"/>
    </row>
    <row r="138" spans="6:26" x14ac:dyDescent="0.25">
      <c r="F138" s="4"/>
      <c r="G138" s="4"/>
      <c r="H138" s="4"/>
      <c r="I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>
        <f t="shared" si="38"/>
        <v>0</v>
      </c>
      <c r="Y138" s="4"/>
      <c r="Z138" s="4"/>
    </row>
    <row r="139" spans="6:26" x14ac:dyDescent="0.25">
      <c r="F139" s="4"/>
      <c r="G139" s="4"/>
      <c r="H139" s="4"/>
      <c r="I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>
        <f t="shared" si="38"/>
        <v>0</v>
      </c>
      <c r="Y139" s="4"/>
      <c r="Z139" s="4"/>
    </row>
    <row r="140" spans="6:26" x14ac:dyDescent="0.25">
      <c r="F140" s="4"/>
      <c r="G140" s="4"/>
      <c r="H140" s="4"/>
      <c r="I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>
        <f t="shared" si="38"/>
        <v>0</v>
      </c>
      <c r="Y140" s="4"/>
      <c r="Z140" s="4"/>
    </row>
    <row r="141" spans="6:26" x14ac:dyDescent="0.25">
      <c r="F141" s="4"/>
      <c r="G141" s="4"/>
      <c r="H141" s="4"/>
      <c r="I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>
        <f t="shared" si="38"/>
        <v>0</v>
      </c>
      <c r="Y141" s="4"/>
      <c r="Z141" s="4"/>
    </row>
    <row r="142" spans="6:26" x14ac:dyDescent="0.25">
      <c r="F142" s="4"/>
      <c r="G142" s="4"/>
      <c r="H142" s="4"/>
      <c r="I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>
        <f t="shared" si="38"/>
        <v>0</v>
      </c>
      <c r="Y142" s="4"/>
      <c r="Z142" s="4"/>
    </row>
    <row r="143" spans="6:26" x14ac:dyDescent="0.25">
      <c r="F143" s="4"/>
      <c r="G143" s="4"/>
      <c r="H143" s="4"/>
      <c r="I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>
        <f t="shared" si="38"/>
        <v>0</v>
      </c>
      <c r="Y143" s="4"/>
      <c r="Z143" s="4"/>
    </row>
    <row r="144" spans="6:26" x14ac:dyDescent="0.25">
      <c r="F144" s="4"/>
      <c r="G144" s="4"/>
      <c r="H144" s="4"/>
      <c r="I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>
        <f t="shared" si="38"/>
        <v>0</v>
      </c>
      <c r="Y144" s="4"/>
      <c r="Z144" s="4"/>
    </row>
    <row r="145" spans="6:26" x14ac:dyDescent="0.25">
      <c r="F145" s="4"/>
      <c r="G145" s="4"/>
      <c r="H145" s="4"/>
      <c r="I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>
        <f t="shared" si="38"/>
        <v>0</v>
      </c>
      <c r="Y145" s="4"/>
      <c r="Z145" s="4"/>
    </row>
    <row r="146" spans="6:26" x14ac:dyDescent="0.25">
      <c r="F146" s="4"/>
      <c r="G146" s="4"/>
      <c r="H146" s="4"/>
      <c r="I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>
        <f t="shared" si="38"/>
        <v>0</v>
      </c>
      <c r="Y146" s="4"/>
      <c r="Z146" s="4"/>
    </row>
    <row r="147" spans="6:26" x14ac:dyDescent="0.25">
      <c r="F147" s="4"/>
      <c r="G147" s="4"/>
      <c r="H147" s="4"/>
      <c r="I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>
        <f t="shared" si="38"/>
        <v>0</v>
      </c>
      <c r="Y147" s="4"/>
      <c r="Z147" s="4"/>
    </row>
    <row r="148" spans="6:26" x14ac:dyDescent="0.25">
      <c r="F148" s="4"/>
      <c r="G148" s="4"/>
      <c r="H148" s="4"/>
      <c r="I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>
        <f t="shared" si="38"/>
        <v>0</v>
      </c>
      <c r="Y148" s="4"/>
      <c r="Z148" s="4"/>
    </row>
    <row r="149" spans="6:26" x14ac:dyDescent="0.25">
      <c r="F149" s="4"/>
      <c r="G149" s="4"/>
      <c r="H149" s="4"/>
      <c r="I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>
        <f t="shared" si="38"/>
        <v>0</v>
      </c>
      <c r="Y149" s="4"/>
      <c r="Z149" s="4"/>
    </row>
    <row r="150" spans="6:26" x14ac:dyDescent="0.25">
      <c r="F150" s="4"/>
      <c r="G150" s="4"/>
      <c r="H150" s="4"/>
      <c r="I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>
        <f t="shared" si="38"/>
        <v>0</v>
      </c>
      <c r="Y150" s="4"/>
      <c r="Z150" s="4"/>
    </row>
    <row r="151" spans="6:26" x14ac:dyDescent="0.25">
      <c r="F151" s="4"/>
      <c r="G151" s="4"/>
      <c r="H151" s="4"/>
      <c r="I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>
        <f t="shared" si="38"/>
        <v>0</v>
      </c>
      <c r="Y151" s="4"/>
      <c r="Z151" s="4"/>
    </row>
    <row r="152" spans="6:26" x14ac:dyDescent="0.25">
      <c r="F152" s="4"/>
      <c r="G152" s="4"/>
      <c r="H152" s="4"/>
      <c r="I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>
        <f t="shared" si="38"/>
        <v>0</v>
      </c>
      <c r="Y152" s="4"/>
      <c r="Z152" s="4"/>
    </row>
    <row r="153" spans="6:26" x14ac:dyDescent="0.25">
      <c r="F153" s="4"/>
      <c r="G153" s="4"/>
      <c r="H153" s="4"/>
      <c r="I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>
        <f t="shared" si="38"/>
        <v>0</v>
      </c>
      <c r="Y153" s="4"/>
      <c r="Z153" s="4"/>
    </row>
    <row r="154" spans="6:26" x14ac:dyDescent="0.25">
      <c r="F154" s="4"/>
      <c r="G154" s="4"/>
      <c r="H154" s="4"/>
      <c r="I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>
        <f t="shared" si="38"/>
        <v>0</v>
      </c>
      <c r="Y154" s="4"/>
      <c r="Z154" s="4"/>
    </row>
    <row r="155" spans="6:26" x14ac:dyDescent="0.25">
      <c r="F155" s="4"/>
      <c r="G155" s="4"/>
      <c r="H155" s="4"/>
      <c r="I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>
        <f t="shared" si="38"/>
        <v>0</v>
      </c>
      <c r="Y155" s="4"/>
      <c r="Z155" s="4"/>
    </row>
    <row r="156" spans="6:26" x14ac:dyDescent="0.25">
      <c r="F156" s="4"/>
      <c r="G156" s="4"/>
      <c r="H156" s="4"/>
      <c r="I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>
        <f t="shared" si="38"/>
        <v>0</v>
      </c>
      <c r="Y156" s="4"/>
      <c r="Z156" s="4"/>
    </row>
    <row r="157" spans="6:26" x14ac:dyDescent="0.25">
      <c r="F157" s="4"/>
      <c r="G157" s="4"/>
      <c r="H157" s="4"/>
      <c r="I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>
        <f t="shared" si="38"/>
        <v>0</v>
      </c>
      <c r="Y157" s="4"/>
      <c r="Z157" s="4"/>
    </row>
    <row r="158" spans="6:26" x14ac:dyDescent="0.25">
      <c r="F158" s="4"/>
      <c r="G158" s="4"/>
      <c r="H158" s="4"/>
      <c r="I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>
        <f t="shared" si="38"/>
        <v>0</v>
      </c>
      <c r="Y158" s="4"/>
      <c r="Z158" s="4"/>
    </row>
    <row r="159" spans="6:26" x14ac:dyDescent="0.25">
      <c r="F159" s="4"/>
      <c r="G159" s="4"/>
      <c r="H159" s="4"/>
      <c r="I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>
        <f t="shared" si="38"/>
        <v>0</v>
      </c>
      <c r="Y159" s="4"/>
      <c r="Z159" s="4"/>
    </row>
    <row r="160" spans="6:26" x14ac:dyDescent="0.25">
      <c r="F160" s="4"/>
      <c r="G160" s="4"/>
      <c r="H160" s="4"/>
      <c r="I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>
        <f t="shared" si="38"/>
        <v>0</v>
      </c>
      <c r="Y160" s="4"/>
      <c r="Z160" s="4"/>
    </row>
    <row r="161" spans="6:26" x14ac:dyDescent="0.25">
      <c r="F161" s="4"/>
      <c r="G161" s="4"/>
      <c r="H161" s="4"/>
      <c r="I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>
        <f t="shared" si="38"/>
        <v>0</v>
      </c>
      <c r="Y161" s="4"/>
      <c r="Z161" s="4"/>
    </row>
    <row r="162" spans="6:26" x14ac:dyDescent="0.25">
      <c r="F162" s="4"/>
      <c r="G162" s="4"/>
      <c r="H162" s="4"/>
      <c r="I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>
        <f t="shared" si="38"/>
        <v>0</v>
      </c>
      <c r="Y162" s="4"/>
      <c r="Z162" s="4"/>
    </row>
    <row r="163" spans="6:26" x14ac:dyDescent="0.25">
      <c r="F163" s="4"/>
      <c r="G163" s="4"/>
      <c r="H163" s="4"/>
      <c r="I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>
        <f t="shared" si="38"/>
        <v>0</v>
      </c>
      <c r="Y163" s="4"/>
      <c r="Z163" s="4"/>
    </row>
    <row r="164" spans="6:26" x14ac:dyDescent="0.25">
      <c r="F164" s="4"/>
      <c r="G164" s="4"/>
      <c r="H164" s="4"/>
      <c r="I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>
        <f t="shared" si="38"/>
        <v>0</v>
      </c>
      <c r="Y164" s="4"/>
      <c r="Z164" s="4"/>
    </row>
    <row r="165" spans="6:26" x14ac:dyDescent="0.25">
      <c r="F165" s="4"/>
      <c r="G165" s="4"/>
      <c r="H165" s="4"/>
      <c r="I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>
        <f t="shared" si="38"/>
        <v>0</v>
      </c>
      <c r="Y165" s="4"/>
      <c r="Z165" s="4"/>
    </row>
    <row r="166" spans="6:26" x14ac:dyDescent="0.25">
      <c r="F166" s="4"/>
      <c r="G166" s="4"/>
      <c r="H166" s="4"/>
      <c r="I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>
        <f t="shared" si="38"/>
        <v>0</v>
      </c>
      <c r="Y166" s="4"/>
      <c r="Z166" s="4"/>
    </row>
    <row r="167" spans="6:26" x14ac:dyDescent="0.25">
      <c r="F167" s="4"/>
      <c r="G167" s="4"/>
      <c r="H167" s="4"/>
      <c r="I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>
        <f t="shared" si="38"/>
        <v>0</v>
      </c>
      <c r="Y167" s="4"/>
      <c r="Z167" s="4"/>
    </row>
    <row r="168" spans="6:26" x14ac:dyDescent="0.25">
      <c r="F168" s="4"/>
      <c r="G168" s="4"/>
      <c r="H168" s="4"/>
      <c r="I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>
        <f t="shared" si="38"/>
        <v>0</v>
      </c>
      <c r="Y168" s="4"/>
      <c r="Z168" s="4"/>
    </row>
    <row r="169" spans="6:26" x14ac:dyDescent="0.25">
      <c r="F169" s="4"/>
      <c r="G169" s="4"/>
      <c r="H169" s="4"/>
      <c r="I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>
        <f t="shared" si="38"/>
        <v>0</v>
      </c>
      <c r="Y169" s="4"/>
      <c r="Z169" s="4"/>
    </row>
    <row r="170" spans="6:26" x14ac:dyDescent="0.25">
      <c r="F170" s="4"/>
      <c r="G170" s="4"/>
      <c r="H170" s="4"/>
      <c r="I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>
        <f t="shared" si="38"/>
        <v>0</v>
      </c>
      <c r="Y170" s="4"/>
      <c r="Z170" s="4"/>
    </row>
    <row r="171" spans="6:26" x14ac:dyDescent="0.25">
      <c r="F171" s="4"/>
      <c r="G171" s="4"/>
      <c r="H171" s="4"/>
      <c r="I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>
        <f t="shared" si="38"/>
        <v>0</v>
      </c>
      <c r="Y171" s="4"/>
      <c r="Z171" s="4"/>
    </row>
    <row r="172" spans="6:26" x14ac:dyDescent="0.25">
      <c r="F172" s="4"/>
      <c r="G172" s="4"/>
      <c r="H172" s="4"/>
      <c r="I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>
        <f t="shared" si="38"/>
        <v>0</v>
      </c>
      <c r="Y172" s="4"/>
      <c r="Z172" s="4"/>
    </row>
    <row r="173" spans="6:26" x14ac:dyDescent="0.25">
      <c r="F173" s="4"/>
      <c r="G173" s="4"/>
      <c r="H173" s="4"/>
      <c r="I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>
        <f t="shared" si="38"/>
        <v>0</v>
      </c>
      <c r="Y173" s="4"/>
      <c r="Z173" s="4"/>
    </row>
    <row r="174" spans="6:26" x14ac:dyDescent="0.25">
      <c r="F174" s="4"/>
      <c r="G174" s="4"/>
      <c r="H174" s="4"/>
      <c r="I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>
        <f t="shared" si="38"/>
        <v>0</v>
      </c>
      <c r="Y174" s="4"/>
      <c r="Z174" s="4"/>
    </row>
    <row r="175" spans="6:26" x14ac:dyDescent="0.25">
      <c r="F175" s="4"/>
      <c r="G175" s="4"/>
      <c r="H175" s="4"/>
      <c r="I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>
        <f t="shared" si="38"/>
        <v>0</v>
      </c>
      <c r="Y175" s="4"/>
      <c r="Z175" s="4"/>
    </row>
    <row r="176" spans="6:26" x14ac:dyDescent="0.25">
      <c r="F176" s="4"/>
      <c r="G176" s="4"/>
      <c r="H176" s="4"/>
      <c r="I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>
        <f t="shared" si="38"/>
        <v>0</v>
      </c>
      <c r="Y176" s="4"/>
      <c r="Z176" s="4"/>
    </row>
    <row r="177" spans="6:26" x14ac:dyDescent="0.25">
      <c r="F177" s="4"/>
      <c r="G177" s="4"/>
      <c r="H177" s="4"/>
      <c r="I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>
        <f t="shared" si="38"/>
        <v>0</v>
      </c>
      <c r="Y177" s="4"/>
      <c r="Z177" s="4"/>
    </row>
    <row r="178" spans="6:26" x14ac:dyDescent="0.25">
      <c r="F178" s="4"/>
      <c r="G178" s="4"/>
      <c r="H178" s="4"/>
      <c r="I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>
        <f t="shared" si="38"/>
        <v>0</v>
      </c>
      <c r="Y178" s="4"/>
      <c r="Z178" s="4"/>
    </row>
    <row r="179" spans="6:26" x14ac:dyDescent="0.25">
      <c r="F179" s="4"/>
      <c r="G179" s="4"/>
      <c r="H179" s="4"/>
      <c r="I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>
        <f t="shared" si="38"/>
        <v>0</v>
      </c>
      <c r="Y179" s="4"/>
      <c r="Z179" s="4"/>
    </row>
    <row r="180" spans="6:26" x14ac:dyDescent="0.25">
      <c r="F180" s="4"/>
      <c r="G180" s="4"/>
      <c r="H180" s="4"/>
      <c r="I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>
        <f t="shared" si="38"/>
        <v>0</v>
      </c>
      <c r="Y180" s="4"/>
      <c r="Z180" s="4"/>
    </row>
    <row r="181" spans="6:26" x14ac:dyDescent="0.25">
      <c r="F181" s="4"/>
      <c r="G181" s="4"/>
      <c r="H181" s="4"/>
      <c r="I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>
        <f t="shared" si="38"/>
        <v>0</v>
      </c>
      <c r="Y181" s="4"/>
      <c r="Z181" s="4"/>
    </row>
    <row r="182" spans="6:26" x14ac:dyDescent="0.25">
      <c r="F182" s="4"/>
      <c r="G182" s="4"/>
      <c r="H182" s="4"/>
      <c r="I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>
        <f t="shared" si="38"/>
        <v>0</v>
      </c>
      <c r="Y182" s="4"/>
      <c r="Z182" s="4"/>
    </row>
    <row r="183" spans="6:26" x14ac:dyDescent="0.25">
      <c r="F183" s="4"/>
      <c r="G183" s="4"/>
      <c r="H183" s="4"/>
      <c r="I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>
        <f t="shared" si="38"/>
        <v>0</v>
      </c>
      <c r="Y183" s="4"/>
      <c r="Z183" s="4"/>
    </row>
    <row r="184" spans="6:26" x14ac:dyDescent="0.25">
      <c r="F184" s="4"/>
      <c r="G184" s="4"/>
      <c r="H184" s="4"/>
      <c r="I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>
        <f t="shared" si="38"/>
        <v>0</v>
      </c>
      <c r="Y184" s="4"/>
      <c r="Z184" s="4"/>
    </row>
    <row r="185" spans="6:26" x14ac:dyDescent="0.25">
      <c r="F185" s="4"/>
      <c r="G185" s="4"/>
      <c r="H185" s="4"/>
      <c r="I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>
        <f t="shared" si="38"/>
        <v>0</v>
      </c>
      <c r="Y185" s="4"/>
      <c r="Z185" s="4"/>
    </row>
    <row r="186" spans="6:26" x14ac:dyDescent="0.25">
      <c r="F186" s="4"/>
      <c r="G186" s="4"/>
      <c r="H186" s="4"/>
      <c r="I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>
        <f t="shared" si="38"/>
        <v>0</v>
      </c>
      <c r="Y186" s="4"/>
      <c r="Z186" s="4"/>
    </row>
    <row r="187" spans="6:26" x14ac:dyDescent="0.25">
      <c r="F187" s="4"/>
      <c r="G187" s="4"/>
      <c r="H187" s="4"/>
      <c r="I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>
        <f t="shared" si="38"/>
        <v>0</v>
      </c>
      <c r="Y187" s="4"/>
      <c r="Z187" s="4"/>
    </row>
    <row r="188" spans="6:26" x14ac:dyDescent="0.25">
      <c r="F188" s="4"/>
      <c r="G188" s="4"/>
      <c r="H188" s="4"/>
      <c r="I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>
        <f t="shared" si="38"/>
        <v>0</v>
      </c>
      <c r="Y188" s="4"/>
      <c r="Z188" s="4"/>
    </row>
    <row r="189" spans="6:26" x14ac:dyDescent="0.25">
      <c r="F189" s="4"/>
      <c r="G189" s="4"/>
      <c r="H189" s="4"/>
      <c r="I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>
        <f t="shared" si="38"/>
        <v>0</v>
      </c>
      <c r="Y189" s="4"/>
      <c r="Z189" s="4"/>
    </row>
    <row r="190" spans="6:26" x14ac:dyDescent="0.25">
      <c r="F190" s="4"/>
      <c r="G190" s="4"/>
      <c r="H190" s="4"/>
      <c r="I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>
        <f t="shared" si="38"/>
        <v>0</v>
      </c>
      <c r="Y190" s="4"/>
      <c r="Z190" s="4"/>
    </row>
    <row r="191" spans="6:26" x14ac:dyDescent="0.25">
      <c r="F191" s="4"/>
      <c r="G191" s="4"/>
      <c r="H191" s="4"/>
      <c r="I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>
        <f t="shared" si="38"/>
        <v>0</v>
      </c>
      <c r="Y191" s="4"/>
      <c r="Z191" s="4"/>
    </row>
    <row r="192" spans="6:26" x14ac:dyDescent="0.25">
      <c r="F192" s="4"/>
      <c r="G192" s="4"/>
      <c r="H192" s="4"/>
      <c r="I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>
        <f t="shared" si="38"/>
        <v>0</v>
      </c>
      <c r="Y192" s="4"/>
      <c r="Z192" s="4"/>
    </row>
    <row r="193" spans="6:26" x14ac:dyDescent="0.25">
      <c r="F193" s="4"/>
      <c r="G193" s="4"/>
      <c r="H193" s="4"/>
      <c r="I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>
        <f t="shared" si="38"/>
        <v>0</v>
      </c>
      <c r="Y193" s="4"/>
      <c r="Z193" s="4"/>
    </row>
    <row r="194" spans="6:26" x14ac:dyDescent="0.25">
      <c r="F194" s="4"/>
      <c r="G194" s="4"/>
      <c r="H194" s="4"/>
      <c r="I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>
        <f t="shared" si="38"/>
        <v>0</v>
      </c>
      <c r="Y194" s="4"/>
      <c r="Z194" s="4"/>
    </row>
    <row r="195" spans="6:26" x14ac:dyDescent="0.25">
      <c r="F195" s="4"/>
      <c r="G195" s="4"/>
      <c r="H195" s="4"/>
      <c r="I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>
        <f t="shared" si="38"/>
        <v>0</v>
      </c>
      <c r="Y195" s="4"/>
      <c r="Z195" s="4"/>
    </row>
    <row r="196" spans="6:26" x14ac:dyDescent="0.25">
      <c r="F196" s="4"/>
      <c r="G196" s="4"/>
      <c r="H196" s="4"/>
      <c r="I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>
        <f t="shared" si="38"/>
        <v>0</v>
      </c>
      <c r="Y196" s="4"/>
      <c r="Z196" s="4"/>
    </row>
    <row r="197" spans="6:26" x14ac:dyDescent="0.25">
      <c r="F197" s="4"/>
      <c r="G197" s="4"/>
      <c r="H197" s="4"/>
      <c r="I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>
        <f t="shared" ref="X197:X260" si="39">+M197+O197+P197+V197+W197</f>
        <v>0</v>
      </c>
      <c r="Y197" s="4"/>
      <c r="Z197" s="4"/>
    </row>
    <row r="198" spans="6:26" x14ac:dyDescent="0.25">
      <c r="F198" s="4"/>
      <c r="G198" s="4"/>
      <c r="H198" s="4"/>
      <c r="I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>
        <f t="shared" si="39"/>
        <v>0</v>
      </c>
      <c r="Y198" s="4"/>
      <c r="Z198" s="4"/>
    </row>
    <row r="199" spans="6:26" x14ac:dyDescent="0.25">
      <c r="F199" s="4"/>
      <c r="G199" s="4"/>
      <c r="H199" s="4"/>
      <c r="I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>
        <f t="shared" si="39"/>
        <v>0</v>
      </c>
      <c r="Y199" s="4"/>
      <c r="Z199" s="4"/>
    </row>
    <row r="200" spans="6:26" x14ac:dyDescent="0.25">
      <c r="F200" s="4"/>
      <c r="G200" s="4"/>
      <c r="H200" s="4"/>
      <c r="I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>
        <f t="shared" si="39"/>
        <v>0</v>
      </c>
      <c r="Y200" s="4"/>
      <c r="Z200" s="4"/>
    </row>
    <row r="201" spans="6:26" x14ac:dyDescent="0.25">
      <c r="F201" s="4"/>
      <c r="G201" s="4"/>
      <c r="H201" s="4"/>
      <c r="I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>
        <f t="shared" si="39"/>
        <v>0</v>
      </c>
      <c r="Y201" s="4"/>
      <c r="Z201" s="4"/>
    </row>
    <row r="202" spans="6:26" x14ac:dyDescent="0.25">
      <c r="F202" s="4"/>
      <c r="G202" s="4"/>
      <c r="H202" s="4"/>
      <c r="I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>
        <f t="shared" si="39"/>
        <v>0</v>
      </c>
      <c r="Y202" s="4"/>
      <c r="Z202" s="4"/>
    </row>
    <row r="203" spans="6:26" x14ac:dyDescent="0.25">
      <c r="F203" s="4"/>
      <c r="G203" s="4"/>
      <c r="H203" s="4"/>
      <c r="I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>
        <f t="shared" si="39"/>
        <v>0</v>
      </c>
      <c r="Y203" s="4"/>
      <c r="Z203" s="4"/>
    </row>
    <row r="204" spans="6:26" x14ac:dyDescent="0.25">
      <c r="F204" s="4"/>
      <c r="G204" s="4"/>
      <c r="H204" s="4"/>
      <c r="I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>
        <f t="shared" si="39"/>
        <v>0</v>
      </c>
      <c r="Y204" s="4"/>
      <c r="Z204" s="4"/>
    </row>
    <row r="205" spans="6:26" x14ac:dyDescent="0.25">
      <c r="F205" s="4"/>
      <c r="G205" s="4"/>
      <c r="H205" s="4"/>
      <c r="I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>
        <f t="shared" si="39"/>
        <v>0</v>
      </c>
      <c r="Y205" s="4"/>
      <c r="Z205" s="4"/>
    </row>
    <row r="206" spans="6:26" x14ac:dyDescent="0.25">
      <c r="F206" s="4"/>
      <c r="G206" s="4"/>
      <c r="H206" s="4"/>
      <c r="I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>
        <f t="shared" si="39"/>
        <v>0</v>
      </c>
      <c r="Y206" s="4"/>
      <c r="Z206" s="4"/>
    </row>
    <row r="207" spans="6:26" x14ac:dyDescent="0.25">
      <c r="F207" s="4"/>
      <c r="G207" s="4"/>
      <c r="H207" s="4"/>
      <c r="I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>
        <f t="shared" si="39"/>
        <v>0</v>
      </c>
      <c r="Y207" s="4"/>
      <c r="Z207" s="4"/>
    </row>
    <row r="208" spans="6:26" x14ac:dyDescent="0.25">
      <c r="F208" s="4"/>
      <c r="G208" s="4"/>
      <c r="H208" s="4"/>
      <c r="I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>
        <f t="shared" si="39"/>
        <v>0</v>
      </c>
      <c r="Y208" s="4"/>
      <c r="Z208" s="4"/>
    </row>
    <row r="209" spans="6:26" x14ac:dyDescent="0.25">
      <c r="F209" s="4"/>
      <c r="G209" s="4"/>
      <c r="H209" s="4"/>
      <c r="I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>
        <f t="shared" si="39"/>
        <v>0</v>
      </c>
      <c r="Y209" s="4"/>
      <c r="Z209" s="4"/>
    </row>
    <row r="210" spans="6:26" x14ac:dyDescent="0.25">
      <c r="F210" s="4"/>
      <c r="G210" s="4"/>
      <c r="H210" s="4"/>
      <c r="I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>
        <f t="shared" si="39"/>
        <v>0</v>
      </c>
      <c r="Y210" s="4"/>
      <c r="Z210" s="4"/>
    </row>
    <row r="211" spans="6:26" x14ac:dyDescent="0.25">
      <c r="F211" s="4"/>
      <c r="G211" s="4"/>
      <c r="H211" s="4"/>
      <c r="I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>
        <f t="shared" si="39"/>
        <v>0</v>
      </c>
      <c r="Y211" s="4"/>
      <c r="Z211" s="4"/>
    </row>
    <row r="212" spans="6:26" x14ac:dyDescent="0.25">
      <c r="F212" s="4"/>
      <c r="G212" s="4"/>
      <c r="H212" s="4"/>
      <c r="I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>
        <f t="shared" si="39"/>
        <v>0</v>
      </c>
      <c r="Y212" s="4"/>
      <c r="Z212" s="4"/>
    </row>
    <row r="213" spans="6:26" x14ac:dyDescent="0.25">
      <c r="F213" s="4"/>
      <c r="G213" s="4"/>
      <c r="H213" s="4"/>
      <c r="I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>
        <f t="shared" si="39"/>
        <v>0</v>
      </c>
      <c r="Y213" s="4"/>
      <c r="Z213" s="4"/>
    </row>
    <row r="214" spans="6:26" x14ac:dyDescent="0.25">
      <c r="F214" s="4"/>
      <c r="G214" s="4"/>
      <c r="H214" s="4"/>
      <c r="I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>
        <f t="shared" si="39"/>
        <v>0</v>
      </c>
      <c r="Y214" s="4"/>
      <c r="Z214" s="4"/>
    </row>
    <row r="215" spans="6:26" x14ac:dyDescent="0.25">
      <c r="F215" s="4"/>
      <c r="G215" s="4"/>
      <c r="H215" s="4"/>
      <c r="I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>
        <f t="shared" si="39"/>
        <v>0</v>
      </c>
      <c r="Y215" s="4"/>
      <c r="Z215" s="4"/>
    </row>
    <row r="216" spans="6:26" x14ac:dyDescent="0.25">
      <c r="F216" s="4"/>
      <c r="G216" s="4"/>
      <c r="H216" s="4"/>
      <c r="I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>
        <f t="shared" si="39"/>
        <v>0</v>
      </c>
      <c r="Y216" s="4"/>
      <c r="Z216" s="4"/>
    </row>
    <row r="217" spans="6:26" x14ac:dyDescent="0.25">
      <c r="F217" s="4"/>
      <c r="G217" s="4"/>
      <c r="H217" s="4"/>
      <c r="I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>
        <f t="shared" si="39"/>
        <v>0</v>
      </c>
      <c r="Y217" s="4"/>
      <c r="Z217" s="4"/>
    </row>
    <row r="218" spans="6:26" x14ac:dyDescent="0.25">
      <c r="F218" s="4"/>
      <c r="G218" s="4"/>
      <c r="H218" s="4"/>
      <c r="I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>
        <f t="shared" si="39"/>
        <v>0</v>
      </c>
      <c r="Y218" s="4"/>
      <c r="Z218" s="4"/>
    </row>
    <row r="219" spans="6:26" x14ac:dyDescent="0.25">
      <c r="F219" s="4"/>
      <c r="G219" s="4"/>
      <c r="H219" s="4"/>
      <c r="I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>
        <f t="shared" si="39"/>
        <v>0</v>
      </c>
      <c r="Y219" s="4"/>
      <c r="Z219" s="4"/>
    </row>
    <row r="220" spans="6:26" x14ac:dyDescent="0.25">
      <c r="F220" s="4"/>
      <c r="G220" s="4"/>
      <c r="H220" s="4"/>
      <c r="I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>
        <f t="shared" si="39"/>
        <v>0</v>
      </c>
      <c r="Y220" s="4"/>
      <c r="Z220" s="4"/>
    </row>
    <row r="221" spans="6:26" x14ac:dyDescent="0.25">
      <c r="F221" s="4"/>
      <c r="G221" s="4"/>
      <c r="H221" s="4"/>
      <c r="I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>
        <f t="shared" si="39"/>
        <v>0</v>
      </c>
      <c r="Y221" s="4"/>
      <c r="Z221" s="4"/>
    </row>
    <row r="222" spans="6:26" x14ac:dyDescent="0.25">
      <c r="F222" s="4"/>
      <c r="G222" s="4"/>
      <c r="H222" s="4"/>
      <c r="I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>
        <f t="shared" si="39"/>
        <v>0</v>
      </c>
      <c r="Y222" s="4"/>
      <c r="Z222" s="4"/>
    </row>
    <row r="223" spans="6:26" x14ac:dyDescent="0.25">
      <c r="F223" s="4"/>
      <c r="G223" s="4"/>
      <c r="H223" s="4"/>
      <c r="I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>
        <f t="shared" si="39"/>
        <v>0</v>
      </c>
      <c r="Y223" s="4"/>
      <c r="Z223" s="4"/>
    </row>
    <row r="224" spans="6:26" x14ac:dyDescent="0.25">
      <c r="F224" s="4"/>
      <c r="G224" s="4"/>
      <c r="H224" s="4"/>
      <c r="I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>
        <f t="shared" si="39"/>
        <v>0</v>
      </c>
      <c r="Y224" s="4"/>
      <c r="Z224" s="4"/>
    </row>
    <row r="225" spans="6:26" x14ac:dyDescent="0.25">
      <c r="F225" s="4"/>
      <c r="G225" s="4"/>
      <c r="H225" s="4"/>
      <c r="I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>
        <f t="shared" si="39"/>
        <v>0</v>
      </c>
      <c r="Y225" s="4"/>
      <c r="Z225" s="4"/>
    </row>
    <row r="226" spans="6:26" x14ac:dyDescent="0.25">
      <c r="F226" s="4"/>
      <c r="G226" s="4"/>
      <c r="H226" s="4"/>
      <c r="I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>
        <f t="shared" si="39"/>
        <v>0</v>
      </c>
      <c r="Y226" s="4"/>
      <c r="Z226" s="4"/>
    </row>
    <row r="227" spans="6:26" x14ac:dyDescent="0.25">
      <c r="F227" s="4"/>
      <c r="G227" s="4"/>
      <c r="H227" s="4"/>
      <c r="I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>
        <f t="shared" si="39"/>
        <v>0</v>
      </c>
      <c r="Y227" s="4"/>
      <c r="Z227" s="4"/>
    </row>
    <row r="228" spans="6:26" x14ac:dyDescent="0.25">
      <c r="F228" s="4"/>
      <c r="G228" s="4"/>
      <c r="H228" s="4"/>
      <c r="I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>
        <f t="shared" si="39"/>
        <v>0</v>
      </c>
      <c r="Y228" s="4"/>
      <c r="Z228" s="4"/>
    </row>
    <row r="229" spans="6:26" x14ac:dyDescent="0.25">
      <c r="F229" s="4"/>
      <c r="G229" s="4"/>
      <c r="H229" s="4"/>
      <c r="I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>
        <f t="shared" si="39"/>
        <v>0</v>
      </c>
      <c r="Y229" s="4"/>
      <c r="Z229" s="4"/>
    </row>
    <row r="230" spans="6:26" x14ac:dyDescent="0.25">
      <c r="F230" s="4"/>
      <c r="G230" s="4"/>
      <c r="H230" s="4"/>
      <c r="I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>
        <f t="shared" si="39"/>
        <v>0</v>
      </c>
      <c r="Y230" s="4"/>
      <c r="Z230" s="4"/>
    </row>
    <row r="231" spans="6:26" x14ac:dyDescent="0.25">
      <c r="F231" s="4"/>
      <c r="G231" s="4"/>
      <c r="H231" s="4"/>
      <c r="I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>
        <f t="shared" si="39"/>
        <v>0</v>
      </c>
      <c r="Y231" s="4"/>
      <c r="Z231" s="4"/>
    </row>
    <row r="232" spans="6:26" x14ac:dyDescent="0.25">
      <c r="F232" s="4"/>
      <c r="G232" s="4"/>
      <c r="H232" s="4"/>
      <c r="I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>
        <f t="shared" si="39"/>
        <v>0</v>
      </c>
      <c r="Y232" s="4"/>
      <c r="Z232" s="4"/>
    </row>
    <row r="233" spans="6:26" x14ac:dyDescent="0.25">
      <c r="F233" s="4"/>
      <c r="G233" s="4"/>
      <c r="H233" s="4"/>
      <c r="I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>
        <f t="shared" si="39"/>
        <v>0</v>
      </c>
      <c r="Y233" s="4"/>
      <c r="Z233" s="4"/>
    </row>
    <row r="234" spans="6:26" x14ac:dyDescent="0.25">
      <c r="F234" s="4"/>
      <c r="G234" s="4"/>
      <c r="H234" s="4"/>
      <c r="I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>
        <f t="shared" si="39"/>
        <v>0</v>
      </c>
      <c r="Y234" s="4"/>
      <c r="Z234" s="4"/>
    </row>
    <row r="235" spans="6:26" x14ac:dyDescent="0.25">
      <c r="F235" s="4"/>
      <c r="G235" s="4"/>
      <c r="H235" s="4"/>
      <c r="I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>
        <f t="shared" si="39"/>
        <v>0</v>
      </c>
      <c r="Y235" s="4"/>
      <c r="Z235" s="4"/>
    </row>
    <row r="236" spans="6:26" x14ac:dyDescent="0.25">
      <c r="F236" s="4"/>
      <c r="G236" s="4"/>
      <c r="H236" s="4"/>
      <c r="I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>
        <f t="shared" si="39"/>
        <v>0</v>
      </c>
      <c r="Y236" s="4"/>
      <c r="Z236" s="4"/>
    </row>
    <row r="237" spans="6:26" x14ac:dyDescent="0.25">
      <c r="F237" s="4"/>
      <c r="G237" s="4"/>
      <c r="H237" s="4"/>
      <c r="I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>
        <f t="shared" si="39"/>
        <v>0</v>
      </c>
      <c r="Y237" s="4"/>
      <c r="Z237" s="4"/>
    </row>
    <row r="238" spans="6:26" x14ac:dyDescent="0.25">
      <c r="F238" s="4"/>
      <c r="G238" s="4"/>
      <c r="H238" s="4"/>
      <c r="I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>
        <f t="shared" si="39"/>
        <v>0</v>
      </c>
      <c r="Y238" s="4"/>
      <c r="Z238" s="4"/>
    </row>
    <row r="239" spans="6:26" x14ac:dyDescent="0.25">
      <c r="F239" s="4"/>
      <c r="G239" s="4"/>
      <c r="H239" s="4"/>
      <c r="I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>
        <f t="shared" si="39"/>
        <v>0</v>
      </c>
      <c r="Y239" s="4"/>
      <c r="Z239" s="4"/>
    </row>
    <row r="240" spans="6:26" x14ac:dyDescent="0.25">
      <c r="F240" s="4"/>
      <c r="G240" s="4"/>
      <c r="H240" s="4"/>
      <c r="I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>
        <f t="shared" si="39"/>
        <v>0</v>
      </c>
      <c r="Y240" s="4"/>
      <c r="Z240" s="4"/>
    </row>
    <row r="241" spans="6:26" x14ac:dyDescent="0.25">
      <c r="F241" s="4"/>
      <c r="G241" s="4"/>
      <c r="H241" s="4"/>
      <c r="I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>
        <f t="shared" si="39"/>
        <v>0</v>
      </c>
      <c r="Y241" s="4"/>
      <c r="Z241" s="4"/>
    </row>
    <row r="242" spans="6:26" x14ac:dyDescent="0.25">
      <c r="F242" s="4"/>
      <c r="G242" s="4"/>
      <c r="H242" s="4"/>
      <c r="I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>
        <f t="shared" si="39"/>
        <v>0</v>
      </c>
      <c r="Y242" s="4"/>
      <c r="Z242" s="4"/>
    </row>
    <row r="243" spans="6:26" x14ac:dyDescent="0.25">
      <c r="F243" s="4"/>
      <c r="G243" s="4"/>
      <c r="H243" s="4"/>
      <c r="I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>
        <f t="shared" si="39"/>
        <v>0</v>
      </c>
      <c r="Y243" s="4"/>
      <c r="Z243" s="4"/>
    </row>
    <row r="244" spans="6:26" x14ac:dyDescent="0.25">
      <c r="F244" s="4"/>
      <c r="G244" s="4"/>
      <c r="H244" s="4"/>
      <c r="I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>
        <f t="shared" si="39"/>
        <v>0</v>
      </c>
      <c r="Y244" s="4"/>
      <c r="Z244" s="4"/>
    </row>
    <row r="245" spans="6:26" x14ac:dyDescent="0.25">
      <c r="F245" s="4"/>
      <c r="G245" s="4"/>
      <c r="H245" s="4"/>
      <c r="I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>
        <f t="shared" si="39"/>
        <v>0</v>
      </c>
      <c r="Y245" s="4"/>
      <c r="Z245" s="4"/>
    </row>
    <row r="246" spans="6:26" x14ac:dyDescent="0.25">
      <c r="F246" s="4"/>
      <c r="G246" s="4"/>
      <c r="H246" s="4"/>
      <c r="I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>
        <f t="shared" si="39"/>
        <v>0</v>
      </c>
      <c r="Y246" s="4"/>
      <c r="Z246" s="4"/>
    </row>
    <row r="247" spans="6:26" x14ac:dyDescent="0.25">
      <c r="F247" s="4"/>
      <c r="G247" s="4"/>
      <c r="H247" s="4"/>
      <c r="I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>
        <f t="shared" si="39"/>
        <v>0</v>
      </c>
      <c r="Y247" s="4"/>
      <c r="Z247" s="4"/>
    </row>
    <row r="248" spans="6:26" x14ac:dyDescent="0.25">
      <c r="F248" s="4"/>
      <c r="G248" s="4"/>
      <c r="H248" s="4"/>
      <c r="I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>
        <f t="shared" si="39"/>
        <v>0</v>
      </c>
      <c r="Y248" s="4"/>
      <c r="Z248" s="4"/>
    </row>
    <row r="249" spans="6:26" x14ac:dyDescent="0.25">
      <c r="F249" s="4"/>
      <c r="G249" s="4"/>
      <c r="H249" s="4"/>
      <c r="I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>
        <f t="shared" si="39"/>
        <v>0</v>
      </c>
      <c r="Y249" s="4"/>
      <c r="Z249" s="4"/>
    </row>
    <row r="250" spans="6:26" x14ac:dyDescent="0.25">
      <c r="F250" s="4"/>
      <c r="G250" s="4"/>
      <c r="H250" s="4"/>
      <c r="I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>
        <f t="shared" si="39"/>
        <v>0</v>
      </c>
      <c r="Y250" s="4"/>
      <c r="Z250" s="4"/>
    </row>
    <row r="251" spans="6:26" x14ac:dyDescent="0.25">
      <c r="F251" s="4"/>
      <c r="G251" s="4"/>
      <c r="H251" s="4"/>
      <c r="I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>
        <f t="shared" si="39"/>
        <v>0</v>
      </c>
      <c r="Y251" s="4"/>
      <c r="Z251" s="4"/>
    </row>
    <row r="252" spans="6:26" x14ac:dyDescent="0.25">
      <c r="F252" s="4"/>
      <c r="G252" s="4"/>
      <c r="H252" s="4"/>
      <c r="I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>
        <f t="shared" si="39"/>
        <v>0</v>
      </c>
      <c r="Y252" s="4"/>
      <c r="Z252" s="4"/>
    </row>
    <row r="253" spans="6:26" x14ac:dyDescent="0.25">
      <c r="F253" s="4"/>
      <c r="G253" s="4"/>
      <c r="H253" s="4"/>
      <c r="I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>
        <f t="shared" si="39"/>
        <v>0</v>
      </c>
      <c r="Y253" s="4"/>
      <c r="Z253" s="4"/>
    </row>
    <row r="254" spans="6:26" x14ac:dyDescent="0.25">
      <c r="F254" s="4"/>
      <c r="G254" s="4"/>
      <c r="H254" s="4"/>
      <c r="I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>
        <f t="shared" si="39"/>
        <v>0</v>
      </c>
      <c r="Y254" s="4"/>
      <c r="Z254" s="4"/>
    </row>
    <row r="255" spans="6:26" x14ac:dyDescent="0.25">
      <c r="F255" s="4"/>
      <c r="G255" s="4"/>
      <c r="H255" s="4"/>
      <c r="I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>
        <f t="shared" si="39"/>
        <v>0</v>
      </c>
      <c r="Y255" s="4"/>
      <c r="Z255" s="4"/>
    </row>
    <row r="256" spans="6:26" x14ac:dyDescent="0.25">
      <c r="F256" s="4"/>
      <c r="G256" s="4"/>
      <c r="H256" s="4"/>
      <c r="I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>
        <f t="shared" si="39"/>
        <v>0</v>
      </c>
      <c r="Y256" s="4"/>
      <c r="Z256" s="4"/>
    </row>
    <row r="257" spans="6:26" x14ac:dyDescent="0.25">
      <c r="F257" s="4"/>
      <c r="G257" s="4"/>
      <c r="H257" s="4"/>
      <c r="I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>
        <f t="shared" si="39"/>
        <v>0</v>
      </c>
      <c r="Y257" s="4"/>
      <c r="Z257" s="4"/>
    </row>
    <row r="258" spans="6:26" x14ac:dyDescent="0.25">
      <c r="F258" s="4"/>
      <c r="G258" s="4"/>
      <c r="H258" s="4"/>
      <c r="I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>
        <f t="shared" si="39"/>
        <v>0</v>
      </c>
      <c r="Y258" s="4"/>
      <c r="Z258" s="4"/>
    </row>
    <row r="259" spans="6:26" x14ac:dyDescent="0.25">
      <c r="F259" s="4"/>
      <c r="G259" s="4"/>
      <c r="H259" s="4"/>
      <c r="I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>
        <f t="shared" si="39"/>
        <v>0</v>
      </c>
      <c r="Y259" s="4"/>
      <c r="Z259" s="4"/>
    </row>
    <row r="260" spans="6:26" x14ac:dyDescent="0.25">
      <c r="F260" s="4"/>
      <c r="G260" s="4"/>
      <c r="H260" s="4"/>
      <c r="I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>
        <f t="shared" si="39"/>
        <v>0</v>
      </c>
      <c r="Y260" s="4"/>
      <c r="Z260" s="4"/>
    </row>
    <row r="261" spans="6:26" x14ac:dyDescent="0.25">
      <c r="F261" s="4"/>
      <c r="G261" s="4"/>
      <c r="H261" s="4"/>
      <c r="I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>
        <f t="shared" ref="X261:X324" si="40">+M261+O261+P261+V261+W261</f>
        <v>0</v>
      </c>
      <c r="Y261" s="4"/>
      <c r="Z261" s="4"/>
    </row>
    <row r="262" spans="6:26" x14ac:dyDescent="0.25">
      <c r="F262" s="4"/>
      <c r="G262" s="4"/>
      <c r="H262" s="4"/>
      <c r="I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>
        <f t="shared" si="40"/>
        <v>0</v>
      </c>
      <c r="Y262" s="4"/>
      <c r="Z262" s="4"/>
    </row>
    <row r="263" spans="6:26" x14ac:dyDescent="0.25">
      <c r="F263" s="4"/>
      <c r="G263" s="4"/>
      <c r="H263" s="4"/>
      <c r="I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>
        <f t="shared" si="40"/>
        <v>0</v>
      </c>
      <c r="Y263" s="4"/>
      <c r="Z263" s="4"/>
    </row>
    <row r="264" spans="6:26" x14ac:dyDescent="0.25">
      <c r="F264" s="4"/>
      <c r="G264" s="4"/>
      <c r="H264" s="4"/>
      <c r="I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>
        <f t="shared" si="40"/>
        <v>0</v>
      </c>
      <c r="Y264" s="4"/>
      <c r="Z264" s="4"/>
    </row>
    <row r="265" spans="6:26" x14ac:dyDescent="0.25">
      <c r="F265" s="4"/>
      <c r="G265" s="4"/>
      <c r="H265" s="4"/>
      <c r="I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>
        <f t="shared" si="40"/>
        <v>0</v>
      </c>
      <c r="Y265" s="4"/>
      <c r="Z265" s="4"/>
    </row>
    <row r="266" spans="6:26" x14ac:dyDescent="0.25">
      <c r="F266" s="4"/>
      <c r="G266" s="4"/>
      <c r="H266" s="4"/>
      <c r="I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>
        <f t="shared" si="40"/>
        <v>0</v>
      </c>
      <c r="Y266" s="4"/>
      <c r="Z266" s="4"/>
    </row>
    <row r="267" spans="6:26" x14ac:dyDescent="0.25">
      <c r="F267" s="4"/>
      <c r="G267" s="4"/>
      <c r="H267" s="4"/>
      <c r="I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>
        <f t="shared" si="40"/>
        <v>0</v>
      </c>
      <c r="Y267" s="4"/>
      <c r="Z267" s="4"/>
    </row>
    <row r="268" spans="6:26" x14ac:dyDescent="0.25">
      <c r="F268" s="4"/>
      <c r="G268" s="4"/>
      <c r="H268" s="4"/>
      <c r="I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>
        <f t="shared" si="40"/>
        <v>0</v>
      </c>
      <c r="Y268" s="4"/>
      <c r="Z268" s="4"/>
    </row>
    <row r="269" spans="6:26" x14ac:dyDescent="0.25">
      <c r="F269" s="4"/>
      <c r="G269" s="4"/>
      <c r="H269" s="4"/>
      <c r="I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>
        <f t="shared" si="40"/>
        <v>0</v>
      </c>
      <c r="Y269" s="4"/>
      <c r="Z269" s="4"/>
    </row>
    <row r="270" spans="6:26" x14ac:dyDescent="0.25">
      <c r="F270" s="4"/>
      <c r="G270" s="4"/>
      <c r="H270" s="4"/>
      <c r="I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>
        <f t="shared" si="40"/>
        <v>0</v>
      </c>
      <c r="Y270" s="4"/>
      <c r="Z270" s="4"/>
    </row>
    <row r="271" spans="6:26" x14ac:dyDescent="0.25">
      <c r="F271" s="4"/>
      <c r="G271" s="4"/>
      <c r="H271" s="4"/>
      <c r="I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>
        <f t="shared" si="40"/>
        <v>0</v>
      </c>
      <c r="Y271" s="4"/>
      <c r="Z271" s="4"/>
    </row>
    <row r="272" spans="6:26" x14ac:dyDescent="0.25">
      <c r="F272" s="4"/>
      <c r="G272" s="4"/>
      <c r="H272" s="4"/>
      <c r="I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>
        <f t="shared" si="40"/>
        <v>0</v>
      </c>
      <c r="Y272" s="4"/>
      <c r="Z272" s="4"/>
    </row>
    <row r="273" spans="6:26" x14ac:dyDescent="0.25">
      <c r="F273" s="4"/>
      <c r="G273" s="4"/>
      <c r="H273" s="4"/>
      <c r="I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>
        <f t="shared" si="40"/>
        <v>0</v>
      </c>
      <c r="Y273" s="4"/>
      <c r="Z273" s="4"/>
    </row>
    <row r="274" spans="6:26" x14ac:dyDescent="0.25">
      <c r="F274" s="4"/>
      <c r="G274" s="4"/>
      <c r="H274" s="4"/>
      <c r="I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>
        <f t="shared" si="40"/>
        <v>0</v>
      </c>
      <c r="Y274" s="4"/>
      <c r="Z274" s="4"/>
    </row>
    <row r="275" spans="6:26" x14ac:dyDescent="0.25">
      <c r="F275" s="4"/>
      <c r="G275" s="4"/>
      <c r="H275" s="4"/>
      <c r="I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>
        <f t="shared" si="40"/>
        <v>0</v>
      </c>
      <c r="Y275" s="4"/>
      <c r="Z275" s="4"/>
    </row>
    <row r="276" spans="6:26" x14ac:dyDescent="0.25">
      <c r="F276" s="4"/>
      <c r="G276" s="4"/>
      <c r="H276" s="4"/>
      <c r="I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>
        <f t="shared" si="40"/>
        <v>0</v>
      </c>
      <c r="Y276" s="4"/>
      <c r="Z276" s="4"/>
    </row>
    <row r="277" spans="6:26" x14ac:dyDescent="0.25">
      <c r="F277" s="4"/>
      <c r="G277" s="4"/>
      <c r="H277" s="4"/>
      <c r="I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>
        <f t="shared" si="40"/>
        <v>0</v>
      </c>
      <c r="Y277" s="4"/>
      <c r="Z277" s="4"/>
    </row>
    <row r="278" spans="6:26" x14ac:dyDescent="0.25">
      <c r="F278" s="4"/>
      <c r="G278" s="4"/>
      <c r="H278" s="4"/>
      <c r="I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>
        <f t="shared" si="40"/>
        <v>0</v>
      </c>
      <c r="Y278" s="4"/>
      <c r="Z278" s="4"/>
    </row>
    <row r="279" spans="6:26" x14ac:dyDescent="0.25">
      <c r="F279" s="4"/>
      <c r="G279" s="4"/>
      <c r="H279" s="4"/>
      <c r="I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>
        <f t="shared" si="40"/>
        <v>0</v>
      </c>
      <c r="Y279" s="4"/>
      <c r="Z279" s="4"/>
    </row>
    <row r="280" spans="6:26" x14ac:dyDescent="0.25">
      <c r="F280" s="4"/>
      <c r="G280" s="4"/>
      <c r="H280" s="4"/>
      <c r="I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>
        <f t="shared" si="40"/>
        <v>0</v>
      </c>
      <c r="Y280" s="4"/>
      <c r="Z280" s="4"/>
    </row>
    <row r="281" spans="6:26" x14ac:dyDescent="0.25">
      <c r="F281" s="4"/>
      <c r="G281" s="4"/>
      <c r="H281" s="4"/>
      <c r="I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>
        <f t="shared" si="40"/>
        <v>0</v>
      </c>
      <c r="Y281" s="4"/>
      <c r="Z281" s="4"/>
    </row>
    <row r="282" spans="6:26" x14ac:dyDescent="0.25">
      <c r="F282" s="4"/>
      <c r="G282" s="4"/>
      <c r="H282" s="4"/>
      <c r="I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>
        <f t="shared" si="40"/>
        <v>0</v>
      </c>
      <c r="Y282" s="4"/>
      <c r="Z282" s="4"/>
    </row>
    <row r="283" spans="6:26" x14ac:dyDescent="0.25">
      <c r="F283" s="4"/>
      <c r="G283" s="4"/>
      <c r="H283" s="4"/>
      <c r="I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>
        <f t="shared" si="40"/>
        <v>0</v>
      </c>
      <c r="Y283" s="4"/>
      <c r="Z283" s="4"/>
    </row>
    <row r="284" spans="6:26" x14ac:dyDescent="0.25">
      <c r="F284" s="4"/>
      <c r="G284" s="4"/>
      <c r="H284" s="4"/>
      <c r="I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>
        <f t="shared" si="40"/>
        <v>0</v>
      </c>
      <c r="Y284" s="4"/>
      <c r="Z284" s="4"/>
    </row>
    <row r="285" spans="6:26" x14ac:dyDescent="0.25">
      <c r="F285" s="4"/>
      <c r="G285" s="4"/>
      <c r="H285" s="4"/>
      <c r="I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>
        <f t="shared" si="40"/>
        <v>0</v>
      </c>
      <c r="Y285" s="4"/>
      <c r="Z285" s="4"/>
    </row>
    <row r="286" spans="6:26" x14ac:dyDescent="0.25">
      <c r="F286" s="4"/>
      <c r="G286" s="4"/>
      <c r="H286" s="4"/>
      <c r="I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>
        <f t="shared" si="40"/>
        <v>0</v>
      </c>
      <c r="Y286" s="4"/>
      <c r="Z286" s="4"/>
    </row>
    <row r="287" spans="6:26" x14ac:dyDescent="0.25">
      <c r="F287" s="4"/>
      <c r="G287" s="4"/>
      <c r="H287" s="4"/>
      <c r="I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>
        <f t="shared" si="40"/>
        <v>0</v>
      </c>
      <c r="Y287" s="4"/>
      <c r="Z287" s="4"/>
    </row>
    <row r="288" spans="6:26" x14ac:dyDescent="0.25">
      <c r="F288" s="4"/>
      <c r="G288" s="4"/>
      <c r="H288" s="4"/>
      <c r="I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>
        <f t="shared" si="40"/>
        <v>0</v>
      </c>
      <c r="Y288" s="4"/>
      <c r="Z288" s="4"/>
    </row>
    <row r="289" spans="6:26" x14ac:dyDescent="0.25">
      <c r="F289" s="4"/>
      <c r="G289" s="4"/>
      <c r="H289" s="4"/>
      <c r="I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>
        <f t="shared" si="40"/>
        <v>0</v>
      </c>
      <c r="Y289" s="4"/>
      <c r="Z289" s="4"/>
    </row>
    <row r="290" spans="6:26" x14ac:dyDescent="0.25">
      <c r="F290" s="4"/>
      <c r="G290" s="4"/>
      <c r="H290" s="4"/>
      <c r="I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>
        <f t="shared" si="40"/>
        <v>0</v>
      </c>
      <c r="Y290" s="4"/>
      <c r="Z290" s="4"/>
    </row>
    <row r="291" spans="6:26" x14ac:dyDescent="0.25">
      <c r="F291" s="4"/>
      <c r="G291" s="4"/>
      <c r="H291" s="4"/>
      <c r="I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>
        <f t="shared" si="40"/>
        <v>0</v>
      </c>
      <c r="Y291" s="4"/>
      <c r="Z291" s="4"/>
    </row>
    <row r="292" spans="6:26" x14ac:dyDescent="0.25">
      <c r="F292" s="4"/>
      <c r="G292" s="4"/>
      <c r="H292" s="4"/>
      <c r="I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>
        <f t="shared" si="40"/>
        <v>0</v>
      </c>
      <c r="Y292" s="4"/>
      <c r="Z292" s="4"/>
    </row>
    <row r="293" spans="6:26" x14ac:dyDescent="0.25">
      <c r="F293" s="4"/>
      <c r="G293" s="4"/>
      <c r="H293" s="4"/>
      <c r="I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>
        <f t="shared" si="40"/>
        <v>0</v>
      </c>
      <c r="Y293" s="4"/>
      <c r="Z293" s="4"/>
    </row>
    <row r="294" spans="6:26" x14ac:dyDescent="0.25">
      <c r="F294" s="4"/>
      <c r="G294" s="4"/>
      <c r="H294" s="4"/>
      <c r="I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>
        <f t="shared" si="40"/>
        <v>0</v>
      </c>
      <c r="Y294" s="4"/>
      <c r="Z294" s="4"/>
    </row>
    <row r="295" spans="6:26" x14ac:dyDescent="0.25">
      <c r="F295" s="4"/>
      <c r="G295" s="4"/>
      <c r="H295" s="4"/>
      <c r="I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>
        <f t="shared" si="40"/>
        <v>0</v>
      </c>
      <c r="Y295" s="4"/>
      <c r="Z295" s="4"/>
    </row>
    <row r="296" spans="6:26" x14ac:dyDescent="0.25">
      <c r="F296" s="4"/>
      <c r="G296" s="4"/>
      <c r="H296" s="4"/>
      <c r="I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>
        <f t="shared" si="40"/>
        <v>0</v>
      </c>
      <c r="Y296" s="4"/>
      <c r="Z296" s="4"/>
    </row>
    <row r="297" spans="6:26" x14ac:dyDescent="0.25">
      <c r="F297" s="4"/>
      <c r="G297" s="4"/>
      <c r="H297" s="4"/>
      <c r="I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>
        <f t="shared" si="40"/>
        <v>0</v>
      </c>
      <c r="Y297" s="4"/>
      <c r="Z297" s="4"/>
    </row>
    <row r="298" spans="6:26" x14ac:dyDescent="0.25">
      <c r="F298" s="4"/>
      <c r="G298" s="4"/>
      <c r="H298" s="4"/>
      <c r="I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>
        <f t="shared" si="40"/>
        <v>0</v>
      </c>
      <c r="Y298" s="4"/>
      <c r="Z298" s="4"/>
    </row>
    <row r="299" spans="6:26" x14ac:dyDescent="0.25">
      <c r="F299" s="4"/>
      <c r="G299" s="4"/>
      <c r="H299" s="4"/>
      <c r="I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>
        <f t="shared" si="40"/>
        <v>0</v>
      </c>
      <c r="Y299" s="4"/>
      <c r="Z299" s="4"/>
    </row>
    <row r="300" spans="6:26" x14ac:dyDescent="0.25">
      <c r="F300" s="4"/>
      <c r="G300" s="4"/>
      <c r="H300" s="4"/>
      <c r="I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>
        <f t="shared" si="40"/>
        <v>0</v>
      </c>
      <c r="Y300" s="4"/>
      <c r="Z300" s="4"/>
    </row>
    <row r="301" spans="6:26" x14ac:dyDescent="0.25">
      <c r="F301" s="4"/>
      <c r="G301" s="4"/>
      <c r="H301" s="4"/>
      <c r="I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>
        <f t="shared" si="40"/>
        <v>0</v>
      </c>
      <c r="Y301" s="4"/>
      <c r="Z301" s="4"/>
    </row>
    <row r="302" spans="6:26" x14ac:dyDescent="0.25">
      <c r="F302" s="4"/>
      <c r="G302" s="4"/>
      <c r="H302" s="4"/>
      <c r="I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>
        <f t="shared" si="40"/>
        <v>0</v>
      </c>
      <c r="Y302" s="4"/>
      <c r="Z302" s="4"/>
    </row>
    <row r="303" spans="6:26" x14ac:dyDescent="0.25">
      <c r="F303" s="4"/>
      <c r="G303" s="4"/>
      <c r="H303" s="4"/>
      <c r="I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>
        <f t="shared" si="40"/>
        <v>0</v>
      </c>
      <c r="Y303" s="4"/>
      <c r="Z303" s="4"/>
    </row>
    <row r="304" spans="6:26" x14ac:dyDescent="0.25">
      <c r="F304" s="4"/>
      <c r="G304" s="4"/>
      <c r="H304" s="4"/>
      <c r="I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>
        <f t="shared" si="40"/>
        <v>0</v>
      </c>
      <c r="Y304" s="4"/>
      <c r="Z304" s="4"/>
    </row>
    <row r="305" spans="6:26" x14ac:dyDescent="0.25">
      <c r="F305" s="4"/>
      <c r="G305" s="4"/>
      <c r="H305" s="4"/>
      <c r="I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>
        <f t="shared" si="40"/>
        <v>0</v>
      </c>
      <c r="Y305" s="4"/>
      <c r="Z305" s="4"/>
    </row>
    <row r="306" spans="6:26" x14ac:dyDescent="0.25">
      <c r="F306" s="4"/>
      <c r="G306" s="4"/>
      <c r="H306" s="4"/>
      <c r="I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>
        <f t="shared" si="40"/>
        <v>0</v>
      </c>
      <c r="Y306" s="4"/>
      <c r="Z306" s="4"/>
    </row>
    <row r="307" spans="6:26" x14ac:dyDescent="0.25">
      <c r="F307" s="4"/>
      <c r="G307" s="4"/>
      <c r="H307" s="4"/>
      <c r="I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>
        <f t="shared" si="40"/>
        <v>0</v>
      </c>
      <c r="Y307" s="4"/>
      <c r="Z307" s="4"/>
    </row>
    <row r="308" spans="6:26" x14ac:dyDescent="0.25">
      <c r="F308" s="4"/>
      <c r="G308" s="4"/>
      <c r="H308" s="4"/>
      <c r="I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>
        <f t="shared" si="40"/>
        <v>0</v>
      </c>
      <c r="Y308" s="4"/>
      <c r="Z308" s="4"/>
    </row>
    <row r="309" spans="6:26" x14ac:dyDescent="0.25">
      <c r="F309" s="4"/>
      <c r="G309" s="4"/>
      <c r="H309" s="4"/>
      <c r="I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>
        <f t="shared" si="40"/>
        <v>0</v>
      </c>
      <c r="Y309" s="4"/>
      <c r="Z309" s="4"/>
    </row>
    <row r="310" spans="6:26" x14ac:dyDescent="0.25">
      <c r="F310" s="4"/>
      <c r="G310" s="4"/>
      <c r="H310" s="4"/>
      <c r="I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>
        <f t="shared" si="40"/>
        <v>0</v>
      </c>
      <c r="Y310" s="4"/>
      <c r="Z310" s="4"/>
    </row>
    <row r="311" spans="6:26" x14ac:dyDescent="0.25">
      <c r="F311" s="4"/>
      <c r="G311" s="4"/>
      <c r="H311" s="4"/>
      <c r="I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>
        <f t="shared" si="40"/>
        <v>0</v>
      </c>
      <c r="Y311" s="4"/>
      <c r="Z311" s="4"/>
    </row>
    <row r="312" spans="6:26" x14ac:dyDescent="0.25">
      <c r="F312" s="4"/>
      <c r="G312" s="4"/>
      <c r="H312" s="4"/>
      <c r="I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>
        <f t="shared" si="40"/>
        <v>0</v>
      </c>
      <c r="Y312" s="4"/>
      <c r="Z312" s="4"/>
    </row>
    <row r="313" spans="6:26" x14ac:dyDescent="0.25">
      <c r="F313" s="4"/>
      <c r="G313" s="4"/>
      <c r="H313" s="4"/>
      <c r="I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>
        <f t="shared" si="40"/>
        <v>0</v>
      </c>
      <c r="Y313" s="4"/>
      <c r="Z313" s="4"/>
    </row>
    <row r="314" spans="6:26" x14ac:dyDescent="0.25">
      <c r="F314" s="4"/>
      <c r="G314" s="4"/>
      <c r="H314" s="4"/>
      <c r="I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>
        <f t="shared" si="40"/>
        <v>0</v>
      </c>
      <c r="Y314" s="4"/>
      <c r="Z314" s="4"/>
    </row>
    <row r="315" spans="6:26" x14ac:dyDescent="0.25">
      <c r="F315" s="4"/>
      <c r="G315" s="4"/>
      <c r="H315" s="4"/>
      <c r="I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>
        <f t="shared" si="40"/>
        <v>0</v>
      </c>
      <c r="Y315" s="4"/>
      <c r="Z315" s="4"/>
    </row>
    <row r="316" spans="6:26" x14ac:dyDescent="0.25">
      <c r="F316" s="4"/>
      <c r="G316" s="4"/>
      <c r="H316" s="4"/>
      <c r="I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>
        <f t="shared" si="40"/>
        <v>0</v>
      </c>
      <c r="Y316" s="4"/>
      <c r="Z316" s="4"/>
    </row>
    <row r="317" spans="6:26" x14ac:dyDescent="0.25">
      <c r="F317" s="4"/>
      <c r="G317" s="4"/>
      <c r="H317" s="4"/>
      <c r="I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>
        <f t="shared" si="40"/>
        <v>0</v>
      </c>
      <c r="Y317" s="4"/>
      <c r="Z317" s="4"/>
    </row>
    <row r="318" spans="6:26" x14ac:dyDescent="0.25">
      <c r="F318" s="4"/>
      <c r="G318" s="4"/>
      <c r="H318" s="4"/>
      <c r="I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>
        <f t="shared" si="40"/>
        <v>0</v>
      </c>
      <c r="Y318" s="4"/>
      <c r="Z318" s="4"/>
    </row>
    <row r="319" spans="6:26" x14ac:dyDescent="0.25">
      <c r="F319" s="4"/>
      <c r="G319" s="4"/>
      <c r="H319" s="4"/>
      <c r="I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>
        <f t="shared" si="40"/>
        <v>0</v>
      </c>
      <c r="Y319" s="4"/>
      <c r="Z319" s="4"/>
    </row>
    <row r="320" spans="6:26" x14ac:dyDescent="0.25">
      <c r="F320" s="4"/>
      <c r="G320" s="4"/>
      <c r="H320" s="4"/>
      <c r="I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>
        <f t="shared" si="40"/>
        <v>0</v>
      </c>
      <c r="Y320" s="4"/>
      <c r="Z320" s="4"/>
    </row>
    <row r="321" spans="6:26" x14ac:dyDescent="0.25">
      <c r="F321" s="4"/>
      <c r="G321" s="4"/>
      <c r="H321" s="4"/>
      <c r="I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>
        <f t="shared" si="40"/>
        <v>0</v>
      </c>
      <c r="Y321" s="4"/>
      <c r="Z321" s="4"/>
    </row>
    <row r="322" spans="6:26" x14ac:dyDescent="0.25">
      <c r="F322" s="4"/>
      <c r="G322" s="4"/>
      <c r="H322" s="4"/>
      <c r="I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>
        <f t="shared" si="40"/>
        <v>0</v>
      </c>
      <c r="Y322" s="4"/>
      <c r="Z322" s="4"/>
    </row>
    <row r="323" spans="6:26" x14ac:dyDescent="0.25">
      <c r="F323" s="4"/>
      <c r="G323" s="4"/>
      <c r="H323" s="4"/>
      <c r="I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>
        <f t="shared" si="40"/>
        <v>0</v>
      </c>
      <c r="Y323" s="4"/>
      <c r="Z323" s="4"/>
    </row>
    <row r="324" spans="6:26" x14ac:dyDescent="0.25">
      <c r="F324" s="4"/>
      <c r="G324" s="4"/>
      <c r="H324" s="4"/>
      <c r="I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>
        <f t="shared" si="40"/>
        <v>0</v>
      </c>
      <c r="Y324" s="4"/>
      <c r="Z324" s="4"/>
    </row>
    <row r="325" spans="6:26" x14ac:dyDescent="0.25">
      <c r="F325" s="4"/>
      <c r="G325" s="4"/>
      <c r="H325" s="4"/>
      <c r="I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>
        <f t="shared" ref="X325:X388" si="41">+M325+O325+P325+V325+W325</f>
        <v>0</v>
      </c>
      <c r="Y325" s="4"/>
      <c r="Z325" s="4"/>
    </row>
    <row r="326" spans="6:26" x14ac:dyDescent="0.25">
      <c r="F326" s="4"/>
      <c r="G326" s="4"/>
      <c r="H326" s="4"/>
      <c r="I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>
        <f t="shared" si="41"/>
        <v>0</v>
      </c>
      <c r="Y326" s="4"/>
      <c r="Z326" s="4"/>
    </row>
    <row r="327" spans="6:26" x14ac:dyDescent="0.25">
      <c r="F327" s="4"/>
      <c r="G327" s="4"/>
      <c r="H327" s="4"/>
      <c r="I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>
        <f t="shared" si="41"/>
        <v>0</v>
      </c>
      <c r="Y327" s="4"/>
      <c r="Z327" s="4"/>
    </row>
    <row r="328" spans="6:26" x14ac:dyDescent="0.25">
      <c r="F328" s="4"/>
      <c r="G328" s="4"/>
      <c r="H328" s="4"/>
      <c r="I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>
        <f t="shared" si="41"/>
        <v>0</v>
      </c>
      <c r="Y328" s="4"/>
      <c r="Z328" s="4"/>
    </row>
    <row r="329" spans="6:26" x14ac:dyDescent="0.25">
      <c r="F329" s="4"/>
      <c r="G329" s="4"/>
      <c r="H329" s="4"/>
      <c r="I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>
        <f t="shared" si="41"/>
        <v>0</v>
      </c>
      <c r="Y329" s="4"/>
      <c r="Z329" s="4"/>
    </row>
    <row r="330" spans="6:26" x14ac:dyDescent="0.25">
      <c r="F330" s="4"/>
      <c r="G330" s="4"/>
      <c r="H330" s="4"/>
      <c r="I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>
        <f t="shared" si="41"/>
        <v>0</v>
      </c>
      <c r="Y330" s="4"/>
      <c r="Z330" s="4"/>
    </row>
    <row r="331" spans="6:26" x14ac:dyDescent="0.25">
      <c r="F331" s="4"/>
      <c r="G331" s="4"/>
      <c r="H331" s="4"/>
      <c r="I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>
        <f t="shared" si="41"/>
        <v>0</v>
      </c>
      <c r="Y331" s="4"/>
      <c r="Z331" s="4"/>
    </row>
    <row r="332" spans="6:26" x14ac:dyDescent="0.25">
      <c r="F332" s="4"/>
      <c r="G332" s="4"/>
      <c r="H332" s="4"/>
      <c r="I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>
        <f t="shared" si="41"/>
        <v>0</v>
      </c>
      <c r="Y332" s="4"/>
      <c r="Z332" s="4"/>
    </row>
    <row r="333" spans="6:26" x14ac:dyDescent="0.25">
      <c r="F333" s="4"/>
      <c r="G333" s="4"/>
      <c r="H333" s="4"/>
      <c r="I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>
        <f t="shared" si="41"/>
        <v>0</v>
      </c>
      <c r="Y333" s="4"/>
      <c r="Z333" s="4"/>
    </row>
    <row r="334" spans="6:26" x14ac:dyDescent="0.25">
      <c r="F334" s="4"/>
      <c r="G334" s="4"/>
      <c r="H334" s="4"/>
      <c r="I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>
        <f t="shared" si="41"/>
        <v>0</v>
      </c>
      <c r="Y334" s="4"/>
      <c r="Z334" s="4"/>
    </row>
    <row r="335" spans="6:26" x14ac:dyDescent="0.25">
      <c r="F335" s="4"/>
      <c r="G335" s="4"/>
      <c r="H335" s="4"/>
      <c r="I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>
        <f t="shared" si="41"/>
        <v>0</v>
      </c>
      <c r="Y335" s="4"/>
      <c r="Z335" s="4"/>
    </row>
    <row r="336" spans="6:26" x14ac:dyDescent="0.25">
      <c r="F336" s="4"/>
      <c r="G336" s="4"/>
      <c r="H336" s="4"/>
      <c r="I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>
        <f t="shared" si="41"/>
        <v>0</v>
      </c>
      <c r="Y336" s="4"/>
      <c r="Z336" s="4"/>
    </row>
    <row r="337" spans="6:26" x14ac:dyDescent="0.25">
      <c r="F337" s="4"/>
      <c r="G337" s="4"/>
      <c r="H337" s="4"/>
      <c r="I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>
        <f t="shared" si="41"/>
        <v>0</v>
      </c>
      <c r="Y337" s="4"/>
      <c r="Z337" s="4"/>
    </row>
    <row r="338" spans="6:26" x14ac:dyDescent="0.25">
      <c r="F338" s="4"/>
      <c r="G338" s="4"/>
      <c r="H338" s="4"/>
      <c r="I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>
        <f t="shared" si="41"/>
        <v>0</v>
      </c>
      <c r="Y338" s="4"/>
      <c r="Z338" s="4"/>
    </row>
    <row r="339" spans="6:26" x14ac:dyDescent="0.25">
      <c r="F339" s="4"/>
      <c r="G339" s="4"/>
      <c r="H339" s="4"/>
      <c r="I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>
        <f t="shared" si="41"/>
        <v>0</v>
      </c>
      <c r="Y339" s="4"/>
      <c r="Z339" s="4"/>
    </row>
    <row r="340" spans="6:26" x14ac:dyDescent="0.25">
      <c r="F340" s="4"/>
      <c r="G340" s="4"/>
      <c r="H340" s="4"/>
      <c r="I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>
        <f t="shared" si="41"/>
        <v>0</v>
      </c>
      <c r="Y340" s="4"/>
      <c r="Z340" s="4"/>
    </row>
    <row r="341" spans="6:26" x14ac:dyDescent="0.25">
      <c r="F341" s="4"/>
      <c r="G341" s="4"/>
      <c r="H341" s="4"/>
      <c r="I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>
        <f t="shared" si="41"/>
        <v>0</v>
      </c>
      <c r="Y341" s="4"/>
      <c r="Z341" s="4"/>
    </row>
    <row r="342" spans="6:26" x14ac:dyDescent="0.25">
      <c r="F342" s="4"/>
      <c r="G342" s="4"/>
      <c r="H342" s="4"/>
      <c r="I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>
        <f t="shared" si="41"/>
        <v>0</v>
      </c>
      <c r="Y342" s="4"/>
      <c r="Z342" s="4"/>
    </row>
    <row r="343" spans="6:26" x14ac:dyDescent="0.25">
      <c r="F343" s="4"/>
      <c r="G343" s="4"/>
      <c r="H343" s="4"/>
      <c r="I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>
        <f t="shared" si="41"/>
        <v>0</v>
      </c>
      <c r="Y343" s="4"/>
      <c r="Z343" s="4"/>
    </row>
    <row r="344" spans="6:26" x14ac:dyDescent="0.25">
      <c r="F344" s="4"/>
      <c r="G344" s="4"/>
      <c r="H344" s="4"/>
      <c r="I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>
        <f t="shared" si="41"/>
        <v>0</v>
      </c>
      <c r="Y344" s="4"/>
      <c r="Z344" s="4"/>
    </row>
    <row r="345" spans="6:26" x14ac:dyDescent="0.25">
      <c r="F345" s="4"/>
      <c r="G345" s="4"/>
      <c r="H345" s="4"/>
      <c r="I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>
        <f t="shared" si="41"/>
        <v>0</v>
      </c>
      <c r="Y345" s="4"/>
      <c r="Z345" s="4"/>
    </row>
    <row r="346" spans="6:26" x14ac:dyDescent="0.25">
      <c r="F346" s="4"/>
      <c r="G346" s="4"/>
      <c r="H346" s="4"/>
      <c r="I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>
        <f t="shared" si="41"/>
        <v>0</v>
      </c>
      <c r="Y346" s="4"/>
      <c r="Z346" s="4"/>
    </row>
    <row r="347" spans="6:26" x14ac:dyDescent="0.25">
      <c r="F347" s="4"/>
      <c r="G347" s="4"/>
      <c r="H347" s="4"/>
      <c r="I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>
        <f t="shared" si="41"/>
        <v>0</v>
      </c>
      <c r="Y347" s="4"/>
      <c r="Z347" s="4"/>
    </row>
    <row r="348" spans="6:26" x14ac:dyDescent="0.25">
      <c r="F348" s="4"/>
      <c r="G348" s="4"/>
      <c r="H348" s="4"/>
      <c r="I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>
        <f t="shared" si="41"/>
        <v>0</v>
      </c>
      <c r="Y348" s="4"/>
      <c r="Z348" s="4"/>
    </row>
    <row r="349" spans="6:26" x14ac:dyDescent="0.25">
      <c r="F349" s="4"/>
      <c r="G349" s="4"/>
      <c r="H349" s="4"/>
      <c r="I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>
        <f t="shared" si="41"/>
        <v>0</v>
      </c>
      <c r="Y349" s="4"/>
      <c r="Z349" s="4"/>
    </row>
    <row r="350" spans="6:26" x14ac:dyDescent="0.25">
      <c r="F350" s="4"/>
      <c r="G350" s="4"/>
      <c r="H350" s="4"/>
      <c r="I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>
        <f t="shared" si="41"/>
        <v>0</v>
      </c>
      <c r="Y350" s="4"/>
      <c r="Z350" s="4"/>
    </row>
    <row r="351" spans="6:26" x14ac:dyDescent="0.25">
      <c r="F351" s="4"/>
      <c r="G351" s="4"/>
      <c r="H351" s="4"/>
      <c r="I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>
        <f t="shared" si="41"/>
        <v>0</v>
      </c>
      <c r="Y351" s="4"/>
      <c r="Z351" s="4"/>
    </row>
    <row r="352" spans="6:26" x14ac:dyDescent="0.25">
      <c r="F352" s="4"/>
      <c r="G352" s="4"/>
      <c r="H352" s="4"/>
      <c r="I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>
        <f t="shared" si="41"/>
        <v>0</v>
      </c>
      <c r="Y352" s="4"/>
      <c r="Z352" s="4"/>
    </row>
    <row r="353" spans="6:26" x14ac:dyDescent="0.25">
      <c r="F353" s="4"/>
      <c r="G353" s="4"/>
      <c r="H353" s="4"/>
      <c r="I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>
        <f t="shared" si="41"/>
        <v>0</v>
      </c>
      <c r="Y353" s="4"/>
      <c r="Z353" s="4"/>
    </row>
    <row r="354" spans="6:26" x14ac:dyDescent="0.25">
      <c r="F354" s="4"/>
      <c r="G354" s="4"/>
      <c r="H354" s="4"/>
      <c r="I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>
        <f t="shared" si="41"/>
        <v>0</v>
      </c>
      <c r="Y354" s="4"/>
      <c r="Z354" s="4"/>
    </row>
    <row r="355" spans="6:26" x14ac:dyDescent="0.25">
      <c r="F355" s="4"/>
      <c r="G355" s="4"/>
      <c r="H355" s="4"/>
      <c r="I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>
        <f t="shared" si="41"/>
        <v>0</v>
      </c>
      <c r="Y355" s="4"/>
      <c r="Z355" s="4"/>
    </row>
    <row r="356" spans="6:26" x14ac:dyDescent="0.25">
      <c r="F356" s="4"/>
      <c r="G356" s="4"/>
      <c r="H356" s="4"/>
      <c r="I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>
        <f t="shared" si="41"/>
        <v>0</v>
      </c>
      <c r="Y356" s="4"/>
      <c r="Z356" s="4"/>
    </row>
    <row r="357" spans="6:26" x14ac:dyDescent="0.25">
      <c r="F357" s="4"/>
      <c r="G357" s="4"/>
      <c r="H357" s="4"/>
      <c r="I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>
        <f t="shared" si="41"/>
        <v>0</v>
      </c>
      <c r="Y357" s="4"/>
      <c r="Z357" s="4"/>
    </row>
    <row r="358" spans="6:26" x14ac:dyDescent="0.25">
      <c r="F358" s="4"/>
      <c r="G358" s="4"/>
      <c r="H358" s="4"/>
      <c r="I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>
        <f t="shared" si="41"/>
        <v>0</v>
      </c>
      <c r="Y358" s="4"/>
      <c r="Z358" s="4"/>
    </row>
    <row r="359" spans="6:26" x14ac:dyDescent="0.25">
      <c r="F359" s="4"/>
      <c r="G359" s="4"/>
      <c r="H359" s="4"/>
      <c r="I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>
        <f t="shared" si="41"/>
        <v>0</v>
      </c>
      <c r="Y359" s="4"/>
      <c r="Z359" s="4"/>
    </row>
    <row r="360" spans="6:26" x14ac:dyDescent="0.25">
      <c r="F360" s="4"/>
      <c r="G360" s="4"/>
      <c r="H360" s="4"/>
      <c r="I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>
        <f t="shared" si="41"/>
        <v>0</v>
      </c>
      <c r="Y360" s="4"/>
      <c r="Z360" s="4"/>
    </row>
    <row r="361" spans="6:26" x14ac:dyDescent="0.25">
      <c r="F361" s="4"/>
      <c r="G361" s="4"/>
      <c r="H361" s="4"/>
      <c r="I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>
        <f t="shared" si="41"/>
        <v>0</v>
      </c>
      <c r="Y361" s="4"/>
      <c r="Z361" s="4"/>
    </row>
    <row r="362" spans="6:26" x14ac:dyDescent="0.25">
      <c r="F362" s="4"/>
      <c r="G362" s="4"/>
      <c r="H362" s="4"/>
      <c r="I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>
        <f t="shared" si="41"/>
        <v>0</v>
      </c>
      <c r="Y362" s="4"/>
      <c r="Z362" s="4"/>
    </row>
    <row r="363" spans="6:26" x14ac:dyDescent="0.25">
      <c r="F363" s="4"/>
      <c r="G363" s="4"/>
      <c r="H363" s="4"/>
      <c r="I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>
        <f t="shared" si="41"/>
        <v>0</v>
      </c>
      <c r="Y363" s="4"/>
      <c r="Z363" s="4"/>
    </row>
    <row r="364" spans="6:26" x14ac:dyDescent="0.25">
      <c r="F364" s="4"/>
      <c r="G364" s="4"/>
      <c r="H364" s="4"/>
      <c r="I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>
        <f t="shared" si="41"/>
        <v>0</v>
      </c>
      <c r="Y364" s="4"/>
      <c r="Z364" s="4"/>
    </row>
    <row r="365" spans="6:26" x14ac:dyDescent="0.25">
      <c r="F365" s="4"/>
      <c r="G365" s="4"/>
      <c r="H365" s="4"/>
      <c r="I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>
        <f t="shared" si="41"/>
        <v>0</v>
      </c>
      <c r="Y365" s="4"/>
      <c r="Z365" s="4"/>
    </row>
    <row r="366" spans="6:26" x14ac:dyDescent="0.25">
      <c r="F366" s="4"/>
      <c r="G366" s="4"/>
      <c r="H366" s="4"/>
      <c r="I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>
        <f t="shared" si="41"/>
        <v>0</v>
      </c>
      <c r="Y366" s="4"/>
      <c r="Z366" s="4"/>
    </row>
    <row r="367" spans="6:26" x14ac:dyDescent="0.25">
      <c r="F367" s="4"/>
      <c r="G367" s="4"/>
      <c r="H367" s="4"/>
      <c r="I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>
        <f t="shared" si="41"/>
        <v>0</v>
      </c>
      <c r="Y367" s="4"/>
      <c r="Z367" s="4"/>
    </row>
    <row r="368" spans="6:26" x14ac:dyDescent="0.25">
      <c r="F368" s="4"/>
      <c r="G368" s="4"/>
      <c r="H368" s="4"/>
      <c r="I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>
        <f t="shared" si="41"/>
        <v>0</v>
      </c>
      <c r="Y368" s="4"/>
      <c r="Z368" s="4"/>
    </row>
    <row r="369" spans="6:26" x14ac:dyDescent="0.25">
      <c r="F369" s="4"/>
      <c r="G369" s="4"/>
      <c r="H369" s="4"/>
      <c r="I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>
        <f t="shared" si="41"/>
        <v>0</v>
      </c>
      <c r="Y369" s="4"/>
      <c r="Z369" s="4"/>
    </row>
    <row r="370" spans="6:26" x14ac:dyDescent="0.25">
      <c r="F370" s="4"/>
      <c r="G370" s="4"/>
      <c r="H370" s="4"/>
      <c r="I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>
        <f t="shared" si="41"/>
        <v>0</v>
      </c>
      <c r="Y370" s="4"/>
      <c r="Z370" s="4"/>
    </row>
    <row r="371" spans="6:26" x14ac:dyDescent="0.25">
      <c r="F371" s="4"/>
      <c r="G371" s="4"/>
      <c r="H371" s="4"/>
      <c r="I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>
        <f t="shared" si="41"/>
        <v>0</v>
      </c>
      <c r="Y371" s="4"/>
      <c r="Z371" s="4"/>
    </row>
    <row r="372" spans="6:26" x14ac:dyDescent="0.25">
      <c r="F372" s="4"/>
      <c r="G372" s="4"/>
      <c r="H372" s="4"/>
      <c r="I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>
        <f t="shared" si="41"/>
        <v>0</v>
      </c>
      <c r="Y372" s="4"/>
      <c r="Z372" s="4"/>
    </row>
    <row r="373" spans="6:26" x14ac:dyDescent="0.25">
      <c r="F373" s="4"/>
      <c r="G373" s="4"/>
      <c r="H373" s="4"/>
      <c r="I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>
        <f t="shared" si="41"/>
        <v>0</v>
      </c>
      <c r="Y373" s="4"/>
      <c r="Z373" s="4"/>
    </row>
    <row r="374" spans="6:26" x14ac:dyDescent="0.25">
      <c r="F374" s="4"/>
      <c r="G374" s="4"/>
      <c r="H374" s="4"/>
      <c r="I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>
        <f t="shared" si="41"/>
        <v>0</v>
      </c>
      <c r="Y374" s="4"/>
      <c r="Z374" s="4"/>
    </row>
    <row r="375" spans="6:26" x14ac:dyDescent="0.25">
      <c r="F375" s="4"/>
      <c r="G375" s="4"/>
      <c r="H375" s="4"/>
      <c r="I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>
        <f t="shared" si="41"/>
        <v>0</v>
      </c>
      <c r="Y375" s="4"/>
      <c r="Z375" s="4"/>
    </row>
    <row r="376" spans="6:26" x14ac:dyDescent="0.25">
      <c r="F376" s="4"/>
      <c r="G376" s="4"/>
      <c r="H376" s="4"/>
      <c r="I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>
        <f t="shared" si="41"/>
        <v>0</v>
      </c>
      <c r="Y376" s="4"/>
      <c r="Z376" s="4"/>
    </row>
    <row r="377" spans="6:26" x14ac:dyDescent="0.25">
      <c r="F377" s="4"/>
      <c r="G377" s="4"/>
      <c r="H377" s="4"/>
      <c r="I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>
        <f t="shared" si="41"/>
        <v>0</v>
      </c>
      <c r="Y377" s="4"/>
      <c r="Z377" s="4"/>
    </row>
    <row r="378" spans="6:26" x14ac:dyDescent="0.25">
      <c r="F378" s="4"/>
      <c r="G378" s="4"/>
      <c r="H378" s="4"/>
      <c r="I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>
        <f t="shared" si="41"/>
        <v>0</v>
      </c>
      <c r="Y378" s="4"/>
      <c r="Z378" s="4"/>
    </row>
    <row r="379" spans="6:26" x14ac:dyDescent="0.25">
      <c r="F379" s="4"/>
      <c r="G379" s="4"/>
      <c r="H379" s="4"/>
      <c r="I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>
        <f t="shared" si="41"/>
        <v>0</v>
      </c>
      <c r="Y379" s="4"/>
      <c r="Z379" s="4"/>
    </row>
    <row r="380" spans="6:26" x14ac:dyDescent="0.25">
      <c r="F380" s="4"/>
      <c r="G380" s="4"/>
      <c r="H380" s="4"/>
      <c r="I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>
        <f t="shared" si="41"/>
        <v>0</v>
      </c>
      <c r="Y380" s="4"/>
      <c r="Z380" s="4"/>
    </row>
    <row r="381" spans="6:26" x14ac:dyDescent="0.25">
      <c r="F381" s="4"/>
      <c r="G381" s="4"/>
      <c r="H381" s="4"/>
      <c r="I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>
        <f t="shared" si="41"/>
        <v>0</v>
      </c>
      <c r="Y381" s="4"/>
      <c r="Z381" s="4"/>
    </row>
    <row r="382" spans="6:26" x14ac:dyDescent="0.25">
      <c r="F382" s="4"/>
      <c r="G382" s="4"/>
      <c r="H382" s="4"/>
      <c r="I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>
        <f t="shared" si="41"/>
        <v>0</v>
      </c>
      <c r="Y382" s="4"/>
      <c r="Z382" s="4"/>
    </row>
    <row r="383" spans="6:26" x14ac:dyDescent="0.25">
      <c r="F383" s="4"/>
      <c r="G383" s="4"/>
      <c r="H383" s="4"/>
      <c r="I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>
        <f t="shared" si="41"/>
        <v>0</v>
      </c>
      <c r="Y383" s="4"/>
      <c r="Z383" s="4"/>
    </row>
    <row r="384" spans="6:26" x14ac:dyDescent="0.25">
      <c r="F384" s="4"/>
      <c r="G384" s="4"/>
      <c r="H384" s="4"/>
      <c r="I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>
        <f t="shared" si="41"/>
        <v>0</v>
      </c>
      <c r="Y384" s="4"/>
      <c r="Z384" s="4"/>
    </row>
    <row r="385" spans="6:26" x14ac:dyDescent="0.25">
      <c r="F385" s="4"/>
      <c r="G385" s="4"/>
      <c r="H385" s="4"/>
      <c r="I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>
        <f t="shared" si="41"/>
        <v>0</v>
      </c>
      <c r="Y385" s="4"/>
      <c r="Z385" s="4"/>
    </row>
    <row r="386" spans="6:26" x14ac:dyDescent="0.25"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>
        <f t="shared" si="41"/>
        <v>0</v>
      </c>
      <c r="Y386" s="4"/>
      <c r="Z386" s="4"/>
    </row>
    <row r="387" spans="6:26" x14ac:dyDescent="0.25"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>
        <f t="shared" si="41"/>
        <v>0</v>
      </c>
      <c r="Y387" s="4"/>
      <c r="Z387" s="4"/>
    </row>
    <row r="388" spans="6:26" x14ac:dyDescent="0.25"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>
        <f t="shared" si="41"/>
        <v>0</v>
      </c>
      <c r="Y388" s="4"/>
      <c r="Z388" s="4"/>
    </row>
    <row r="389" spans="6:26" x14ac:dyDescent="0.25"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>
        <f t="shared" ref="X389:X452" si="42">+M389+O389+P389+V389+W389</f>
        <v>0</v>
      </c>
      <c r="Y389" s="4"/>
      <c r="Z389" s="4"/>
    </row>
    <row r="390" spans="6:26" x14ac:dyDescent="0.25"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>
        <f t="shared" si="42"/>
        <v>0</v>
      </c>
      <c r="Y390" s="4"/>
      <c r="Z390" s="4"/>
    </row>
    <row r="391" spans="6:26" x14ac:dyDescent="0.25"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>
        <f t="shared" si="42"/>
        <v>0</v>
      </c>
      <c r="Y391" s="4"/>
      <c r="Z391" s="4"/>
    </row>
    <row r="392" spans="6:26" x14ac:dyDescent="0.25"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>
        <f t="shared" si="42"/>
        <v>0</v>
      </c>
      <c r="Y392" s="4"/>
      <c r="Z392" s="4"/>
    </row>
    <row r="393" spans="6:26" x14ac:dyDescent="0.25"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>
        <f t="shared" si="42"/>
        <v>0</v>
      </c>
      <c r="Y393" s="4"/>
      <c r="Z393" s="4"/>
    </row>
    <row r="394" spans="6:26" x14ac:dyDescent="0.25"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>
        <f t="shared" si="42"/>
        <v>0</v>
      </c>
      <c r="Y394" s="4"/>
      <c r="Z394" s="4"/>
    </row>
    <row r="395" spans="6:26" x14ac:dyDescent="0.25"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>
        <f t="shared" si="42"/>
        <v>0</v>
      </c>
      <c r="Y395" s="4"/>
      <c r="Z395" s="4"/>
    </row>
    <row r="396" spans="6:26" x14ac:dyDescent="0.25"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>
        <f t="shared" si="42"/>
        <v>0</v>
      </c>
      <c r="Y396" s="4"/>
      <c r="Z396" s="4"/>
    </row>
    <row r="397" spans="6:26" x14ac:dyDescent="0.25"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>
        <f t="shared" si="42"/>
        <v>0</v>
      </c>
      <c r="Y397" s="4"/>
      <c r="Z397" s="4"/>
    </row>
    <row r="398" spans="6:26" x14ac:dyDescent="0.25"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>
        <f t="shared" si="42"/>
        <v>0</v>
      </c>
      <c r="Y398" s="4"/>
      <c r="Z398" s="4"/>
    </row>
    <row r="399" spans="6:26" x14ac:dyDescent="0.25"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>
        <f t="shared" si="42"/>
        <v>0</v>
      </c>
      <c r="Y399" s="4"/>
      <c r="Z399" s="4"/>
    </row>
    <row r="400" spans="6:26" x14ac:dyDescent="0.25"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>
        <f t="shared" si="42"/>
        <v>0</v>
      </c>
      <c r="Y400" s="4"/>
      <c r="Z400" s="4"/>
    </row>
    <row r="401" spans="6:26" x14ac:dyDescent="0.25"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>
        <f t="shared" si="42"/>
        <v>0</v>
      </c>
      <c r="Y401" s="4"/>
      <c r="Z401" s="4"/>
    </row>
    <row r="402" spans="6:26" x14ac:dyDescent="0.25"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>
        <f t="shared" si="42"/>
        <v>0</v>
      </c>
      <c r="Y402" s="4"/>
      <c r="Z402" s="4"/>
    </row>
    <row r="403" spans="6:26" x14ac:dyDescent="0.25"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>
        <f t="shared" si="42"/>
        <v>0</v>
      </c>
      <c r="Y403" s="4"/>
      <c r="Z403" s="4"/>
    </row>
    <row r="404" spans="6:26" x14ac:dyDescent="0.25"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>
        <f t="shared" si="42"/>
        <v>0</v>
      </c>
      <c r="Y404" s="4"/>
      <c r="Z404" s="4"/>
    </row>
    <row r="405" spans="6:26" x14ac:dyDescent="0.25"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>
        <f t="shared" si="42"/>
        <v>0</v>
      </c>
      <c r="Y405" s="4"/>
      <c r="Z405" s="4"/>
    </row>
    <row r="406" spans="6:26" x14ac:dyDescent="0.25"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>
        <f t="shared" si="42"/>
        <v>0</v>
      </c>
      <c r="Y406" s="4"/>
      <c r="Z406" s="4"/>
    </row>
    <row r="407" spans="6:26" x14ac:dyDescent="0.25"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>
        <f t="shared" si="42"/>
        <v>0</v>
      </c>
      <c r="Y407" s="4"/>
      <c r="Z407" s="4"/>
    </row>
    <row r="408" spans="6:26" x14ac:dyDescent="0.25"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>
        <f t="shared" si="42"/>
        <v>0</v>
      </c>
      <c r="Y408" s="4"/>
      <c r="Z408" s="4"/>
    </row>
    <row r="409" spans="6:26" x14ac:dyDescent="0.25"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>
        <f t="shared" si="42"/>
        <v>0</v>
      </c>
      <c r="Y409" s="4"/>
      <c r="Z409" s="4"/>
    </row>
    <row r="410" spans="6:26" x14ac:dyDescent="0.25"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>
        <f t="shared" si="42"/>
        <v>0</v>
      </c>
      <c r="Y410" s="4"/>
      <c r="Z410" s="4"/>
    </row>
    <row r="411" spans="6:26" x14ac:dyDescent="0.25"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>
        <f t="shared" si="42"/>
        <v>0</v>
      </c>
      <c r="Y411" s="4"/>
      <c r="Z411" s="4"/>
    </row>
    <row r="412" spans="6:26" x14ac:dyDescent="0.25"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>
        <f t="shared" si="42"/>
        <v>0</v>
      </c>
      <c r="Y412" s="4"/>
      <c r="Z412" s="4"/>
    </row>
    <row r="413" spans="6:26" x14ac:dyDescent="0.25"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>
        <f t="shared" si="42"/>
        <v>0</v>
      </c>
      <c r="Y413" s="4"/>
      <c r="Z413" s="4"/>
    </row>
    <row r="414" spans="6:26" x14ac:dyDescent="0.25"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>
        <f t="shared" si="42"/>
        <v>0</v>
      </c>
      <c r="Y414" s="4"/>
      <c r="Z414" s="4"/>
    </row>
    <row r="415" spans="6:26" x14ac:dyDescent="0.25"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>
        <f t="shared" si="42"/>
        <v>0</v>
      </c>
      <c r="Y415" s="4"/>
      <c r="Z415" s="4"/>
    </row>
    <row r="416" spans="6:26" x14ac:dyDescent="0.25"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>
        <f t="shared" si="42"/>
        <v>0</v>
      </c>
      <c r="Y416" s="4"/>
      <c r="Z416" s="4"/>
    </row>
    <row r="417" spans="6:26" x14ac:dyDescent="0.25"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>
        <f t="shared" si="42"/>
        <v>0</v>
      </c>
      <c r="Y417" s="4"/>
      <c r="Z417" s="4"/>
    </row>
    <row r="418" spans="6:26" x14ac:dyDescent="0.25"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>
        <f t="shared" si="42"/>
        <v>0</v>
      </c>
      <c r="Y418" s="4"/>
      <c r="Z418" s="4"/>
    </row>
    <row r="419" spans="6:26" x14ac:dyDescent="0.25"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>
        <f t="shared" si="42"/>
        <v>0</v>
      </c>
      <c r="Y419" s="4"/>
      <c r="Z419" s="4"/>
    </row>
    <row r="420" spans="6:26" x14ac:dyDescent="0.25"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>
        <f t="shared" si="42"/>
        <v>0</v>
      </c>
      <c r="Y420" s="4"/>
      <c r="Z420" s="4"/>
    </row>
    <row r="421" spans="6:26" x14ac:dyDescent="0.25"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>
        <f t="shared" si="42"/>
        <v>0</v>
      </c>
      <c r="Y421" s="4"/>
      <c r="Z421" s="4"/>
    </row>
    <row r="422" spans="6:26" x14ac:dyDescent="0.25"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>
        <f t="shared" si="42"/>
        <v>0</v>
      </c>
      <c r="Y422" s="4"/>
      <c r="Z422" s="4"/>
    </row>
    <row r="423" spans="6:26" x14ac:dyDescent="0.25"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>
        <f t="shared" si="42"/>
        <v>0</v>
      </c>
      <c r="Y423" s="4"/>
      <c r="Z423" s="4"/>
    </row>
    <row r="424" spans="6:26" x14ac:dyDescent="0.25"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>
        <f t="shared" si="42"/>
        <v>0</v>
      </c>
      <c r="Y424" s="4"/>
      <c r="Z424" s="4"/>
    </row>
    <row r="425" spans="6:26" x14ac:dyDescent="0.25"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>
        <f t="shared" si="42"/>
        <v>0</v>
      </c>
      <c r="Y425" s="4"/>
      <c r="Z425" s="4"/>
    </row>
    <row r="426" spans="6:26" x14ac:dyDescent="0.25"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>
        <f t="shared" si="42"/>
        <v>0</v>
      </c>
      <c r="Y426" s="4"/>
      <c r="Z426" s="4"/>
    </row>
    <row r="427" spans="6:26" x14ac:dyDescent="0.25"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>
        <f t="shared" si="42"/>
        <v>0</v>
      </c>
      <c r="Y427" s="4"/>
      <c r="Z427" s="4"/>
    </row>
    <row r="428" spans="6:26" x14ac:dyDescent="0.25"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>
        <f t="shared" si="42"/>
        <v>0</v>
      </c>
      <c r="Y428" s="4"/>
      <c r="Z428" s="4"/>
    </row>
    <row r="429" spans="6:26" x14ac:dyDescent="0.25"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>
        <f t="shared" si="42"/>
        <v>0</v>
      </c>
      <c r="Y429" s="4"/>
      <c r="Z429" s="4"/>
    </row>
    <row r="430" spans="6:26" x14ac:dyDescent="0.25"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>
        <f t="shared" si="42"/>
        <v>0</v>
      </c>
      <c r="Y430" s="4"/>
      <c r="Z430" s="4"/>
    </row>
    <row r="431" spans="6:26" x14ac:dyDescent="0.25"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>
        <f t="shared" si="42"/>
        <v>0</v>
      </c>
      <c r="Y431" s="4"/>
      <c r="Z431" s="4"/>
    </row>
    <row r="432" spans="6:26" x14ac:dyDescent="0.25"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>
        <f t="shared" si="42"/>
        <v>0</v>
      </c>
      <c r="Y432" s="4"/>
      <c r="Z432" s="4"/>
    </row>
    <row r="433" spans="6:26" x14ac:dyDescent="0.25"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>
        <f t="shared" si="42"/>
        <v>0</v>
      </c>
      <c r="Y433" s="4"/>
      <c r="Z433" s="4"/>
    </row>
    <row r="434" spans="6:26" x14ac:dyDescent="0.25"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>
        <f t="shared" si="42"/>
        <v>0</v>
      </c>
      <c r="Y434" s="4"/>
      <c r="Z434" s="4"/>
    </row>
    <row r="435" spans="6:26" x14ac:dyDescent="0.25"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>
        <f t="shared" si="42"/>
        <v>0</v>
      </c>
      <c r="Y435" s="4"/>
      <c r="Z435" s="4"/>
    </row>
    <row r="436" spans="6:26" x14ac:dyDescent="0.25"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>
        <f t="shared" si="42"/>
        <v>0</v>
      </c>
      <c r="Y436" s="4"/>
      <c r="Z436" s="4"/>
    </row>
    <row r="437" spans="6:26" x14ac:dyDescent="0.25"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>
        <f t="shared" si="42"/>
        <v>0</v>
      </c>
      <c r="Y437" s="4"/>
      <c r="Z437" s="4"/>
    </row>
    <row r="438" spans="6:26" x14ac:dyDescent="0.25"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>
        <f t="shared" si="42"/>
        <v>0</v>
      </c>
      <c r="Y438" s="4"/>
      <c r="Z438" s="4"/>
    </row>
    <row r="439" spans="6:26" x14ac:dyDescent="0.25"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>
        <f t="shared" si="42"/>
        <v>0</v>
      </c>
      <c r="Y439" s="4"/>
      <c r="Z439" s="4"/>
    </row>
    <row r="440" spans="6:26" x14ac:dyDescent="0.25"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>
        <f t="shared" si="42"/>
        <v>0</v>
      </c>
      <c r="Y440" s="4"/>
      <c r="Z440" s="4"/>
    </row>
    <row r="441" spans="6:26" x14ac:dyDescent="0.25"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>
        <f t="shared" si="42"/>
        <v>0</v>
      </c>
      <c r="Y441" s="4"/>
      <c r="Z441" s="4"/>
    </row>
    <row r="442" spans="6:26" x14ac:dyDescent="0.25"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>
        <f t="shared" si="42"/>
        <v>0</v>
      </c>
      <c r="Y442" s="4"/>
      <c r="Z442" s="4"/>
    </row>
    <row r="443" spans="6:26" x14ac:dyDescent="0.25"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>
        <f t="shared" si="42"/>
        <v>0</v>
      </c>
      <c r="Y443" s="4"/>
      <c r="Z443" s="4"/>
    </row>
    <row r="444" spans="6:26" x14ac:dyDescent="0.25"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>
        <f t="shared" si="42"/>
        <v>0</v>
      </c>
      <c r="Y444" s="4"/>
      <c r="Z444" s="4"/>
    </row>
    <row r="445" spans="6:26" x14ac:dyDescent="0.25"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>
        <f t="shared" si="42"/>
        <v>0</v>
      </c>
      <c r="Y445" s="4"/>
      <c r="Z445" s="4"/>
    </row>
    <row r="446" spans="6:26" x14ac:dyDescent="0.25"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>
        <f t="shared" si="42"/>
        <v>0</v>
      </c>
      <c r="Y446" s="4"/>
      <c r="Z446" s="4"/>
    </row>
    <row r="447" spans="6:26" x14ac:dyDescent="0.25"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>
        <f t="shared" si="42"/>
        <v>0</v>
      </c>
      <c r="Y447" s="4"/>
      <c r="Z447" s="4"/>
    </row>
    <row r="448" spans="6:26" x14ac:dyDescent="0.25"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>
        <f t="shared" si="42"/>
        <v>0</v>
      </c>
      <c r="Y448" s="4"/>
      <c r="Z448" s="4"/>
    </row>
    <row r="449" spans="6:26" x14ac:dyDescent="0.25"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>
        <f t="shared" si="42"/>
        <v>0</v>
      </c>
      <c r="Y449" s="4"/>
      <c r="Z449" s="4"/>
    </row>
    <row r="450" spans="6:26" x14ac:dyDescent="0.25"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>
        <f t="shared" si="42"/>
        <v>0</v>
      </c>
      <c r="Y450" s="4"/>
      <c r="Z450" s="4"/>
    </row>
    <row r="451" spans="6:26" x14ac:dyDescent="0.25"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>
        <f t="shared" si="42"/>
        <v>0</v>
      </c>
      <c r="Y451" s="4"/>
      <c r="Z451" s="4"/>
    </row>
    <row r="452" spans="6:26" x14ac:dyDescent="0.25"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>
        <f t="shared" si="42"/>
        <v>0</v>
      </c>
      <c r="Y452" s="4"/>
      <c r="Z452" s="4"/>
    </row>
    <row r="453" spans="6:26" x14ac:dyDescent="0.25"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>
        <f t="shared" ref="X453:X516" si="43">+M453+O453+P453+V453+W453</f>
        <v>0</v>
      </c>
      <c r="Y453" s="4"/>
      <c r="Z453" s="4"/>
    </row>
    <row r="454" spans="6:26" x14ac:dyDescent="0.25"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>
        <f t="shared" si="43"/>
        <v>0</v>
      </c>
      <c r="Y454" s="4"/>
      <c r="Z454" s="4"/>
    </row>
    <row r="455" spans="6:26" x14ac:dyDescent="0.25"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>
        <f t="shared" si="43"/>
        <v>0</v>
      </c>
      <c r="Y455" s="4"/>
      <c r="Z455" s="4"/>
    </row>
    <row r="456" spans="6:26" x14ac:dyDescent="0.25"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>
        <f t="shared" si="43"/>
        <v>0</v>
      </c>
      <c r="Y456" s="4"/>
      <c r="Z456" s="4"/>
    </row>
    <row r="457" spans="6:26" x14ac:dyDescent="0.25"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>
        <f t="shared" si="43"/>
        <v>0</v>
      </c>
      <c r="Y457" s="4"/>
      <c r="Z457" s="4"/>
    </row>
    <row r="458" spans="6:26" x14ac:dyDescent="0.25"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>
        <f t="shared" si="43"/>
        <v>0</v>
      </c>
      <c r="Y458" s="4"/>
      <c r="Z458" s="4"/>
    </row>
    <row r="459" spans="6:26" x14ac:dyDescent="0.25"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>
        <f t="shared" si="43"/>
        <v>0</v>
      </c>
      <c r="Y459" s="4"/>
      <c r="Z459" s="4"/>
    </row>
    <row r="460" spans="6:26" x14ac:dyDescent="0.25"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>
        <f t="shared" si="43"/>
        <v>0</v>
      </c>
      <c r="Y460" s="4"/>
      <c r="Z460" s="4"/>
    </row>
    <row r="461" spans="6:26" x14ac:dyDescent="0.25"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>
        <f t="shared" si="43"/>
        <v>0</v>
      </c>
      <c r="Y461" s="4"/>
      <c r="Z461" s="4"/>
    </row>
    <row r="462" spans="6:26" x14ac:dyDescent="0.25"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>
        <f t="shared" si="43"/>
        <v>0</v>
      </c>
      <c r="Y462" s="4"/>
      <c r="Z462" s="4"/>
    </row>
    <row r="463" spans="6:26" x14ac:dyDescent="0.25"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>
        <f t="shared" si="43"/>
        <v>0</v>
      </c>
      <c r="Y463" s="4"/>
      <c r="Z463" s="4"/>
    </row>
    <row r="464" spans="6:26" x14ac:dyDescent="0.25"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>
        <f t="shared" si="43"/>
        <v>0</v>
      </c>
      <c r="Y464" s="4"/>
      <c r="Z464" s="4"/>
    </row>
    <row r="465" spans="6:27" x14ac:dyDescent="0.25"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>
        <f t="shared" si="43"/>
        <v>0</v>
      </c>
      <c r="Y465" s="4"/>
      <c r="Z465" s="4"/>
      <c r="AA465" s="4">
        <f t="shared" ref="AA465:AA528" si="44">+J465-X465</f>
        <v>0</v>
      </c>
    </row>
    <row r="466" spans="6:27" x14ac:dyDescent="0.25"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>
        <f t="shared" si="43"/>
        <v>0</v>
      </c>
      <c r="Y466" s="4"/>
      <c r="Z466" s="4"/>
      <c r="AA466" s="4">
        <f t="shared" si="44"/>
        <v>0</v>
      </c>
    </row>
    <row r="467" spans="6:27" x14ac:dyDescent="0.25"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>
        <f t="shared" si="43"/>
        <v>0</v>
      </c>
      <c r="Y467" s="4"/>
      <c r="Z467" s="4"/>
      <c r="AA467" s="4">
        <f t="shared" si="44"/>
        <v>0</v>
      </c>
    </row>
    <row r="468" spans="6:27" x14ac:dyDescent="0.25"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>
        <f t="shared" si="43"/>
        <v>0</v>
      </c>
      <c r="Y468" s="4"/>
      <c r="Z468" s="4"/>
      <c r="AA468" s="4">
        <f t="shared" si="44"/>
        <v>0</v>
      </c>
    </row>
    <row r="469" spans="6:27" x14ac:dyDescent="0.25"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>
        <f t="shared" si="43"/>
        <v>0</v>
      </c>
      <c r="Y469" s="4"/>
      <c r="Z469" s="4"/>
      <c r="AA469" s="4">
        <f t="shared" si="44"/>
        <v>0</v>
      </c>
    </row>
    <row r="470" spans="6:27" x14ac:dyDescent="0.25"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>
        <f t="shared" si="43"/>
        <v>0</v>
      </c>
      <c r="Y470" s="4"/>
      <c r="Z470" s="4"/>
      <c r="AA470" s="4">
        <f t="shared" si="44"/>
        <v>0</v>
      </c>
    </row>
    <row r="471" spans="6:27" x14ac:dyDescent="0.25"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>
        <f t="shared" si="43"/>
        <v>0</v>
      </c>
      <c r="Y471" s="4"/>
      <c r="Z471" s="4"/>
      <c r="AA471" s="4">
        <f t="shared" si="44"/>
        <v>0</v>
      </c>
    </row>
    <row r="472" spans="6:27" x14ac:dyDescent="0.25"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>
        <f t="shared" si="43"/>
        <v>0</v>
      </c>
      <c r="Y472" s="4"/>
      <c r="Z472" s="4"/>
      <c r="AA472" s="4">
        <f t="shared" si="44"/>
        <v>0</v>
      </c>
    </row>
    <row r="473" spans="6:27" x14ac:dyDescent="0.25"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>
        <f t="shared" si="43"/>
        <v>0</v>
      </c>
      <c r="Y473" s="4"/>
      <c r="Z473" s="4"/>
      <c r="AA473" s="4">
        <f t="shared" si="44"/>
        <v>0</v>
      </c>
    </row>
    <row r="474" spans="6:27" x14ac:dyDescent="0.25"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>
        <f t="shared" si="43"/>
        <v>0</v>
      </c>
      <c r="Y474" s="4"/>
      <c r="Z474" s="4"/>
      <c r="AA474" s="4">
        <f t="shared" si="44"/>
        <v>0</v>
      </c>
    </row>
    <row r="475" spans="6:27" x14ac:dyDescent="0.25"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>
        <f t="shared" si="43"/>
        <v>0</v>
      </c>
      <c r="Y475" s="4"/>
      <c r="Z475" s="4"/>
      <c r="AA475" s="4">
        <f t="shared" si="44"/>
        <v>0</v>
      </c>
    </row>
    <row r="476" spans="6:27" x14ac:dyDescent="0.25"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>
        <f t="shared" si="43"/>
        <v>0</v>
      </c>
      <c r="Y476" s="4"/>
      <c r="Z476" s="4"/>
      <c r="AA476" s="4">
        <f t="shared" si="44"/>
        <v>0</v>
      </c>
    </row>
    <row r="477" spans="6:27" x14ac:dyDescent="0.25"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>
        <f t="shared" si="43"/>
        <v>0</v>
      </c>
      <c r="Y477" s="4"/>
      <c r="Z477" s="4"/>
      <c r="AA477" s="4">
        <f t="shared" si="44"/>
        <v>0</v>
      </c>
    </row>
    <row r="478" spans="6:27" x14ac:dyDescent="0.25"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>
        <f t="shared" si="43"/>
        <v>0</v>
      </c>
      <c r="Y478" s="4"/>
      <c r="Z478" s="4"/>
      <c r="AA478" s="4">
        <f t="shared" si="44"/>
        <v>0</v>
      </c>
    </row>
    <row r="479" spans="6:27" x14ac:dyDescent="0.25"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>
        <f t="shared" si="43"/>
        <v>0</v>
      </c>
      <c r="Y479" s="4"/>
      <c r="Z479" s="4"/>
      <c r="AA479" s="4">
        <f t="shared" si="44"/>
        <v>0</v>
      </c>
    </row>
    <row r="480" spans="6:27" x14ac:dyDescent="0.25"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>
        <f t="shared" si="43"/>
        <v>0</v>
      </c>
      <c r="Y480" s="4"/>
      <c r="Z480" s="4"/>
      <c r="AA480" s="4">
        <f t="shared" si="44"/>
        <v>0</v>
      </c>
    </row>
    <row r="481" spans="6:27" x14ac:dyDescent="0.25"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>
        <f t="shared" si="43"/>
        <v>0</v>
      </c>
      <c r="Y481" s="4"/>
      <c r="Z481" s="4"/>
      <c r="AA481" s="4">
        <f t="shared" si="44"/>
        <v>0</v>
      </c>
    </row>
    <row r="482" spans="6:27" x14ac:dyDescent="0.25"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>
        <f t="shared" si="43"/>
        <v>0</v>
      </c>
      <c r="Y482" s="4"/>
      <c r="Z482" s="4"/>
      <c r="AA482" s="4">
        <f t="shared" si="44"/>
        <v>0</v>
      </c>
    </row>
    <row r="483" spans="6:27" x14ac:dyDescent="0.25"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>
        <f t="shared" si="43"/>
        <v>0</v>
      </c>
      <c r="Y483" s="4"/>
      <c r="Z483" s="4"/>
      <c r="AA483" s="4">
        <f t="shared" si="44"/>
        <v>0</v>
      </c>
    </row>
    <row r="484" spans="6:27" x14ac:dyDescent="0.25"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>
        <f t="shared" si="43"/>
        <v>0</v>
      </c>
      <c r="Y484" s="4"/>
      <c r="Z484" s="4"/>
      <c r="AA484" s="4">
        <f t="shared" si="44"/>
        <v>0</v>
      </c>
    </row>
    <row r="485" spans="6:27" x14ac:dyDescent="0.25"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>
        <f t="shared" si="43"/>
        <v>0</v>
      </c>
      <c r="Y485" s="4"/>
      <c r="Z485" s="4"/>
      <c r="AA485" s="4">
        <f t="shared" si="44"/>
        <v>0</v>
      </c>
    </row>
    <row r="486" spans="6:27" x14ac:dyDescent="0.25"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>
        <f t="shared" si="43"/>
        <v>0</v>
      </c>
      <c r="Y486" s="4"/>
      <c r="Z486" s="4"/>
      <c r="AA486" s="4">
        <f t="shared" si="44"/>
        <v>0</v>
      </c>
    </row>
    <row r="487" spans="6:27" x14ac:dyDescent="0.25"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>
        <f t="shared" si="43"/>
        <v>0</v>
      </c>
      <c r="Y487" s="4"/>
      <c r="Z487" s="4"/>
      <c r="AA487" s="4">
        <f t="shared" si="44"/>
        <v>0</v>
      </c>
    </row>
    <row r="488" spans="6:27" x14ac:dyDescent="0.25"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>
        <f t="shared" si="43"/>
        <v>0</v>
      </c>
      <c r="Y488" s="4"/>
      <c r="Z488" s="4"/>
      <c r="AA488" s="4">
        <f t="shared" si="44"/>
        <v>0</v>
      </c>
    </row>
    <row r="489" spans="6:27" x14ac:dyDescent="0.25"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>
        <f t="shared" si="43"/>
        <v>0</v>
      </c>
      <c r="Y489" s="4"/>
      <c r="Z489" s="4"/>
      <c r="AA489" s="4">
        <f t="shared" si="44"/>
        <v>0</v>
      </c>
    </row>
    <row r="490" spans="6:27" x14ac:dyDescent="0.25"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>
        <f t="shared" si="43"/>
        <v>0</v>
      </c>
      <c r="Y490" s="4"/>
      <c r="Z490" s="4"/>
      <c r="AA490" s="4">
        <f t="shared" si="44"/>
        <v>0</v>
      </c>
    </row>
    <row r="491" spans="6:27" x14ac:dyDescent="0.25"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>
        <f t="shared" si="43"/>
        <v>0</v>
      </c>
      <c r="Y491" s="4"/>
      <c r="Z491" s="4"/>
      <c r="AA491" s="4">
        <f t="shared" si="44"/>
        <v>0</v>
      </c>
    </row>
    <row r="492" spans="6:27" x14ac:dyDescent="0.25"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>
        <f t="shared" si="43"/>
        <v>0</v>
      </c>
      <c r="Y492" s="4"/>
      <c r="Z492" s="4"/>
      <c r="AA492" s="4">
        <f t="shared" si="44"/>
        <v>0</v>
      </c>
    </row>
    <row r="493" spans="6:27" x14ac:dyDescent="0.25"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>
        <f t="shared" si="43"/>
        <v>0</v>
      </c>
      <c r="Y493" s="4"/>
      <c r="Z493" s="4"/>
      <c r="AA493" s="4">
        <f t="shared" si="44"/>
        <v>0</v>
      </c>
    </row>
    <row r="494" spans="6:27" x14ac:dyDescent="0.25"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>
        <f t="shared" si="43"/>
        <v>0</v>
      </c>
      <c r="Y494" s="4"/>
      <c r="Z494" s="4"/>
      <c r="AA494" s="4">
        <f t="shared" si="44"/>
        <v>0</v>
      </c>
    </row>
    <row r="495" spans="6:27" x14ac:dyDescent="0.25"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>
        <f t="shared" si="43"/>
        <v>0</v>
      </c>
      <c r="Y495" s="4"/>
      <c r="Z495" s="4"/>
      <c r="AA495" s="4">
        <f t="shared" si="44"/>
        <v>0</v>
      </c>
    </row>
    <row r="496" spans="6:27" x14ac:dyDescent="0.25"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>
        <f t="shared" si="43"/>
        <v>0</v>
      </c>
      <c r="Y496" s="4"/>
      <c r="Z496" s="4"/>
      <c r="AA496" s="4">
        <f t="shared" si="44"/>
        <v>0</v>
      </c>
    </row>
    <row r="497" spans="6:27" x14ac:dyDescent="0.25"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>
        <f t="shared" si="43"/>
        <v>0</v>
      </c>
      <c r="Y497" s="4"/>
      <c r="Z497" s="4"/>
      <c r="AA497" s="4">
        <f t="shared" si="44"/>
        <v>0</v>
      </c>
    </row>
    <row r="498" spans="6:27" x14ac:dyDescent="0.25"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>
        <f t="shared" si="43"/>
        <v>0</v>
      </c>
      <c r="Y498" s="4"/>
      <c r="Z498" s="4"/>
      <c r="AA498" s="4">
        <f t="shared" si="44"/>
        <v>0</v>
      </c>
    </row>
    <row r="499" spans="6:27" x14ac:dyDescent="0.25"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>
        <f t="shared" si="43"/>
        <v>0</v>
      </c>
      <c r="Y499" s="4"/>
      <c r="Z499" s="4"/>
      <c r="AA499" s="4">
        <f t="shared" si="44"/>
        <v>0</v>
      </c>
    </row>
    <row r="500" spans="6:27" x14ac:dyDescent="0.25"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>
        <f t="shared" si="43"/>
        <v>0</v>
      </c>
      <c r="Y500" s="4"/>
      <c r="Z500" s="4"/>
      <c r="AA500" s="4">
        <f t="shared" si="44"/>
        <v>0</v>
      </c>
    </row>
    <row r="501" spans="6:27" x14ac:dyDescent="0.25"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>
        <f t="shared" si="43"/>
        <v>0</v>
      </c>
      <c r="Y501" s="4"/>
      <c r="Z501" s="4"/>
      <c r="AA501" s="4">
        <f t="shared" si="44"/>
        <v>0</v>
      </c>
    </row>
    <row r="502" spans="6:27" x14ac:dyDescent="0.25"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>
        <f t="shared" si="43"/>
        <v>0</v>
      </c>
      <c r="Y502" s="4"/>
      <c r="Z502" s="4"/>
      <c r="AA502" s="4">
        <f t="shared" si="44"/>
        <v>0</v>
      </c>
    </row>
    <row r="503" spans="6:27" x14ac:dyDescent="0.25"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>
        <f t="shared" si="43"/>
        <v>0</v>
      </c>
      <c r="Y503" s="4"/>
      <c r="Z503" s="4"/>
      <c r="AA503" s="4">
        <f t="shared" si="44"/>
        <v>0</v>
      </c>
    </row>
    <row r="504" spans="6:27" x14ac:dyDescent="0.25"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>
        <f t="shared" si="43"/>
        <v>0</v>
      </c>
      <c r="Y504" s="4"/>
      <c r="Z504" s="4"/>
      <c r="AA504" s="4">
        <f t="shared" si="44"/>
        <v>0</v>
      </c>
    </row>
    <row r="505" spans="6:27" x14ac:dyDescent="0.25"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>
        <f t="shared" si="43"/>
        <v>0</v>
      </c>
      <c r="Y505" s="4"/>
      <c r="Z505" s="4"/>
      <c r="AA505" s="4">
        <f t="shared" si="44"/>
        <v>0</v>
      </c>
    </row>
    <row r="506" spans="6:27" x14ac:dyDescent="0.25"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>
        <f t="shared" si="43"/>
        <v>0</v>
      </c>
      <c r="Y506" s="4"/>
      <c r="Z506" s="4"/>
      <c r="AA506" s="4">
        <f t="shared" si="44"/>
        <v>0</v>
      </c>
    </row>
    <row r="507" spans="6:27" x14ac:dyDescent="0.25"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>
        <f t="shared" si="43"/>
        <v>0</v>
      </c>
      <c r="Y507" s="4"/>
      <c r="Z507" s="4"/>
      <c r="AA507" s="4">
        <f t="shared" si="44"/>
        <v>0</v>
      </c>
    </row>
    <row r="508" spans="6:27" x14ac:dyDescent="0.25"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>
        <f t="shared" si="43"/>
        <v>0</v>
      </c>
      <c r="Y508" s="4"/>
      <c r="Z508" s="4"/>
      <c r="AA508" s="4">
        <f t="shared" si="44"/>
        <v>0</v>
      </c>
    </row>
    <row r="509" spans="6:27" x14ac:dyDescent="0.25"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>
        <f t="shared" si="43"/>
        <v>0</v>
      </c>
      <c r="Y509" s="4"/>
      <c r="Z509" s="4"/>
      <c r="AA509" s="4">
        <f t="shared" si="44"/>
        <v>0</v>
      </c>
    </row>
    <row r="510" spans="6:27" x14ac:dyDescent="0.25"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>
        <f t="shared" si="43"/>
        <v>0</v>
      </c>
      <c r="Y510" s="4"/>
      <c r="Z510" s="4"/>
      <c r="AA510" s="4">
        <f t="shared" si="44"/>
        <v>0</v>
      </c>
    </row>
    <row r="511" spans="6:27" x14ac:dyDescent="0.25"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>
        <f t="shared" si="43"/>
        <v>0</v>
      </c>
      <c r="Y511" s="4"/>
      <c r="Z511" s="4"/>
      <c r="AA511" s="4">
        <f t="shared" si="44"/>
        <v>0</v>
      </c>
    </row>
    <row r="512" spans="6:27" x14ac:dyDescent="0.25"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>
        <f t="shared" si="43"/>
        <v>0</v>
      </c>
      <c r="Y512" s="4"/>
      <c r="Z512" s="4"/>
      <c r="AA512" s="4">
        <f t="shared" si="44"/>
        <v>0</v>
      </c>
    </row>
    <row r="513" spans="6:27" x14ac:dyDescent="0.25"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>
        <f t="shared" si="43"/>
        <v>0</v>
      </c>
      <c r="Y513" s="4"/>
      <c r="Z513" s="4"/>
      <c r="AA513" s="4">
        <f t="shared" si="44"/>
        <v>0</v>
      </c>
    </row>
    <row r="514" spans="6:27" x14ac:dyDescent="0.25"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>
        <f t="shared" si="43"/>
        <v>0</v>
      </c>
      <c r="Y514" s="4"/>
      <c r="Z514" s="4"/>
      <c r="AA514" s="4">
        <f t="shared" si="44"/>
        <v>0</v>
      </c>
    </row>
    <row r="515" spans="6:27" x14ac:dyDescent="0.25"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>
        <f t="shared" si="43"/>
        <v>0</v>
      </c>
      <c r="Y515" s="4"/>
      <c r="Z515" s="4"/>
      <c r="AA515" s="4">
        <f t="shared" si="44"/>
        <v>0</v>
      </c>
    </row>
    <row r="516" spans="6:27" x14ac:dyDescent="0.25"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>
        <f t="shared" si="43"/>
        <v>0</v>
      </c>
      <c r="Y516" s="4"/>
      <c r="Z516" s="4"/>
      <c r="AA516" s="4">
        <f t="shared" si="44"/>
        <v>0</v>
      </c>
    </row>
    <row r="517" spans="6:27" x14ac:dyDescent="0.25"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>
        <f t="shared" ref="X517:X580" si="45">+M517+O517+P517+V517+W517</f>
        <v>0</v>
      </c>
      <c r="Y517" s="4"/>
      <c r="Z517" s="4"/>
      <c r="AA517" s="4">
        <f t="shared" si="44"/>
        <v>0</v>
      </c>
    </row>
    <row r="518" spans="6:27" x14ac:dyDescent="0.25"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>
        <f t="shared" si="45"/>
        <v>0</v>
      </c>
      <c r="Y518" s="4"/>
      <c r="Z518" s="4"/>
      <c r="AA518" s="4">
        <f t="shared" si="44"/>
        <v>0</v>
      </c>
    </row>
    <row r="519" spans="6:27" x14ac:dyDescent="0.25"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>
        <f t="shared" si="45"/>
        <v>0</v>
      </c>
      <c r="Y519" s="4"/>
      <c r="Z519" s="4"/>
      <c r="AA519" s="4">
        <f t="shared" si="44"/>
        <v>0</v>
      </c>
    </row>
    <row r="520" spans="6:27" x14ac:dyDescent="0.25"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>
        <f t="shared" si="45"/>
        <v>0</v>
      </c>
      <c r="Y520" s="4"/>
      <c r="Z520" s="4"/>
      <c r="AA520" s="4">
        <f t="shared" si="44"/>
        <v>0</v>
      </c>
    </row>
    <row r="521" spans="6:27" x14ac:dyDescent="0.25"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>
        <f t="shared" si="45"/>
        <v>0</v>
      </c>
      <c r="Y521" s="4"/>
      <c r="Z521" s="4"/>
      <c r="AA521" s="4">
        <f t="shared" si="44"/>
        <v>0</v>
      </c>
    </row>
    <row r="522" spans="6:27" x14ac:dyDescent="0.25"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>
        <f t="shared" si="45"/>
        <v>0</v>
      </c>
      <c r="Y522" s="4"/>
      <c r="Z522" s="4"/>
      <c r="AA522" s="4">
        <f t="shared" si="44"/>
        <v>0</v>
      </c>
    </row>
    <row r="523" spans="6:27" x14ac:dyDescent="0.25"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>
        <f t="shared" si="45"/>
        <v>0</v>
      </c>
      <c r="Y523" s="4"/>
      <c r="Z523" s="4"/>
      <c r="AA523" s="4">
        <f t="shared" si="44"/>
        <v>0</v>
      </c>
    </row>
    <row r="524" spans="6:27" x14ac:dyDescent="0.25"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>
        <f t="shared" si="45"/>
        <v>0</v>
      </c>
      <c r="Y524" s="4"/>
      <c r="Z524" s="4"/>
      <c r="AA524" s="4">
        <f t="shared" si="44"/>
        <v>0</v>
      </c>
    </row>
    <row r="525" spans="6:27" x14ac:dyDescent="0.25"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>
        <f t="shared" si="45"/>
        <v>0</v>
      </c>
      <c r="Y525" s="4"/>
      <c r="Z525" s="4"/>
      <c r="AA525" s="4">
        <f t="shared" si="44"/>
        <v>0</v>
      </c>
    </row>
    <row r="526" spans="6:27" x14ac:dyDescent="0.25"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>
        <f t="shared" si="45"/>
        <v>0</v>
      </c>
      <c r="Y526" s="4"/>
      <c r="Z526" s="4"/>
      <c r="AA526" s="4">
        <f t="shared" si="44"/>
        <v>0</v>
      </c>
    </row>
    <row r="527" spans="6:27" x14ac:dyDescent="0.25"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>
        <f t="shared" si="45"/>
        <v>0</v>
      </c>
      <c r="Y527" s="4"/>
      <c r="Z527" s="4"/>
      <c r="AA527" s="4">
        <f t="shared" si="44"/>
        <v>0</v>
      </c>
    </row>
    <row r="528" spans="6:27" x14ac:dyDescent="0.25"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>
        <f t="shared" si="45"/>
        <v>0</v>
      </c>
      <c r="Y528" s="4"/>
      <c r="Z528" s="4"/>
      <c r="AA528" s="4">
        <f t="shared" si="44"/>
        <v>0</v>
      </c>
    </row>
    <row r="529" spans="6:27" x14ac:dyDescent="0.25"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>
        <f t="shared" si="45"/>
        <v>0</v>
      </c>
      <c r="Y529" s="4"/>
      <c r="Z529" s="4"/>
      <c r="AA529" s="4">
        <f t="shared" ref="AA529:AA592" si="46">+J529-X529</f>
        <v>0</v>
      </c>
    </row>
    <row r="530" spans="6:27" x14ac:dyDescent="0.25"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>
        <f t="shared" si="45"/>
        <v>0</v>
      </c>
      <c r="Y530" s="4"/>
      <c r="Z530" s="4"/>
      <c r="AA530" s="4">
        <f t="shared" si="46"/>
        <v>0</v>
      </c>
    </row>
    <row r="531" spans="6:27" x14ac:dyDescent="0.25"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>
        <f t="shared" si="45"/>
        <v>0</v>
      </c>
      <c r="Y531" s="4"/>
      <c r="Z531" s="4"/>
      <c r="AA531" s="4">
        <f t="shared" si="46"/>
        <v>0</v>
      </c>
    </row>
    <row r="532" spans="6:27" x14ac:dyDescent="0.25"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>
        <f t="shared" si="45"/>
        <v>0</v>
      </c>
      <c r="Y532" s="4"/>
      <c r="Z532" s="4"/>
      <c r="AA532" s="4">
        <f t="shared" si="46"/>
        <v>0</v>
      </c>
    </row>
    <row r="533" spans="6:27" x14ac:dyDescent="0.25"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>
        <f t="shared" si="45"/>
        <v>0</v>
      </c>
      <c r="Y533" s="4"/>
      <c r="Z533" s="4"/>
      <c r="AA533" s="4">
        <f t="shared" si="46"/>
        <v>0</v>
      </c>
    </row>
    <row r="534" spans="6:27" x14ac:dyDescent="0.25"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>
        <f t="shared" si="45"/>
        <v>0</v>
      </c>
      <c r="Y534" s="4"/>
      <c r="Z534" s="4"/>
      <c r="AA534" s="4">
        <f t="shared" si="46"/>
        <v>0</v>
      </c>
    </row>
    <row r="535" spans="6:27" x14ac:dyDescent="0.25"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>
        <f t="shared" si="45"/>
        <v>0</v>
      </c>
      <c r="Y535" s="4"/>
      <c r="Z535" s="4"/>
      <c r="AA535" s="4">
        <f t="shared" si="46"/>
        <v>0</v>
      </c>
    </row>
    <row r="536" spans="6:27" x14ac:dyDescent="0.25"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>
        <f t="shared" si="45"/>
        <v>0</v>
      </c>
      <c r="Y536" s="4"/>
      <c r="Z536" s="4"/>
      <c r="AA536" s="4">
        <f t="shared" si="46"/>
        <v>0</v>
      </c>
    </row>
    <row r="537" spans="6:27" x14ac:dyDescent="0.25"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>
        <f t="shared" si="45"/>
        <v>0</v>
      </c>
      <c r="Y537" s="4"/>
      <c r="Z537" s="4"/>
      <c r="AA537" s="4">
        <f t="shared" si="46"/>
        <v>0</v>
      </c>
    </row>
    <row r="538" spans="6:27" x14ac:dyDescent="0.25"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>
        <f t="shared" si="45"/>
        <v>0</v>
      </c>
      <c r="Y538" s="4"/>
      <c r="Z538" s="4"/>
      <c r="AA538" s="4">
        <f t="shared" si="46"/>
        <v>0</v>
      </c>
    </row>
    <row r="539" spans="6:27" x14ac:dyDescent="0.25"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>
        <f t="shared" si="45"/>
        <v>0</v>
      </c>
      <c r="Y539" s="4"/>
      <c r="Z539" s="4"/>
      <c r="AA539" s="4">
        <f t="shared" si="46"/>
        <v>0</v>
      </c>
    </row>
    <row r="540" spans="6:27" x14ac:dyDescent="0.25"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>
        <f t="shared" si="45"/>
        <v>0</v>
      </c>
      <c r="Y540" s="4"/>
      <c r="Z540" s="4"/>
      <c r="AA540" s="4">
        <f t="shared" si="46"/>
        <v>0</v>
      </c>
    </row>
    <row r="541" spans="6:27" x14ac:dyDescent="0.25"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>
        <f t="shared" si="45"/>
        <v>0</v>
      </c>
      <c r="Y541" s="4"/>
      <c r="Z541" s="4"/>
      <c r="AA541" s="4">
        <f t="shared" si="46"/>
        <v>0</v>
      </c>
    </row>
    <row r="542" spans="6:27" x14ac:dyDescent="0.25"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>
        <f t="shared" si="45"/>
        <v>0</v>
      </c>
      <c r="Y542" s="4"/>
      <c r="Z542" s="4"/>
      <c r="AA542" s="4">
        <f t="shared" si="46"/>
        <v>0</v>
      </c>
    </row>
    <row r="543" spans="6:27" x14ac:dyDescent="0.25"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>
        <f t="shared" si="45"/>
        <v>0</v>
      </c>
      <c r="Y543" s="4"/>
      <c r="Z543" s="4"/>
      <c r="AA543" s="4">
        <f t="shared" si="46"/>
        <v>0</v>
      </c>
    </row>
    <row r="544" spans="6:27" x14ac:dyDescent="0.25"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>
        <f t="shared" si="45"/>
        <v>0</v>
      </c>
      <c r="Y544" s="4"/>
      <c r="Z544" s="4"/>
      <c r="AA544" s="4">
        <f t="shared" si="46"/>
        <v>0</v>
      </c>
    </row>
    <row r="545" spans="6:27" x14ac:dyDescent="0.25"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>
        <f t="shared" si="45"/>
        <v>0</v>
      </c>
      <c r="Y545" s="4"/>
      <c r="Z545" s="4"/>
      <c r="AA545" s="4">
        <f t="shared" si="46"/>
        <v>0</v>
      </c>
    </row>
    <row r="546" spans="6:27" x14ac:dyDescent="0.25"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>
        <f t="shared" si="45"/>
        <v>0</v>
      </c>
      <c r="Y546" s="4"/>
      <c r="Z546" s="4"/>
      <c r="AA546" s="4">
        <f t="shared" si="46"/>
        <v>0</v>
      </c>
    </row>
    <row r="547" spans="6:27" x14ac:dyDescent="0.25"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>
        <f t="shared" si="45"/>
        <v>0</v>
      </c>
      <c r="Y547" s="4"/>
      <c r="Z547" s="4"/>
      <c r="AA547" s="4">
        <f t="shared" si="46"/>
        <v>0</v>
      </c>
    </row>
    <row r="548" spans="6:27" x14ac:dyDescent="0.25"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>
        <f t="shared" si="45"/>
        <v>0</v>
      </c>
      <c r="Y548" s="4"/>
      <c r="Z548" s="4"/>
      <c r="AA548" s="4">
        <f t="shared" si="46"/>
        <v>0</v>
      </c>
    </row>
    <row r="549" spans="6:27" x14ac:dyDescent="0.25"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>
        <f t="shared" si="45"/>
        <v>0</v>
      </c>
      <c r="Y549" s="4"/>
      <c r="Z549" s="4"/>
      <c r="AA549" s="4">
        <f t="shared" si="46"/>
        <v>0</v>
      </c>
    </row>
    <row r="550" spans="6:27" x14ac:dyDescent="0.25"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>
        <f t="shared" si="45"/>
        <v>0</v>
      </c>
      <c r="Y550" s="4"/>
      <c r="Z550" s="4"/>
      <c r="AA550" s="4">
        <f t="shared" si="46"/>
        <v>0</v>
      </c>
    </row>
    <row r="551" spans="6:27" x14ac:dyDescent="0.25"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>
        <f t="shared" si="45"/>
        <v>0</v>
      </c>
      <c r="Y551" s="4"/>
      <c r="Z551" s="4"/>
      <c r="AA551" s="4">
        <f t="shared" si="46"/>
        <v>0</v>
      </c>
    </row>
    <row r="552" spans="6:27" x14ac:dyDescent="0.25"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>
        <f t="shared" si="45"/>
        <v>0</v>
      </c>
      <c r="Y552" s="4"/>
      <c r="Z552" s="4"/>
      <c r="AA552" s="4">
        <f t="shared" si="46"/>
        <v>0</v>
      </c>
    </row>
    <row r="553" spans="6:27" x14ac:dyDescent="0.25"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>
        <f t="shared" si="45"/>
        <v>0</v>
      </c>
      <c r="Y553" s="4"/>
      <c r="Z553" s="4"/>
      <c r="AA553" s="4">
        <f t="shared" si="46"/>
        <v>0</v>
      </c>
    </row>
    <row r="554" spans="6:27" x14ac:dyDescent="0.25"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>
        <f t="shared" si="45"/>
        <v>0</v>
      </c>
      <c r="Y554" s="4"/>
      <c r="Z554" s="4"/>
      <c r="AA554" s="4">
        <f t="shared" si="46"/>
        <v>0</v>
      </c>
    </row>
    <row r="555" spans="6:27" x14ac:dyDescent="0.25"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>
        <f t="shared" si="45"/>
        <v>0</v>
      </c>
      <c r="Y555" s="4"/>
      <c r="Z555" s="4"/>
      <c r="AA555" s="4">
        <f t="shared" si="46"/>
        <v>0</v>
      </c>
    </row>
    <row r="556" spans="6:27" x14ac:dyDescent="0.25"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>
        <f t="shared" si="45"/>
        <v>0</v>
      </c>
      <c r="Y556" s="4"/>
      <c r="Z556" s="4"/>
      <c r="AA556" s="4">
        <f t="shared" si="46"/>
        <v>0</v>
      </c>
    </row>
    <row r="557" spans="6:27" x14ac:dyDescent="0.25"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>
        <f t="shared" si="45"/>
        <v>0</v>
      </c>
      <c r="Y557" s="4"/>
      <c r="Z557" s="4"/>
      <c r="AA557" s="4">
        <f t="shared" si="46"/>
        <v>0</v>
      </c>
    </row>
    <row r="558" spans="6:27" x14ac:dyDescent="0.25"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>
        <f t="shared" si="45"/>
        <v>0</v>
      </c>
      <c r="Y558" s="4"/>
      <c r="Z558" s="4"/>
      <c r="AA558" s="4">
        <f t="shared" si="46"/>
        <v>0</v>
      </c>
    </row>
    <row r="559" spans="6:27" x14ac:dyDescent="0.25"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>
        <f t="shared" si="45"/>
        <v>0</v>
      </c>
      <c r="Y559" s="4"/>
      <c r="Z559" s="4"/>
      <c r="AA559" s="4">
        <f t="shared" si="46"/>
        <v>0</v>
      </c>
    </row>
    <row r="560" spans="6:27" x14ac:dyDescent="0.25"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>
        <f t="shared" si="45"/>
        <v>0</v>
      </c>
      <c r="Y560" s="4"/>
      <c r="Z560" s="4"/>
      <c r="AA560" s="4">
        <f t="shared" si="46"/>
        <v>0</v>
      </c>
    </row>
    <row r="561" spans="6:27" x14ac:dyDescent="0.25"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>
        <f t="shared" si="45"/>
        <v>0</v>
      </c>
      <c r="Y561" s="4"/>
      <c r="Z561" s="4"/>
      <c r="AA561" s="4">
        <f t="shared" si="46"/>
        <v>0</v>
      </c>
    </row>
    <row r="562" spans="6:27" x14ac:dyDescent="0.25"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>
        <f t="shared" si="45"/>
        <v>0</v>
      </c>
      <c r="Y562" s="4"/>
      <c r="Z562" s="4"/>
      <c r="AA562" s="4">
        <f t="shared" si="46"/>
        <v>0</v>
      </c>
    </row>
    <row r="563" spans="6:27" x14ac:dyDescent="0.25"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>
        <f t="shared" si="45"/>
        <v>0</v>
      </c>
      <c r="Y563" s="4"/>
      <c r="Z563" s="4"/>
      <c r="AA563" s="4">
        <f t="shared" si="46"/>
        <v>0</v>
      </c>
    </row>
    <row r="564" spans="6:27" x14ac:dyDescent="0.25"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>
        <f t="shared" si="45"/>
        <v>0</v>
      </c>
      <c r="Y564" s="4"/>
      <c r="Z564" s="4"/>
      <c r="AA564" s="4">
        <f t="shared" si="46"/>
        <v>0</v>
      </c>
    </row>
    <row r="565" spans="6:27" x14ac:dyDescent="0.25"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>
        <f t="shared" si="45"/>
        <v>0</v>
      </c>
      <c r="Y565" s="4"/>
      <c r="Z565" s="4"/>
      <c r="AA565" s="4">
        <f t="shared" si="46"/>
        <v>0</v>
      </c>
    </row>
    <row r="566" spans="6:27" x14ac:dyDescent="0.25"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>
        <f t="shared" si="45"/>
        <v>0</v>
      </c>
      <c r="Y566" s="4"/>
      <c r="Z566" s="4"/>
      <c r="AA566" s="4">
        <f t="shared" si="46"/>
        <v>0</v>
      </c>
    </row>
    <row r="567" spans="6:27" x14ac:dyDescent="0.25"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>
        <f t="shared" si="45"/>
        <v>0</v>
      </c>
      <c r="Y567" s="4"/>
      <c r="Z567" s="4"/>
      <c r="AA567" s="4">
        <f t="shared" si="46"/>
        <v>0</v>
      </c>
    </row>
    <row r="568" spans="6:27" x14ac:dyDescent="0.25"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>
        <f t="shared" si="45"/>
        <v>0</v>
      </c>
      <c r="Y568" s="4"/>
      <c r="Z568" s="4"/>
      <c r="AA568" s="4">
        <f t="shared" si="46"/>
        <v>0</v>
      </c>
    </row>
    <row r="569" spans="6:27" x14ac:dyDescent="0.25"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>
        <f t="shared" si="45"/>
        <v>0</v>
      </c>
      <c r="Y569" s="4"/>
      <c r="Z569" s="4"/>
      <c r="AA569" s="4">
        <f t="shared" si="46"/>
        <v>0</v>
      </c>
    </row>
    <row r="570" spans="6:27" x14ac:dyDescent="0.25"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>
        <f t="shared" si="45"/>
        <v>0</v>
      </c>
      <c r="Y570" s="4"/>
      <c r="Z570" s="4"/>
      <c r="AA570" s="4">
        <f t="shared" si="46"/>
        <v>0</v>
      </c>
    </row>
    <row r="571" spans="6:27" x14ac:dyDescent="0.25"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>
        <f t="shared" si="45"/>
        <v>0</v>
      </c>
      <c r="Y571" s="4"/>
      <c r="Z571" s="4"/>
      <c r="AA571" s="4">
        <f t="shared" si="46"/>
        <v>0</v>
      </c>
    </row>
    <row r="572" spans="6:27" x14ac:dyDescent="0.25"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>
        <f t="shared" si="45"/>
        <v>0</v>
      </c>
      <c r="Y572" s="4"/>
      <c r="Z572" s="4"/>
      <c r="AA572" s="4">
        <f t="shared" si="46"/>
        <v>0</v>
      </c>
    </row>
    <row r="573" spans="6:27" x14ac:dyDescent="0.25"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>
        <f t="shared" si="45"/>
        <v>0</v>
      </c>
      <c r="Y573" s="4"/>
      <c r="Z573" s="4"/>
      <c r="AA573" s="4">
        <f t="shared" si="46"/>
        <v>0</v>
      </c>
    </row>
    <row r="574" spans="6:27" x14ac:dyDescent="0.25"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>
        <f t="shared" si="45"/>
        <v>0</v>
      </c>
      <c r="Y574" s="4"/>
      <c r="Z574" s="4"/>
      <c r="AA574" s="4">
        <f t="shared" si="46"/>
        <v>0</v>
      </c>
    </row>
    <row r="575" spans="6:27" x14ac:dyDescent="0.25"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>
        <f t="shared" si="45"/>
        <v>0</v>
      </c>
      <c r="Y575" s="4"/>
      <c r="Z575" s="4"/>
      <c r="AA575" s="4">
        <f t="shared" si="46"/>
        <v>0</v>
      </c>
    </row>
    <row r="576" spans="6:27" x14ac:dyDescent="0.25"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>
        <f t="shared" si="45"/>
        <v>0</v>
      </c>
      <c r="Y576" s="4"/>
      <c r="Z576" s="4"/>
      <c r="AA576" s="4">
        <f t="shared" si="46"/>
        <v>0</v>
      </c>
    </row>
    <row r="577" spans="6:27" x14ac:dyDescent="0.25"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>
        <f t="shared" si="45"/>
        <v>0</v>
      </c>
      <c r="Y577" s="4"/>
      <c r="Z577" s="4"/>
      <c r="AA577" s="4">
        <f t="shared" si="46"/>
        <v>0</v>
      </c>
    </row>
    <row r="578" spans="6:27" x14ac:dyDescent="0.25"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>
        <f t="shared" si="45"/>
        <v>0</v>
      </c>
      <c r="Y578" s="4"/>
      <c r="Z578" s="4"/>
      <c r="AA578" s="4">
        <f t="shared" si="46"/>
        <v>0</v>
      </c>
    </row>
    <row r="579" spans="6:27" x14ac:dyDescent="0.25"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>
        <f t="shared" si="45"/>
        <v>0</v>
      </c>
      <c r="Y579" s="4"/>
      <c r="Z579" s="4"/>
      <c r="AA579" s="4">
        <f t="shared" si="46"/>
        <v>0</v>
      </c>
    </row>
    <row r="580" spans="6:27" x14ac:dyDescent="0.25"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>
        <f t="shared" si="45"/>
        <v>0</v>
      </c>
      <c r="Y580" s="4"/>
      <c r="Z580" s="4"/>
      <c r="AA580" s="4">
        <f t="shared" si="46"/>
        <v>0</v>
      </c>
    </row>
    <row r="581" spans="6:27" x14ac:dyDescent="0.25"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>
        <f t="shared" ref="X581:X644" si="47">+M581+O581+P581+V581+W581</f>
        <v>0</v>
      </c>
      <c r="Y581" s="4"/>
      <c r="Z581" s="4"/>
      <c r="AA581" s="4">
        <f t="shared" si="46"/>
        <v>0</v>
      </c>
    </row>
    <row r="582" spans="6:27" x14ac:dyDescent="0.25"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>
        <f t="shared" si="47"/>
        <v>0</v>
      </c>
      <c r="Y582" s="4"/>
      <c r="Z582" s="4"/>
      <c r="AA582" s="4">
        <f t="shared" si="46"/>
        <v>0</v>
      </c>
    </row>
    <row r="583" spans="6:27" x14ac:dyDescent="0.25"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>
        <f t="shared" si="47"/>
        <v>0</v>
      </c>
      <c r="Y583" s="4"/>
      <c r="Z583" s="4"/>
      <c r="AA583" s="4">
        <f t="shared" si="46"/>
        <v>0</v>
      </c>
    </row>
    <row r="584" spans="6:27" x14ac:dyDescent="0.25"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>
        <f t="shared" si="47"/>
        <v>0</v>
      </c>
      <c r="Y584" s="4"/>
      <c r="Z584" s="4"/>
      <c r="AA584" s="4">
        <f t="shared" si="46"/>
        <v>0</v>
      </c>
    </row>
    <row r="585" spans="6:27" x14ac:dyDescent="0.25"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>
        <f t="shared" si="47"/>
        <v>0</v>
      </c>
      <c r="Y585" s="4"/>
      <c r="Z585" s="4"/>
      <c r="AA585" s="4">
        <f t="shared" si="46"/>
        <v>0</v>
      </c>
    </row>
    <row r="586" spans="6:27" x14ac:dyDescent="0.25"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>
        <f t="shared" si="47"/>
        <v>0</v>
      </c>
      <c r="Y586" s="4"/>
      <c r="Z586" s="4"/>
      <c r="AA586" s="4">
        <f t="shared" si="46"/>
        <v>0</v>
      </c>
    </row>
    <row r="587" spans="6:27" x14ac:dyDescent="0.25">
      <c r="X587" s="4">
        <f t="shared" si="47"/>
        <v>0</v>
      </c>
      <c r="Y587" s="4"/>
      <c r="Z587" s="4"/>
      <c r="AA587" s="4">
        <f t="shared" si="46"/>
        <v>0</v>
      </c>
    </row>
    <row r="588" spans="6:27" x14ac:dyDescent="0.25">
      <c r="X588" s="4">
        <f t="shared" si="47"/>
        <v>0</v>
      </c>
      <c r="Y588" s="4"/>
      <c r="Z588" s="4"/>
      <c r="AA588" s="4">
        <f t="shared" si="46"/>
        <v>0</v>
      </c>
    </row>
    <row r="589" spans="6:27" x14ac:dyDescent="0.25">
      <c r="X589" s="4">
        <f t="shared" si="47"/>
        <v>0</v>
      </c>
      <c r="Y589" s="4"/>
      <c r="Z589" s="4"/>
      <c r="AA589" s="4">
        <f t="shared" si="46"/>
        <v>0</v>
      </c>
    </row>
    <row r="590" spans="6:27" x14ac:dyDescent="0.25">
      <c r="X590" s="4">
        <f t="shared" si="47"/>
        <v>0</v>
      </c>
      <c r="Y590" s="4"/>
      <c r="Z590" s="4"/>
      <c r="AA590" s="4">
        <f t="shared" si="46"/>
        <v>0</v>
      </c>
    </row>
    <row r="591" spans="6:27" x14ac:dyDescent="0.25">
      <c r="X591" s="4">
        <f t="shared" si="47"/>
        <v>0</v>
      </c>
      <c r="Y591" s="4"/>
      <c r="Z591" s="4"/>
      <c r="AA591" s="4">
        <f t="shared" si="46"/>
        <v>0</v>
      </c>
    </row>
    <row r="592" spans="6:27" x14ac:dyDescent="0.25">
      <c r="X592" s="4">
        <f t="shared" si="47"/>
        <v>0</v>
      </c>
      <c r="Y592" s="4"/>
      <c r="Z592" s="4"/>
      <c r="AA592" s="4">
        <f t="shared" si="46"/>
        <v>0</v>
      </c>
    </row>
    <row r="593" spans="24:27" x14ac:dyDescent="0.25">
      <c r="X593" s="4">
        <f t="shared" si="47"/>
        <v>0</v>
      </c>
      <c r="Y593" s="4"/>
      <c r="Z593" s="4"/>
      <c r="AA593" s="4">
        <f t="shared" ref="AA593:AA656" si="48">+J593-X593</f>
        <v>0</v>
      </c>
    </row>
    <row r="594" spans="24:27" x14ac:dyDescent="0.25">
      <c r="X594" s="4">
        <f t="shared" si="47"/>
        <v>0</v>
      </c>
      <c r="Y594" s="4"/>
      <c r="Z594" s="4"/>
      <c r="AA594" s="4">
        <f t="shared" si="48"/>
        <v>0</v>
      </c>
    </row>
    <row r="595" spans="24:27" x14ac:dyDescent="0.25">
      <c r="X595" s="4">
        <f t="shared" si="47"/>
        <v>0</v>
      </c>
      <c r="Y595" s="4"/>
      <c r="Z595" s="4"/>
      <c r="AA595" s="4">
        <f t="shared" si="48"/>
        <v>0</v>
      </c>
    </row>
    <row r="596" spans="24:27" x14ac:dyDescent="0.25">
      <c r="X596" s="4">
        <f t="shared" si="47"/>
        <v>0</v>
      </c>
      <c r="Y596" s="4"/>
      <c r="Z596" s="4"/>
      <c r="AA596" s="4">
        <f t="shared" si="48"/>
        <v>0</v>
      </c>
    </row>
    <row r="597" spans="24:27" x14ac:dyDescent="0.25">
      <c r="X597" s="4">
        <f t="shared" si="47"/>
        <v>0</v>
      </c>
      <c r="Y597" s="4"/>
      <c r="Z597" s="4"/>
      <c r="AA597" s="4">
        <f t="shared" si="48"/>
        <v>0</v>
      </c>
    </row>
    <row r="598" spans="24:27" x14ac:dyDescent="0.25">
      <c r="X598" s="4">
        <f t="shared" si="47"/>
        <v>0</v>
      </c>
      <c r="Y598" s="4"/>
      <c r="Z598" s="4"/>
      <c r="AA598" s="4">
        <f t="shared" si="48"/>
        <v>0</v>
      </c>
    </row>
    <row r="599" spans="24:27" x14ac:dyDescent="0.25">
      <c r="X599" s="4">
        <f t="shared" si="47"/>
        <v>0</v>
      </c>
      <c r="Y599" s="4"/>
      <c r="Z599" s="4"/>
      <c r="AA599" s="4">
        <f t="shared" si="48"/>
        <v>0</v>
      </c>
    </row>
    <row r="600" spans="24:27" x14ac:dyDescent="0.25">
      <c r="X600" s="4">
        <f t="shared" si="47"/>
        <v>0</v>
      </c>
      <c r="Y600" s="4"/>
      <c r="Z600" s="4"/>
      <c r="AA600" s="4">
        <f t="shared" si="48"/>
        <v>0</v>
      </c>
    </row>
    <row r="601" spans="24:27" x14ac:dyDescent="0.25">
      <c r="X601" s="4">
        <f t="shared" si="47"/>
        <v>0</v>
      </c>
      <c r="Y601" s="4"/>
      <c r="Z601" s="4"/>
      <c r="AA601" s="4">
        <f t="shared" si="48"/>
        <v>0</v>
      </c>
    </row>
    <row r="602" spans="24:27" x14ac:dyDescent="0.25">
      <c r="X602" s="4">
        <f t="shared" si="47"/>
        <v>0</v>
      </c>
      <c r="Y602" s="4"/>
      <c r="Z602" s="4"/>
      <c r="AA602" s="4">
        <f t="shared" si="48"/>
        <v>0</v>
      </c>
    </row>
    <row r="603" spans="24:27" x14ac:dyDescent="0.25">
      <c r="X603" s="4">
        <f t="shared" si="47"/>
        <v>0</v>
      </c>
      <c r="Y603" s="4"/>
      <c r="Z603" s="4"/>
      <c r="AA603" s="4">
        <f t="shared" si="48"/>
        <v>0</v>
      </c>
    </row>
    <row r="604" spans="24:27" x14ac:dyDescent="0.25">
      <c r="X604" s="4">
        <f t="shared" si="47"/>
        <v>0</v>
      </c>
      <c r="Y604" s="4"/>
      <c r="Z604" s="4"/>
      <c r="AA604" s="4">
        <f t="shared" si="48"/>
        <v>0</v>
      </c>
    </row>
    <row r="605" spans="24:27" x14ac:dyDescent="0.25">
      <c r="X605" s="4">
        <f t="shared" si="47"/>
        <v>0</v>
      </c>
      <c r="Y605" s="4"/>
      <c r="Z605" s="4"/>
      <c r="AA605" s="4">
        <f t="shared" si="48"/>
        <v>0</v>
      </c>
    </row>
    <row r="606" spans="24:27" x14ac:dyDescent="0.25">
      <c r="X606" s="4">
        <f t="shared" si="47"/>
        <v>0</v>
      </c>
      <c r="Y606" s="4"/>
      <c r="Z606" s="4"/>
      <c r="AA606" s="4">
        <f t="shared" si="48"/>
        <v>0</v>
      </c>
    </row>
    <row r="607" spans="24:27" x14ac:dyDescent="0.25">
      <c r="X607" s="4">
        <f t="shared" si="47"/>
        <v>0</v>
      </c>
      <c r="Y607" s="4"/>
      <c r="Z607" s="4"/>
      <c r="AA607" s="4">
        <f t="shared" si="48"/>
        <v>0</v>
      </c>
    </row>
    <row r="608" spans="24:27" x14ac:dyDescent="0.25">
      <c r="X608" s="4">
        <f t="shared" si="47"/>
        <v>0</v>
      </c>
      <c r="Y608" s="4"/>
      <c r="Z608" s="4"/>
      <c r="AA608" s="4">
        <f t="shared" si="48"/>
        <v>0</v>
      </c>
    </row>
    <row r="609" spans="24:27" x14ac:dyDescent="0.25">
      <c r="X609" s="4">
        <f t="shared" si="47"/>
        <v>0</v>
      </c>
      <c r="Y609" s="4"/>
      <c r="Z609" s="4"/>
      <c r="AA609" s="4">
        <f t="shared" si="48"/>
        <v>0</v>
      </c>
    </row>
    <row r="610" spans="24:27" x14ac:dyDescent="0.25">
      <c r="X610" s="4">
        <f t="shared" si="47"/>
        <v>0</v>
      </c>
      <c r="Y610" s="4"/>
      <c r="Z610" s="4"/>
      <c r="AA610" s="4">
        <f t="shared" si="48"/>
        <v>0</v>
      </c>
    </row>
    <row r="611" spans="24:27" x14ac:dyDescent="0.25">
      <c r="X611" s="4">
        <f t="shared" si="47"/>
        <v>0</v>
      </c>
      <c r="Y611" s="4"/>
      <c r="Z611" s="4"/>
      <c r="AA611" s="4">
        <f t="shared" si="48"/>
        <v>0</v>
      </c>
    </row>
    <row r="612" spans="24:27" x14ac:dyDescent="0.25">
      <c r="X612" s="4">
        <f t="shared" si="47"/>
        <v>0</v>
      </c>
      <c r="Y612" s="4"/>
      <c r="Z612" s="4"/>
      <c r="AA612" s="4">
        <f t="shared" si="48"/>
        <v>0</v>
      </c>
    </row>
    <row r="613" spans="24:27" x14ac:dyDescent="0.25">
      <c r="X613" s="4">
        <f t="shared" si="47"/>
        <v>0</v>
      </c>
      <c r="Y613" s="4"/>
      <c r="Z613" s="4"/>
      <c r="AA613" s="4">
        <f t="shared" si="48"/>
        <v>0</v>
      </c>
    </row>
    <row r="614" spans="24:27" x14ac:dyDescent="0.25">
      <c r="X614" s="4">
        <f t="shared" si="47"/>
        <v>0</v>
      </c>
      <c r="Y614" s="4"/>
      <c r="Z614" s="4"/>
      <c r="AA614" s="4">
        <f t="shared" si="48"/>
        <v>0</v>
      </c>
    </row>
    <row r="615" spans="24:27" x14ac:dyDescent="0.25">
      <c r="X615" s="4">
        <f t="shared" si="47"/>
        <v>0</v>
      </c>
      <c r="Y615" s="4"/>
      <c r="Z615" s="4"/>
      <c r="AA615" s="4">
        <f t="shared" si="48"/>
        <v>0</v>
      </c>
    </row>
    <row r="616" spans="24:27" x14ac:dyDescent="0.25">
      <c r="X616" s="4">
        <f t="shared" si="47"/>
        <v>0</v>
      </c>
      <c r="Y616" s="4"/>
      <c r="Z616" s="4"/>
      <c r="AA616" s="4">
        <f t="shared" si="48"/>
        <v>0</v>
      </c>
    </row>
    <row r="617" spans="24:27" x14ac:dyDescent="0.25">
      <c r="X617" s="4">
        <f t="shared" si="47"/>
        <v>0</v>
      </c>
      <c r="Y617" s="4"/>
      <c r="Z617" s="4"/>
      <c r="AA617" s="4">
        <f t="shared" si="48"/>
        <v>0</v>
      </c>
    </row>
    <row r="618" spans="24:27" x14ac:dyDescent="0.25">
      <c r="X618" s="4">
        <f t="shared" si="47"/>
        <v>0</v>
      </c>
      <c r="Y618" s="4"/>
      <c r="Z618" s="4"/>
      <c r="AA618" s="4">
        <f t="shared" si="48"/>
        <v>0</v>
      </c>
    </row>
    <row r="619" spans="24:27" x14ac:dyDescent="0.25">
      <c r="X619" s="4">
        <f t="shared" si="47"/>
        <v>0</v>
      </c>
      <c r="Y619" s="4"/>
      <c r="Z619" s="4"/>
      <c r="AA619" s="4">
        <f t="shared" si="48"/>
        <v>0</v>
      </c>
    </row>
    <row r="620" spans="24:27" x14ac:dyDescent="0.25">
      <c r="X620" s="4">
        <f t="shared" si="47"/>
        <v>0</v>
      </c>
      <c r="Y620" s="4"/>
      <c r="Z620" s="4"/>
      <c r="AA620" s="4">
        <f t="shared" si="48"/>
        <v>0</v>
      </c>
    </row>
    <row r="621" spans="24:27" x14ac:dyDescent="0.25">
      <c r="X621" s="4">
        <f t="shared" si="47"/>
        <v>0</v>
      </c>
      <c r="Y621" s="4"/>
      <c r="Z621" s="4"/>
      <c r="AA621" s="4">
        <f t="shared" si="48"/>
        <v>0</v>
      </c>
    </row>
    <row r="622" spans="24:27" x14ac:dyDescent="0.25">
      <c r="X622" s="4">
        <f t="shared" si="47"/>
        <v>0</v>
      </c>
      <c r="Y622" s="4"/>
      <c r="Z622" s="4"/>
      <c r="AA622" s="4">
        <f t="shared" si="48"/>
        <v>0</v>
      </c>
    </row>
    <row r="623" spans="24:27" x14ac:dyDescent="0.25">
      <c r="X623" s="4">
        <f t="shared" si="47"/>
        <v>0</v>
      </c>
      <c r="Y623" s="4"/>
      <c r="Z623" s="4"/>
      <c r="AA623" s="4">
        <f t="shared" si="48"/>
        <v>0</v>
      </c>
    </row>
    <row r="624" spans="24:27" x14ac:dyDescent="0.25">
      <c r="X624" s="4">
        <f t="shared" si="47"/>
        <v>0</v>
      </c>
      <c r="Y624" s="4"/>
      <c r="Z624" s="4"/>
      <c r="AA624" s="4">
        <f t="shared" si="48"/>
        <v>0</v>
      </c>
    </row>
    <row r="625" spans="24:27" x14ac:dyDescent="0.25">
      <c r="X625" s="4">
        <f t="shared" si="47"/>
        <v>0</v>
      </c>
      <c r="Y625" s="4"/>
      <c r="Z625" s="4"/>
      <c r="AA625" s="4">
        <f t="shared" si="48"/>
        <v>0</v>
      </c>
    </row>
    <row r="626" spans="24:27" x14ac:dyDescent="0.25">
      <c r="X626" s="4">
        <f t="shared" si="47"/>
        <v>0</v>
      </c>
      <c r="Y626" s="4"/>
      <c r="Z626" s="4"/>
      <c r="AA626" s="4">
        <f t="shared" si="48"/>
        <v>0</v>
      </c>
    </row>
    <row r="627" spans="24:27" x14ac:dyDescent="0.25">
      <c r="X627" s="4">
        <f t="shared" si="47"/>
        <v>0</v>
      </c>
      <c r="Y627" s="4"/>
      <c r="Z627" s="4"/>
      <c r="AA627" s="4">
        <f t="shared" si="48"/>
        <v>0</v>
      </c>
    </row>
    <row r="628" spans="24:27" x14ac:dyDescent="0.25">
      <c r="X628" s="4">
        <f t="shared" si="47"/>
        <v>0</v>
      </c>
      <c r="Y628" s="4"/>
      <c r="Z628" s="4"/>
      <c r="AA628" s="4">
        <f t="shared" si="48"/>
        <v>0</v>
      </c>
    </row>
    <row r="629" spans="24:27" x14ac:dyDescent="0.25">
      <c r="X629" s="4">
        <f t="shared" si="47"/>
        <v>0</v>
      </c>
      <c r="Y629" s="4"/>
      <c r="Z629" s="4"/>
      <c r="AA629" s="4">
        <f t="shared" si="48"/>
        <v>0</v>
      </c>
    </row>
    <row r="630" spans="24:27" x14ac:dyDescent="0.25">
      <c r="X630" s="4">
        <f t="shared" si="47"/>
        <v>0</v>
      </c>
      <c r="Y630" s="4"/>
      <c r="Z630" s="4"/>
      <c r="AA630" s="4">
        <f t="shared" si="48"/>
        <v>0</v>
      </c>
    </row>
    <row r="631" spans="24:27" x14ac:dyDescent="0.25">
      <c r="X631" s="4">
        <f t="shared" si="47"/>
        <v>0</v>
      </c>
      <c r="Y631" s="4"/>
      <c r="Z631" s="4"/>
      <c r="AA631" s="4">
        <f t="shared" si="48"/>
        <v>0</v>
      </c>
    </row>
    <row r="632" spans="24:27" x14ac:dyDescent="0.25">
      <c r="X632" s="4">
        <f t="shared" si="47"/>
        <v>0</v>
      </c>
      <c r="Y632" s="4"/>
      <c r="Z632" s="4"/>
      <c r="AA632" s="4">
        <f t="shared" si="48"/>
        <v>0</v>
      </c>
    </row>
    <row r="633" spans="24:27" x14ac:dyDescent="0.25">
      <c r="X633" s="4">
        <f t="shared" si="47"/>
        <v>0</v>
      </c>
      <c r="Y633" s="4"/>
      <c r="Z633" s="4"/>
      <c r="AA633" s="4">
        <f t="shared" si="48"/>
        <v>0</v>
      </c>
    </row>
    <row r="634" spans="24:27" x14ac:dyDescent="0.25">
      <c r="X634" s="4">
        <f t="shared" si="47"/>
        <v>0</v>
      </c>
      <c r="Y634" s="4"/>
      <c r="Z634" s="4"/>
      <c r="AA634" s="4">
        <f t="shared" si="48"/>
        <v>0</v>
      </c>
    </row>
    <row r="635" spans="24:27" x14ac:dyDescent="0.25">
      <c r="X635" s="4">
        <f t="shared" si="47"/>
        <v>0</v>
      </c>
      <c r="Y635" s="4"/>
      <c r="Z635" s="4"/>
      <c r="AA635" s="4">
        <f t="shared" si="48"/>
        <v>0</v>
      </c>
    </row>
    <row r="636" spans="24:27" x14ac:dyDescent="0.25">
      <c r="X636" s="4">
        <f t="shared" si="47"/>
        <v>0</v>
      </c>
      <c r="Y636" s="4"/>
      <c r="Z636" s="4"/>
      <c r="AA636" s="4">
        <f t="shared" si="48"/>
        <v>0</v>
      </c>
    </row>
    <row r="637" spans="24:27" x14ac:dyDescent="0.25">
      <c r="X637" s="4">
        <f t="shared" si="47"/>
        <v>0</v>
      </c>
      <c r="Y637" s="4"/>
      <c r="Z637" s="4"/>
      <c r="AA637" s="4">
        <f t="shared" si="48"/>
        <v>0</v>
      </c>
    </row>
    <row r="638" spans="24:27" x14ac:dyDescent="0.25">
      <c r="X638" s="4">
        <f t="shared" si="47"/>
        <v>0</v>
      </c>
      <c r="Y638" s="4"/>
      <c r="Z638" s="4"/>
      <c r="AA638" s="4">
        <f t="shared" si="48"/>
        <v>0</v>
      </c>
    </row>
    <row r="639" spans="24:27" x14ac:dyDescent="0.25">
      <c r="X639" s="4">
        <f t="shared" si="47"/>
        <v>0</v>
      </c>
      <c r="Y639" s="4"/>
      <c r="Z639" s="4"/>
      <c r="AA639" s="4">
        <f t="shared" si="48"/>
        <v>0</v>
      </c>
    </row>
    <row r="640" spans="24:27" x14ac:dyDescent="0.25">
      <c r="X640" s="4">
        <f t="shared" si="47"/>
        <v>0</v>
      </c>
      <c r="Y640" s="4"/>
      <c r="Z640" s="4"/>
      <c r="AA640" s="4">
        <f t="shared" si="48"/>
        <v>0</v>
      </c>
    </row>
    <row r="641" spans="24:27" x14ac:dyDescent="0.25">
      <c r="X641" s="4">
        <f t="shared" si="47"/>
        <v>0</v>
      </c>
      <c r="Y641" s="4"/>
      <c r="Z641" s="4"/>
      <c r="AA641" s="4">
        <f t="shared" si="48"/>
        <v>0</v>
      </c>
    </row>
    <row r="642" spans="24:27" x14ac:dyDescent="0.25">
      <c r="X642" s="4">
        <f t="shared" si="47"/>
        <v>0</v>
      </c>
      <c r="Y642" s="4"/>
      <c r="Z642" s="4"/>
      <c r="AA642" s="4">
        <f t="shared" si="48"/>
        <v>0</v>
      </c>
    </row>
    <row r="643" spans="24:27" x14ac:dyDescent="0.25">
      <c r="X643" s="4">
        <f t="shared" si="47"/>
        <v>0</v>
      </c>
      <c r="Y643" s="4"/>
      <c r="Z643" s="4"/>
      <c r="AA643" s="4">
        <f t="shared" si="48"/>
        <v>0</v>
      </c>
    </row>
    <row r="644" spans="24:27" x14ac:dyDescent="0.25">
      <c r="X644" s="4">
        <f t="shared" si="47"/>
        <v>0</v>
      </c>
      <c r="Y644" s="4"/>
      <c r="Z644" s="4"/>
      <c r="AA644" s="4">
        <f t="shared" si="48"/>
        <v>0</v>
      </c>
    </row>
    <row r="645" spans="24:27" x14ac:dyDescent="0.25">
      <c r="X645" s="4">
        <f t="shared" ref="X645:X708" si="49">+M645+O645+P645+V645+W645</f>
        <v>0</v>
      </c>
      <c r="Y645" s="4"/>
      <c r="Z645" s="4"/>
      <c r="AA645" s="4">
        <f t="shared" si="48"/>
        <v>0</v>
      </c>
    </row>
    <row r="646" spans="24:27" x14ac:dyDescent="0.25">
      <c r="X646" s="4">
        <f t="shared" si="49"/>
        <v>0</v>
      </c>
      <c r="Y646" s="4"/>
      <c r="Z646" s="4"/>
      <c r="AA646" s="4">
        <f t="shared" si="48"/>
        <v>0</v>
      </c>
    </row>
    <row r="647" spans="24:27" x14ac:dyDescent="0.25">
      <c r="X647" s="4">
        <f t="shared" si="49"/>
        <v>0</v>
      </c>
      <c r="Y647" s="4"/>
      <c r="Z647" s="4"/>
      <c r="AA647" s="4">
        <f t="shared" si="48"/>
        <v>0</v>
      </c>
    </row>
    <row r="648" spans="24:27" x14ac:dyDescent="0.25">
      <c r="X648" s="4">
        <f t="shared" si="49"/>
        <v>0</v>
      </c>
      <c r="Y648" s="4"/>
      <c r="Z648" s="4"/>
      <c r="AA648" s="4">
        <f t="shared" si="48"/>
        <v>0</v>
      </c>
    </row>
    <row r="649" spans="24:27" x14ac:dyDescent="0.25">
      <c r="X649" s="4">
        <f t="shared" si="49"/>
        <v>0</v>
      </c>
      <c r="Y649" s="4"/>
      <c r="Z649" s="4"/>
      <c r="AA649" s="4">
        <f t="shared" si="48"/>
        <v>0</v>
      </c>
    </row>
    <row r="650" spans="24:27" x14ac:dyDescent="0.25">
      <c r="X650" s="4">
        <f t="shared" si="49"/>
        <v>0</v>
      </c>
      <c r="Y650" s="4"/>
      <c r="Z650" s="4"/>
      <c r="AA650" s="4">
        <f t="shared" si="48"/>
        <v>0</v>
      </c>
    </row>
    <row r="651" spans="24:27" x14ac:dyDescent="0.25">
      <c r="X651" s="4">
        <f t="shared" si="49"/>
        <v>0</v>
      </c>
      <c r="Y651" s="4"/>
      <c r="Z651" s="4"/>
      <c r="AA651" s="4">
        <f t="shared" si="48"/>
        <v>0</v>
      </c>
    </row>
    <row r="652" spans="24:27" x14ac:dyDescent="0.25">
      <c r="X652" s="4">
        <f t="shared" si="49"/>
        <v>0</v>
      </c>
      <c r="Y652" s="4"/>
      <c r="Z652" s="4"/>
      <c r="AA652" s="4">
        <f t="shared" si="48"/>
        <v>0</v>
      </c>
    </row>
    <row r="653" spans="24:27" x14ac:dyDescent="0.25">
      <c r="X653" s="4">
        <f t="shared" si="49"/>
        <v>0</v>
      </c>
      <c r="Y653" s="4"/>
      <c r="Z653" s="4"/>
      <c r="AA653" s="4">
        <f t="shared" si="48"/>
        <v>0</v>
      </c>
    </row>
    <row r="654" spans="24:27" x14ac:dyDescent="0.25">
      <c r="X654" s="4">
        <f t="shared" si="49"/>
        <v>0</v>
      </c>
      <c r="Y654" s="4"/>
      <c r="Z654" s="4"/>
      <c r="AA654" s="4">
        <f t="shared" si="48"/>
        <v>0</v>
      </c>
    </row>
    <row r="655" spans="24:27" x14ac:dyDescent="0.25">
      <c r="X655" s="4">
        <f t="shared" si="49"/>
        <v>0</v>
      </c>
      <c r="Y655" s="4"/>
      <c r="Z655" s="4"/>
      <c r="AA655" s="4">
        <f t="shared" si="48"/>
        <v>0</v>
      </c>
    </row>
    <row r="656" spans="24:27" x14ac:dyDescent="0.25">
      <c r="X656" s="4">
        <f t="shared" si="49"/>
        <v>0</v>
      </c>
      <c r="Y656" s="4"/>
      <c r="Z656" s="4"/>
      <c r="AA656" s="4">
        <f t="shared" si="48"/>
        <v>0</v>
      </c>
    </row>
    <row r="657" spans="24:27" x14ac:dyDescent="0.25">
      <c r="X657" s="4">
        <f t="shared" si="49"/>
        <v>0</v>
      </c>
      <c r="Y657" s="4"/>
      <c r="Z657" s="4"/>
      <c r="AA657" s="4">
        <f t="shared" ref="AA657:AA720" si="50">+J657-X657</f>
        <v>0</v>
      </c>
    </row>
    <row r="658" spans="24:27" x14ac:dyDescent="0.25">
      <c r="X658" s="4">
        <f t="shared" si="49"/>
        <v>0</v>
      </c>
      <c r="Y658" s="4"/>
      <c r="Z658" s="4"/>
      <c r="AA658" s="4">
        <f t="shared" si="50"/>
        <v>0</v>
      </c>
    </row>
    <row r="659" spans="24:27" x14ac:dyDescent="0.25">
      <c r="X659" s="4">
        <f t="shared" si="49"/>
        <v>0</v>
      </c>
      <c r="Y659" s="4"/>
      <c r="Z659" s="4"/>
      <c r="AA659" s="4">
        <f t="shared" si="50"/>
        <v>0</v>
      </c>
    </row>
    <row r="660" spans="24:27" x14ac:dyDescent="0.25">
      <c r="X660" s="4">
        <f t="shared" si="49"/>
        <v>0</v>
      </c>
      <c r="Y660" s="4"/>
      <c r="Z660" s="4"/>
      <c r="AA660" s="4">
        <f t="shared" si="50"/>
        <v>0</v>
      </c>
    </row>
    <row r="661" spans="24:27" x14ac:dyDescent="0.25">
      <c r="X661" s="4">
        <f t="shared" si="49"/>
        <v>0</v>
      </c>
      <c r="Y661" s="4"/>
      <c r="Z661" s="4"/>
      <c r="AA661" s="4">
        <f t="shared" si="50"/>
        <v>0</v>
      </c>
    </row>
    <row r="662" spans="24:27" x14ac:dyDescent="0.25">
      <c r="X662" s="4">
        <f t="shared" si="49"/>
        <v>0</v>
      </c>
      <c r="Y662" s="4"/>
      <c r="Z662" s="4"/>
      <c r="AA662" s="4">
        <f t="shared" si="50"/>
        <v>0</v>
      </c>
    </row>
    <row r="663" spans="24:27" x14ac:dyDescent="0.25">
      <c r="X663" s="4">
        <f t="shared" si="49"/>
        <v>0</v>
      </c>
      <c r="Y663" s="4"/>
      <c r="Z663" s="4"/>
      <c r="AA663" s="4">
        <f t="shared" si="50"/>
        <v>0</v>
      </c>
    </row>
    <row r="664" spans="24:27" x14ac:dyDescent="0.25">
      <c r="X664" s="4">
        <f t="shared" si="49"/>
        <v>0</v>
      </c>
      <c r="Y664" s="4"/>
      <c r="Z664" s="4"/>
      <c r="AA664" s="4">
        <f t="shared" si="50"/>
        <v>0</v>
      </c>
    </row>
    <row r="665" spans="24:27" x14ac:dyDescent="0.25">
      <c r="X665" s="4">
        <f t="shared" si="49"/>
        <v>0</v>
      </c>
      <c r="Y665" s="4"/>
      <c r="Z665" s="4"/>
      <c r="AA665" s="4">
        <f t="shared" si="50"/>
        <v>0</v>
      </c>
    </row>
    <row r="666" spans="24:27" x14ac:dyDescent="0.25">
      <c r="X666" s="4">
        <f t="shared" si="49"/>
        <v>0</v>
      </c>
      <c r="Y666" s="4"/>
      <c r="Z666" s="4"/>
      <c r="AA666" s="4">
        <f t="shared" si="50"/>
        <v>0</v>
      </c>
    </row>
    <row r="667" spans="24:27" x14ac:dyDescent="0.25">
      <c r="X667" s="4">
        <f t="shared" si="49"/>
        <v>0</v>
      </c>
      <c r="Y667" s="4"/>
      <c r="Z667" s="4"/>
      <c r="AA667" s="4">
        <f t="shared" si="50"/>
        <v>0</v>
      </c>
    </row>
    <row r="668" spans="24:27" x14ac:dyDescent="0.25">
      <c r="X668" s="4">
        <f t="shared" si="49"/>
        <v>0</v>
      </c>
      <c r="Y668" s="4"/>
      <c r="Z668" s="4"/>
      <c r="AA668" s="4">
        <f t="shared" si="50"/>
        <v>0</v>
      </c>
    </row>
    <row r="669" spans="24:27" x14ac:dyDescent="0.25">
      <c r="X669" s="4">
        <f t="shared" si="49"/>
        <v>0</v>
      </c>
      <c r="Y669" s="4"/>
      <c r="Z669" s="4"/>
      <c r="AA669" s="4">
        <f t="shared" si="50"/>
        <v>0</v>
      </c>
    </row>
    <row r="670" spans="24:27" x14ac:dyDescent="0.25">
      <c r="X670" s="4">
        <f t="shared" si="49"/>
        <v>0</v>
      </c>
      <c r="Y670" s="4"/>
      <c r="Z670" s="4"/>
      <c r="AA670" s="4">
        <f t="shared" si="50"/>
        <v>0</v>
      </c>
    </row>
    <row r="671" spans="24:27" x14ac:dyDescent="0.25">
      <c r="X671" s="4">
        <f t="shared" si="49"/>
        <v>0</v>
      </c>
      <c r="Y671" s="4"/>
      <c r="Z671" s="4"/>
      <c r="AA671" s="4">
        <f t="shared" si="50"/>
        <v>0</v>
      </c>
    </row>
    <row r="672" spans="24:27" x14ac:dyDescent="0.25">
      <c r="X672" s="4">
        <f t="shared" si="49"/>
        <v>0</v>
      </c>
      <c r="Y672" s="4"/>
      <c r="Z672" s="4"/>
      <c r="AA672" s="4">
        <f t="shared" si="50"/>
        <v>0</v>
      </c>
    </row>
    <row r="673" spans="24:27" x14ac:dyDescent="0.25">
      <c r="X673" s="4">
        <f t="shared" si="49"/>
        <v>0</v>
      </c>
      <c r="Y673" s="4"/>
      <c r="Z673" s="4"/>
      <c r="AA673" s="4">
        <f t="shared" si="50"/>
        <v>0</v>
      </c>
    </row>
    <row r="674" spans="24:27" x14ac:dyDescent="0.25">
      <c r="X674" s="4">
        <f t="shared" si="49"/>
        <v>0</v>
      </c>
      <c r="Y674" s="4"/>
      <c r="Z674" s="4"/>
      <c r="AA674" s="4">
        <f t="shared" si="50"/>
        <v>0</v>
      </c>
    </row>
    <row r="675" spans="24:27" x14ac:dyDescent="0.25">
      <c r="X675" s="4">
        <f t="shared" si="49"/>
        <v>0</v>
      </c>
      <c r="Y675" s="4"/>
      <c r="Z675" s="4"/>
      <c r="AA675" s="4">
        <f t="shared" si="50"/>
        <v>0</v>
      </c>
    </row>
    <row r="676" spans="24:27" x14ac:dyDescent="0.25">
      <c r="X676" s="4">
        <f t="shared" si="49"/>
        <v>0</v>
      </c>
      <c r="Y676" s="4"/>
      <c r="Z676" s="4"/>
      <c r="AA676" s="4">
        <f t="shared" si="50"/>
        <v>0</v>
      </c>
    </row>
    <row r="677" spans="24:27" x14ac:dyDescent="0.25">
      <c r="X677" s="4">
        <f t="shared" si="49"/>
        <v>0</v>
      </c>
      <c r="Y677" s="4"/>
      <c r="Z677" s="4"/>
      <c r="AA677" s="4">
        <f t="shared" si="50"/>
        <v>0</v>
      </c>
    </row>
    <row r="678" spans="24:27" x14ac:dyDescent="0.25">
      <c r="X678" s="4">
        <f t="shared" si="49"/>
        <v>0</v>
      </c>
      <c r="Y678" s="4"/>
      <c r="Z678" s="4"/>
      <c r="AA678" s="4">
        <f t="shared" si="50"/>
        <v>0</v>
      </c>
    </row>
    <row r="679" spans="24:27" x14ac:dyDescent="0.25">
      <c r="X679" s="4">
        <f t="shared" si="49"/>
        <v>0</v>
      </c>
      <c r="Y679" s="4"/>
      <c r="Z679" s="4"/>
      <c r="AA679" s="4">
        <f t="shared" si="50"/>
        <v>0</v>
      </c>
    </row>
    <row r="680" spans="24:27" x14ac:dyDescent="0.25">
      <c r="X680" s="4">
        <f t="shared" si="49"/>
        <v>0</v>
      </c>
      <c r="Y680" s="4"/>
      <c r="Z680" s="4"/>
      <c r="AA680" s="4">
        <f t="shared" si="50"/>
        <v>0</v>
      </c>
    </row>
    <row r="681" spans="24:27" x14ac:dyDescent="0.25">
      <c r="X681" s="4">
        <f t="shared" si="49"/>
        <v>0</v>
      </c>
      <c r="Y681" s="4"/>
      <c r="Z681" s="4"/>
      <c r="AA681" s="4">
        <f t="shared" si="50"/>
        <v>0</v>
      </c>
    </row>
    <row r="682" spans="24:27" x14ac:dyDescent="0.25">
      <c r="X682" s="4">
        <f t="shared" si="49"/>
        <v>0</v>
      </c>
      <c r="Y682" s="4"/>
      <c r="Z682" s="4"/>
      <c r="AA682" s="4">
        <f t="shared" si="50"/>
        <v>0</v>
      </c>
    </row>
    <row r="683" spans="24:27" x14ac:dyDescent="0.25">
      <c r="X683" s="4">
        <f t="shared" si="49"/>
        <v>0</v>
      </c>
      <c r="Y683" s="4"/>
      <c r="Z683" s="4"/>
      <c r="AA683" s="4">
        <f t="shared" si="50"/>
        <v>0</v>
      </c>
    </row>
    <row r="684" spans="24:27" x14ac:dyDescent="0.25">
      <c r="X684" s="4">
        <f t="shared" si="49"/>
        <v>0</v>
      </c>
      <c r="Y684" s="4"/>
      <c r="Z684" s="4"/>
      <c r="AA684" s="4">
        <f t="shared" si="50"/>
        <v>0</v>
      </c>
    </row>
    <row r="685" spans="24:27" x14ac:dyDescent="0.25">
      <c r="X685" s="4">
        <f t="shared" si="49"/>
        <v>0</v>
      </c>
      <c r="Y685" s="4"/>
      <c r="Z685" s="4"/>
      <c r="AA685" s="4">
        <f t="shared" si="50"/>
        <v>0</v>
      </c>
    </row>
    <row r="686" spans="24:27" x14ac:dyDescent="0.25">
      <c r="X686" s="4">
        <f t="shared" si="49"/>
        <v>0</v>
      </c>
      <c r="Y686" s="4"/>
      <c r="Z686" s="4"/>
      <c r="AA686" s="4">
        <f t="shared" si="50"/>
        <v>0</v>
      </c>
    </row>
    <row r="687" spans="24:27" x14ac:dyDescent="0.25">
      <c r="X687" s="4">
        <f t="shared" si="49"/>
        <v>0</v>
      </c>
      <c r="Y687" s="4"/>
      <c r="Z687" s="4"/>
      <c r="AA687" s="4">
        <f t="shared" si="50"/>
        <v>0</v>
      </c>
    </row>
    <row r="688" spans="24:27" x14ac:dyDescent="0.25">
      <c r="X688" s="4">
        <f t="shared" si="49"/>
        <v>0</v>
      </c>
      <c r="Y688" s="4"/>
      <c r="Z688" s="4"/>
      <c r="AA688" s="4">
        <f t="shared" si="50"/>
        <v>0</v>
      </c>
    </row>
    <row r="689" spans="24:27" x14ac:dyDescent="0.25">
      <c r="X689" s="4">
        <f t="shared" si="49"/>
        <v>0</v>
      </c>
      <c r="Y689" s="4"/>
      <c r="Z689" s="4"/>
      <c r="AA689" s="4">
        <f t="shared" si="50"/>
        <v>0</v>
      </c>
    </row>
    <row r="690" spans="24:27" x14ac:dyDescent="0.25">
      <c r="X690" s="4">
        <f t="shared" si="49"/>
        <v>0</v>
      </c>
      <c r="Y690" s="4"/>
      <c r="Z690" s="4"/>
      <c r="AA690" s="4">
        <f t="shared" si="50"/>
        <v>0</v>
      </c>
    </row>
    <row r="691" spans="24:27" x14ac:dyDescent="0.25">
      <c r="X691" s="4">
        <f t="shared" si="49"/>
        <v>0</v>
      </c>
      <c r="Y691" s="4"/>
      <c r="Z691" s="4"/>
      <c r="AA691" s="4">
        <f t="shared" si="50"/>
        <v>0</v>
      </c>
    </row>
    <row r="692" spans="24:27" x14ac:dyDescent="0.25">
      <c r="X692" s="4">
        <f t="shared" si="49"/>
        <v>0</v>
      </c>
      <c r="Y692" s="4"/>
      <c r="Z692" s="4"/>
      <c r="AA692" s="4">
        <f t="shared" si="50"/>
        <v>0</v>
      </c>
    </row>
    <row r="693" spans="24:27" x14ac:dyDescent="0.25">
      <c r="X693" s="4">
        <f t="shared" si="49"/>
        <v>0</v>
      </c>
      <c r="Y693" s="4"/>
      <c r="Z693" s="4"/>
      <c r="AA693" s="4">
        <f t="shared" si="50"/>
        <v>0</v>
      </c>
    </row>
    <row r="694" spans="24:27" x14ac:dyDescent="0.25">
      <c r="X694" s="4">
        <f t="shared" si="49"/>
        <v>0</v>
      </c>
      <c r="Y694" s="4"/>
      <c r="Z694" s="4"/>
      <c r="AA694" s="4">
        <f t="shared" si="50"/>
        <v>0</v>
      </c>
    </row>
    <row r="695" spans="24:27" x14ac:dyDescent="0.25">
      <c r="X695" s="4">
        <f t="shared" si="49"/>
        <v>0</v>
      </c>
      <c r="Y695" s="4"/>
      <c r="Z695" s="4"/>
      <c r="AA695" s="4">
        <f t="shared" si="50"/>
        <v>0</v>
      </c>
    </row>
    <row r="696" spans="24:27" x14ac:dyDescent="0.25">
      <c r="X696" s="4">
        <f t="shared" si="49"/>
        <v>0</v>
      </c>
      <c r="Y696" s="4"/>
      <c r="Z696" s="4"/>
      <c r="AA696" s="4">
        <f t="shared" si="50"/>
        <v>0</v>
      </c>
    </row>
    <row r="697" spans="24:27" x14ac:dyDescent="0.25">
      <c r="X697" s="4">
        <f t="shared" si="49"/>
        <v>0</v>
      </c>
      <c r="Y697" s="4"/>
      <c r="Z697" s="4"/>
      <c r="AA697" s="4">
        <f t="shared" si="50"/>
        <v>0</v>
      </c>
    </row>
    <row r="698" spans="24:27" x14ac:dyDescent="0.25">
      <c r="X698" s="4">
        <f t="shared" si="49"/>
        <v>0</v>
      </c>
      <c r="Y698" s="4"/>
      <c r="Z698" s="4"/>
      <c r="AA698" s="4">
        <f t="shared" si="50"/>
        <v>0</v>
      </c>
    </row>
    <row r="699" spans="24:27" x14ac:dyDescent="0.25">
      <c r="X699" s="4">
        <f t="shared" si="49"/>
        <v>0</v>
      </c>
      <c r="Y699" s="4"/>
      <c r="Z699" s="4"/>
      <c r="AA699" s="4">
        <f t="shared" si="50"/>
        <v>0</v>
      </c>
    </row>
    <row r="700" spans="24:27" x14ac:dyDescent="0.25">
      <c r="X700" s="4">
        <f t="shared" si="49"/>
        <v>0</v>
      </c>
      <c r="Y700" s="4"/>
      <c r="Z700" s="4"/>
      <c r="AA700" s="4">
        <f t="shared" si="50"/>
        <v>0</v>
      </c>
    </row>
    <row r="701" spans="24:27" x14ac:dyDescent="0.25">
      <c r="X701" s="4">
        <f t="shared" si="49"/>
        <v>0</v>
      </c>
      <c r="Y701" s="4"/>
      <c r="Z701" s="4"/>
      <c r="AA701" s="4">
        <f t="shared" si="50"/>
        <v>0</v>
      </c>
    </row>
    <row r="702" spans="24:27" x14ac:dyDescent="0.25">
      <c r="X702" s="4">
        <f t="shared" si="49"/>
        <v>0</v>
      </c>
      <c r="Y702" s="4"/>
      <c r="Z702" s="4"/>
      <c r="AA702" s="4">
        <f t="shared" si="50"/>
        <v>0</v>
      </c>
    </row>
    <row r="703" spans="24:27" x14ac:dyDescent="0.25">
      <c r="X703" s="4">
        <f t="shared" si="49"/>
        <v>0</v>
      </c>
      <c r="Y703" s="4"/>
      <c r="Z703" s="4"/>
      <c r="AA703" s="4">
        <f t="shared" si="50"/>
        <v>0</v>
      </c>
    </row>
    <row r="704" spans="24:27" x14ac:dyDescent="0.25">
      <c r="X704" s="4">
        <f t="shared" si="49"/>
        <v>0</v>
      </c>
      <c r="Y704" s="4"/>
      <c r="Z704" s="4"/>
      <c r="AA704" s="4">
        <f t="shared" si="50"/>
        <v>0</v>
      </c>
    </row>
    <row r="705" spans="24:27" x14ac:dyDescent="0.25">
      <c r="X705" s="4">
        <f t="shared" si="49"/>
        <v>0</v>
      </c>
      <c r="Y705" s="4"/>
      <c r="Z705" s="4"/>
      <c r="AA705" s="4">
        <f t="shared" si="50"/>
        <v>0</v>
      </c>
    </row>
    <row r="706" spans="24:27" x14ac:dyDescent="0.25">
      <c r="X706" s="4">
        <f t="shared" si="49"/>
        <v>0</v>
      </c>
      <c r="Y706" s="4"/>
      <c r="Z706" s="4"/>
      <c r="AA706" s="4">
        <f t="shared" si="50"/>
        <v>0</v>
      </c>
    </row>
    <row r="707" spans="24:27" x14ac:dyDescent="0.25">
      <c r="X707" s="4">
        <f t="shared" si="49"/>
        <v>0</v>
      </c>
      <c r="Y707" s="4"/>
      <c r="Z707" s="4"/>
      <c r="AA707" s="4">
        <f t="shared" si="50"/>
        <v>0</v>
      </c>
    </row>
    <row r="708" spans="24:27" x14ac:dyDescent="0.25">
      <c r="X708" s="4">
        <f t="shared" si="49"/>
        <v>0</v>
      </c>
      <c r="Y708" s="4"/>
      <c r="Z708" s="4"/>
      <c r="AA708" s="4">
        <f t="shared" si="50"/>
        <v>0</v>
      </c>
    </row>
    <row r="709" spans="24:27" x14ac:dyDescent="0.25">
      <c r="X709" s="4">
        <f t="shared" ref="X709:X772" si="51">+M709+O709+P709+V709+W709</f>
        <v>0</v>
      </c>
      <c r="Y709" s="4"/>
      <c r="Z709" s="4"/>
      <c r="AA709" s="4">
        <f t="shared" si="50"/>
        <v>0</v>
      </c>
    </row>
    <row r="710" spans="24:27" x14ac:dyDescent="0.25">
      <c r="X710" s="4">
        <f t="shared" si="51"/>
        <v>0</v>
      </c>
      <c r="Y710" s="4"/>
      <c r="Z710" s="4"/>
      <c r="AA710" s="4">
        <f t="shared" si="50"/>
        <v>0</v>
      </c>
    </row>
    <row r="711" spans="24:27" x14ac:dyDescent="0.25">
      <c r="X711" s="4">
        <f t="shared" si="51"/>
        <v>0</v>
      </c>
      <c r="Y711" s="4"/>
      <c r="Z711" s="4"/>
      <c r="AA711" s="4">
        <f t="shared" si="50"/>
        <v>0</v>
      </c>
    </row>
    <row r="712" spans="24:27" x14ac:dyDescent="0.25">
      <c r="X712" s="4">
        <f t="shared" si="51"/>
        <v>0</v>
      </c>
      <c r="Y712" s="4"/>
      <c r="Z712" s="4"/>
      <c r="AA712" s="4">
        <f t="shared" si="50"/>
        <v>0</v>
      </c>
    </row>
    <row r="713" spans="24:27" x14ac:dyDescent="0.25">
      <c r="X713" s="4">
        <f t="shared" si="51"/>
        <v>0</v>
      </c>
      <c r="Y713" s="4"/>
      <c r="Z713" s="4"/>
      <c r="AA713" s="4">
        <f t="shared" si="50"/>
        <v>0</v>
      </c>
    </row>
    <row r="714" spans="24:27" x14ac:dyDescent="0.25">
      <c r="X714" s="4">
        <f t="shared" si="51"/>
        <v>0</v>
      </c>
      <c r="Y714" s="4"/>
      <c r="Z714" s="4"/>
      <c r="AA714" s="4">
        <f t="shared" si="50"/>
        <v>0</v>
      </c>
    </row>
    <row r="715" spans="24:27" x14ac:dyDescent="0.25">
      <c r="X715" s="4">
        <f t="shared" si="51"/>
        <v>0</v>
      </c>
      <c r="Y715" s="4"/>
      <c r="Z715" s="4"/>
      <c r="AA715" s="4">
        <f t="shared" si="50"/>
        <v>0</v>
      </c>
    </row>
    <row r="716" spans="24:27" x14ac:dyDescent="0.25">
      <c r="X716" s="4">
        <f t="shared" si="51"/>
        <v>0</v>
      </c>
      <c r="Y716" s="4"/>
      <c r="Z716" s="4"/>
      <c r="AA716" s="4">
        <f t="shared" si="50"/>
        <v>0</v>
      </c>
    </row>
    <row r="717" spans="24:27" x14ac:dyDescent="0.25">
      <c r="X717" s="4">
        <f t="shared" si="51"/>
        <v>0</v>
      </c>
      <c r="Y717" s="4"/>
      <c r="Z717" s="4"/>
      <c r="AA717" s="4">
        <f t="shared" si="50"/>
        <v>0</v>
      </c>
    </row>
    <row r="718" spans="24:27" x14ac:dyDescent="0.25">
      <c r="X718" s="4">
        <f t="shared" si="51"/>
        <v>0</v>
      </c>
      <c r="Y718" s="4"/>
      <c r="Z718" s="4"/>
      <c r="AA718" s="4">
        <f t="shared" si="50"/>
        <v>0</v>
      </c>
    </row>
    <row r="719" spans="24:27" x14ac:dyDescent="0.25">
      <c r="X719" s="4">
        <f t="shared" si="51"/>
        <v>0</v>
      </c>
      <c r="Y719" s="4"/>
      <c r="Z719" s="4"/>
      <c r="AA719" s="4">
        <f t="shared" si="50"/>
        <v>0</v>
      </c>
    </row>
    <row r="720" spans="24:27" x14ac:dyDescent="0.25">
      <c r="X720" s="4">
        <f t="shared" si="51"/>
        <v>0</v>
      </c>
      <c r="Y720" s="4"/>
      <c r="Z720" s="4"/>
      <c r="AA720" s="4">
        <f t="shared" si="50"/>
        <v>0</v>
      </c>
    </row>
    <row r="721" spans="24:27" x14ac:dyDescent="0.25">
      <c r="X721" s="4">
        <f t="shared" si="51"/>
        <v>0</v>
      </c>
      <c r="Y721" s="4"/>
      <c r="Z721" s="4"/>
      <c r="AA721" s="4">
        <f t="shared" ref="AA721:AA784" si="52">+J721-X721</f>
        <v>0</v>
      </c>
    </row>
    <row r="722" spans="24:27" x14ac:dyDescent="0.25">
      <c r="X722" s="4">
        <f t="shared" si="51"/>
        <v>0</v>
      </c>
      <c r="Y722" s="4"/>
      <c r="Z722" s="4"/>
      <c r="AA722" s="4">
        <f t="shared" si="52"/>
        <v>0</v>
      </c>
    </row>
    <row r="723" spans="24:27" x14ac:dyDescent="0.25">
      <c r="X723" s="4">
        <f t="shared" si="51"/>
        <v>0</v>
      </c>
      <c r="Y723" s="4"/>
      <c r="Z723" s="4"/>
      <c r="AA723" s="4">
        <f t="shared" si="52"/>
        <v>0</v>
      </c>
    </row>
    <row r="724" spans="24:27" x14ac:dyDescent="0.25">
      <c r="X724" s="4">
        <f t="shared" si="51"/>
        <v>0</v>
      </c>
      <c r="Y724" s="4"/>
      <c r="Z724" s="4"/>
      <c r="AA724" s="4">
        <f t="shared" si="52"/>
        <v>0</v>
      </c>
    </row>
    <row r="725" spans="24:27" x14ac:dyDescent="0.25">
      <c r="X725" s="4">
        <f t="shared" si="51"/>
        <v>0</v>
      </c>
      <c r="Y725" s="4"/>
      <c r="Z725" s="4"/>
      <c r="AA725" s="4">
        <f t="shared" si="52"/>
        <v>0</v>
      </c>
    </row>
    <row r="726" spans="24:27" x14ac:dyDescent="0.25">
      <c r="X726" s="4">
        <f t="shared" si="51"/>
        <v>0</v>
      </c>
      <c r="Y726" s="4"/>
      <c r="Z726" s="4"/>
      <c r="AA726" s="4">
        <f t="shared" si="52"/>
        <v>0</v>
      </c>
    </row>
    <row r="727" spans="24:27" x14ac:dyDescent="0.25">
      <c r="X727" s="4">
        <f t="shared" si="51"/>
        <v>0</v>
      </c>
      <c r="Y727" s="4"/>
      <c r="Z727" s="4"/>
      <c r="AA727" s="4">
        <f t="shared" si="52"/>
        <v>0</v>
      </c>
    </row>
    <row r="728" spans="24:27" x14ac:dyDescent="0.25">
      <c r="X728" s="4">
        <f t="shared" si="51"/>
        <v>0</v>
      </c>
      <c r="Y728" s="4"/>
      <c r="Z728" s="4"/>
      <c r="AA728" s="4">
        <f t="shared" si="52"/>
        <v>0</v>
      </c>
    </row>
    <row r="729" spans="24:27" x14ac:dyDescent="0.25">
      <c r="X729" s="4">
        <f t="shared" si="51"/>
        <v>0</v>
      </c>
      <c r="Y729" s="4"/>
      <c r="Z729" s="4"/>
      <c r="AA729" s="4">
        <f t="shared" si="52"/>
        <v>0</v>
      </c>
    </row>
    <row r="730" spans="24:27" x14ac:dyDescent="0.25">
      <c r="X730" s="4">
        <f t="shared" si="51"/>
        <v>0</v>
      </c>
      <c r="Y730" s="4"/>
      <c r="Z730" s="4"/>
      <c r="AA730" s="4">
        <f t="shared" si="52"/>
        <v>0</v>
      </c>
    </row>
    <row r="731" spans="24:27" x14ac:dyDescent="0.25">
      <c r="X731" s="4">
        <f t="shared" si="51"/>
        <v>0</v>
      </c>
      <c r="Y731" s="4"/>
      <c r="Z731" s="4"/>
      <c r="AA731" s="4">
        <f t="shared" si="52"/>
        <v>0</v>
      </c>
    </row>
    <row r="732" spans="24:27" x14ac:dyDescent="0.25">
      <c r="X732" s="4">
        <f t="shared" si="51"/>
        <v>0</v>
      </c>
      <c r="Y732" s="4"/>
      <c r="Z732" s="4"/>
      <c r="AA732" s="4">
        <f t="shared" si="52"/>
        <v>0</v>
      </c>
    </row>
    <row r="733" spans="24:27" x14ac:dyDescent="0.25">
      <c r="X733" s="4">
        <f t="shared" si="51"/>
        <v>0</v>
      </c>
      <c r="Y733" s="4"/>
      <c r="Z733" s="4"/>
      <c r="AA733" s="4">
        <f t="shared" si="52"/>
        <v>0</v>
      </c>
    </row>
    <row r="734" spans="24:27" x14ac:dyDescent="0.25">
      <c r="X734" s="4">
        <f t="shared" si="51"/>
        <v>0</v>
      </c>
      <c r="Y734" s="4"/>
      <c r="Z734" s="4"/>
      <c r="AA734" s="4">
        <f t="shared" si="52"/>
        <v>0</v>
      </c>
    </row>
    <row r="735" spans="24:27" x14ac:dyDescent="0.25">
      <c r="X735" s="4">
        <f t="shared" si="51"/>
        <v>0</v>
      </c>
      <c r="Y735" s="4"/>
      <c r="Z735" s="4"/>
      <c r="AA735" s="4">
        <f t="shared" si="52"/>
        <v>0</v>
      </c>
    </row>
    <row r="736" spans="24:27" x14ac:dyDescent="0.25">
      <c r="X736" s="4">
        <f t="shared" si="51"/>
        <v>0</v>
      </c>
      <c r="Y736" s="4"/>
      <c r="Z736" s="4"/>
      <c r="AA736" s="4">
        <f t="shared" si="52"/>
        <v>0</v>
      </c>
    </row>
    <row r="737" spans="24:27" x14ac:dyDescent="0.25">
      <c r="X737" s="4">
        <f t="shared" si="51"/>
        <v>0</v>
      </c>
      <c r="Y737" s="4"/>
      <c r="Z737" s="4"/>
      <c r="AA737" s="4">
        <f t="shared" si="52"/>
        <v>0</v>
      </c>
    </row>
    <row r="738" spans="24:27" x14ac:dyDescent="0.25">
      <c r="X738" s="4">
        <f t="shared" si="51"/>
        <v>0</v>
      </c>
      <c r="Y738" s="4"/>
      <c r="Z738" s="4"/>
      <c r="AA738" s="4">
        <f t="shared" si="52"/>
        <v>0</v>
      </c>
    </row>
    <row r="739" spans="24:27" x14ac:dyDescent="0.25">
      <c r="X739" s="4">
        <f t="shared" si="51"/>
        <v>0</v>
      </c>
      <c r="Y739" s="4"/>
      <c r="Z739" s="4"/>
      <c r="AA739" s="4">
        <f t="shared" si="52"/>
        <v>0</v>
      </c>
    </row>
    <row r="740" spans="24:27" x14ac:dyDescent="0.25">
      <c r="X740" s="4">
        <f t="shared" si="51"/>
        <v>0</v>
      </c>
      <c r="Y740" s="4"/>
      <c r="Z740" s="4"/>
      <c r="AA740" s="4">
        <f t="shared" si="52"/>
        <v>0</v>
      </c>
    </row>
    <row r="741" spans="24:27" x14ac:dyDescent="0.25">
      <c r="X741" s="4">
        <f t="shared" si="51"/>
        <v>0</v>
      </c>
      <c r="Y741" s="4"/>
      <c r="Z741" s="4"/>
      <c r="AA741" s="4">
        <f t="shared" si="52"/>
        <v>0</v>
      </c>
    </row>
    <row r="742" spans="24:27" x14ac:dyDescent="0.25">
      <c r="X742" s="4">
        <f t="shared" si="51"/>
        <v>0</v>
      </c>
      <c r="Y742" s="4"/>
      <c r="Z742" s="4"/>
      <c r="AA742" s="4">
        <f t="shared" si="52"/>
        <v>0</v>
      </c>
    </row>
    <row r="743" spans="24:27" x14ac:dyDescent="0.25">
      <c r="X743" s="4">
        <f t="shared" si="51"/>
        <v>0</v>
      </c>
      <c r="Y743" s="4"/>
      <c r="Z743" s="4"/>
      <c r="AA743" s="4">
        <f t="shared" si="52"/>
        <v>0</v>
      </c>
    </row>
    <row r="744" spans="24:27" x14ac:dyDescent="0.25">
      <c r="X744" s="4">
        <f t="shared" si="51"/>
        <v>0</v>
      </c>
      <c r="Y744" s="4"/>
      <c r="Z744" s="4"/>
      <c r="AA744" s="4">
        <f t="shared" si="52"/>
        <v>0</v>
      </c>
    </row>
    <row r="745" spans="24:27" x14ac:dyDescent="0.25">
      <c r="X745" s="4">
        <f t="shared" si="51"/>
        <v>0</v>
      </c>
      <c r="Y745" s="4"/>
      <c r="Z745" s="4"/>
      <c r="AA745" s="4">
        <f t="shared" si="52"/>
        <v>0</v>
      </c>
    </row>
    <row r="746" spans="24:27" x14ac:dyDescent="0.25">
      <c r="X746" s="4">
        <f t="shared" si="51"/>
        <v>0</v>
      </c>
      <c r="Y746" s="4"/>
      <c r="Z746" s="4"/>
      <c r="AA746" s="4">
        <f t="shared" si="52"/>
        <v>0</v>
      </c>
    </row>
    <row r="747" spans="24:27" x14ac:dyDescent="0.25">
      <c r="X747" s="4">
        <f t="shared" si="51"/>
        <v>0</v>
      </c>
      <c r="Y747" s="4"/>
      <c r="Z747" s="4"/>
      <c r="AA747" s="4">
        <f t="shared" si="52"/>
        <v>0</v>
      </c>
    </row>
    <row r="748" spans="24:27" x14ac:dyDescent="0.25">
      <c r="X748" s="4">
        <f t="shared" si="51"/>
        <v>0</v>
      </c>
      <c r="Y748" s="4"/>
      <c r="Z748" s="4"/>
      <c r="AA748" s="4">
        <f t="shared" si="52"/>
        <v>0</v>
      </c>
    </row>
    <row r="749" spans="24:27" x14ac:dyDescent="0.25">
      <c r="X749" s="4">
        <f t="shared" si="51"/>
        <v>0</v>
      </c>
      <c r="Y749" s="4"/>
      <c r="Z749" s="4"/>
      <c r="AA749" s="4">
        <f t="shared" si="52"/>
        <v>0</v>
      </c>
    </row>
    <row r="750" spans="24:27" x14ac:dyDescent="0.25">
      <c r="X750" s="4">
        <f t="shared" si="51"/>
        <v>0</v>
      </c>
      <c r="Y750" s="4"/>
      <c r="Z750" s="4"/>
      <c r="AA750" s="4">
        <f t="shared" si="52"/>
        <v>0</v>
      </c>
    </row>
    <row r="751" spans="24:27" x14ac:dyDescent="0.25">
      <c r="X751" s="4">
        <f t="shared" si="51"/>
        <v>0</v>
      </c>
      <c r="Y751" s="4"/>
      <c r="Z751" s="4"/>
      <c r="AA751" s="4">
        <f t="shared" si="52"/>
        <v>0</v>
      </c>
    </row>
    <row r="752" spans="24:27" x14ac:dyDescent="0.25">
      <c r="X752" s="4">
        <f t="shared" si="51"/>
        <v>0</v>
      </c>
      <c r="Y752" s="4"/>
      <c r="Z752" s="4"/>
      <c r="AA752" s="4">
        <f t="shared" si="52"/>
        <v>0</v>
      </c>
    </row>
    <row r="753" spans="24:27" x14ac:dyDescent="0.25">
      <c r="X753" s="4">
        <f t="shared" si="51"/>
        <v>0</v>
      </c>
      <c r="Y753" s="4"/>
      <c r="Z753" s="4"/>
      <c r="AA753" s="4">
        <f t="shared" si="52"/>
        <v>0</v>
      </c>
    </row>
    <row r="754" spans="24:27" x14ac:dyDescent="0.25">
      <c r="X754" s="4">
        <f t="shared" si="51"/>
        <v>0</v>
      </c>
      <c r="Y754" s="4"/>
      <c r="Z754" s="4"/>
      <c r="AA754" s="4">
        <f t="shared" si="52"/>
        <v>0</v>
      </c>
    </row>
    <row r="755" spans="24:27" x14ac:dyDescent="0.25">
      <c r="X755" s="4">
        <f t="shared" si="51"/>
        <v>0</v>
      </c>
      <c r="Y755" s="4"/>
      <c r="Z755" s="4"/>
      <c r="AA755" s="4">
        <f t="shared" si="52"/>
        <v>0</v>
      </c>
    </row>
    <row r="756" spans="24:27" x14ac:dyDescent="0.25">
      <c r="X756" s="4">
        <f t="shared" si="51"/>
        <v>0</v>
      </c>
      <c r="Y756" s="4"/>
      <c r="Z756" s="4"/>
      <c r="AA756" s="4">
        <f t="shared" si="52"/>
        <v>0</v>
      </c>
    </row>
    <row r="757" spans="24:27" x14ac:dyDescent="0.25">
      <c r="X757" s="4">
        <f t="shared" si="51"/>
        <v>0</v>
      </c>
      <c r="Y757" s="4"/>
      <c r="Z757" s="4"/>
      <c r="AA757" s="4">
        <f t="shared" si="52"/>
        <v>0</v>
      </c>
    </row>
    <row r="758" spans="24:27" x14ac:dyDescent="0.25">
      <c r="X758" s="4">
        <f t="shared" si="51"/>
        <v>0</v>
      </c>
      <c r="Y758" s="4"/>
      <c r="Z758" s="4"/>
      <c r="AA758" s="4">
        <f t="shared" si="52"/>
        <v>0</v>
      </c>
    </row>
    <row r="759" spans="24:27" x14ac:dyDescent="0.25">
      <c r="X759" s="4">
        <f t="shared" si="51"/>
        <v>0</v>
      </c>
      <c r="Y759" s="4"/>
      <c r="Z759" s="4"/>
      <c r="AA759" s="4">
        <f t="shared" si="52"/>
        <v>0</v>
      </c>
    </row>
    <row r="760" spans="24:27" x14ac:dyDescent="0.25">
      <c r="X760" s="4">
        <f t="shared" si="51"/>
        <v>0</v>
      </c>
      <c r="Y760" s="4"/>
      <c r="Z760" s="4"/>
      <c r="AA760" s="4">
        <f t="shared" si="52"/>
        <v>0</v>
      </c>
    </row>
    <row r="761" spans="24:27" x14ac:dyDescent="0.25">
      <c r="X761" s="4">
        <f t="shared" si="51"/>
        <v>0</v>
      </c>
      <c r="Y761" s="4"/>
      <c r="Z761" s="4"/>
      <c r="AA761" s="4">
        <f t="shared" si="52"/>
        <v>0</v>
      </c>
    </row>
    <row r="762" spans="24:27" x14ac:dyDescent="0.25">
      <c r="X762" s="4">
        <f t="shared" si="51"/>
        <v>0</v>
      </c>
      <c r="Y762" s="4"/>
      <c r="Z762" s="4"/>
      <c r="AA762" s="4">
        <f t="shared" si="52"/>
        <v>0</v>
      </c>
    </row>
    <row r="763" spans="24:27" x14ac:dyDescent="0.25">
      <c r="X763" s="4">
        <f t="shared" si="51"/>
        <v>0</v>
      </c>
      <c r="Y763" s="4"/>
      <c r="Z763" s="4"/>
      <c r="AA763" s="4">
        <f t="shared" si="52"/>
        <v>0</v>
      </c>
    </row>
    <row r="764" spans="24:27" x14ac:dyDescent="0.25">
      <c r="X764" s="4">
        <f t="shared" si="51"/>
        <v>0</v>
      </c>
      <c r="Y764" s="4"/>
      <c r="Z764" s="4"/>
      <c r="AA764" s="4">
        <f t="shared" si="52"/>
        <v>0</v>
      </c>
    </row>
    <row r="765" spans="24:27" x14ac:dyDescent="0.25">
      <c r="X765" s="4">
        <f t="shared" si="51"/>
        <v>0</v>
      </c>
      <c r="Y765" s="4"/>
      <c r="Z765" s="4"/>
      <c r="AA765" s="4">
        <f t="shared" si="52"/>
        <v>0</v>
      </c>
    </row>
    <row r="766" spans="24:27" x14ac:dyDescent="0.25">
      <c r="X766" s="4">
        <f t="shared" si="51"/>
        <v>0</v>
      </c>
      <c r="Y766" s="4"/>
      <c r="Z766" s="4"/>
      <c r="AA766" s="4">
        <f t="shared" si="52"/>
        <v>0</v>
      </c>
    </row>
    <row r="767" spans="24:27" x14ac:dyDescent="0.25">
      <c r="X767" s="4">
        <f t="shared" si="51"/>
        <v>0</v>
      </c>
      <c r="Y767" s="4"/>
      <c r="Z767" s="4"/>
      <c r="AA767" s="4">
        <f t="shared" si="52"/>
        <v>0</v>
      </c>
    </row>
    <row r="768" spans="24:27" x14ac:dyDescent="0.25">
      <c r="X768" s="4">
        <f t="shared" si="51"/>
        <v>0</v>
      </c>
      <c r="Y768" s="4"/>
      <c r="Z768" s="4"/>
      <c r="AA768" s="4">
        <f t="shared" si="52"/>
        <v>0</v>
      </c>
    </row>
    <row r="769" spans="24:27" x14ac:dyDescent="0.25">
      <c r="X769" s="4">
        <f t="shared" si="51"/>
        <v>0</v>
      </c>
      <c r="Y769" s="4"/>
      <c r="Z769" s="4"/>
      <c r="AA769" s="4">
        <f t="shared" si="52"/>
        <v>0</v>
      </c>
    </row>
    <row r="770" spans="24:27" x14ac:dyDescent="0.25">
      <c r="X770" s="4">
        <f t="shared" si="51"/>
        <v>0</v>
      </c>
      <c r="Y770" s="4"/>
      <c r="Z770" s="4"/>
      <c r="AA770" s="4">
        <f t="shared" si="52"/>
        <v>0</v>
      </c>
    </row>
    <row r="771" spans="24:27" x14ac:dyDescent="0.25">
      <c r="X771" s="4">
        <f t="shared" si="51"/>
        <v>0</v>
      </c>
      <c r="Y771" s="4"/>
      <c r="Z771" s="4"/>
      <c r="AA771" s="4">
        <f t="shared" si="52"/>
        <v>0</v>
      </c>
    </row>
    <row r="772" spans="24:27" x14ac:dyDescent="0.25">
      <c r="X772" s="4">
        <f t="shared" si="51"/>
        <v>0</v>
      </c>
      <c r="Y772" s="4"/>
      <c r="Z772" s="4"/>
      <c r="AA772" s="4">
        <f t="shared" si="52"/>
        <v>0</v>
      </c>
    </row>
    <row r="773" spans="24:27" x14ac:dyDescent="0.25">
      <c r="X773" s="4">
        <f t="shared" ref="X773:X836" si="53">+M773+O773+P773+V773+W773</f>
        <v>0</v>
      </c>
      <c r="Y773" s="4"/>
      <c r="Z773" s="4"/>
      <c r="AA773" s="4">
        <f t="shared" si="52"/>
        <v>0</v>
      </c>
    </row>
    <row r="774" spans="24:27" x14ac:dyDescent="0.25">
      <c r="X774" s="4">
        <f t="shared" si="53"/>
        <v>0</v>
      </c>
      <c r="Y774" s="4"/>
      <c r="Z774" s="4"/>
      <c r="AA774" s="4">
        <f t="shared" si="52"/>
        <v>0</v>
      </c>
    </row>
    <row r="775" spans="24:27" x14ac:dyDescent="0.25">
      <c r="X775" s="4">
        <f t="shared" si="53"/>
        <v>0</v>
      </c>
      <c r="Y775" s="4"/>
      <c r="Z775" s="4"/>
      <c r="AA775" s="4">
        <f t="shared" si="52"/>
        <v>0</v>
      </c>
    </row>
    <row r="776" spans="24:27" x14ac:dyDescent="0.25">
      <c r="X776" s="4">
        <f t="shared" si="53"/>
        <v>0</v>
      </c>
      <c r="Y776" s="4"/>
      <c r="Z776" s="4"/>
      <c r="AA776" s="4">
        <f t="shared" si="52"/>
        <v>0</v>
      </c>
    </row>
    <row r="777" spans="24:27" x14ac:dyDescent="0.25">
      <c r="X777" s="4">
        <f t="shared" si="53"/>
        <v>0</v>
      </c>
      <c r="Y777" s="4"/>
      <c r="Z777" s="4"/>
      <c r="AA777" s="4">
        <f t="shared" si="52"/>
        <v>0</v>
      </c>
    </row>
    <row r="778" spans="24:27" x14ac:dyDescent="0.25">
      <c r="X778" s="4">
        <f t="shared" si="53"/>
        <v>0</v>
      </c>
      <c r="Y778" s="4"/>
      <c r="Z778" s="4"/>
      <c r="AA778" s="4">
        <f t="shared" si="52"/>
        <v>0</v>
      </c>
    </row>
    <row r="779" spans="24:27" x14ac:dyDescent="0.25">
      <c r="X779" s="4">
        <f t="shared" si="53"/>
        <v>0</v>
      </c>
      <c r="Y779" s="4"/>
      <c r="Z779" s="4"/>
      <c r="AA779" s="4">
        <f t="shared" si="52"/>
        <v>0</v>
      </c>
    </row>
    <row r="780" spans="24:27" x14ac:dyDescent="0.25">
      <c r="X780" s="4">
        <f t="shared" si="53"/>
        <v>0</v>
      </c>
      <c r="Y780" s="4"/>
      <c r="Z780" s="4"/>
      <c r="AA780" s="4">
        <f t="shared" si="52"/>
        <v>0</v>
      </c>
    </row>
    <row r="781" spans="24:27" x14ac:dyDescent="0.25">
      <c r="X781" s="4">
        <f t="shared" si="53"/>
        <v>0</v>
      </c>
      <c r="Y781" s="4"/>
      <c r="Z781" s="4"/>
      <c r="AA781" s="4">
        <f t="shared" si="52"/>
        <v>0</v>
      </c>
    </row>
    <row r="782" spans="24:27" x14ac:dyDescent="0.25">
      <c r="X782" s="4">
        <f t="shared" si="53"/>
        <v>0</v>
      </c>
      <c r="Y782" s="4"/>
      <c r="Z782" s="4"/>
      <c r="AA782" s="4">
        <f t="shared" si="52"/>
        <v>0</v>
      </c>
    </row>
    <row r="783" spans="24:27" x14ac:dyDescent="0.25">
      <c r="X783" s="4">
        <f t="shared" si="53"/>
        <v>0</v>
      </c>
      <c r="Y783" s="4"/>
      <c r="Z783" s="4"/>
      <c r="AA783" s="4">
        <f t="shared" si="52"/>
        <v>0</v>
      </c>
    </row>
    <row r="784" spans="24:27" x14ac:dyDescent="0.25">
      <c r="X784" s="4">
        <f t="shared" si="53"/>
        <v>0</v>
      </c>
      <c r="Y784" s="4"/>
      <c r="Z784" s="4"/>
      <c r="AA784" s="4">
        <f t="shared" si="52"/>
        <v>0</v>
      </c>
    </row>
    <row r="785" spans="24:27" x14ac:dyDescent="0.25">
      <c r="X785" s="4">
        <f t="shared" si="53"/>
        <v>0</v>
      </c>
      <c r="Y785" s="4"/>
      <c r="Z785" s="4"/>
      <c r="AA785" s="4">
        <f t="shared" ref="AA785:AA848" si="54">+J785-X785</f>
        <v>0</v>
      </c>
    </row>
    <row r="786" spans="24:27" x14ac:dyDescent="0.25">
      <c r="X786" s="4">
        <f t="shared" si="53"/>
        <v>0</v>
      </c>
      <c r="Y786" s="4"/>
      <c r="Z786" s="4"/>
      <c r="AA786" s="4">
        <f t="shared" si="54"/>
        <v>0</v>
      </c>
    </row>
    <row r="787" spans="24:27" x14ac:dyDescent="0.25">
      <c r="X787" s="4">
        <f t="shared" si="53"/>
        <v>0</v>
      </c>
      <c r="Y787" s="4"/>
      <c r="Z787" s="4"/>
      <c r="AA787" s="4">
        <f t="shared" si="54"/>
        <v>0</v>
      </c>
    </row>
    <row r="788" spans="24:27" x14ac:dyDescent="0.25">
      <c r="X788" s="4">
        <f t="shared" si="53"/>
        <v>0</v>
      </c>
      <c r="Y788" s="4"/>
      <c r="Z788" s="4"/>
      <c r="AA788" s="4">
        <f t="shared" si="54"/>
        <v>0</v>
      </c>
    </row>
    <row r="789" spans="24:27" x14ac:dyDescent="0.25">
      <c r="X789" s="4">
        <f t="shared" si="53"/>
        <v>0</v>
      </c>
      <c r="Y789" s="4"/>
      <c r="Z789" s="4"/>
      <c r="AA789" s="4">
        <f t="shared" si="54"/>
        <v>0</v>
      </c>
    </row>
    <row r="790" spans="24:27" x14ac:dyDescent="0.25">
      <c r="X790" s="4">
        <f t="shared" si="53"/>
        <v>0</v>
      </c>
      <c r="Y790" s="4"/>
      <c r="Z790" s="4"/>
      <c r="AA790" s="4">
        <f t="shared" si="54"/>
        <v>0</v>
      </c>
    </row>
    <row r="791" spans="24:27" x14ac:dyDescent="0.25">
      <c r="X791" s="4">
        <f t="shared" si="53"/>
        <v>0</v>
      </c>
      <c r="Y791" s="4"/>
      <c r="Z791" s="4"/>
      <c r="AA791" s="4">
        <f t="shared" si="54"/>
        <v>0</v>
      </c>
    </row>
    <row r="792" spans="24:27" x14ac:dyDescent="0.25">
      <c r="X792" s="4">
        <f t="shared" si="53"/>
        <v>0</v>
      </c>
      <c r="Y792" s="4"/>
      <c r="Z792" s="4"/>
      <c r="AA792" s="4">
        <f t="shared" si="54"/>
        <v>0</v>
      </c>
    </row>
    <row r="793" spans="24:27" x14ac:dyDescent="0.25">
      <c r="X793" s="4">
        <f t="shared" si="53"/>
        <v>0</v>
      </c>
      <c r="Y793" s="4"/>
      <c r="Z793" s="4"/>
      <c r="AA793" s="4">
        <f t="shared" si="54"/>
        <v>0</v>
      </c>
    </row>
    <row r="794" spans="24:27" x14ac:dyDescent="0.25">
      <c r="X794" s="4">
        <f t="shared" si="53"/>
        <v>0</v>
      </c>
      <c r="Y794" s="4"/>
      <c r="Z794" s="4"/>
      <c r="AA794" s="4">
        <f t="shared" si="54"/>
        <v>0</v>
      </c>
    </row>
    <row r="795" spans="24:27" x14ac:dyDescent="0.25">
      <c r="X795" s="4">
        <f t="shared" si="53"/>
        <v>0</v>
      </c>
      <c r="Y795" s="4"/>
      <c r="Z795" s="4"/>
      <c r="AA795" s="4">
        <f t="shared" si="54"/>
        <v>0</v>
      </c>
    </row>
    <row r="796" spans="24:27" x14ac:dyDescent="0.25">
      <c r="X796" s="4">
        <f t="shared" si="53"/>
        <v>0</v>
      </c>
      <c r="Y796" s="4"/>
      <c r="Z796" s="4"/>
      <c r="AA796" s="4">
        <f t="shared" si="54"/>
        <v>0</v>
      </c>
    </row>
    <row r="797" spans="24:27" x14ac:dyDescent="0.25">
      <c r="X797" s="4">
        <f t="shared" si="53"/>
        <v>0</v>
      </c>
      <c r="Y797" s="4"/>
      <c r="Z797" s="4"/>
      <c r="AA797" s="4">
        <f t="shared" si="54"/>
        <v>0</v>
      </c>
    </row>
    <row r="798" spans="24:27" x14ac:dyDescent="0.25">
      <c r="X798" s="4">
        <f t="shared" si="53"/>
        <v>0</v>
      </c>
      <c r="Y798" s="4"/>
      <c r="Z798" s="4"/>
      <c r="AA798" s="4">
        <f t="shared" si="54"/>
        <v>0</v>
      </c>
    </row>
    <row r="799" spans="24:27" x14ac:dyDescent="0.25">
      <c r="X799" s="4">
        <f t="shared" si="53"/>
        <v>0</v>
      </c>
      <c r="Y799" s="4"/>
      <c r="Z799" s="4"/>
      <c r="AA799" s="4">
        <f t="shared" si="54"/>
        <v>0</v>
      </c>
    </row>
    <row r="800" spans="24:27" x14ac:dyDescent="0.25">
      <c r="X800" s="4">
        <f t="shared" si="53"/>
        <v>0</v>
      </c>
      <c r="Y800" s="4"/>
      <c r="Z800" s="4"/>
      <c r="AA800" s="4">
        <f t="shared" si="54"/>
        <v>0</v>
      </c>
    </row>
    <row r="801" spans="24:27" x14ac:dyDescent="0.25">
      <c r="X801" s="4">
        <f t="shared" si="53"/>
        <v>0</v>
      </c>
      <c r="Y801" s="4"/>
      <c r="Z801" s="4"/>
      <c r="AA801" s="4">
        <f t="shared" si="54"/>
        <v>0</v>
      </c>
    </row>
    <row r="802" spans="24:27" x14ac:dyDescent="0.25">
      <c r="X802" s="4">
        <f t="shared" si="53"/>
        <v>0</v>
      </c>
      <c r="Y802" s="4"/>
      <c r="Z802" s="4"/>
      <c r="AA802" s="4">
        <f t="shared" si="54"/>
        <v>0</v>
      </c>
    </row>
    <row r="803" spans="24:27" x14ac:dyDescent="0.25">
      <c r="X803" s="4">
        <f t="shared" si="53"/>
        <v>0</v>
      </c>
      <c r="Y803" s="4"/>
      <c r="Z803" s="4"/>
      <c r="AA803" s="4">
        <f t="shared" si="54"/>
        <v>0</v>
      </c>
    </row>
    <row r="804" spans="24:27" x14ac:dyDescent="0.25">
      <c r="X804" s="4">
        <f t="shared" si="53"/>
        <v>0</v>
      </c>
      <c r="Y804" s="4"/>
      <c r="Z804" s="4"/>
      <c r="AA804" s="4">
        <f t="shared" si="54"/>
        <v>0</v>
      </c>
    </row>
    <row r="805" spans="24:27" x14ac:dyDescent="0.25">
      <c r="X805" s="4">
        <f t="shared" si="53"/>
        <v>0</v>
      </c>
      <c r="Y805" s="4"/>
      <c r="Z805" s="4"/>
      <c r="AA805" s="4">
        <f t="shared" si="54"/>
        <v>0</v>
      </c>
    </row>
    <row r="806" spans="24:27" x14ac:dyDescent="0.25">
      <c r="X806" s="4">
        <f t="shared" si="53"/>
        <v>0</v>
      </c>
      <c r="Y806" s="4"/>
      <c r="Z806" s="4"/>
      <c r="AA806" s="4">
        <f t="shared" si="54"/>
        <v>0</v>
      </c>
    </row>
    <row r="807" spans="24:27" x14ac:dyDescent="0.25">
      <c r="X807" s="4">
        <f t="shared" si="53"/>
        <v>0</v>
      </c>
      <c r="Y807" s="4"/>
      <c r="Z807" s="4"/>
      <c r="AA807" s="4">
        <f t="shared" si="54"/>
        <v>0</v>
      </c>
    </row>
    <row r="808" spans="24:27" x14ac:dyDescent="0.25">
      <c r="X808" s="4">
        <f t="shared" si="53"/>
        <v>0</v>
      </c>
      <c r="Y808" s="4"/>
      <c r="Z808" s="4"/>
      <c r="AA808" s="4">
        <f t="shared" si="54"/>
        <v>0</v>
      </c>
    </row>
    <row r="809" spans="24:27" x14ac:dyDescent="0.25">
      <c r="X809" s="4">
        <f t="shared" si="53"/>
        <v>0</v>
      </c>
      <c r="Y809" s="4"/>
      <c r="Z809" s="4"/>
      <c r="AA809" s="4">
        <f t="shared" si="54"/>
        <v>0</v>
      </c>
    </row>
    <row r="810" spans="24:27" x14ac:dyDescent="0.25">
      <c r="X810" s="4">
        <f t="shared" si="53"/>
        <v>0</v>
      </c>
      <c r="Y810" s="4"/>
      <c r="Z810" s="4"/>
      <c r="AA810" s="4">
        <f t="shared" si="54"/>
        <v>0</v>
      </c>
    </row>
    <row r="811" spans="24:27" x14ac:dyDescent="0.25">
      <c r="X811" s="4">
        <f t="shared" si="53"/>
        <v>0</v>
      </c>
      <c r="Y811" s="4"/>
      <c r="Z811" s="4"/>
      <c r="AA811" s="4">
        <f t="shared" si="54"/>
        <v>0</v>
      </c>
    </row>
    <row r="812" spans="24:27" x14ac:dyDescent="0.25">
      <c r="X812" s="4">
        <f t="shared" si="53"/>
        <v>0</v>
      </c>
      <c r="Y812" s="4"/>
      <c r="Z812" s="4"/>
      <c r="AA812" s="4">
        <f t="shared" si="54"/>
        <v>0</v>
      </c>
    </row>
    <row r="813" spans="24:27" x14ac:dyDescent="0.25">
      <c r="X813" s="4">
        <f t="shared" si="53"/>
        <v>0</v>
      </c>
      <c r="Y813" s="4"/>
      <c r="Z813" s="4"/>
      <c r="AA813" s="4">
        <f t="shared" si="54"/>
        <v>0</v>
      </c>
    </row>
    <row r="814" spans="24:27" x14ac:dyDescent="0.25">
      <c r="X814" s="4">
        <f t="shared" si="53"/>
        <v>0</v>
      </c>
      <c r="Y814" s="4"/>
      <c r="Z814" s="4"/>
      <c r="AA814" s="4">
        <f t="shared" si="54"/>
        <v>0</v>
      </c>
    </row>
    <row r="815" spans="24:27" x14ac:dyDescent="0.25">
      <c r="X815" s="4">
        <f t="shared" si="53"/>
        <v>0</v>
      </c>
      <c r="Y815" s="4"/>
      <c r="Z815" s="4"/>
      <c r="AA815" s="4">
        <f t="shared" si="54"/>
        <v>0</v>
      </c>
    </row>
    <row r="816" spans="24:27" x14ac:dyDescent="0.25">
      <c r="X816" s="4">
        <f t="shared" si="53"/>
        <v>0</v>
      </c>
      <c r="Y816" s="4"/>
      <c r="Z816" s="4"/>
      <c r="AA816" s="4">
        <f t="shared" si="54"/>
        <v>0</v>
      </c>
    </row>
    <row r="817" spans="24:27" x14ac:dyDescent="0.25">
      <c r="X817" s="4">
        <f t="shared" si="53"/>
        <v>0</v>
      </c>
      <c r="Y817" s="4"/>
      <c r="Z817" s="4"/>
      <c r="AA817" s="4">
        <f t="shared" si="54"/>
        <v>0</v>
      </c>
    </row>
    <row r="818" spans="24:27" x14ac:dyDescent="0.25">
      <c r="X818" s="4">
        <f t="shared" si="53"/>
        <v>0</v>
      </c>
      <c r="Y818" s="4"/>
      <c r="Z818" s="4"/>
      <c r="AA818" s="4">
        <f t="shared" si="54"/>
        <v>0</v>
      </c>
    </row>
    <row r="819" spans="24:27" x14ac:dyDescent="0.25">
      <c r="X819" s="4">
        <f t="shared" si="53"/>
        <v>0</v>
      </c>
      <c r="Y819" s="4"/>
      <c r="Z819" s="4"/>
      <c r="AA819" s="4">
        <f t="shared" si="54"/>
        <v>0</v>
      </c>
    </row>
    <row r="820" spans="24:27" x14ac:dyDescent="0.25">
      <c r="X820" s="4">
        <f t="shared" si="53"/>
        <v>0</v>
      </c>
      <c r="Y820" s="4"/>
      <c r="Z820" s="4"/>
      <c r="AA820" s="4">
        <f t="shared" si="54"/>
        <v>0</v>
      </c>
    </row>
    <row r="821" spans="24:27" x14ac:dyDescent="0.25">
      <c r="X821" s="4">
        <f t="shared" si="53"/>
        <v>0</v>
      </c>
      <c r="Y821" s="4"/>
      <c r="Z821" s="4"/>
      <c r="AA821" s="4">
        <f t="shared" si="54"/>
        <v>0</v>
      </c>
    </row>
    <row r="822" spans="24:27" x14ac:dyDescent="0.25">
      <c r="X822" s="4">
        <f t="shared" si="53"/>
        <v>0</v>
      </c>
      <c r="Y822" s="4"/>
      <c r="Z822" s="4"/>
      <c r="AA822" s="4">
        <f t="shared" si="54"/>
        <v>0</v>
      </c>
    </row>
    <row r="823" spans="24:27" x14ac:dyDescent="0.25">
      <c r="X823" s="4">
        <f t="shared" si="53"/>
        <v>0</v>
      </c>
      <c r="Y823" s="4"/>
      <c r="Z823" s="4"/>
      <c r="AA823" s="4">
        <f t="shared" si="54"/>
        <v>0</v>
      </c>
    </row>
    <row r="824" spans="24:27" x14ac:dyDescent="0.25">
      <c r="X824" s="4">
        <f t="shared" si="53"/>
        <v>0</v>
      </c>
      <c r="Y824" s="4"/>
      <c r="Z824" s="4"/>
      <c r="AA824" s="4">
        <f t="shared" si="54"/>
        <v>0</v>
      </c>
    </row>
    <row r="825" spans="24:27" x14ac:dyDescent="0.25">
      <c r="X825" s="4">
        <f t="shared" si="53"/>
        <v>0</v>
      </c>
      <c r="Y825" s="4"/>
      <c r="Z825" s="4"/>
      <c r="AA825" s="4">
        <f t="shared" si="54"/>
        <v>0</v>
      </c>
    </row>
    <row r="826" spans="24:27" x14ac:dyDescent="0.25">
      <c r="X826" s="4">
        <f t="shared" si="53"/>
        <v>0</v>
      </c>
      <c r="Y826" s="4"/>
      <c r="Z826" s="4"/>
      <c r="AA826" s="4">
        <f t="shared" si="54"/>
        <v>0</v>
      </c>
    </row>
    <row r="827" spans="24:27" x14ac:dyDescent="0.25">
      <c r="X827" s="4">
        <f t="shared" si="53"/>
        <v>0</v>
      </c>
      <c r="Y827" s="4"/>
      <c r="Z827" s="4"/>
      <c r="AA827" s="4">
        <f t="shared" si="54"/>
        <v>0</v>
      </c>
    </row>
    <row r="828" spans="24:27" x14ac:dyDescent="0.25">
      <c r="X828" s="4">
        <f t="shared" si="53"/>
        <v>0</v>
      </c>
      <c r="Y828" s="4"/>
      <c r="Z828" s="4"/>
      <c r="AA828" s="4">
        <f t="shared" si="54"/>
        <v>0</v>
      </c>
    </row>
    <row r="829" spans="24:27" x14ac:dyDescent="0.25">
      <c r="X829" s="4">
        <f t="shared" si="53"/>
        <v>0</v>
      </c>
      <c r="Y829" s="4"/>
      <c r="Z829" s="4"/>
      <c r="AA829" s="4">
        <f t="shared" si="54"/>
        <v>0</v>
      </c>
    </row>
    <row r="830" spans="24:27" x14ac:dyDescent="0.25">
      <c r="X830" s="4">
        <f t="shared" si="53"/>
        <v>0</v>
      </c>
      <c r="Y830" s="4"/>
      <c r="Z830" s="4"/>
      <c r="AA830" s="4">
        <f t="shared" si="54"/>
        <v>0</v>
      </c>
    </row>
    <row r="831" spans="24:27" x14ac:dyDescent="0.25">
      <c r="X831" s="4">
        <f t="shared" si="53"/>
        <v>0</v>
      </c>
      <c r="Y831" s="4"/>
      <c r="Z831" s="4"/>
      <c r="AA831" s="4">
        <f t="shared" si="54"/>
        <v>0</v>
      </c>
    </row>
    <row r="832" spans="24:27" x14ac:dyDescent="0.25">
      <c r="X832" s="4">
        <f t="shared" si="53"/>
        <v>0</v>
      </c>
      <c r="Y832" s="4"/>
      <c r="Z832" s="4"/>
      <c r="AA832" s="4">
        <f t="shared" si="54"/>
        <v>0</v>
      </c>
    </row>
    <row r="833" spans="24:27" x14ac:dyDescent="0.25">
      <c r="X833" s="4">
        <f t="shared" si="53"/>
        <v>0</v>
      </c>
      <c r="Y833" s="4"/>
      <c r="Z833" s="4"/>
      <c r="AA833" s="4">
        <f t="shared" si="54"/>
        <v>0</v>
      </c>
    </row>
    <row r="834" spans="24:27" x14ac:dyDescent="0.25">
      <c r="X834" s="4">
        <f t="shared" si="53"/>
        <v>0</v>
      </c>
      <c r="Y834" s="4"/>
      <c r="Z834" s="4"/>
      <c r="AA834" s="4">
        <f t="shared" si="54"/>
        <v>0</v>
      </c>
    </row>
    <row r="835" spans="24:27" x14ac:dyDescent="0.25">
      <c r="X835" s="4">
        <f t="shared" si="53"/>
        <v>0</v>
      </c>
      <c r="Y835" s="4"/>
      <c r="Z835" s="4"/>
      <c r="AA835" s="4">
        <f t="shared" si="54"/>
        <v>0</v>
      </c>
    </row>
    <row r="836" spans="24:27" x14ac:dyDescent="0.25">
      <c r="X836" s="4">
        <f t="shared" si="53"/>
        <v>0</v>
      </c>
      <c r="Y836" s="4"/>
      <c r="Z836" s="4"/>
      <c r="AA836" s="4">
        <f t="shared" si="54"/>
        <v>0</v>
      </c>
    </row>
    <row r="837" spans="24:27" x14ac:dyDescent="0.25">
      <c r="X837" s="4">
        <f t="shared" ref="X837:X900" si="55">+M837+O837+P837+V837+W837</f>
        <v>0</v>
      </c>
      <c r="Y837" s="4"/>
      <c r="Z837" s="4"/>
      <c r="AA837" s="4">
        <f t="shared" si="54"/>
        <v>0</v>
      </c>
    </row>
    <row r="838" spans="24:27" x14ac:dyDescent="0.25">
      <c r="X838" s="4">
        <f t="shared" si="55"/>
        <v>0</v>
      </c>
      <c r="Y838" s="4"/>
      <c r="Z838" s="4"/>
      <c r="AA838" s="4">
        <f t="shared" si="54"/>
        <v>0</v>
      </c>
    </row>
    <row r="839" spans="24:27" x14ac:dyDescent="0.25">
      <c r="X839" s="4">
        <f t="shared" si="55"/>
        <v>0</v>
      </c>
      <c r="Y839" s="4"/>
      <c r="Z839" s="4"/>
      <c r="AA839" s="4">
        <f t="shared" si="54"/>
        <v>0</v>
      </c>
    </row>
    <row r="840" spans="24:27" x14ac:dyDescent="0.25">
      <c r="X840" s="4">
        <f t="shared" si="55"/>
        <v>0</v>
      </c>
      <c r="Y840" s="4"/>
      <c r="Z840" s="4"/>
      <c r="AA840" s="4">
        <f t="shared" si="54"/>
        <v>0</v>
      </c>
    </row>
    <row r="841" spans="24:27" x14ac:dyDescent="0.25">
      <c r="X841" s="4">
        <f t="shared" si="55"/>
        <v>0</v>
      </c>
      <c r="Y841" s="4"/>
      <c r="Z841" s="4"/>
      <c r="AA841" s="4">
        <f t="shared" si="54"/>
        <v>0</v>
      </c>
    </row>
    <row r="842" spans="24:27" x14ac:dyDescent="0.25">
      <c r="X842" s="4">
        <f t="shared" si="55"/>
        <v>0</v>
      </c>
      <c r="Y842" s="4"/>
      <c r="Z842" s="4"/>
      <c r="AA842" s="4">
        <f t="shared" si="54"/>
        <v>0</v>
      </c>
    </row>
    <row r="843" spans="24:27" x14ac:dyDescent="0.25">
      <c r="X843" s="4">
        <f t="shared" si="55"/>
        <v>0</v>
      </c>
      <c r="Y843" s="4"/>
      <c r="Z843" s="4"/>
      <c r="AA843" s="4">
        <f t="shared" si="54"/>
        <v>0</v>
      </c>
    </row>
    <row r="844" spans="24:27" x14ac:dyDescent="0.25">
      <c r="X844" s="4">
        <f t="shared" si="55"/>
        <v>0</v>
      </c>
      <c r="Y844" s="4"/>
      <c r="Z844" s="4"/>
      <c r="AA844" s="4">
        <f t="shared" si="54"/>
        <v>0</v>
      </c>
    </row>
    <row r="845" spans="24:27" x14ac:dyDescent="0.25">
      <c r="X845" s="4">
        <f t="shared" si="55"/>
        <v>0</v>
      </c>
      <c r="Y845" s="4"/>
      <c r="Z845" s="4"/>
      <c r="AA845" s="4">
        <f t="shared" si="54"/>
        <v>0</v>
      </c>
    </row>
    <row r="846" spans="24:27" x14ac:dyDescent="0.25">
      <c r="X846" s="4">
        <f t="shared" si="55"/>
        <v>0</v>
      </c>
      <c r="Y846" s="4"/>
      <c r="Z846" s="4"/>
      <c r="AA846" s="4">
        <f t="shared" si="54"/>
        <v>0</v>
      </c>
    </row>
    <row r="847" spans="24:27" x14ac:dyDescent="0.25">
      <c r="X847" s="4">
        <f t="shared" si="55"/>
        <v>0</v>
      </c>
      <c r="Y847" s="4"/>
      <c r="Z847" s="4"/>
      <c r="AA847" s="4">
        <f t="shared" si="54"/>
        <v>0</v>
      </c>
    </row>
    <row r="848" spans="24:27" x14ac:dyDescent="0.25">
      <c r="X848" s="4">
        <f t="shared" si="55"/>
        <v>0</v>
      </c>
      <c r="Y848" s="4"/>
      <c r="Z848" s="4"/>
      <c r="AA848" s="4">
        <f t="shared" si="54"/>
        <v>0</v>
      </c>
    </row>
    <row r="849" spans="24:27" x14ac:dyDescent="0.25">
      <c r="X849" s="4">
        <f t="shared" si="55"/>
        <v>0</v>
      </c>
      <c r="Y849" s="4"/>
      <c r="Z849" s="4"/>
      <c r="AA849" s="4">
        <f t="shared" ref="AA849:AA912" si="56">+J849-X849</f>
        <v>0</v>
      </c>
    </row>
    <row r="850" spans="24:27" x14ac:dyDescent="0.25">
      <c r="X850" s="4">
        <f t="shared" si="55"/>
        <v>0</v>
      </c>
      <c r="Y850" s="4"/>
      <c r="Z850" s="4"/>
      <c r="AA850" s="4">
        <f t="shared" si="56"/>
        <v>0</v>
      </c>
    </row>
    <row r="851" spans="24:27" x14ac:dyDescent="0.25">
      <c r="X851" s="4">
        <f t="shared" si="55"/>
        <v>0</v>
      </c>
      <c r="Y851" s="4"/>
      <c r="Z851" s="4"/>
      <c r="AA851" s="4">
        <f t="shared" si="56"/>
        <v>0</v>
      </c>
    </row>
    <row r="852" spans="24:27" x14ac:dyDescent="0.25">
      <c r="X852" s="4">
        <f t="shared" si="55"/>
        <v>0</v>
      </c>
      <c r="Y852" s="4"/>
      <c r="Z852" s="4"/>
      <c r="AA852" s="4">
        <f t="shared" si="56"/>
        <v>0</v>
      </c>
    </row>
    <row r="853" spans="24:27" x14ac:dyDescent="0.25">
      <c r="X853" s="4">
        <f t="shared" si="55"/>
        <v>0</v>
      </c>
      <c r="Y853" s="4"/>
      <c r="Z853" s="4"/>
      <c r="AA853" s="4">
        <f t="shared" si="56"/>
        <v>0</v>
      </c>
    </row>
    <row r="854" spans="24:27" x14ac:dyDescent="0.25">
      <c r="X854" s="4">
        <f t="shared" si="55"/>
        <v>0</v>
      </c>
      <c r="Y854" s="4"/>
      <c r="Z854" s="4"/>
      <c r="AA854" s="4">
        <f t="shared" si="56"/>
        <v>0</v>
      </c>
    </row>
    <row r="855" spans="24:27" x14ac:dyDescent="0.25">
      <c r="X855" s="4">
        <f t="shared" si="55"/>
        <v>0</v>
      </c>
      <c r="Y855" s="4"/>
      <c r="Z855" s="4"/>
      <c r="AA855" s="4">
        <f t="shared" si="56"/>
        <v>0</v>
      </c>
    </row>
    <row r="856" spans="24:27" x14ac:dyDescent="0.25">
      <c r="X856" s="4">
        <f t="shared" si="55"/>
        <v>0</v>
      </c>
      <c r="Y856" s="4"/>
      <c r="Z856" s="4"/>
      <c r="AA856" s="4">
        <f t="shared" si="56"/>
        <v>0</v>
      </c>
    </row>
    <row r="857" spans="24:27" x14ac:dyDescent="0.25">
      <c r="X857" s="4">
        <f t="shared" si="55"/>
        <v>0</v>
      </c>
      <c r="Y857" s="4"/>
      <c r="Z857" s="4"/>
      <c r="AA857" s="4">
        <f t="shared" si="56"/>
        <v>0</v>
      </c>
    </row>
    <row r="858" spans="24:27" x14ac:dyDescent="0.25">
      <c r="X858" s="4">
        <f t="shared" si="55"/>
        <v>0</v>
      </c>
      <c r="Y858" s="4"/>
      <c r="Z858" s="4"/>
      <c r="AA858" s="4">
        <f t="shared" si="56"/>
        <v>0</v>
      </c>
    </row>
    <row r="859" spans="24:27" x14ac:dyDescent="0.25">
      <c r="X859" s="4">
        <f t="shared" si="55"/>
        <v>0</v>
      </c>
      <c r="Y859" s="4"/>
      <c r="Z859" s="4"/>
      <c r="AA859" s="4">
        <f t="shared" si="56"/>
        <v>0</v>
      </c>
    </row>
    <row r="860" spans="24:27" x14ac:dyDescent="0.25">
      <c r="X860" s="4">
        <f t="shared" si="55"/>
        <v>0</v>
      </c>
      <c r="Y860" s="4"/>
      <c r="Z860" s="4"/>
      <c r="AA860" s="4">
        <f t="shared" si="56"/>
        <v>0</v>
      </c>
    </row>
    <row r="861" spans="24:27" x14ac:dyDescent="0.25">
      <c r="X861" s="4">
        <f t="shared" si="55"/>
        <v>0</v>
      </c>
      <c r="Y861" s="4"/>
      <c r="Z861" s="4"/>
      <c r="AA861" s="4">
        <f t="shared" si="56"/>
        <v>0</v>
      </c>
    </row>
    <row r="862" spans="24:27" x14ac:dyDescent="0.25">
      <c r="X862" s="4">
        <f t="shared" si="55"/>
        <v>0</v>
      </c>
      <c r="Y862" s="4"/>
      <c r="Z862" s="4"/>
      <c r="AA862" s="4">
        <f t="shared" si="56"/>
        <v>0</v>
      </c>
    </row>
    <row r="863" spans="24:27" x14ac:dyDescent="0.25">
      <c r="X863" s="4">
        <f t="shared" si="55"/>
        <v>0</v>
      </c>
      <c r="Y863" s="4"/>
      <c r="Z863" s="4"/>
      <c r="AA863" s="4">
        <f t="shared" si="56"/>
        <v>0</v>
      </c>
    </row>
    <row r="864" spans="24:27" x14ac:dyDescent="0.25">
      <c r="X864" s="4">
        <f t="shared" si="55"/>
        <v>0</v>
      </c>
      <c r="Y864" s="4"/>
      <c r="Z864" s="4"/>
      <c r="AA864" s="4">
        <f t="shared" si="56"/>
        <v>0</v>
      </c>
    </row>
    <row r="865" spans="24:27" x14ac:dyDescent="0.25">
      <c r="X865" s="4">
        <f t="shared" si="55"/>
        <v>0</v>
      </c>
      <c r="Y865" s="4"/>
      <c r="Z865" s="4"/>
      <c r="AA865" s="4">
        <f t="shared" si="56"/>
        <v>0</v>
      </c>
    </row>
    <row r="866" spans="24:27" x14ac:dyDescent="0.25">
      <c r="X866" s="4">
        <f t="shared" si="55"/>
        <v>0</v>
      </c>
      <c r="Y866" s="4"/>
      <c r="Z866" s="4"/>
      <c r="AA866" s="4">
        <f t="shared" si="56"/>
        <v>0</v>
      </c>
    </row>
    <row r="867" spans="24:27" x14ac:dyDescent="0.25">
      <c r="X867" s="4">
        <f t="shared" si="55"/>
        <v>0</v>
      </c>
      <c r="Y867" s="4"/>
      <c r="Z867" s="4"/>
      <c r="AA867" s="4">
        <f t="shared" si="56"/>
        <v>0</v>
      </c>
    </row>
    <row r="868" spans="24:27" x14ac:dyDescent="0.25">
      <c r="X868" s="4">
        <f t="shared" si="55"/>
        <v>0</v>
      </c>
      <c r="Y868" s="4"/>
      <c r="Z868" s="4"/>
      <c r="AA868" s="4">
        <f t="shared" si="56"/>
        <v>0</v>
      </c>
    </row>
    <row r="869" spans="24:27" x14ac:dyDescent="0.25">
      <c r="X869" s="4">
        <f t="shared" si="55"/>
        <v>0</v>
      </c>
      <c r="Y869" s="4"/>
      <c r="Z869" s="4"/>
      <c r="AA869" s="4">
        <f t="shared" si="56"/>
        <v>0</v>
      </c>
    </row>
    <row r="870" spans="24:27" x14ac:dyDescent="0.25">
      <c r="X870" s="4">
        <f t="shared" si="55"/>
        <v>0</v>
      </c>
      <c r="Y870" s="4"/>
      <c r="Z870" s="4"/>
      <c r="AA870" s="4">
        <f t="shared" si="56"/>
        <v>0</v>
      </c>
    </row>
    <row r="871" spans="24:27" x14ac:dyDescent="0.25">
      <c r="X871" s="4">
        <f t="shared" si="55"/>
        <v>0</v>
      </c>
      <c r="Y871" s="4"/>
      <c r="Z871" s="4"/>
      <c r="AA871" s="4">
        <f t="shared" si="56"/>
        <v>0</v>
      </c>
    </row>
    <row r="872" spans="24:27" x14ac:dyDescent="0.25">
      <c r="X872" s="4">
        <f t="shared" si="55"/>
        <v>0</v>
      </c>
      <c r="Y872" s="4"/>
      <c r="Z872" s="4"/>
      <c r="AA872" s="4">
        <f t="shared" si="56"/>
        <v>0</v>
      </c>
    </row>
    <row r="873" spans="24:27" x14ac:dyDescent="0.25">
      <c r="X873" s="4">
        <f t="shared" si="55"/>
        <v>0</v>
      </c>
      <c r="Y873" s="4"/>
      <c r="Z873" s="4"/>
      <c r="AA873" s="4">
        <f t="shared" si="56"/>
        <v>0</v>
      </c>
    </row>
    <row r="874" spans="24:27" x14ac:dyDescent="0.25">
      <c r="X874" s="4">
        <f t="shared" si="55"/>
        <v>0</v>
      </c>
      <c r="Y874" s="4"/>
      <c r="Z874" s="4"/>
      <c r="AA874" s="4">
        <f t="shared" si="56"/>
        <v>0</v>
      </c>
    </row>
    <row r="875" spans="24:27" x14ac:dyDescent="0.25">
      <c r="X875" s="4">
        <f t="shared" si="55"/>
        <v>0</v>
      </c>
      <c r="Y875" s="4"/>
      <c r="Z875" s="4"/>
      <c r="AA875" s="4">
        <f t="shared" si="56"/>
        <v>0</v>
      </c>
    </row>
    <row r="876" spans="24:27" x14ac:dyDescent="0.25">
      <c r="X876" s="4">
        <f t="shared" si="55"/>
        <v>0</v>
      </c>
      <c r="Y876" s="4"/>
      <c r="Z876" s="4"/>
      <c r="AA876" s="4">
        <f t="shared" si="56"/>
        <v>0</v>
      </c>
    </row>
    <row r="877" spans="24:27" x14ac:dyDescent="0.25">
      <c r="X877" s="4">
        <f t="shared" si="55"/>
        <v>0</v>
      </c>
      <c r="Y877" s="4"/>
      <c r="Z877" s="4"/>
      <c r="AA877" s="4">
        <f t="shared" si="56"/>
        <v>0</v>
      </c>
    </row>
    <row r="878" spans="24:27" x14ac:dyDescent="0.25">
      <c r="X878" s="4">
        <f t="shared" si="55"/>
        <v>0</v>
      </c>
      <c r="Y878" s="4"/>
      <c r="Z878" s="4"/>
      <c r="AA878" s="4">
        <f t="shared" si="56"/>
        <v>0</v>
      </c>
    </row>
    <row r="879" spans="24:27" x14ac:dyDescent="0.25">
      <c r="X879" s="4">
        <f t="shared" si="55"/>
        <v>0</v>
      </c>
      <c r="Y879" s="4"/>
      <c r="Z879" s="4"/>
      <c r="AA879" s="4">
        <f t="shared" si="56"/>
        <v>0</v>
      </c>
    </row>
    <row r="880" spans="24:27" x14ac:dyDescent="0.25">
      <c r="X880" s="4">
        <f t="shared" si="55"/>
        <v>0</v>
      </c>
      <c r="Y880" s="4"/>
      <c r="Z880" s="4"/>
      <c r="AA880" s="4">
        <f t="shared" si="56"/>
        <v>0</v>
      </c>
    </row>
    <row r="881" spans="24:27" x14ac:dyDescent="0.25">
      <c r="X881" s="4">
        <f t="shared" si="55"/>
        <v>0</v>
      </c>
      <c r="Y881" s="4"/>
      <c r="Z881" s="4"/>
      <c r="AA881" s="4">
        <f t="shared" si="56"/>
        <v>0</v>
      </c>
    </row>
    <row r="882" spans="24:27" x14ac:dyDescent="0.25">
      <c r="X882" s="4">
        <f t="shared" si="55"/>
        <v>0</v>
      </c>
      <c r="Y882" s="4"/>
      <c r="Z882" s="4"/>
      <c r="AA882" s="4">
        <f t="shared" si="56"/>
        <v>0</v>
      </c>
    </row>
    <row r="883" spans="24:27" x14ac:dyDescent="0.25">
      <c r="X883" s="4">
        <f t="shared" si="55"/>
        <v>0</v>
      </c>
      <c r="Y883" s="4"/>
      <c r="Z883" s="4"/>
      <c r="AA883" s="4">
        <f t="shared" si="56"/>
        <v>0</v>
      </c>
    </row>
    <row r="884" spans="24:27" x14ac:dyDescent="0.25">
      <c r="X884" s="4">
        <f t="shared" si="55"/>
        <v>0</v>
      </c>
      <c r="Y884" s="4"/>
      <c r="Z884" s="4"/>
      <c r="AA884" s="4">
        <f t="shared" si="56"/>
        <v>0</v>
      </c>
    </row>
    <row r="885" spans="24:27" x14ac:dyDescent="0.25">
      <c r="X885" s="4">
        <f t="shared" si="55"/>
        <v>0</v>
      </c>
      <c r="Y885" s="4"/>
      <c r="Z885" s="4"/>
      <c r="AA885" s="4">
        <f t="shared" si="56"/>
        <v>0</v>
      </c>
    </row>
    <row r="886" spans="24:27" x14ac:dyDescent="0.25">
      <c r="X886" s="4">
        <f t="shared" si="55"/>
        <v>0</v>
      </c>
      <c r="Y886" s="4"/>
      <c r="Z886" s="4"/>
      <c r="AA886" s="4">
        <f t="shared" si="56"/>
        <v>0</v>
      </c>
    </row>
    <row r="887" spans="24:27" x14ac:dyDescent="0.25">
      <c r="X887" s="4">
        <f t="shared" si="55"/>
        <v>0</v>
      </c>
      <c r="Y887" s="4"/>
      <c r="Z887" s="4"/>
      <c r="AA887" s="4">
        <f t="shared" si="56"/>
        <v>0</v>
      </c>
    </row>
    <row r="888" spans="24:27" x14ac:dyDescent="0.25">
      <c r="X888" s="4">
        <f t="shared" si="55"/>
        <v>0</v>
      </c>
      <c r="Y888" s="4"/>
      <c r="Z888" s="4"/>
      <c r="AA888" s="4">
        <f t="shared" si="56"/>
        <v>0</v>
      </c>
    </row>
    <row r="889" spans="24:27" x14ac:dyDescent="0.25">
      <c r="X889" s="4">
        <f t="shared" si="55"/>
        <v>0</v>
      </c>
      <c r="Y889" s="4"/>
      <c r="Z889" s="4"/>
      <c r="AA889" s="4">
        <f t="shared" si="56"/>
        <v>0</v>
      </c>
    </row>
    <row r="890" spans="24:27" x14ac:dyDescent="0.25">
      <c r="X890" s="4">
        <f t="shared" si="55"/>
        <v>0</v>
      </c>
      <c r="Y890" s="4"/>
      <c r="Z890" s="4"/>
      <c r="AA890" s="4">
        <f t="shared" si="56"/>
        <v>0</v>
      </c>
    </row>
    <row r="891" spans="24:27" x14ac:dyDescent="0.25">
      <c r="X891" s="4">
        <f t="shared" si="55"/>
        <v>0</v>
      </c>
      <c r="Y891" s="4"/>
      <c r="Z891" s="4"/>
      <c r="AA891" s="4">
        <f t="shared" si="56"/>
        <v>0</v>
      </c>
    </row>
    <row r="892" spans="24:27" x14ac:dyDescent="0.25">
      <c r="X892" s="4">
        <f t="shared" si="55"/>
        <v>0</v>
      </c>
      <c r="Y892" s="4"/>
      <c r="Z892" s="4"/>
      <c r="AA892" s="4">
        <f t="shared" si="56"/>
        <v>0</v>
      </c>
    </row>
    <row r="893" spans="24:27" x14ac:dyDescent="0.25">
      <c r="X893" s="4">
        <f t="shared" si="55"/>
        <v>0</v>
      </c>
      <c r="Y893" s="4"/>
      <c r="Z893" s="4"/>
      <c r="AA893" s="4">
        <f t="shared" si="56"/>
        <v>0</v>
      </c>
    </row>
    <row r="894" spans="24:27" x14ac:dyDescent="0.25">
      <c r="X894" s="4">
        <f t="shared" si="55"/>
        <v>0</v>
      </c>
      <c r="Y894" s="4"/>
      <c r="Z894" s="4"/>
      <c r="AA894" s="4">
        <f t="shared" si="56"/>
        <v>0</v>
      </c>
    </row>
    <row r="895" spans="24:27" x14ac:dyDescent="0.25">
      <c r="X895" s="4">
        <f t="shared" si="55"/>
        <v>0</v>
      </c>
      <c r="Y895" s="4"/>
      <c r="Z895" s="4"/>
      <c r="AA895" s="4">
        <f t="shared" si="56"/>
        <v>0</v>
      </c>
    </row>
    <row r="896" spans="24:27" x14ac:dyDescent="0.25">
      <c r="X896" s="4">
        <f t="shared" si="55"/>
        <v>0</v>
      </c>
      <c r="Y896" s="4"/>
      <c r="Z896" s="4"/>
      <c r="AA896" s="4">
        <f t="shared" si="56"/>
        <v>0</v>
      </c>
    </row>
    <row r="897" spans="24:27" x14ac:dyDescent="0.25">
      <c r="X897" s="4">
        <f t="shared" si="55"/>
        <v>0</v>
      </c>
      <c r="Y897" s="4"/>
      <c r="Z897" s="4"/>
      <c r="AA897" s="4">
        <f t="shared" si="56"/>
        <v>0</v>
      </c>
    </row>
    <row r="898" spans="24:27" x14ac:dyDescent="0.25">
      <c r="X898" s="4">
        <f t="shared" si="55"/>
        <v>0</v>
      </c>
      <c r="Y898" s="4"/>
      <c r="Z898" s="4"/>
      <c r="AA898" s="4">
        <f t="shared" si="56"/>
        <v>0</v>
      </c>
    </row>
    <row r="899" spans="24:27" x14ac:dyDescent="0.25">
      <c r="X899" s="4">
        <f t="shared" si="55"/>
        <v>0</v>
      </c>
      <c r="Y899" s="4"/>
      <c r="Z899" s="4"/>
      <c r="AA899" s="4">
        <f t="shared" si="56"/>
        <v>0</v>
      </c>
    </row>
    <row r="900" spans="24:27" x14ac:dyDescent="0.25">
      <c r="X900" s="4">
        <f t="shared" si="55"/>
        <v>0</v>
      </c>
      <c r="Y900" s="4"/>
      <c r="Z900" s="4"/>
      <c r="AA900" s="4">
        <f t="shared" si="56"/>
        <v>0</v>
      </c>
    </row>
    <row r="901" spans="24:27" x14ac:dyDescent="0.25">
      <c r="X901" s="4">
        <f t="shared" ref="X901:X964" si="57">+M901+O901+P901+V901+W901</f>
        <v>0</v>
      </c>
      <c r="Y901" s="4"/>
      <c r="Z901" s="4"/>
      <c r="AA901" s="4">
        <f t="shared" si="56"/>
        <v>0</v>
      </c>
    </row>
    <row r="902" spans="24:27" x14ac:dyDescent="0.25">
      <c r="X902" s="4">
        <f t="shared" si="57"/>
        <v>0</v>
      </c>
      <c r="Y902" s="4"/>
      <c r="Z902" s="4"/>
      <c r="AA902" s="4">
        <f t="shared" si="56"/>
        <v>0</v>
      </c>
    </row>
    <row r="903" spans="24:27" x14ac:dyDescent="0.25">
      <c r="X903" s="4">
        <f t="shared" si="57"/>
        <v>0</v>
      </c>
      <c r="Y903" s="4"/>
      <c r="Z903" s="4"/>
      <c r="AA903" s="4">
        <f t="shared" si="56"/>
        <v>0</v>
      </c>
    </row>
    <row r="904" spans="24:27" x14ac:dyDescent="0.25">
      <c r="X904" s="4">
        <f t="shared" si="57"/>
        <v>0</v>
      </c>
      <c r="Y904" s="4"/>
      <c r="Z904" s="4"/>
      <c r="AA904" s="4">
        <f t="shared" si="56"/>
        <v>0</v>
      </c>
    </row>
    <row r="905" spans="24:27" x14ac:dyDescent="0.25">
      <c r="X905" s="4">
        <f t="shared" si="57"/>
        <v>0</v>
      </c>
      <c r="Y905" s="4"/>
      <c r="Z905" s="4"/>
      <c r="AA905" s="4">
        <f t="shared" si="56"/>
        <v>0</v>
      </c>
    </row>
    <row r="906" spans="24:27" x14ac:dyDescent="0.25">
      <c r="X906" s="4">
        <f t="shared" si="57"/>
        <v>0</v>
      </c>
      <c r="Y906" s="4"/>
      <c r="Z906" s="4"/>
      <c r="AA906" s="4">
        <f t="shared" si="56"/>
        <v>0</v>
      </c>
    </row>
    <row r="907" spans="24:27" x14ac:dyDescent="0.25">
      <c r="X907" s="4">
        <f t="shared" si="57"/>
        <v>0</v>
      </c>
      <c r="Y907" s="4"/>
      <c r="Z907" s="4"/>
      <c r="AA907" s="4">
        <f t="shared" si="56"/>
        <v>0</v>
      </c>
    </row>
    <row r="908" spans="24:27" x14ac:dyDescent="0.25">
      <c r="X908" s="4">
        <f t="shared" si="57"/>
        <v>0</v>
      </c>
      <c r="Y908" s="4"/>
      <c r="Z908" s="4"/>
      <c r="AA908" s="4">
        <f t="shared" si="56"/>
        <v>0</v>
      </c>
    </row>
    <row r="909" spans="24:27" x14ac:dyDescent="0.25">
      <c r="X909" s="4">
        <f t="shared" si="57"/>
        <v>0</v>
      </c>
      <c r="Y909" s="4"/>
      <c r="Z909" s="4"/>
      <c r="AA909" s="4">
        <f t="shared" si="56"/>
        <v>0</v>
      </c>
    </row>
    <row r="910" spans="24:27" x14ac:dyDescent="0.25">
      <c r="X910" s="4">
        <f t="shared" si="57"/>
        <v>0</v>
      </c>
      <c r="Y910" s="4"/>
      <c r="Z910" s="4"/>
      <c r="AA910" s="4">
        <f t="shared" si="56"/>
        <v>0</v>
      </c>
    </row>
    <row r="911" spans="24:27" x14ac:dyDescent="0.25">
      <c r="X911" s="4">
        <f t="shared" si="57"/>
        <v>0</v>
      </c>
      <c r="Y911" s="4"/>
      <c r="Z911" s="4"/>
      <c r="AA911" s="4">
        <f t="shared" si="56"/>
        <v>0</v>
      </c>
    </row>
    <row r="912" spans="24:27" x14ac:dyDescent="0.25">
      <c r="X912" s="4">
        <f t="shared" si="57"/>
        <v>0</v>
      </c>
      <c r="Y912" s="4"/>
      <c r="Z912" s="4"/>
      <c r="AA912" s="4">
        <f t="shared" si="56"/>
        <v>0</v>
      </c>
    </row>
    <row r="913" spans="24:27" x14ac:dyDescent="0.25">
      <c r="X913" s="4">
        <f t="shared" si="57"/>
        <v>0</v>
      </c>
      <c r="Y913" s="4"/>
      <c r="Z913" s="4"/>
      <c r="AA913" s="4">
        <f t="shared" ref="AA913:AA976" si="58">+J913-X913</f>
        <v>0</v>
      </c>
    </row>
    <row r="914" spans="24:27" x14ac:dyDescent="0.25">
      <c r="X914" s="4">
        <f t="shared" si="57"/>
        <v>0</v>
      </c>
      <c r="Y914" s="4"/>
      <c r="Z914" s="4"/>
      <c r="AA914" s="4">
        <f t="shared" si="58"/>
        <v>0</v>
      </c>
    </row>
    <row r="915" spans="24:27" x14ac:dyDescent="0.25">
      <c r="X915" s="4">
        <f t="shared" si="57"/>
        <v>0</v>
      </c>
      <c r="Y915" s="4"/>
      <c r="Z915" s="4"/>
      <c r="AA915" s="4">
        <f t="shared" si="58"/>
        <v>0</v>
      </c>
    </row>
    <row r="916" spans="24:27" x14ac:dyDescent="0.25">
      <c r="X916" s="4">
        <f t="shared" si="57"/>
        <v>0</v>
      </c>
      <c r="Y916" s="4"/>
      <c r="Z916" s="4"/>
      <c r="AA916" s="4">
        <f t="shared" si="58"/>
        <v>0</v>
      </c>
    </row>
    <row r="917" spans="24:27" x14ac:dyDescent="0.25">
      <c r="X917" s="4">
        <f t="shared" si="57"/>
        <v>0</v>
      </c>
      <c r="Y917" s="4"/>
      <c r="Z917" s="4"/>
      <c r="AA917" s="4">
        <f t="shared" si="58"/>
        <v>0</v>
      </c>
    </row>
    <row r="918" spans="24:27" x14ac:dyDescent="0.25">
      <c r="X918" s="4">
        <f t="shared" si="57"/>
        <v>0</v>
      </c>
      <c r="Y918" s="4"/>
      <c r="Z918" s="4"/>
      <c r="AA918" s="4">
        <f t="shared" si="58"/>
        <v>0</v>
      </c>
    </row>
    <row r="919" spans="24:27" x14ac:dyDescent="0.25">
      <c r="X919" s="4">
        <f t="shared" si="57"/>
        <v>0</v>
      </c>
      <c r="Y919" s="4"/>
      <c r="Z919" s="4"/>
      <c r="AA919" s="4">
        <f t="shared" si="58"/>
        <v>0</v>
      </c>
    </row>
    <row r="920" spans="24:27" x14ac:dyDescent="0.25">
      <c r="X920" s="4">
        <f t="shared" si="57"/>
        <v>0</v>
      </c>
      <c r="Y920" s="4"/>
      <c r="Z920" s="4"/>
      <c r="AA920" s="4">
        <f t="shared" si="58"/>
        <v>0</v>
      </c>
    </row>
    <row r="921" spans="24:27" x14ac:dyDescent="0.25">
      <c r="X921" s="4">
        <f t="shared" si="57"/>
        <v>0</v>
      </c>
      <c r="Y921" s="4"/>
      <c r="Z921" s="4"/>
      <c r="AA921" s="4">
        <f t="shared" si="58"/>
        <v>0</v>
      </c>
    </row>
    <row r="922" spans="24:27" x14ac:dyDescent="0.25">
      <c r="X922" s="4">
        <f t="shared" si="57"/>
        <v>0</v>
      </c>
      <c r="Y922" s="4"/>
      <c r="Z922" s="4"/>
      <c r="AA922" s="4">
        <f t="shared" si="58"/>
        <v>0</v>
      </c>
    </row>
    <row r="923" spans="24:27" x14ac:dyDescent="0.25">
      <c r="X923" s="4">
        <f t="shared" si="57"/>
        <v>0</v>
      </c>
      <c r="Y923" s="4"/>
      <c r="Z923" s="4"/>
      <c r="AA923" s="4">
        <f t="shared" si="58"/>
        <v>0</v>
      </c>
    </row>
    <row r="924" spans="24:27" x14ac:dyDescent="0.25">
      <c r="X924" s="4">
        <f t="shared" si="57"/>
        <v>0</v>
      </c>
      <c r="Y924" s="4"/>
      <c r="Z924" s="4"/>
      <c r="AA924" s="4">
        <f t="shared" si="58"/>
        <v>0</v>
      </c>
    </row>
    <row r="925" spans="24:27" x14ac:dyDescent="0.25">
      <c r="X925" s="4">
        <f t="shared" si="57"/>
        <v>0</v>
      </c>
      <c r="Y925" s="4"/>
      <c r="Z925" s="4"/>
      <c r="AA925" s="4">
        <f t="shared" si="58"/>
        <v>0</v>
      </c>
    </row>
    <row r="926" spans="24:27" x14ac:dyDescent="0.25">
      <c r="X926" s="4">
        <f t="shared" si="57"/>
        <v>0</v>
      </c>
      <c r="Y926" s="4"/>
      <c r="Z926" s="4"/>
      <c r="AA926" s="4">
        <f t="shared" si="58"/>
        <v>0</v>
      </c>
    </row>
    <row r="927" spans="24:27" x14ac:dyDescent="0.25">
      <c r="X927" s="4">
        <f t="shared" si="57"/>
        <v>0</v>
      </c>
      <c r="Y927" s="4"/>
      <c r="Z927" s="4"/>
      <c r="AA927" s="4">
        <f t="shared" si="58"/>
        <v>0</v>
      </c>
    </row>
    <row r="928" spans="24:27" x14ac:dyDescent="0.25">
      <c r="X928" s="4">
        <f t="shared" si="57"/>
        <v>0</v>
      </c>
      <c r="Y928" s="4"/>
      <c r="Z928" s="4"/>
      <c r="AA928" s="4">
        <f t="shared" si="58"/>
        <v>0</v>
      </c>
    </row>
    <row r="929" spans="24:27" x14ac:dyDescent="0.25">
      <c r="X929" s="4">
        <f t="shared" si="57"/>
        <v>0</v>
      </c>
      <c r="Y929" s="4"/>
      <c r="Z929" s="4"/>
      <c r="AA929" s="4">
        <f t="shared" si="58"/>
        <v>0</v>
      </c>
    </row>
    <row r="930" spans="24:27" x14ac:dyDescent="0.25">
      <c r="X930" s="4">
        <f t="shared" si="57"/>
        <v>0</v>
      </c>
      <c r="Y930" s="4"/>
      <c r="Z930" s="4"/>
      <c r="AA930" s="4">
        <f t="shared" si="58"/>
        <v>0</v>
      </c>
    </row>
    <row r="931" spans="24:27" x14ac:dyDescent="0.25">
      <c r="X931" s="4">
        <f t="shared" si="57"/>
        <v>0</v>
      </c>
      <c r="Y931" s="4"/>
      <c r="Z931" s="4"/>
      <c r="AA931" s="4">
        <f t="shared" si="58"/>
        <v>0</v>
      </c>
    </row>
    <row r="932" spans="24:27" x14ac:dyDescent="0.25">
      <c r="X932" s="4">
        <f t="shared" si="57"/>
        <v>0</v>
      </c>
      <c r="Y932" s="4"/>
      <c r="Z932" s="4"/>
      <c r="AA932" s="4">
        <f t="shared" si="58"/>
        <v>0</v>
      </c>
    </row>
    <row r="933" spans="24:27" x14ac:dyDescent="0.25">
      <c r="X933" s="4">
        <f t="shared" si="57"/>
        <v>0</v>
      </c>
      <c r="Y933" s="4"/>
      <c r="Z933" s="4"/>
      <c r="AA933" s="4">
        <f t="shared" si="58"/>
        <v>0</v>
      </c>
    </row>
    <row r="934" spans="24:27" x14ac:dyDescent="0.25">
      <c r="X934" s="4">
        <f t="shared" si="57"/>
        <v>0</v>
      </c>
      <c r="Y934" s="4"/>
      <c r="Z934" s="4"/>
      <c r="AA934" s="4">
        <f t="shared" si="58"/>
        <v>0</v>
      </c>
    </row>
    <row r="935" spans="24:27" x14ac:dyDescent="0.25">
      <c r="X935" s="4">
        <f t="shared" si="57"/>
        <v>0</v>
      </c>
      <c r="Y935" s="4"/>
      <c r="Z935" s="4"/>
      <c r="AA935" s="4">
        <f t="shared" si="58"/>
        <v>0</v>
      </c>
    </row>
    <row r="936" spans="24:27" x14ac:dyDescent="0.25">
      <c r="X936" s="4">
        <f t="shared" si="57"/>
        <v>0</v>
      </c>
      <c r="Y936" s="4"/>
      <c r="Z936" s="4"/>
      <c r="AA936" s="4">
        <f t="shared" si="58"/>
        <v>0</v>
      </c>
    </row>
    <row r="937" spans="24:27" x14ac:dyDescent="0.25">
      <c r="X937" s="4">
        <f t="shared" si="57"/>
        <v>0</v>
      </c>
      <c r="Y937" s="4"/>
      <c r="Z937" s="4"/>
      <c r="AA937" s="4">
        <f t="shared" si="58"/>
        <v>0</v>
      </c>
    </row>
    <row r="938" spans="24:27" x14ac:dyDescent="0.25">
      <c r="X938" s="4">
        <f t="shared" si="57"/>
        <v>0</v>
      </c>
      <c r="Y938" s="4"/>
      <c r="Z938" s="4"/>
      <c r="AA938" s="4">
        <f t="shared" si="58"/>
        <v>0</v>
      </c>
    </row>
    <row r="939" spans="24:27" x14ac:dyDescent="0.25">
      <c r="X939" s="4">
        <f t="shared" si="57"/>
        <v>0</v>
      </c>
      <c r="Y939" s="4"/>
      <c r="Z939" s="4"/>
      <c r="AA939" s="4">
        <f t="shared" si="58"/>
        <v>0</v>
      </c>
    </row>
    <row r="940" spans="24:27" x14ac:dyDescent="0.25">
      <c r="X940" s="4">
        <f t="shared" si="57"/>
        <v>0</v>
      </c>
      <c r="Y940" s="4"/>
      <c r="Z940" s="4"/>
      <c r="AA940" s="4">
        <f t="shared" si="58"/>
        <v>0</v>
      </c>
    </row>
    <row r="941" spans="24:27" x14ac:dyDescent="0.25">
      <c r="X941" s="4">
        <f t="shared" si="57"/>
        <v>0</v>
      </c>
      <c r="Y941" s="4"/>
      <c r="Z941" s="4"/>
      <c r="AA941" s="4">
        <f t="shared" si="58"/>
        <v>0</v>
      </c>
    </row>
    <row r="942" spans="24:27" x14ac:dyDescent="0.25">
      <c r="X942" s="4">
        <f t="shared" si="57"/>
        <v>0</v>
      </c>
      <c r="Y942" s="4"/>
      <c r="Z942" s="4"/>
      <c r="AA942" s="4">
        <f t="shared" si="58"/>
        <v>0</v>
      </c>
    </row>
    <row r="943" spans="24:27" x14ac:dyDescent="0.25">
      <c r="X943" s="4">
        <f t="shared" si="57"/>
        <v>0</v>
      </c>
      <c r="Y943" s="4"/>
      <c r="Z943" s="4"/>
      <c r="AA943" s="4">
        <f t="shared" si="58"/>
        <v>0</v>
      </c>
    </row>
    <row r="944" spans="24:27" x14ac:dyDescent="0.25">
      <c r="X944" s="4">
        <f t="shared" si="57"/>
        <v>0</v>
      </c>
      <c r="Y944" s="4"/>
      <c r="Z944" s="4"/>
      <c r="AA944" s="4">
        <f t="shared" si="58"/>
        <v>0</v>
      </c>
    </row>
    <row r="945" spans="24:27" x14ac:dyDescent="0.25">
      <c r="X945" s="4">
        <f t="shared" si="57"/>
        <v>0</v>
      </c>
      <c r="Y945" s="4"/>
      <c r="Z945" s="4"/>
      <c r="AA945" s="4">
        <f t="shared" si="58"/>
        <v>0</v>
      </c>
    </row>
    <row r="946" spans="24:27" x14ac:dyDescent="0.25">
      <c r="X946" s="4">
        <f t="shared" si="57"/>
        <v>0</v>
      </c>
      <c r="Y946" s="4"/>
      <c r="Z946" s="4"/>
      <c r="AA946" s="4">
        <f t="shared" si="58"/>
        <v>0</v>
      </c>
    </row>
    <row r="947" spans="24:27" x14ac:dyDescent="0.25">
      <c r="X947" s="4">
        <f t="shared" si="57"/>
        <v>0</v>
      </c>
      <c r="Y947" s="4"/>
      <c r="Z947" s="4"/>
      <c r="AA947" s="4">
        <f t="shared" si="58"/>
        <v>0</v>
      </c>
    </row>
    <row r="948" spans="24:27" x14ac:dyDescent="0.25">
      <c r="X948" s="4">
        <f t="shared" si="57"/>
        <v>0</v>
      </c>
      <c r="Y948" s="4"/>
      <c r="Z948" s="4"/>
      <c r="AA948" s="4">
        <f t="shared" si="58"/>
        <v>0</v>
      </c>
    </row>
    <row r="949" spans="24:27" x14ac:dyDescent="0.25">
      <c r="X949" s="4">
        <f t="shared" si="57"/>
        <v>0</v>
      </c>
      <c r="Y949" s="4"/>
      <c r="Z949" s="4"/>
      <c r="AA949" s="4">
        <f t="shared" si="58"/>
        <v>0</v>
      </c>
    </row>
    <row r="950" spans="24:27" x14ac:dyDescent="0.25">
      <c r="X950" s="4">
        <f t="shared" si="57"/>
        <v>0</v>
      </c>
      <c r="Y950" s="4"/>
      <c r="Z950" s="4"/>
      <c r="AA950" s="4">
        <f t="shared" si="58"/>
        <v>0</v>
      </c>
    </row>
    <row r="951" spans="24:27" x14ac:dyDescent="0.25">
      <c r="X951" s="4">
        <f t="shared" si="57"/>
        <v>0</v>
      </c>
      <c r="Y951" s="4"/>
      <c r="Z951" s="4"/>
      <c r="AA951" s="4">
        <f t="shared" si="58"/>
        <v>0</v>
      </c>
    </row>
    <row r="952" spans="24:27" x14ac:dyDescent="0.25">
      <c r="X952" s="4">
        <f t="shared" si="57"/>
        <v>0</v>
      </c>
      <c r="Y952" s="4"/>
      <c r="Z952" s="4"/>
      <c r="AA952" s="4">
        <f t="shared" si="58"/>
        <v>0</v>
      </c>
    </row>
    <row r="953" spans="24:27" x14ac:dyDescent="0.25">
      <c r="X953" s="4">
        <f t="shared" si="57"/>
        <v>0</v>
      </c>
      <c r="Y953" s="4"/>
      <c r="Z953" s="4"/>
      <c r="AA953" s="4">
        <f t="shared" si="58"/>
        <v>0</v>
      </c>
    </row>
    <row r="954" spans="24:27" x14ac:dyDescent="0.25">
      <c r="X954" s="4">
        <f t="shared" si="57"/>
        <v>0</v>
      </c>
      <c r="Y954" s="4"/>
      <c r="Z954" s="4"/>
      <c r="AA954" s="4">
        <f t="shared" si="58"/>
        <v>0</v>
      </c>
    </row>
    <row r="955" spans="24:27" x14ac:dyDescent="0.25">
      <c r="X955" s="4">
        <f t="shared" si="57"/>
        <v>0</v>
      </c>
      <c r="Y955" s="4"/>
      <c r="Z955" s="4"/>
      <c r="AA955" s="4">
        <f t="shared" si="58"/>
        <v>0</v>
      </c>
    </row>
    <row r="956" spans="24:27" x14ac:dyDescent="0.25">
      <c r="X956" s="4">
        <f t="shared" si="57"/>
        <v>0</v>
      </c>
      <c r="Y956" s="4"/>
      <c r="Z956" s="4"/>
      <c r="AA956" s="4">
        <f t="shared" si="58"/>
        <v>0</v>
      </c>
    </row>
    <row r="957" spans="24:27" x14ac:dyDescent="0.25">
      <c r="X957" s="4">
        <f t="shared" si="57"/>
        <v>0</v>
      </c>
      <c r="Y957" s="4"/>
      <c r="Z957" s="4"/>
      <c r="AA957" s="4">
        <f t="shared" si="58"/>
        <v>0</v>
      </c>
    </row>
    <row r="958" spans="24:27" x14ac:dyDescent="0.25">
      <c r="X958" s="4">
        <f t="shared" si="57"/>
        <v>0</v>
      </c>
      <c r="Y958" s="4"/>
      <c r="Z958" s="4"/>
      <c r="AA958" s="4">
        <f t="shared" si="58"/>
        <v>0</v>
      </c>
    </row>
    <row r="959" spans="24:27" x14ac:dyDescent="0.25">
      <c r="X959" s="4">
        <f t="shared" si="57"/>
        <v>0</v>
      </c>
      <c r="Y959" s="4"/>
      <c r="Z959" s="4"/>
      <c r="AA959" s="4">
        <f t="shared" si="58"/>
        <v>0</v>
      </c>
    </row>
    <row r="960" spans="24:27" x14ac:dyDescent="0.25">
      <c r="X960" s="4">
        <f t="shared" si="57"/>
        <v>0</v>
      </c>
      <c r="Y960" s="4"/>
      <c r="Z960" s="4"/>
      <c r="AA960" s="4">
        <f t="shared" si="58"/>
        <v>0</v>
      </c>
    </row>
    <row r="961" spans="24:27" x14ac:dyDescent="0.25">
      <c r="X961" s="4">
        <f t="shared" si="57"/>
        <v>0</v>
      </c>
      <c r="Y961" s="4"/>
      <c r="Z961" s="4"/>
      <c r="AA961" s="4">
        <f t="shared" si="58"/>
        <v>0</v>
      </c>
    </row>
    <row r="962" spans="24:27" x14ac:dyDescent="0.25">
      <c r="X962" s="4">
        <f t="shared" si="57"/>
        <v>0</v>
      </c>
      <c r="Y962" s="4"/>
      <c r="Z962" s="4"/>
      <c r="AA962" s="4">
        <f t="shared" si="58"/>
        <v>0</v>
      </c>
    </row>
    <row r="963" spans="24:27" x14ac:dyDescent="0.25">
      <c r="X963" s="4">
        <f t="shared" si="57"/>
        <v>0</v>
      </c>
      <c r="Y963" s="4"/>
      <c r="Z963" s="4"/>
      <c r="AA963" s="4">
        <f t="shared" si="58"/>
        <v>0</v>
      </c>
    </row>
    <row r="964" spans="24:27" x14ac:dyDescent="0.25">
      <c r="X964" s="4">
        <f t="shared" si="57"/>
        <v>0</v>
      </c>
      <c r="Y964" s="4"/>
      <c r="Z964" s="4"/>
      <c r="AA964" s="4">
        <f t="shared" si="58"/>
        <v>0</v>
      </c>
    </row>
    <row r="965" spans="24:27" x14ac:dyDescent="0.25">
      <c r="X965" s="4">
        <f t="shared" ref="X965:X1028" si="59">+M965+O965+P965+V965+W965</f>
        <v>0</v>
      </c>
      <c r="Y965" s="4"/>
      <c r="Z965" s="4"/>
      <c r="AA965" s="4">
        <f t="shared" si="58"/>
        <v>0</v>
      </c>
    </row>
    <row r="966" spans="24:27" x14ac:dyDescent="0.25">
      <c r="X966" s="4">
        <f t="shared" si="59"/>
        <v>0</v>
      </c>
      <c r="Y966" s="4"/>
      <c r="Z966" s="4"/>
      <c r="AA966" s="4">
        <f t="shared" si="58"/>
        <v>0</v>
      </c>
    </row>
    <row r="967" spans="24:27" x14ac:dyDescent="0.25">
      <c r="X967" s="4">
        <f t="shared" si="59"/>
        <v>0</v>
      </c>
      <c r="Y967" s="4"/>
      <c r="Z967" s="4"/>
      <c r="AA967" s="4">
        <f t="shared" si="58"/>
        <v>0</v>
      </c>
    </row>
    <row r="968" spans="24:27" x14ac:dyDescent="0.25">
      <c r="X968" s="4">
        <f t="shared" si="59"/>
        <v>0</v>
      </c>
      <c r="Y968" s="4"/>
      <c r="Z968" s="4"/>
      <c r="AA968" s="4">
        <f t="shared" si="58"/>
        <v>0</v>
      </c>
    </row>
    <row r="969" spans="24:27" x14ac:dyDescent="0.25">
      <c r="X969" s="4">
        <f t="shared" si="59"/>
        <v>0</v>
      </c>
      <c r="Y969" s="4"/>
      <c r="Z969" s="4"/>
      <c r="AA969" s="4">
        <f t="shared" si="58"/>
        <v>0</v>
      </c>
    </row>
    <row r="970" spans="24:27" x14ac:dyDescent="0.25">
      <c r="X970" s="4">
        <f t="shared" si="59"/>
        <v>0</v>
      </c>
      <c r="Y970" s="4"/>
      <c r="Z970" s="4"/>
      <c r="AA970" s="4">
        <f t="shared" si="58"/>
        <v>0</v>
      </c>
    </row>
    <row r="971" spans="24:27" x14ac:dyDescent="0.25">
      <c r="X971" s="4">
        <f t="shared" si="59"/>
        <v>0</v>
      </c>
      <c r="Y971" s="4"/>
      <c r="Z971" s="4"/>
      <c r="AA971" s="4">
        <f t="shared" si="58"/>
        <v>0</v>
      </c>
    </row>
    <row r="972" spans="24:27" x14ac:dyDescent="0.25">
      <c r="X972" s="4">
        <f t="shared" si="59"/>
        <v>0</v>
      </c>
      <c r="Y972" s="4"/>
      <c r="Z972" s="4"/>
      <c r="AA972" s="4">
        <f t="shared" si="58"/>
        <v>0</v>
      </c>
    </row>
    <row r="973" spans="24:27" x14ac:dyDescent="0.25">
      <c r="X973" s="4">
        <f t="shared" si="59"/>
        <v>0</v>
      </c>
      <c r="Y973" s="4"/>
      <c r="Z973" s="4"/>
      <c r="AA973" s="4">
        <f t="shared" si="58"/>
        <v>0</v>
      </c>
    </row>
    <row r="974" spans="24:27" x14ac:dyDescent="0.25">
      <c r="X974" s="4">
        <f t="shared" si="59"/>
        <v>0</v>
      </c>
      <c r="Y974" s="4"/>
      <c r="Z974" s="4"/>
      <c r="AA974" s="4">
        <f t="shared" si="58"/>
        <v>0</v>
      </c>
    </row>
    <row r="975" spans="24:27" x14ac:dyDescent="0.25">
      <c r="X975" s="4">
        <f t="shared" si="59"/>
        <v>0</v>
      </c>
      <c r="Y975" s="4"/>
      <c r="Z975" s="4"/>
      <c r="AA975" s="4">
        <f t="shared" si="58"/>
        <v>0</v>
      </c>
    </row>
    <row r="976" spans="24:27" x14ac:dyDescent="0.25">
      <c r="X976" s="4">
        <f t="shared" si="59"/>
        <v>0</v>
      </c>
      <c r="Y976" s="4"/>
      <c r="Z976" s="4"/>
      <c r="AA976" s="4">
        <f t="shared" si="58"/>
        <v>0</v>
      </c>
    </row>
    <row r="977" spans="24:27" x14ac:dyDescent="0.25">
      <c r="X977" s="4">
        <f t="shared" si="59"/>
        <v>0</v>
      </c>
      <c r="Y977" s="4"/>
      <c r="Z977" s="4"/>
      <c r="AA977" s="4">
        <f t="shared" ref="AA977:AA1040" si="60">+J977-X977</f>
        <v>0</v>
      </c>
    </row>
    <row r="978" spans="24:27" x14ac:dyDescent="0.25">
      <c r="X978" s="4">
        <f t="shared" si="59"/>
        <v>0</v>
      </c>
      <c r="Y978" s="4"/>
      <c r="Z978" s="4"/>
      <c r="AA978" s="4">
        <f t="shared" si="60"/>
        <v>0</v>
      </c>
    </row>
    <row r="979" spans="24:27" x14ac:dyDescent="0.25">
      <c r="X979" s="4">
        <f t="shared" si="59"/>
        <v>0</v>
      </c>
      <c r="Y979" s="4"/>
      <c r="Z979" s="4"/>
      <c r="AA979" s="4">
        <f t="shared" si="60"/>
        <v>0</v>
      </c>
    </row>
    <row r="980" spans="24:27" x14ac:dyDescent="0.25">
      <c r="X980" s="4">
        <f t="shared" si="59"/>
        <v>0</v>
      </c>
      <c r="Y980" s="4"/>
      <c r="Z980" s="4"/>
      <c r="AA980" s="4">
        <f t="shared" si="60"/>
        <v>0</v>
      </c>
    </row>
    <row r="981" spans="24:27" x14ac:dyDescent="0.25">
      <c r="X981" s="4">
        <f t="shared" si="59"/>
        <v>0</v>
      </c>
      <c r="Y981" s="4"/>
      <c r="Z981" s="4"/>
      <c r="AA981" s="4">
        <f t="shared" si="60"/>
        <v>0</v>
      </c>
    </row>
    <row r="982" spans="24:27" x14ac:dyDescent="0.25">
      <c r="X982" s="4">
        <f t="shared" si="59"/>
        <v>0</v>
      </c>
      <c r="Y982" s="4"/>
      <c r="Z982" s="4"/>
      <c r="AA982" s="4">
        <f t="shared" si="60"/>
        <v>0</v>
      </c>
    </row>
    <row r="983" spans="24:27" x14ac:dyDescent="0.25">
      <c r="X983" s="4">
        <f t="shared" si="59"/>
        <v>0</v>
      </c>
      <c r="Y983" s="4"/>
      <c r="Z983" s="4"/>
      <c r="AA983" s="4">
        <f t="shared" si="60"/>
        <v>0</v>
      </c>
    </row>
    <row r="984" spans="24:27" x14ac:dyDescent="0.25">
      <c r="X984" s="4">
        <f t="shared" si="59"/>
        <v>0</v>
      </c>
      <c r="Y984" s="4"/>
      <c r="Z984" s="4"/>
      <c r="AA984" s="4">
        <f t="shared" si="60"/>
        <v>0</v>
      </c>
    </row>
    <row r="985" spans="24:27" x14ac:dyDescent="0.25">
      <c r="X985" s="4">
        <f t="shared" si="59"/>
        <v>0</v>
      </c>
      <c r="Y985" s="4"/>
      <c r="Z985" s="4"/>
      <c r="AA985" s="4">
        <f t="shared" si="60"/>
        <v>0</v>
      </c>
    </row>
    <row r="986" spans="24:27" x14ac:dyDescent="0.25">
      <c r="X986" s="4">
        <f t="shared" si="59"/>
        <v>0</v>
      </c>
      <c r="Y986" s="4"/>
      <c r="Z986" s="4"/>
      <c r="AA986" s="4">
        <f t="shared" si="60"/>
        <v>0</v>
      </c>
    </row>
    <row r="987" spans="24:27" x14ac:dyDescent="0.25">
      <c r="X987" s="4">
        <f t="shared" si="59"/>
        <v>0</v>
      </c>
      <c r="Y987" s="4"/>
      <c r="Z987" s="4"/>
      <c r="AA987" s="4">
        <f t="shared" si="60"/>
        <v>0</v>
      </c>
    </row>
    <row r="988" spans="24:27" x14ac:dyDescent="0.25">
      <c r="X988" s="4">
        <f t="shared" si="59"/>
        <v>0</v>
      </c>
      <c r="Y988" s="4"/>
      <c r="Z988" s="4"/>
      <c r="AA988" s="4">
        <f t="shared" si="60"/>
        <v>0</v>
      </c>
    </row>
    <row r="989" spans="24:27" x14ac:dyDescent="0.25">
      <c r="X989" s="4">
        <f t="shared" si="59"/>
        <v>0</v>
      </c>
      <c r="Y989" s="4"/>
      <c r="Z989" s="4"/>
      <c r="AA989" s="4">
        <f t="shared" si="60"/>
        <v>0</v>
      </c>
    </row>
    <row r="990" spans="24:27" x14ac:dyDescent="0.25">
      <c r="X990" s="4">
        <f t="shared" si="59"/>
        <v>0</v>
      </c>
      <c r="Y990" s="4"/>
      <c r="Z990" s="4"/>
      <c r="AA990" s="4">
        <f t="shared" si="60"/>
        <v>0</v>
      </c>
    </row>
    <row r="991" spans="24:27" x14ac:dyDescent="0.25">
      <c r="X991" s="4">
        <f t="shared" si="59"/>
        <v>0</v>
      </c>
      <c r="Y991" s="4"/>
      <c r="Z991" s="4"/>
      <c r="AA991" s="4">
        <f t="shared" si="60"/>
        <v>0</v>
      </c>
    </row>
    <row r="992" spans="24:27" x14ac:dyDescent="0.25">
      <c r="X992" s="4">
        <f t="shared" si="59"/>
        <v>0</v>
      </c>
      <c r="Y992" s="4"/>
      <c r="Z992" s="4"/>
      <c r="AA992" s="4">
        <f t="shared" si="60"/>
        <v>0</v>
      </c>
    </row>
    <row r="993" spans="24:27" x14ac:dyDescent="0.25">
      <c r="X993" s="4">
        <f t="shared" si="59"/>
        <v>0</v>
      </c>
      <c r="Y993" s="4"/>
      <c r="Z993" s="4"/>
      <c r="AA993" s="4">
        <f t="shared" si="60"/>
        <v>0</v>
      </c>
    </row>
    <row r="994" spans="24:27" x14ac:dyDescent="0.25">
      <c r="X994" s="4">
        <f t="shared" si="59"/>
        <v>0</v>
      </c>
      <c r="Y994" s="4"/>
      <c r="Z994" s="4"/>
      <c r="AA994" s="4">
        <f t="shared" si="60"/>
        <v>0</v>
      </c>
    </row>
    <row r="995" spans="24:27" x14ac:dyDescent="0.25">
      <c r="X995" s="4">
        <f t="shared" si="59"/>
        <v>0</v>
      </c>
      <c r="Y995" s="4"/>
      <c r="Z995" s="4"/>
      <c r="AA995" s="4">
        <f t="shared" si="60"/>
        <v>0</v>
      </c>
    </row>
    <row r="996" spans="24:27" x14ac:dyDescent="0.25">
      <c r="X996" s="4">
        <f t="shared" si="59"/>
        <v>0</v>
      </c>
      <c r="Y996" s="4"/>
      <c r="Z996" s="4"/>
      <c r="AA996" s="4">
        <f t="shared" si="60"/>
        <v>0</v>
      </c>
    </row>
    <row r="997" spans="24:27" x14ac:dyDescent="0.25">
      <c r="X997" s="4">
        <f t="shared" si="59"/>
        <v>0</v>
      </c>
      <c r="Y997" s="4"/>
      <c r="Z997" s="4"/>
      <c r="AA997" s="4">
        <f t="shared" si="60"/>
        <v>0</v>
      </c>
    </row>
    <row r="998" spans="24:27" x14ac:dyDescent="0.25">
      <c r="X998" s="4">
        <f t="shared" si="59"/>
        <v>0</v>
      </c>
      <c r="Y998" s="4"/>
      <c r="Z998" s="4"/>
      <c r="AA998" s="4">
        <f t="shared" si="60"/>
        <v>0</v>
      </c>
    </row>
    <row r="999" spans="24:27" x14ac:dyDescent="0.25">
      <c r="X999" s="4">
        <f t="shared" si="59"/>
        <v>0</v>
      </c>
      <c r="Y999" s="4"/>
      <c r="Z999" s="4"/>
      <c r="AA999" s="4">
        <f t="shared" si="60"/>
        <v>0</v>
      </c>
    </row>
    <row r="1000" spans="24:27" x14ac:dyDescent="0.25">
      <c r="X1000" s="4">
        <f t="shared" si="59"/>
        <v>0</v>
      </c>
      <c r="Y1000" s="4"/>
      <c r="Z1000" s="4"/>
      <c r="AA1000" s="4">
        <f t="shared" si="60"/>
        <v>0</v>
      </c>
    </row>
    <row r="1001" spans="24:27" x14ac:dyDescent="0.25">
      <c r="X1001" s="4">
        <f t="shared" si="59"/>
        <v>0</v>
      </c>
      <c r="Y1001" s="4"/>
      <c r="Z1001" s="4"/>
      <c r="AA1001" s="4">
        <f t="shared" si="60"/>
        <v>0</v>
      </c>
    </row>
    <row r="1002" spans="24:27" x14ac:dyDescent="0.25">
      <c r="X1002" s="4">
        <f t="shared" si="59"/>
        <v>0</v>
      </c>
      <c r="Y1002" s="4"/>
      <c r="Z1002" s="4"/>
      <c r="AA1002" s="4">
        <f t="shared" si="60"/>
        <v>0</v>
      </c>
    </row>
    <row r="1003" spans="24:27" x14ac:dyDescent="0.25">
      <c r="X1003" s="4">
        <f t="shared" si="59"/>
        <v>0</v>
      </c>
      <c r="Y1003" s="4"/>
      <c r="Z1003" s="4"/>
      <c r="AA1003" s="4">
        <f t="shared" si="60"/>
        <v>0</v>
      </c>
    </row>
    <row r="1004" spans="24:27" x14ac:dyDescent="0.25">
      <c r="X1004" s="4">
        <f t="shared" si="59"/>
        <v>0</v>
      </c>
      <c r="Y1004" s="4"/>
      <c r="Z1004" s="4"/>
      <c r="AA1004" s="4">
        <f t="shared" si="60"/>
        <v>0</v>
      </c>
    </row>
    <row r="1005" spans="24:27" x14ac:dyDescent="0.25">
      <c r="X1005" s="4">
        <f t="shared" si="59"/>
        <v>0</v>
      </c>
      <c r="Y1005" s="4"/>
      <c r="Z1005" s="4"/>
      <c r="AA1005" s="4">
        <f t="shared" si="60"/>
        <v>0</v>
      </c>
    </row>
    <row r="1006" spans="24:27" x14ac:dyDescent="0.25">
      <c r="X1006" s="4">
        <f t="shared" si="59"/>
        <v>0</v>
      </c>
      <c r="Y1006" s="4"/>
      <c r="Z1006" s="4"/>
      <c r="AA1006" s="4">
        <f t="shared" si="60"/>
        <v>0</v>
      </c>
    </row>
    <row r="1007" spans="24:27" x14ac:dyDescent="0.25">
      <c r="X1007" s="4">
        <f t="shared" si="59"/>
        <v>0</v>
      </c>
      <c r="Y1007" s="4"/>
      <c r="Z1007" s="4"/>
      <c r="AA1007" s="4">
        <f t="shared" si="60"/>
        <v>0</v>
      </c>
    </row>
    <row r="1008" spans="24:27" x14ac:dyDescent="0.25">
      <c r="X1008" s="4">
        <f t="shared" si="59"/>
        <v>0</v>
      </c>
      <c r="Y1008" s="4"/>
      <c r="Z1008" s="4"/>
      <c r="AA1008" s="4">
        <f t="shared" si="60"/>
        <v>0</v>
      </c>
    </row>
    <row r="1009" spans="24:27" x14ac:dyDescent="0.25">
      <c r="X1009" s="4">
        <f t="shared" si="59"/>
        <v>0</v>
      </c>
      <c r="Y1009" s="4"/>
      <c r="Z1009" s="4"/>
      <c r="AA1009" s="4">
        <f t="shared" si="60"/>
        <v>0</v>
      </c>
    </row>
    <row r="1010" spans="24:27" x14ac:dyDescent="0.25">
      <c r="X1010" s="4">
        <f t="shared" si="59"/>
        <v>0</v>
      </c>
      <c r="Y1010" s="4"/>
      <c r="Z1010" s="4"/>
      <c r="AA1010" s="4">
        <f t="shared" si="60"/>
        <v>0</v>
      </c>
    </row>
    <row r="1011" spans="24:27" x14ac:dyDescent="0.25">
      <c r="X1011" s="4">
        <f t="shared" si="59"/>
        <v>0</v>
      </c>
      <c r="Y1011" s="4"/>
      <c r="Z1011" s="4"/>
      <c r="AA1011" s="4">
        <f t="shared" si="60"/>
        <v>0</v>
      </c>
    </row>
    <row r="1012" spans="24:27" x14ac:dyDescent="0.25">
      <c r="X1012" s="4">
        <f t="shared" si="59"/>
        <v>0</v>
      </c>
      <c r="Y1012" s="4"/>
      <c r="Z1012" s="4"/>
      <c r="AA1012" s="4">
        <f t="shared" si="60"/>
        <v>0</v>
      </c>
    </row>
    <row r="1013" spans="24:27" x14ac:dyDescent="0.25">
      <c r="X1013" s="4">
        <f t="shared" si="59"/>
        <v>0</v>
      </c>
      <c r="Y1013" s="4"/>
      <c r="Z1013" s="4"/>
      <c r="AA1013" s="4">
        <f t="shared" si="60"/>
        <v>0</v>
      </c>
    </row>
    <row r="1014" spans="24:27" x14ac:dyDescent="0.25">
      <c r="X1014" s="4">
        <f t="shared" si="59"/>
        <v>0</v>
      </c>
      <c r="Y1014" s="4"/>
      <c r="Z1014" s="4"/>
      <c r="AA1014" s="4">
        <f t="shared" si="60"/>
        <v>0</v>
      </c>
    </row>
    <row r="1015" spans="24:27" x14ac:dyDescent="0.25">
      <c r="X1015" s="4">
        <f t="shared" si="59"/>
        <v>0</v>
      </c>
      <c r="Y1015" s="4"/>
      <c r="Z1015" s="4"/>
      <c r="AA1015" s="4">
        <f t="shared" si="60"/>
        <v>0</v>
      </c>
    </row>
    <row r="1016" spans="24:27" x14ac:dyDescent="0.25">
      <c r="X1016" s="4">
        <f t="shared" si="59"/>
        <v>0</v>
      </c>
      <c r="Y1016" s="4"/>
      <c r="Z1016" s="4"/>
      <c r="AA1016" s="4">
        <f t="shared" si="60"/>
        <v>0</v>
      </c>
    </row>
    <row r="1017" spans="24:27" x14ac:dyDescent="0.25">
      <c r="X1017" s="4">
        <f t="shared" si="59"/>
        <v>0</v>
      </c>
      <c r="Y1017" s="4"/>
      <c r="Z1017" s="4"/>
      <c r="AA1017" s="4">
        <f t="shared" si="60"/>
        <v>0</v>
      </c>
    </row>
    <row r="1018" spans="24:27" x14ac:dyDescent="0.25">
      <c r="X1018" s="4">
        <f t="shared" si="59"/>
        <v>0</v>
      </c>
      <c r="Y1018" s="4"/>
      <c r="Z1018" s="4"/>
      <c r="AA1018" s="4">
        <f t="shared" si="60"/>
        <v>0</v>
      </c>
    </row>
    <row r="1019" spans="24:27" x14ac:dyDescent="0.25">
      <c r="X1019" s="4">
        <f t="shared" si="59"/>
        <v>0</v>
      </c>
      <c r="Y1019" s="4"/>
      <c r="Z1019" s="4"/>
      <c r="AA1019" s="4">
        <f t="shared" si="60"/>
        <v>0</v>
      </c>
    </row>
    <row r="1020" spans="24:27" x14ac:dyDescent="0.25">
      <c r="X1020" s="4">
        <f t="shared" si="59"/>
        <v>0</v>
      </c>
      <c r="Y1020" s="4"/>
      <c r="Z1020" s="4"/>
      <c r="AA1020" s="4">
        <f t="shared" si="60"/>
        <v>0</v>
      </c>
    </row>
    <row r="1021" spans="24:27" x14ac:dyDescent="0.25">
      <c r="X1021" s="4">
        <f t="shared" si="59"/>
        <v>0</v>
      </c>
      <c r="Y1021" s="4"/>
      <c r="Z1021" s="4"/>
      <c r="AA1021" s="4">
        <f t="shared" si="60"/>
        <v>0</v>
      </c>
    </row>
    <row r="1022" spans="24:27" x14ac:dyDescent="0.25">
      <c r="X1022" s="4">
        <f t="shared" si="59"/>
        <v>0</v>
      </c>
      <c r="Y1022" s="4"/>
      <c r="Z1022" s="4"/>
      <c r="AA1022" s="4">
        <f t="shared" si="60"/>
        <v>0</v>
      </c>
    </row>
    <row r="1023" spans="24:27" x14ac:dyDescent="0.25">
      <c r="X1023" s="4">
        <f t="shared" si="59"/>
        <v>0</v>
      </c>
      <c r="Y1023" s="4"/>
      <c r="Z1023" s="4"/>
      <c r="AA1023" s="4">
        <f t="shared" si="60"/>
        <v>0</v>
      </c>
    </row>
    <row r="1024" spans="24:27" x14ac:dyDescent="0.25">
      <c r="X1024" s="4">
        <f t="shared" si="59"/>
        <v>0</v>
      </c>
      <c r="Y1024" s="4"/>
      <c r="Z1024" s="4"/>
      <c r="AA1024" s="4">
        <f t="shared" si="60"/>
        <v>0</v>
      </c>
    </row>
    <row r="1025" spans="24:27" x14ac:dyDescent="0.25">
      <c r="X1025" s="4">
        <f t="shared" si="59"/>
        <v>0</v>
      </c>
      <c r="Y1025" s="4"/>
      <c r="Z1025" s="4"/>
      <c r="AA1025" s="4">
        <f t="shared" si="60"/>
        <v>0</v>
      </c>
    </row>
    <row r="1026" spans="24:27" x14ac:dyDescent="0.25">
      <c r="X1026" s="4">
        <f t="shared" si="59"/>
        <v>0</v>
      </c>
      <c r="Y1026" s="4"/>
      <c r="Z1026" s="4"/>
      <c r="AA1026" s="4">
        <f t="shared" si="60"/>
        <v>0</v>
      </c>
    </row>
    <row r="1027" spans="24:27" x14ac:dyDescent="0.25">
      <c r="X1027" s="4">
        <f t="shared" si="59"/>
        <v>0</v>
      </c>
      <c r="Y1027" s="4"/>
      <c r="Z1027" s="4"/>
      <c r="AA1027" s="4">
        <f t="shared" si="60"/>
        <v>0</v>
      </c>
    </row>
    <row r="1028" spans="24:27" x14ac:dyDescent="0.25">
      <c r="X1028" s="4">
        <f t="shared" si="59"/>
        <v>0</v>
      </c>
      <c r="Y1028" s="4"/>
      <c r="Z1028" s="4"/>
      <c r="AA1028" s="4">
        <f t="shared" si="60"/>
        <v>0</v>
      </c>
    </row>
    <row r="1029" spans="24:27" x14ac:dyDescent="0.25">
      <c r="X1029" s="4">
        <f t="shared" ref="X1029:X1092" si="61">+M1029+O1029+P1029+V1029+W1029</f>
        <v>0</v>
      </c>
      <c r="Y1029" s="4"/>
      <c r="Z1029" s="4"/>
      <c r="AA1029" s="4">
        <f t="shared" si="60"/>
        <v>0</v>
      </c>
    </row>
    <row r="1030" spans="24:27" x14ac:dyDescent="0.25">
      <c r="X1030" s="4">
        <f t="shared" si="61"/>
        <v>0</v>
      </c>
      <c r="Y1030" s="4"/>
      <c r="Z1030" s="4"/>
      <c r="AA1030" s="4">
        <f t="shared" si="60"/>
        <v>0</v>
      </c>
    </row>
    <row r="1031" spans="24:27" x14ac:dyDescent="0.25">
      <c r="X1031" s="4">
        <f t="shared" si="61"/>
        <v>0</v>
      </c>
      <c r="Y1031" s="4"/>
      <c r="Z1031" s="4"/>
      <c r="AA1031" s="4">
        <f t="shared" si="60"/>
        <v>0</v>
      </c>
    </row>
    <row r="1032" spans="24:27" x14ac:dyDescent="0.25">
      <c r="X1032" s="4">
        <f t="shared" si="61"/>
        <v>0</v>
      </c>
      <c r="Y1032" s="4"/>
      <c r="Z1032" s="4"/>
      <c r="AA1032" s="4">
        <f t="shared" si="60"/>
        <v>0</v>
      </c>
    </row>
    <row r="1033" spans="24:27" x14ac:dyDescent="0.25">
      <c r="X1033" s="4">
        <f t="shared" si="61"/>
        <v>0</v>
      </c>
      <c r="Y1033" s="4"/>
      <c r="Z1033" s="4"/>
      <c r="AA1033" s="4">
        <f t="shared" si="60"/>
        <v>0</v>
      </c>
    </row>
    <row r="1034" spans="24:27" x14ac:dyDescent="0.25">
      <c r="X1034" s="4">
        <f t="shared" si="61"/>
        <v>0</v>
      </c>
      <c r="Y1034" s="4"/>
      <c r="Z1034" s="4"/>
      <c r="AA1034" s="4">
        <f t="shared" si="60"/>
        <v>0</v>
      </c>
    </row>
    <row r="1035" spans="24:27" x14ac:dyDescent="0.25">
      <c r="X1035" s="4">
        <f t="shared" si="61"/>
        <v>0</v>
      </c>
      <c r="Y1035" s="4"/>
      <c r="Z1035" s="4"/>
      <c r="AA1035" s="4">
        <f t="shared" si="60"/>
        <v>0</v>
      </c>
    </row>
    <row r="1036" spans="24:27" x14ac:dyDescent="0.25">
      <c r="X1036" s="4">
        <f t="shared" si="61"/>
        <v>0</v>
      </c>
      <c r="Y1036" s="4"/>
      <c r="Z1036" s="4"/>
      <c r="AA1036" s="4">
        <f t="shared" si="60"/>
        <v>0</v>
      </c>
    </row>
    <row r="1037" spans="24:27" x14ac:dyDescent="0.25">
      <c r="X1037" s="4">
        <f t="shared" si="61"/>
        <v>0</v>
      </c>
      <c r="Y1037" s="4"/>
      <c r="Z1037" s="4"/>
      <c r="AA1037" s="4">
        <f t="shared" si="60"/>
        <v>0</v>
      </c>
    </row>
    <row r="1038" spans="24:27" x14ac:dyDescent="0.25">
      <c r="X1038" s="4">
        <f t="shared" si="61"/>
        <v>0</v>
      </c>
      <c r="Y1038" s="4"/>
      <c r="Z1038" s="4"/>
      <c r="AA1038" s="4">
        <f t="shared" si="60"/>
        <v>0</v>
      </c>
    </row>
    <row r="1039" spans="24:27" x14ac:dyDescent="0.25">
      <c r="X1039" s="4">
        <f t="shared" si="61"/>
        <v>0</v>
      </c>
      <c r="Y1039" s="4"/>
      <c r="Z1039" s="4"/>
      <c r="AA1039" s="4">
        <f t="shared" si="60"/>
        <v>0</v>
      </c>
    </row>
    <row r="1040" spans="24:27" x14ac:dyDescent="0.25">
      <c r="X1040" s="4">
        <f t="shared" si="61"/>
        <v>0</v>
      </c>
      <c r="Y1040" s="4"/>
      <c r="Z1040" s="4"/>
      <c r="AA1040" s="4">
        <f t="shared" si="60"/>
        <v>0</v>
      </c>
    </row>
    <row r="1041" spans="24:27" x14ac:dyDescent="0.25">
      <c r="X1041" s="4">
        <f t="shared" si="61"/>
        <v>0</v>
      </c>
      <c r="Y1041" s="4"/>
      <c r="Z1041" s="4"/>
      <c r="AA1041" s="4">
        <f t="shared" ref="AA1041:AA1104" si="62">+J1041-X1041</f>
        <v>0</v>
      </c>
    </row>
    <row r="1042" spans="24:27" x14ac:dyDescent="0.25">
      <c r="X1042" s="4">
        <f t="shared" si="61"/>
        <v>0</v>
      </c>
      <c r="Y1042" s="4"/>
      <c r="Z1042" s="4"/>
      <c r="AA1042" s="4">
        <f t="shared" si="62"/>
        <v>0</v>
      </c>
    </row>
    <row r="1043" spans="24:27" x14ac:dyDescent="0.25">
      <c r="X1043" s="4">
        <f t="shared" si="61"/>
        <v>0</v>
      </c>
      <c r="Y1043" s="4"/>
      <c r="Z1043" s="4"/>
      <c r="AA1043" s="4">
        <f t="shared" si="62"/>
        <v>0</v>
      </c>
    </row>
    <row r="1044" spans="24:27" x14ac:dyDescent="0.25">
      <c r="X1044" s="4">
        <f t="shared" si="61"/>
        <v>0</v>
      </c>
      <c r="Y1044" s="4"/>
      <c r="Z1044" s="4"/>
      <c r="AA1044" s="4">
        <f t="shared" si="62"/>
        <v>0</v>
      </c>
    </row>
    <row r="1045" spans="24:27" x14ac:dyDescent="0.25">
      <c r="X1045" s="4">
        <f t="shared" si="61"/>
        <v>0</v>
      </c>
      <c r="Y1045" s="4"/>
      <c r="Z1045" s="4"/>
      <c r="AA1045" s="4">
        <f t="shared" si="62"/>
        <v>0</v>
      </c>
    </row>
    <row r="1046" spans="24:27" x14ac:dyDescent="0.25">
      <c r="X1046" s="4">
        <f t="shared" si="61"/>
        <v>0</v>
      </c>
      <c r="Y1046" s="4"/>
      <c r="Z1046" s="4"/>
      <c r="AA1046" s="4">
        <f t="shared" si="62"/>
        <v>0</v>
      </c>
    </row>
    <row r="1047" spans="24:27" x14ac:dyDescent="0.25">
      <c r="X1047" s="4">
        <f t="shared" si="61"/>
        <v>0</v>
      </c>
      <c r="Y1047" s="4"/>
      <c r="Z1047" s="4"/>
      <c r="AA1047" s="4">
        <f t="shared" si="62"/>
        <v>0</v>
      </c>
    </row>
    <row r="1048" spans="24:27" x14ac:dyDescent="0.25">
      <c r="X1048" s="4">
        <f t="shared" si="61"/>
        <v>0</v>
      </c>
      <c r="Y1048" s="4"/>
      <c r="Z1048" s="4"/>
      <c r="AA1048" s="4">
        <f t="shared" si="62"/>
        <v>0</v>
      </c>
    </row>
    <row r="1049" spans="24:27" x14ac:dyDescent="0.25">
      <c r="X1049" s="4">
        <f t="shared" si="61"/>
        <v>0</v>
      </c>
      <c r="Y1049" s="4"/>
      <c r="Z1049" s="4"/>
      <c r="AA1049" s="4">
        <f t="shared" si="62"/>
        <v>0</v>
      </c>
    </row>
    <row r="1050" spans="24:27" x14ac:dyDescent="0.25">
      <c r="X1050" s="4">
        <f t="shared" si="61"/>
        <v>0</v>
      </c>
      <c r="Y1050" s="4"/>
      <c r="Z1050" s="4"/>
      <c r="AA1050" s="4">
        <f t="shared" si="62"/>
        <v>0</v>
      </c>
    </row>
    <row r="1051" spans="24:27" x14ac:dyDescent="0.25">
      <c r="X1051" s="4">
        <f t="shared" si="61"/>
        <v>0</v>
      </c>
      <c r="Y1051" s="4"/>
      <c r="Z1051" s="4"/>
      <c r="AA1051" s="4">
        <f t="shared" si="62"/>
        <v>0</v>
      </c>
    </row>
    <row r="1052" spans="24:27" x14ac:dyDescent="0.25">
      <c r="X1052" s="4">
        <f t="shared" si="61"/>
        <v>0</v>
      </c>
      <c r="Y1052" s="4"/>
      <c r="Z1052" s="4"/>
      <c r="AA1052" s="4">
        <f t="shared" si="62"/>
        <v>0</v>
      </c>
    </row>
    <row r="1053" spans="24:27" x14ac:dyDescent="0.25">
      <c r="X1053" s="4">
        <f t="shared" si="61"/>
        <v>0</v>
      </c>
      <c r="Y1053" s="4"/>
      <c r="Z1053" s="4"/>
      <c r="AA1053" s="4">
        <f t="shared" si="62"/>
        <v>0</v>
      </c>
    </row>
    <row r="1054" spans="24:27" x14ac:dyDescent="0.25">
      <c r="X1054" s="4">
        <f t="shared" si="61"/>
        <v>0</v>
      </c>
      <c r="Y1054" s="4"/>
      <c r="Z1054" s="4"/>
      <c r="AA1054" s="4">
        <f t="shared" si="62"/>
        <v>0</v>
      </c>
    </row>
    <row r="1055" spans="24:27" x14ac:dyDescent="0.25">
      <c r="X1055" s="4">
        <f t="shared" si="61"/>
        <v>0</v>
      </c>
      <c r="Y1055" s="4"/>
      <c r="Z1055" s="4"/>
      <c r="AA1055" s="4">
        <f t="shared" si="62"/>
        <v>0</v>
      </c>
    </row>
    <row r="1056" spans="24:27" x14ac:dyDescent="0.25">
      <c r="X1056" s="4">
        <f t="shared" si="61"/>
        <v>0</v>
      </c>
      <c r="Y1056" s="4"/>
      <c r="Z1056" s="4"/>
      <c r="AA1056" s="4">
        <f t="shared" si="62"/>
        <v>0</v>
      </c>
    </row>
    <row r="1057" spans="24:27" x14ac:dyDescent="0.25">
      <c r="X1057" s="4">
        <f t="shared" si="61"/>
        <v>0</v>
      </c>
      <c r="Y1057" s="4"/>
      <c r="Z1057" s="4"/>
      <c r="AA1057" s="4">
        <f t="shared" si="62"/>
        <v>0</v>
      </c>
    </row>
    <row r="1058" spans="24:27" x14ac:dyDescent="0.25">
      <c r="X1058" s="4">
        <f t="shared" si="61"/>
        <v>0</v>
      </c>
      <c r="Y1058" s="4"/>
      <c r="Z1058" s="4"/>
      <c r="AA1058" s="4">
        <f t="shared" si="62"/>
        <v>0</v>
      </c>
    </row>
    <row r="1059" spans="24:27" x14ac:dyDescent="0.25">
      <c r="X1059" s="4">
        <f t="shared" si="61"/>
        <v>0</v>
      </c>
      <c r="Y1059" s="4"/>
      <c r="Z1059" s="4"/>
      <c r="AA1059" s="4">
        <f t="shared" si="62"/>
        <v>0</v>
      </c>
    </row>
    <row r="1060" spans="24:27" x14ac:dyDescent="0.25">
      <c r="X1060" s="4">
        <f t="shared" si="61"/>
        <v>0</v>
      </c>
      <c r="Y1060" s="4"/>
      <c r="Z1060" s="4"/>
      <c r="AA1060" s="4">
        <f t="shared" si="62"/>
        <v>0</v>
      </c>
    </row>
    <row r="1061" spans="24:27" x14ac:dyDescent="0.25">
      <c r="X1061" s="4">
        <f t="shared" si="61"/>
        <v>0</v>
      </c>
      <c r="Y1061" s="4"/>
      <c r="Z1061" s="4"/>
      <c r="AA1061" s="4">
        <f t="shared" si="62"/>
        <v>0</v>
      </c>
    </row>
    <row r="1062" spans="24:27" x14ac:dyDescent="0.25">
      <c r="X1062" s="4">
        <f t="shared" si="61"/>
        <v>0</v>
      </c>
      <c r="Y1062" s="4"/>
      <c r="Z1062" s="4"/>
      <c r="AA1062" s="4">
        <f t="shared" si="62"/>
        <v>0</v>
      </c>
    </row>
    <row r="1063" spans="24:27" x14ac:dyDescent="0.25">
      <c r="X1063" s="4">
        <f t="shared" si="61"/>
        <v>0</v>
      </c>
      <c r="Y1063" s="4"/>
      <c r="Z1063" s="4"/>
      <c r="AA1063" s="4">
        <f t="shared" si="62"/>
        <v>0</v>
      </c>
    </row>
    <row r="1064" spans="24:27" x14ac:dyDescent="0.25">
      <c r="X1064" s="4">
        <f t="shared" si="61"/>
        <v>0</v>
      </c>
      <c r="Y1064" s="4"/>
      <c r="Z1064" s="4"/>
      <c r="AA1064" s="4">
        <f t="shared" si="62"/>
        <v>0</v>
      </c>
    </row>
    <row r="1065" spans="24:27" x14ac:dyDescent="0.25">
      <c r="X1065" s="4">
        <f t="shared" si="61"/>
        <v>0</v>
      </c>
      <c r="Y1065" s="4"/>
      <c r="Z1065" s="4"/>
      <c r="AA1065" s="4">
        <f t="shared" si="62"/>
        <v>0</v>
      </c>
    </row>
    <row r="1066" spans="24:27" x14ac:dyDescent="0.25">
      <c r="X1066" s="4">
        <f t="shared" si="61"/>
        <v>0</v>
      </c>
      <c r="Y1066" s="4"/>
      <c r="Z1066" s="4"/>
      <c r="AA1066" s="4">
        <f t="shared" si="62"/>
        <v>0</v>
      </c>
    </row>
    <row r="1067" spans="24:27" x14ac:dyDescent="0.25">
      <c r="X1067" s="4">
        <f t="shared" si="61"/>
        <v>0</v>
      </c>
      <c r="Y1067" s="4"/>
      <c r="Z1067" s="4"/>
      <c r="AA1067" s="4">
        <f t="shared" si="62"/>
        <v>0</v>
      </c>
    </row>
    <row r="1068" spans="24:27" x14ac:dyDescent="0.25">
      <c r="X1068" s="4">
        <f t="shared" si="61"/>
        <v>0</v>
      </c>
      <c r="Y1068" s="4"/>
      <c r="Z1068" s="4"/>
      <c r="AA1068" s="4">
        <f t="shared" si="62"/>
        <v>0</v>
      </c>
    </row>
    <row r="1069" spans="24:27" x14ac:dyDescent="0.25">
      <c r="X1069" s="4">
        <f t="shared" si="61"/>
        <v>0</v>
      </c>
      <c r="Y1069" s="4"/>
      <c r="Z1069" s="4"/>
      <c r="AA1069" s="4">
        <f t="shared" si="62"/>
        <v>0</v>
      </c>
    </row>
    <row r="1070" spans="24:27" x14ac:dyDescent="0.25">
      <c r="X1070" s="4">
        <f t="shared" si="61"/>
        <v>0</v>
      </c>
      <c r="Y1070" s="4"/>
      <c r="Z1070" s="4"/>
      <c r="AA1070" s="4">
        <f t="shared" si="62"/>
        <v>0</v>
      </c>
    </row>
    <row r="1071" spans="24:27" x14ac:dyDescent="0.25">
      <c r="X1071" s="4">
        <f t="shared" si="61"/>
        <v>0</v>
      </c>
      <c r="Y1071" s="4"/>
      <c r="Z1071" s="4"/>
      <c r="AA1071" s="4">
        <f t="shared" si="62"/>
        <v>0</v>
      </c>
    </row>
    <row r="1072" spans="24:27" x14ac:dyDescent="0.25">
      <c r="X1072" s="4">
        <f t="shared" si="61"/>
        <v>0</v>
      </c>
      <c r="Y1072" s="4"/>
      <c r="Z1072" s="4"/>
      <c r="AA1072" s="4">
        <f t="shared" si="62"/>
        <v>0</v>
      </c>
    </row>
    <row r="1073" spans="24:27" x14ac:dyDescent="0.25">
      <c r="X1073" s="4">
        <f t="shared" si="61"/>
        <v>0</v>
      </c>
      <c r="Y1073" s="4"/>
      <c r="Z1073" s="4"/>
      <c r="AA1073" s="4">
        <f t="shared" si="62"/>
        <v>0</v>
      </c>
    </row>
    <row r="1074" spans="24:27" x14ac:dyDescent="0.25">
      <c r="X1074" s="4">
        <f t="shared" si="61"/>
        <v>0</v>
      </c>
      <c r="Y1074" s="4"/>
      <c r="Z1074" s="4"/>
      <c r="AA1074" s="4">
        <f t="shared" si="62"/>
        <v>0</v>
      </c>
    </row>
    <row r="1075" spans="24:27" x14ac:dyDescent="0.25">
      <c r="X1075" s="4">
        <f t="shared" si="61"/>
        <v>0</v>
      </c>
      <c r="Y1075" s="4"/>
      <c r="Z1075" s="4"/>
      <c r="AA1075" s="4">
        <f t="shared" si="62"/>
        <v>0</v>
      </c>
    </row>
    <row r="1076" spans="24:27" x14ac:dyDescent="0.25">
      <c r="X1076" s="4">
        <f t="shared" si="61"/>
        <v>0</v>
      </c>
      <c r="Y1076" s="4"/>
      <c r="Z1076" s="4"/>
      <c r="AA1076" s="4">
        <f t="shared" si="62"/>
        <v>0</v>
      </c>
    </row>
    <row r="1077" spans="24:27" x14ac:dyDescent="0.25">
      <c r="X1077" s="4">
        <f t="shared" si="61"/>
        <v>0</v>
      </c>
      <c r="Y1077" s="4"/>
      <c r="Z1077" s="4"/>
      <c r="AA1077" s="4">
        <f t="shared" si="62"/>
        <v>0</v>
      </c>
    </row>
    <row r="1078" spans="24:27" x14ac:dyDescent="0.25">
      <c r="X1078" s="4">
        <f t="shared" si="61"/>
        <v>0</v>
      </c>
      <c r="Y1078" s="4"/>
      <c r="Z1078" s="4"/>
      <c r="AA1078" s="4">
        <f t="shared" si="62"/>
        <v>0</v>
      </c>
    </row>
    <row r="1079" spans="24:27" x14ac:dyDescent="0.25">
      <c r="X1079" s="4">
        <f t="shared" si="61"/>
        <v>0</v>
      </c>
      <c r="Y1079" s="4"/>
      <c r="Z1079" s="4"/>
      <c r="AA1079" s="4">
        <f t="shared" si="62"/>
        <v>0</v>
      </c>
    </row>
    <row r="1080" spans="24:27" x14ac:dyDescent="0.25">
      <c r="X1080" s="4">
        <f t="shared" si="61"/>
        <v>0</v>
      </c>
      <c r="Y1080" s="4"/>
      <c r="Z1080" s="4"/>
      <c r="AA1080" s="4">
        <f t="shared" si="62"/>
        <v>0</v>
      </c>
    </row>
    <row r="1081" spans="24:27" x14ac:dyDescent="0.25">
      <c r="X1081" s="4">
        <f t="shared" si="61"/>
        <v>0</v>
      </c>
      <c r="Y1081" s="4"/>
      <c r="Z1081" s="4"/>
      <c r="AA1081" s="4">
        <f t="shared" si="62"/>
        <v>0</v>
      </c>
    </row>
    <row r="1082" spans="24:27" x14ac:dyDescent="0.25">
      <c r="X1082" s="4">
        <f t="shared" si="61"/>
        <v>0</v>
      </c>
      <c r="Y1082" s="4"/>
      <c r="Z1082" s="4"/>
      <c r="AA1082" s="4">
        <f t="shared" si="62"/>
        <v>0</v>
      </c>
    </row>
    <row r="1083" spans="24:27" x14ac:dyDescent="0.25">
      <c r="X1083" s="4">
        <f t="shared" si="61"/>
        <v>0</v>
      </c>
      <c r="Y1083" s="4"/>
      <c r="Z1083" s="4"/>
      <c r="AA1083" s="4">
        <f t="shared" si="62"/>
        <v>0</v>
      </c>
    </row>
    <row r="1084" spans="24:27" x14ac:dyDescent="0.25">
      <c r="X1084" s="4">
        <f t="shared" si="61"/>
        <v>0</v>
      </c>
      <c r="Y1084" s="4"/>
      <c r="Z1084" s="4"/>
      <c r="AA1084" s="4">
        <f t="shared" si="62"/>
        <v>0</v>
      </c>
    </row>
    <row r="1085" spans="24:27" x14ac:dyDescent="0.25">
      <c r="X1085" s="4">
        <f t="shared" si="61"/>
        <v>0</v>
      </c>
      <c r="Y1085" s="4"/>
      <c r="Z1085" s="4"/>
      <c r="AA1085" s="4">
        <f t="shared" si="62"/>
        <v>0</v>
      </c>
    </row>
    <row r="1086" spans="24:27" x14ac:dyDescent="0.25">
      <c r="X1086" s="4">
        <f t="shared" si="61"/>
        <v>0</v>
      </c>
      <c r="Y1086" s="4"/>
      <c r="Z1086" s="4"/>
      <c r="AA1086" s="4">
        <f t="shared" si="62"/>
        <v>0</v>
      </c>
    </row>
    <row r="1087" spans="24:27" x14ac:dyDescent="0.25">
      <c r="X1087" s="4">
        <f t="shared" si="61"/>
        <v>0</v>
      </c>
      <c r="Y1087" s="4"/>
      <c r="Z1087" s="4"/>
      <c r="AA1087" s="4">
        <f t="shared" si="62"/>
        <v>0</v>
      </c>
    </row>
    <row r="1088" spans="24:27" x14ac:dyDescent="0.25">
      <c r="X1088" s="4">
        <f t="shared" si="61"/>
        <v>0</v>
      </c>
      <c r="Y1088" s="4"/>
      <c r="Z1088" s="4"/>
      <c r="AA1088" s="4">
        <f t="shared" si="62"/>
        <v>0</v>
      </c>
    </row>
    <row r="1089" spans="24:27" x14ac:dyDescent="0.25">
      <c r="X1089" s="4">
        <f t="shared" si="61"/>
        <v>0</v>
      </c>
      <c r="Y1089" s="4"/>
      <c r="Z1089" s="4"/>
      <c r="AA1089" s="4">
        <f t="shared" si="62"/>
        <v>0</v>
      </c>
    </row>
    <row r="1090" spans="24:27" x14ac:dyDescent="0.25">
      <c r="X1090" s="4">
        <f t="shared" si="61"/>
        <v>0</v>
      </c>
      <c r="Y1090" s="4"/>
      <c r="Z1090" s="4"/>
      <c r="AA1090" s="4">
        <f t="shared" si="62"/>
        <v>0</v>
      </c>
    </row>
    <row r="1091" spans="24:27" x14ac:dyDescent="0.25">
      <c r="X1091" s="4">
        <f t="shared" si="61"/>
        <v>0</v>
      </c>
      <c r="Y1091" s="4"/>
      <c r="Z1091" s="4"/>
      <c r="AA1091" s="4">
        <f t="shared" si="62"/>
        <v>0</v>
      </c>
    </row>
    <row r="1092" spans="24:27" x14ac:dyDescent="0.25">
      <c r="X1092" s="4">
        <f t="shared" si="61"/>
        <v>0</v>
      </c>
      <c r="Y1092" s="4"/>
      <c r="Z1092" s="4"/>
      <c r="AA1092" s="4">
        <f t="shared" si="62"/>
        <v>0</v>
      </c>
    </row>
    <row r="1093" spans="24:27" x14ac:dyDescent="0.25">
      <c r="X1093" s="4">
        <f t="shared" ref="X1093:X1156" si="63">+M1093+O1093+P1093+V1093+W1093</f>
        <v>0</v>
      </c>
      <c r="Y1093" s="4"/>
      <c r="Z1093" s="4"/>
      <c r="AA1093" s="4">
        <f t="shared" si="62"/>
        <v>0</v>
      </c>
    </row>
    <row r="1094" spans="24:27" x14ac:dyDescent="0.25">
      <c r="X1094" s="4">
        <f t="shared" si="63"/>
        <v>0</v>
      </c>
      <c r="Y1094" s="4"/>
      <c r="Z1094" s="4"/>
      <c r="AA1094" s="4">
        <f t="shared" si="62"/>
        <v>0</v>
      </c>
    </row>
    <row r="1095" spans="24:27" x14ac:dyDescent="0.25">
      <c r="X1095" s="4">
        <f t="shared" si="63"/>
        <v>0</v>
      </c>
      <c r="Y1095" s="4"/>
      <c r="Z1095" s="4"/>
      <c r="AA1095" s="4">
        <f t="shared" si="62"/>
        <v>0</v>
      </c>
    </row>
    <row r="1096" spans="24:27" x14ac:dyDescent="0.25">
      <c r="X1096" s="4">
        <f t="shared" si="63"/>
        <v>0</v>
      </c>
      <c r="Y1096" s="4"/>
      <c r="Z1096" s="4"/>
      <c r="AA1096" s="4">
        <f t="shared" si="62"/>
        <v>0</v>
      </c>
    </row>
    <row r="1097" spans="24:27" x14ac:dyDescent="0.25">
      <c r="X1097" s="4">
        <f t="shared" si="63"/>
        <v>0</v>
      </c>
      <c r="Y1097" s="4"/>
      <c r="Z1097" s="4"/>
      <c r="AA1097" s="4">
        <f t="shared" si="62"/>
        <v>0</v>
      </c>
    </row>
    <row r="1098" spans="24:27" x14ac:dyDescent="0.25">
      <c r="X1098" s="4">
        <f t="shared" si="63"/>
        <v>0</v>
      </c>
      <c r="Y1098" s="4"/>
      <c r="Z1098" s="4"/>
      <c r="AA1098" s="4">
        <f t="shared" si="62"/>
        <v>0</v>
      </c>
    </row>
    <row r="1099" spans="24:27" x14ac:dyDescent="0.25">
      <c r="X1099" s="4">
        <f t="shared" si="63"/>
        <v>0</v>
      </c>
      <c r="Y1099" s="4"/>
      <c r="Z1099" s="4"/>
      <c r="AA1099" s="4">
        <f t="shared" si="62"/>
        <v>0</v>
      </c>
    </row>
    <row r="1100" spans="24:27" x14ac:dyDescent="0.25">
      <c r="X1100" s="4">
        <f t="shared" si="63"/>
        <v>0</v>
      </c>
      <c r="Y1100" s="4"/>
      <c r="Z1100" s="4"/>
      <c r="AA1100" s="4">
        <f t="shared" si="62"/>
        <v>0</v>
      </c>
    </row>
    <row r="1101" spans="24:27" x14ac:dyDescent="0.25">
      <c r="X1101" s="4">
        <f t="shared" si="63"/>
        <v>0</v>
      </c>
      <c r="Y1101" s="4"/>
      <c r="Z1101" s="4"/>
      <c r="AA1101" s="4">
        <f t="shared" si="62"/>
        <v>0</v>
      </c>
    </row>
    <row r="1102" spans="24:27" x14ac:dyDescent="0.25">
      <c r="X1102" s="4">
        <f t="shared" si="63"/>
        <v>0</v>
      </c>
      <c r="Y1102" s="4"/>
      <c r="Z1102" s="4"/>
      <c r="AA1102" s="4">
        <f t="shared" si="62"/>
        <v>0</v>
      </c>
    </row>
    <row r="1103" spans="24:27" x14ac:dyDescent="0.25">
      <c r="X1103" s="4">
        <f t="shared" si="63"/>
        <v>0</v>
      </c>
      <c r="Y1103" s="4"/>
      <c r="Z1103" s="4"/>
      <c r="AA1103" s="4">
        <f t="shared" si="62"/>
        <v>0</v>
      </c>
    </row>
    <row r="1104" spans="24:27" x14ac:dyDescent="0.25">
      <c r="X1104" s="4">
        <f t="shared" si="63"/>
        <v>0</v>
      </c>
      <c r="Y1104" s="4"/>
      <c r="Z1104" s="4"/>
      <c r="AA1104" s="4">
        <f t="shared" si="62"/>
        <v>0</v>
      </c>
    </row>
    <row r="1105" spans="24:27" x14ac:dyDescent="0.25">
      <c r="X1105" s="4">
        <f t="shared" si="63"/>
        <v>0</v>
      </c>
      <c r="Y1105" s="4"/>
      <c r="Z1105" s="4"/>
      <c r="AA1105" s="4">
        <f t="shared" ref="AA1105:AA1168" si="64">+J1105-X1105</f>
        <v>0</v>
      </c>
    </row>
    <row r="1106" spans="24:27" x14ac:dyDescent="0.25">
      <c r="X1106" s="4">
        <f t="shared" si="63"/>
        <v>0</v>
      </c>
      <c r="Y1106" s="4"/>
      <c r="Z1106" s="4"/>
      <c r="AA1106" s="4">
        <f t="shared" si="64"/>
        <v>0</v>
      </c>
    </row>
    <row r="1107" spans="24:27" x14ac:dyDescent="0.25">
      <c r="X1107" s="4">
        <f t="shared" si="63"/>
        <v>0</v>
      </c>
      <c r="Y1107" s="4"/>
      <c r="Z1107" s="4"/>
      <c r="AA1107" s="4">
        <f t="shared" si="64"/>
        <v>0</v>
      </c>
    </row>
    <row r="1108" spans="24:27" x14ac:dyDescent="0.25">
      <c r="X1108" s="4">
        <f t="shared" si="63"/>
        <v>0</v>
      </c>
      <c r="Y1108" s="4"/>
      <c r="Z1108" s="4"/>
      <c r="AA1108" s="4">
        <f t="shared" si="64"/>
        <v>0</v>
      </c>
    </row>
    <row r="1109" spans="24:27" x14ac:dyDescent="0.25">
      <c r="X1109" s="4">
        <f t="shared" si="63"/>
        <v>0</v>
      </c>
      <c r="Y1109" s="4"/>
      <c r="Z1109" s="4"/>
      <c r="AA1109" s="4">
        <f t="shared" si="64"/>
        <v>0</v>
      </c>
    </row>
    <row r="1110" spans="24:27" x14ac:dyDescent="0.25">
      <c r="X1110" s="4">
        <f t="shared" si="63"/>
        <v>0</v>
      </c>
      <c r="Y1110" s="4"/>
      <c r="Z1110" s="4"/>
      <c r="AA1110" s="4">
        <f t="shared" si="64"/>
        <v>0</v>
      </c>
    </row>
    <row r="1111" spans="24:27" x14ac:dyDescent="0.25">
      <c r="X1111" s="4">
        <f t="shared" si="63"/>
        <v>0</v>
      </c>
      <c r="Y1111" s="4"/>
      <c r="Z1111" s="4"/>
      <c r="AA1111" s="4">
        <f t="shared" si="64"/>
        <v>0</v>
      </c>
    </row>
    <row r="1112" spans="24:27" x14ac:dyDescent="0.25">
      <c r="X1112" s="4">
        <f t="shared" si="63"/>
        <v>0</v>
      </c>
      <c r="Y1112" s="4"/>
      <c r="Z1112" s="4"/>
      <c r="AA1112" s="4">
        <f t="shared" si="64"/>
        <v>0</v>
      </c>
    </row>
    <row r="1113" spans="24:27" x14ac:dyDescent="0.25">
      <c r="X1113" s="4">
        <f t="shared" si="63"/>
        <v>0</v>
      </c>
      <c r="Y1113" s="4"/>
      <c r="Z1113" s="4"/>
      <c r="AA1113" s="4">
        <f t="shared" si="64"/>
        <v>0</v>
      </c>
    </row>
    <row r="1114" spans="24:27" x14ac:dyDescent="0.25">
      <c r="X1114" s="4">
        <f t="shared" si="63"/>
        <v>0</v>
      </c>
      <c r="Y1114" s="4"/>
      <c r="Z1114" s="4"/>
      <c r="AA1114" s="4">
        <f t="shared" si="64"/>
        <v>0</v>
      </c>
    </row>
    <row r="1115" spans="24:27" x14ac:dyDescent="0.25">
      <c r="X1115" s="4">
        <f t="shared" si="63"/>
        <v>0</v>
      </c>
      <c r="Y1115" s="4"/>
      <c r="Z1115" s="4"/>
      <c r="AA1115" s="4">
        <f t="shared" si="64"/>
        <v>0</v>
      </c>
    </row>
    <row r="1116" spans="24:27" x14ac:dyDescent="0.25">
      <c r="X1116" s="4">
        <f t="shared" si="63"/>
        <v>0</v>
      </c>
      <c r="Y1116" s="4"/>
      <c r="Z1116" s="4"/>
      <c r="AA1116" s="4">
        <f t="shared" si="64"/>
        <v>0</v>
      </c>
    </row>
    <row r="1117" spans="24:27" x14ac:dyDescent="0.25">
      <c r="X1117" s="4">
        <f t="shared" si="63"/>
        <v>0</v>
      </c>
      <c r="Y1117" s="4"/>
      <c r="Z1117" s="4"/>
      <c r="AA1117" s="4">
        <f t="shared" si="64"/>
        <v>0</v>
      </c>
    </row>
    <row r="1118" spans="24:27" x14ac:dyDescent="0.25">
      <c r="X1118" s="4">
        <f t="shared" si="63"/>
        <v>0</v>
      </c>
      <c r="Y1118" s="4"/>
      <c r="Z1118" s="4"/>
      <c r="AA1118" s="4">
        <f t="shared" si="64"/>
        <v>0</v>
      </c>
    </row>
    <row r="1119" spans="24:27" x14ac:dyDescent="0.25">
      <c r="X1119" s="4">
        <f t="shared" si="63"/>
        <v>0</v>
      </c>
      <c r="Y1119" s="4"/>
      <c r="Z1119" s="4"/>
      <c r="AA1119" s="4">
        <f t="shared" si="64"/>
        <v>0</v>
      </c>
    </row>
    <row r="1120" spans="24:27" x14ac:dyDescent="0.25">
      <c r="X1120" s="4">
        <f t="shared" si="63"/>
        <v>0</v>
      </c>
      <c r="Y1120" s="4"/>
      <c r="Z1120" s="4"/>
      <c r="AA1120" s="4">
        <f t="shared" si="64"/>
        <v>0</v>
      </c>
    </row>
    <row r="1121" spans="24:27" x14ac:dyDescent="0.25">
      <c r="X1121" s="4">
        <f t="shared" si="63"/>
        <v>0</v>
      </c>
      <c r="Y1121" s="4"/>
      <c r="Z1121" s="4"/>
      <c r="AA1121" s="4">
        <f t="shared" si="64"/>
        <v>0</v>
      </c>
    </row>
    <row r="1122" spans="24:27" x14ac:dyDescent="0.25">
      <c r="X1122" s="4">
        <f t="shared" si="63"/>
        <v>0</v>
      </c>
      <c r="Y1122" s="4"/>
      <c r="Z1122" s="4"/>
      <c r="AA1122" s="4">
        <f t="shared" si="64"/>
        <v>0</v>
      </c>
    </row>
    <row r="1123" spans="24:27" x14ac:dyDescent="0.25">
      <c r="X1123" s="4">
        <f t="shared" si="63"/>
        <v>0</v>
      </c>
      <c r="Y1123" s="4"/>
      <c r="Z1123" s="4"/>
      <c r="AA1123" s="4">
        <f t="shared" si="64"/>
        <v>0</v>
      </c>
    </row>
    <row r="1124" spans="24:27" x14ac:dyDescent="0.25">
      <c r="X1124" s="4">
        <f t="shared" si="63"/>
        <v>0</v>
      </c>
      <c r="Y1124" s="4"/>
      <c r="Z1124" s="4"/>
      <c r="AA1124" s="4">
        <f t="shared" si="64"/>
        <v>0</v>
      </c>
    </row>
    <row r="1125" spans="24:27" x14ac:dyDescent="0.25">
      <c r="X1125" s="4">
        <f t="shared" si="63"/>
        <v>0</v>
      </c>
      <c r="Y1125" s="4"/>
      <c r="Z1125" s="4"/>
      <c r="AA1125" s="4">
        <f t="shared" si="64"/>
        <v>0</v>
      </c>
    </row>
    <row r="1126" spans="24:27" x14ac:dyDescent="0.25">
      <c r="X1126" s="4">
        <f t="shared" si="63"/>
        <v>0</v>
      </c>
      <c r="Y1126" s="4"/>
      <c r="Z1126" s="4"/>
      <c r="AA1126" s="4">
        <f t="shared" si="64"/>
        <v>0</v>
      </c>
    </row>
    <row r="1127" spans="24:27" x14ac:dyDescent="0.25">
      <c r="X1127" s="4">
        <f t="shared" si="63"/>
        <v>0</v>
      </c>
      <c r="Y1127" s="4"/>
      <c r="Z1127" s="4"/>
      <c r="AA1127" s="4">
        <f t="shared" si="64"/>
        <v>0</v>
      </c>
    </row>
    <row r="1128" spans="24:27" x14ac:dyDescent="0.25">
      <c r="X1128" s="4">
        <f t="shared" si="63"/>
        <v>0</v>
      </c>
      <c r="Y1128" s="4"/>
      <c r="Z1128" s="4"/>
      <c r="AA1128" s="4">
        <f t="shared" si="64"/>
        <v>0</v>
      </c>
    </row>
    <row r="1129" spans="24:27" x14ac:dyDescent="0.25">
      <c r="X1129" s="4">
        <f t="shared" si="63"/>
        <v>0</v>
      </c>
      <c r="Y1129" s="4"/>
      <c r="Z1129" s="4"/>
      <c r="AA1129" s="4">
        <f t="shared" si="64"/>
        <v>0</v>
      </c>
    </row>
    <row r="1130" spans="24:27" x14ac:dyDescent="0.25">
      <c r="X1130" s="4">
        <f t="shared" si="63"/>
        <v>0</v>
      </c>
      <c r="Y1130" s="4"/>
      <c r="Z1130" s="4"/>
      <c r="AA1130" s="4">
        <f t="shared" si="64"/>
        <v>0</v>
      </c>
    </row>
    <row r="1131" spans="24:27" x14ac:dyDescent="0.25">
      <c r="X1131" s="4">
        <f t="shared" si="63"/>
        <v>0</v>
      </c>
      <c r="Y1131" s="4"/>
      <c r="Z1131" s="4"/>
      <c r="AA1131" s="4">
        <f t="shared" si="64"/>
        <v>0</v>
      </c>
    </row>
    <row r="1132" spans="24:27" x14ac:dyDescent="0.25">
      <c r="X1132" s="4">
        <f t="shared" si="63"/>
        <v>0</v>
      </c>
      <c r="Y1132" s="4"/>
      <c r="Z1132" s="4"/>
      <c r="AA1132" s="4">
        <f t="shared" si="64"/>
        <v>0</v>
      </c>
    </row>
    <row r="1133" spans="24:27" x14ac:dyDescent="0.25">
      <c r="X1133" s="4">
        <f t="shared" si="63"/>
        <v>0</v>
      </c>
      <c r="Y1133" s="4"/>
      <c r="Z1133" s="4"/>
      <c r="AA1133" s="4">
        <f t="shared" si="64"/>
        <v>0</v>
      </c>
    </row>
    <row r="1134" spans="24:27" x14ac:dyDescent="0.25">
      <c r="X1134" s="4">
        <f t="shared" si="63"/>
        <v>0</v>
      </c>
      <c r="Y1134" s="4"/>
      <c r="Z1134" s="4"/>
      <c r="AA1134" s="4">
        <f t="shared" si="64"/>
        <v>0</v>
      </c>
    </row>
    <row r="1135" spans="24:27" x14ac:dyDescent="0.25">
      <c r="X1135" s="4">
        <f t="shared" si="63"/>
        <v>0</v>
      </c>
      <c r="Y1135" s="4"/>
      <c r="Z1135" s="4"/>
      <c r="AA1135" s="4">
        <f t="shared" si="64"/>
        <v>0</v>
      </c>
    </row>
    <row r="1136" spans="24:27" x14ac:dyDescent="0.25">
      <c r="X1136" s="4">
        <f t="shared" si="63"/>
        <v>0</v>
      </c>
      <c r="Y1136" s="4"/>
      <c r="Z1136" s="4"/>
      <c r="AA1136" s="4">
        <f t="shared" si="64"/>
        <v>0</v>
      </c>
    </row>
    <row r="1137" spans="24:27" x14ac:dyDescent="0.25">
      <c r="X1137" s="4">
        <f t="shared" si="63"/>
        <v>0</v>
      </c>
      <c r="Y1137" s="4"/>
      <c r="Z1137" s="4"/>
      <c r="AA1137" s="4">
        <f t="shared" si="64"/>
        <v>0</v>
      </c>
    </row>
    <row r="1138" spans="24:27" x14ac:dyDescent="0.25">
      <c r="X1138" s="4">
        <f t="shared" si="63"/>
        <v>0</v>
      </c>
      <c r="Y1138" s="4"/>
      <c r="Z1138" s="4"/>
      <c r="AA1138" s="4">
        <f t="shared" si="64"/>
        <v>0</v>
      </c>
    </row>
    <row r="1139" spans="24:27" x14ac:dyDescent="0.25">
      <c r="X1139" s="4">
        <f t="shared" si="63"/>
        <v>0</v>
      </c>
      <c r="Y1139" s="4"/>
      <c r="Z1139" s="4"/>
      <c r="AA1139" s="4">
        <f t="shared" si="64"/>
        <v>0</v>
      </c>
    </row>
    <row r="1140" spans="24:27" x14ac:dyDescent="0.25">
      <c r="X1140" s="4">
        <f t="shared" si="63"/>
        <v>0</v>
      </c>
      <c r="Y1140" s="4"/>
      <c r="Z1140" s="4"/>
      <c r="AA1140" s="4">
        <f t="shared" si="64"/>
        <v>0</v>
      </c>
    </row>
    <row r="1141" spans="24:27" x14ac:dyDescent="0.25">
      <c r="X1141" s="4">
        <f t="shared" si="63"/>
        <v>0</v>
      </c>
      <c r="Y1141" s="4"/>
      <c r="Z1141" s="4"/>
      <c r="AA1141" s="4">
        <f t="shared" si="64"/>
        <v>0</v>
      </c>
    </row>
    <row r="1142" spans="24:27" x14ac:dyDescent="0.25">
      <c r="X1142" s="4">
        <f t="shared" si="63"/>
        <v>0</v>
      </c>
      <c r="Y1142" s="4"/>
      <c r="Z1142" s="4"/>
      <c r="AA1142" s="4">
        <f t="shared" si="64"/>
        <v>0</v>
      </c>
    </row>
    <row r="1143" spans="24:27" x14ac:dyDescent="0.25">
      <c r="X1143" s="4">
        <f t="shared" si="63"/>
        <v>0</v>
      </c>
      <c r="Y1143" s="4"/>
      <c r="Z1143" s="4"/>
      <c r="AA1143" s="4">
        <f t="shared" si="64"/>
        <v>0</v>
      </c>
    </row>
    <row r="1144" spans="24:27" x14ac:dyDescent="0.25">
      <c r="X1144" s="4">
        <f t="shared" si="63"/>
        <v>0</v>
      </c>
      <c r="Y1144" s="4"/>
      <c r="Z1144" s="4"/>
      <c r="AA1144" s="4">
        <f t="shared" si="64"/>
        <v>0</v>
      </c>
    </row>
    <row r="1145" spans="24:27" x14ac:dyDescent="0.25">
      <c r="X1145" s="4">
        <f t="shared" si="63"/>
        <v>0</v>
      </c>
      <c r="Y1145" s="4"/>
      <c r="Z1145" s="4"/>
      <c r="AA1145" s="4">
        <f t="shared" si="64"/>
        <v>0</v>
      </c>
    </row>
    <row r="1146" spans="24:27" x14ac:dyDescent="0.25">
      <c r="X1146" s="4">
        <f t="shared" si="63"/>
        <v>0</v>
      </c>
      <c r="Y1146" s="4"/>
      <c r="Z1146" s="4"/>
      <c r="AA1146" s="4">
        <f t="shared" si="64"/>
        <v>0</v>
      </c>
    </row>
    <row r="1147" spans="24:27" x14ac:dyDescent="0.25">
      <c r="X1147" s="4">
        <f t="shared" si="63"/>
        <v>0</v>
      </c>
      <c r="Y1147" s="4"/>
      <c r="Z1147" s="4"/>
      <c r="AA1147" s="4">
        <f t="shared" si="64"/>
        <v>0</v>
      </c>
    </row>
    <row r="1148" spans="24:27" x14ac:dyDescent="0.25">
      <c r="X1148" s="4">
        <f t="shared" si="63"/>
        <v>0</v>
      </c>
      <c r="Y1148" s="4"/>
      <c r="Z1148" s="4"/>
      <c r="AA1148" s="4">
        <f t="shared" si="64"/>
        <v>0</v>
      </c>
    </row>
    <row r="1149" spans="24:27" x14ac:dyDescent="0.25">
      <c r="X1149" s="4">
        <f t="shared" si="63"/>
        <v>0</v>
      </c>
      <c r="Y1149" s="4"/>
      <c r="Z1149" s="4"/>
      <c r="AA1149" s="4">
        <f t="shared" si="64"/>
        <v>0</v>
      </c>
    </row>
    <row r="1150" spans="24:27" x14ac:dyDescent="0.25">
      <c r="X1150" s="4">
        <f t="shared" si="63"/>
        <v>0</v>
      </c>
      <c r="Y1150" s="4"/>
      <c r="Z1150" s="4"/>
      <c r="AA1150" s="4">
        <f t="shared" si="64"/>
        <v>0</v>
      </c>
    </row>
    <row r="1151" spans="24:27" x14ac:dyDescent="0.25">
      <c r="X1151" s="4">
        <f t="shared" si="63"/>
        <v>0</v>
      </c>
      <c r="Y1151" s="4"/>
      <c r="Z1151" s="4"/>
      <c r="AA1151" s="4">
        <f t="shared" si="64"/>
        <v>0</v>
      </c>
    </row>
    <row r="1152" spans="24:27" x14ac:dyDescent="0.25">
      <c r="X1152" s="4">
        <f t="shared" si="63"/>
        <v>0</v>
      </c>
      <c r="Y1152" s="4"/>
      <c r="Z1152" s="4"/>
      <c r="AA1152" s="4">
        <f t="shared" si="64"/>
        <v>0</v>
      </c>
    </row>
    <row r="1153" spans="24:27" x14ac:dyDescent="0.25">
      <c r="X1153" s="4">
        <f t="shared" si="63"/>
        <v>0</v>
      </c>
      <c r="Y1153" s="4"/>
      <c r="Z1153" s="4"/>
      <c r="AA1153" s="4">
        <f t="shared" si="64"/>
        <v>0</v>
      </c>
    </row>
    <row r="1154" spans="24:27" x14ac:dyDescent="0.25">
      <c r="X1154" s="4">
        <f t="shared" si="63"/>
        <v>0</v>
      </c>
      <c r="Y1154" s="4"/>
      <c r="Z1154" s="4"/>
      <c r="AA1154" s="4">
        <f t="shared" si="64"/>
        <v>0</v>
      </c>
    </row>
    <row r="1155" spans="24:27" x14ac:dyDescent="0.25">
      <c r="X1155" s="4">
        <f t="shared" si="63"/>
        <v>0</v>
      </c>
      <c r="Y1155" s="4"/>
      <c r="Z1155" s="4"/>
      <c r="AA1155" s="4">
        <f t="shared" si="64"/>
        <v>0</v>
      </c>
    </row>
    <row r="1156" spans="24:27" x14ac:dyDescent="0.25">
      <c r="X1156" s="4">
        <f t="shared" si="63"/>
        <v>0</v>
      </c>
      <c r="Y1156" s="4"/>
      <c r="Z1156" s="4"/>
      <c r="AA1156" s="4">
        <f t="shared" si="64"/>
        <v>0</v>
      </c>
    </row>
    <row r="1157" spans="24:27" x14ac:dyDescent="0.25">
      <c r="X1157" s="4">
        <f t="shared" ref="X1157:X1220" si="65">+M1157+O1157+P1157+V1157+W1157</f>
        <v>0</v>
      </c>
      <c r="Y1157" s="4"/>
      <c r="Z1157" s="4"/>
      <c r="AA1157" s="4">
        <f t="shared" si="64"/>
        <v>0</v>
      </c>
    </row>
    <row r="1158" spans="24:27" x14ac:dyDescent="0.25">
      <c r="X1158" s="4">
        <f t="shared" si="65"/>
        <v>0</v>
      </c>
      <c r="Y1158" s="4"/>
      <c r="Z1158" s="4"/>
      <c r="AA1158" s="4">
        <f t="shared" si="64"/>
        <v>0</v>
      </c>
    </row>
    <row r="1159" spans="24:27" x14ac:dyDescent="0.25">
      <c r="X1159" s="4">
        <f t="shared" si="65"/>
        <v>0</v>
      </c>
      <c r="Y1159" s="4"/>
      <c r="Z1159" s="4"/>
      <c r="AA1159" s="4">
        <f t="shared" si="64"/>
        <v>0</v>
      </c>
    </row>
    <row r="1160" spans="24:27" x14ac:dyDescent="0.25">
      <c r="X1160" s="4">
        <f t="shared" si="65"/>
        <v>0</v>
      </c>
      <c r="Y1160" s="4"/>
      <c r="Z1160" s="4"/>
      <c r="AA1160" s="4">
        <f t="shared" si="64"/>
        <v>0</v>
      </c>
    </row>
    <row r="1161" spans="24:27" x14ac:dyDescent="0.25">
      <c r="X1161" s="4">
        <f t="shared" si="65"/>
        <v>0</v>
      </c>
      <c r="Y1161" s="4"/>
      <c r="Z1161" s="4"/>
      <c r="AA1161" s="4">
        <f t="shared" si="64"/>
        <v>0</v>
      </c>
    </row>
    <row r="1162" spans="24:27" x14ac:dyDescent="0.25">
      <c r="X1162" s="4">
        <f t="shared" si="65"/>
        <v>0</v>
      </c>
      <c r="Y1162" s="4"/>
      <c r="Z1162" s="4"/>
      <c r="AA1162" s="4">
        <f t="shared" si="64"/>
        <v>0</v>
      </c>
    </row>
    <row r="1163" spans="24:27" x14ac:dyDescent="0.25">
      <c r="X1163" s="4">
        <f t="shared" si="65"/>
        <v>0</v>
      </c>
      <c r="Y1163" s="4"/>
      <c r="Z1163" s="4"/>
      <c r="AA1163" s="4">
        <f t="shared" si="64"/>
        <v>0</v>
      </c>
    </row>
    <row r="1164" spans="24:27" x14ac:dyDescent="0.25">
      <c r="X1164" s="4">
        <f t="shared" si="65"/>
        <v>0</v>
      </c>
      <c r="Y1164" s="4"/>
      <c r="Z1164" s="4"/>
      <c r="AA1164" s="4">
        <f t="shared" si="64"/>
        <v>0</v>
      </c>
    </row>
    <row r="1165" spans="24:27" x14ac:dyDescent="0.25">
      <c r="X1165" s="4">
        <f t="shared" si="65"/>
        <v>0</v>
      </c>
      <c r="Y1165" s="4"/>
      <c r="Z1165" s="4"/>
      <c r="AA1165" s="4">
        <f t="shared" si="64"/>
        <v>0</v>
      </c>
    </row>
    <row r="1166" spans="24:27" x14ac:dyDescent="0.25">
      <c r="X1166" s="4">
        <f t="shared" si="65"/>
        <v>0</v>
      </c>
      <c r="Y1166" s="4"/>
      <c r="Z1166" s="4"/>
      <c r="AA1166" s="4">
        <f t="shared" si="64"/>
        <v>0</v>
      </c>
    </row>
    <row r="1167" spans="24:27" x14ac:dyDescent="0.25">
      <c r="X1167" s="4">
        <f t="shared" si="65"/>
        <v>0</v>
      </c>
      <c r="Y1167" s="4"/>
      <c r="Z1167" s="4"/>
      <c r="AA1167" s="4">
        <f t="shared" si="64"/>
        <v>0</v>
      </c>
    </row>
    <row r="1168" spans="24:27" x14ac:dyDescent="0.25">
      <c r="X1168" s="4">
        <f t="shared" si="65"/>
        <v>0</v>
      </c>
      <c r="Y1168" s="4"/>
      <c r="Z1168" s="4"/>
      <c r="AA1168" s="4">
        <f t="shared" si="64"/>
        <v>0</v>
      </c>
    </row>
    <row r="1169" spans="24:27" x14ac:dyDescent="0.25">
      <c r="X1169" s="4">
        <f t="shared" si="65"/>
        <v>0</v>
      </c>
      <c r="Y1169" s="4"/>
      <c r="Z1169" s="4"/>
      <c r="AA1169" s="4">
        <f t="shared" ref="AA1169:AA1232" si="66">+J1169-X1169</f>
        <v>0</v>
      </c>
    </row>
    <row r="1170" spans="24:27" x14ac:dyDescent="0.25">
      <c r="X1170" s="4">
        <f t="shared" si="65"/>
        <v>0</v>
      </c>
      <c r="Y1170" s="4"/>
      <c r="Z1170" s="4"/>
      <c r="AA1170" s="4">
        <f t="shared" si="66"/>
        <v>0</v>
      </c>
    </row>
    <row r="1171" spans="24:27" x14ac:dyDescent="0.25">
      <c r="X1171" s="4">
        <f t="shared" si="65"/>
        <v>0</v>
      </c>
      <c r="Y1171" s="4"/>
      <c r="Z1171" s="4"/>
      <c r="AA1171" s="4">
        <f t="shared" si="66"/>
        <v>0</v>
      </c>
    </row>
    <row r="1172" spans="24:27" x14ac:dyDescent="0.25">
      <c r="X1172" s="4">
        <f t="shared" si="65"/>
        <v>0</v>
      </c>
      <c r="Y1172" s="4"/>
      <c r="Z1172" s="4"/>
      <c r="AA1172" s="4">
        <f t="shared" si="66"/>
        <v>0</v>
      </c>
    </row>
    <row r="1173" spans="24:27" x14ac:dyDescent="0.25">
      <c r="X1173" s="4">
        <f t="shared" si="65"/>
        <v>0</v>
      </c>
      <c r="Y1173" s="4"/>
      <c r="Z1173" s="4"/>
      <c r="AA1173" s="4">
        <f t="shared" si="66"/>
        <v>0</v>
      </c>
    </row>
    <row r="1174" spans="24:27" x14ac:dyDescent="0.25">
      <c r="X1174" s="4">
        <f t="shared" si="65"/>
        <v>0</v>
      </c>
      <c r="Y1174" s="4"/>
      <c r="Z1174" s="4"/>
      <c r="AA1174" s="4">
        <f t="shared" si="66"/>
        <v>0</v>
      </c>
    </row>
    <row r="1175" spans="24:27" x14ac:dyDescent="0.25">
      <c r="X1175" s="4">
        <f t="shared" si="65"/>
        <v>0</v>
      </c>
      <c r="Y1175" s="4"/>
      <c r="Z1175" s="4"/>
      <c r="AA1175" s="4">
        <f t="shared" si="66"/>
        <v>0</v>
      </c>
    </row>
    <row r="1176" spans="24:27" x14ac:dyDescent="0.25">
      <c r="X1176" s="4">
        <f t="shared" si="65"/>
        <v>0</v>
      </c>
      <c r="Y1176" s="4"/>
      <c r="Z1176" s="4"/>
      <c r="AA1176" s="4">
        <f t="shared" si="66"/>
        <v>0</v>
      </c>
    </row>
    <row r="1177" spans="24:27" x14ac:dyDescent="0.25">
      <c r="X1177" s="4">
        <f t="shared" si="65"/>
        <v>0</v>
      </c>
      <c r="Y1177" s="4"/>
      <c r="Z1177" s="4"/>
      <c r="AA1177" s="4">
        <f t="shared" si="66"/>
        <v>0</v>
      </c>
    </row>
    <row r="1178" spans="24:27" x14ac:dyDescent="0.25">
      <c r="X1178" s="4">
        <f t="shared" si="65"/>
        <v>0</v>
      </c>
      <c r="Y1178" s="4"/>
      <c r="Z1178" s="4"/>
      <c r="AA1178" s="4">
        <f t="shared" si="66"/>
        <v>0</v>
      </c>
    </row>
    <row r="1179" spans="24:27" x14ac:dyDescent="0.25">
      <c r="X1179" s="4">
        <f t="shared" si="65"/>
        <v>0</v>
      </c>
      <c r="Y1179" s="4"/>
      <c r="Z1179" s="4"/>
      <c r="AA1179" s="4">
        <f t="shared" si="66"/>
        <v>0</v>
      </c>
    </row>
    <row r="1180" spans="24:27" x14ac:dyDescent="0.25">
      <c r="X1180" s="4">
        <f t="shared" si="65"/>
        <v>0</v>
      </c>
      <c r="Y1180" s="4"/>
      <c r="Z1180" s="4"/>
      <c r="AA1180" s="4">
        <f t="shared" si="66"/>
        <v>0</v>
      </c>
    </row>
    <row r="1181" spans="24:27" x14ac:dyDescent="0.25">
      <c r="X1181" s="4">
        <f t="shared" si="65"/>
        <v>0</v>
      </c>
      <c r="Y1181" s="4"/>
      <c r="Z1181" s="4"/>
      <c r="AA1181" s="4">
        <f t="shared" si="66"/>
        <v>0</v>
      </c>
    </row>
    <row r="1182" spans="24:27" x14ac:dyDescent="0.25">
      <c r="X1182" s="4">
        <f t="shared" si="65"/>
        <v>0</v>
      </c>
      <c r="Y1182" s="4"/>
      <c r="Z1182" s="4"/>
      <c r="AA1182" s="4">
        <f t="shared" si="66"/>
        <v>0</v>
      </c>
    </row>
    <row r="1183" spans="24:27" x14ac:dyDescent="0.25">
      <c r="X1183" s="4">
        <f t="shared" si="65"/>
        <v>0</v>
      </c>
      <c r="Y1183" s="4"/>
      <c r="Z1183" s="4"/>
      <c r="AA1183" s="4">
        <f t="shared" si="66"/>
        <v>0</v>
      </c>
    </row>
    <row r="1184" spans="24:27" x14ac:dyDescent="0.25">
      <c r="X1184" s="4">
        <f t="shared" si="65"/>
        <v>0</v>
      </c>
      <c r="Y1184" s="4"/>
      <c r="Z1184" s="4"/>
      <c r="AA1184" s="4">
        <f t="shared" si="66"/>
        <v>0</v>
      </c>
    </row>
    <row r="1185" spans="24:27" x14ac:dyDescent="0.25">
      <c r="X1185" s="4">
        <f t="shared" si="65"/>
        <v>0</v>
      </c>
      <c r="Y1185" s="4"/>
      <c r="Z1185" s="4"/>
      <c r="AA1185" s="4">
        <f t="shared" si="66"/>
        <v>0</v>
      </c>
    </row>
    <row r="1186" spans="24:27" x14ac:dyDescent="0.25">
      <c r="X1186" s="4">
        <f t="shared" si="65"/>
        <v>0</v>
      </c>
      <c r="Y1186" s="4"/>
      <c r="Z1186" s="4"/>
      <c r="AA1186" s="4">
        <f t="shared" si="66"/>
        <v>0</v>
      </c>
    </row>
    <row r="1187" spans="24:27" x14ac:dyDescent="0.25">
      <c r="X1187" s="4">
        <f t="shared" si="65"/>
        <v>0</v>
      </c>
      <c r="Y1187" s="4"/>
      <c r="Z1187" s="4"/>
      <c r="AA1187" s="4">
        <f t="shared" si="66"/>
        <v>0</v>
      </c>
    </row>
    <row r="1188" spans="24:27" x14ac:dyDescent="0.25">
      <c r="X1188" s="4">
        <f t="shared" si="65"/>
        <v>0</v>
      </c>
      <c r="Y1188" s="4"/>
      <c r="Z1188" s="4"/>
      <c r="AA1188" s="4">
        <f t="shared" si="66"/>
        <v>0</v>
      </c>
    </row>
    <row r="1189" spans="24:27" x14ac:dyDescent="0.25">
      <c r="X1189" s="4">
        <f t="shared" si="65"/>
        <v>0</v>
      </c>
      <c r="Y1189" s="4"/>
      <c r="Z1189" s="4"/>
      <c r="AA1189" s="4">
        <f t="shared" si="66"/>
        <v>0</v>
      </c>
    </row>
    <row r="1190" spans="24:27" x14ac:dyDescent="0.25">
      <c r="X1190" s="4">
        <f t="shared" si="65"/>
        <v>0</v>
      </c>
      <c r="Y1190" s="4"/>
      <c r="Z1190" s="4"/>
      <c r="AA1190" s="4">
        <f t="shared" si="66"/>
        <v>0</v>
      </c>
    </row>
    <row r="1191" spans="24:27" x14ac:dyDescent="0.25">
      <c r="X1191" s="4">
        <f t="shared" si="65"/>
        <v>0</v>
      </c>
      <c r="Y1191" s="4"/>
      <c r="Z1191" s="4"/>
      <c r="AA1191" s="4">
        <f t="shared" si="66"/>
        <v>0</v>
      </c>
    </row>
    <row r="1192" spans="24:27" x14ac:dyDescent="0.25">
      <c r="X1192" s="4">
        <f t="shared" si="65"/>
        <v>0</v>
      </c>
      <c r="Y1192" s="4"/>
      <c r="Z1192" s="4"/>
      <c r="AA1192" s="4">
        <f t="shared" si="66"/>
        <v>0</v>
      </c>
    </row>
    <row r="1193" spans="24:27" x14ac:dyDescent="0.25">
      <c r="X1193" s="4">
        <f t="shared" si="65"/>
        <v>0</v>
      </c>
      <c r="Y1193" s="4"/>
      <c r="Z1193" s="4"/>
      <c r="AA1193" s="4">
        <f t="shared" si="66"/>
        <v>0</v>
      </c>
    </row>
    <row r="1194" spans="24:27" x14ac:dyDescent="0.25">
      <c r="X1194" s="4">
        <f t="shared" si="65"/>
        <v>0</v>
      </c>
      <c r="Y1194" s="4"/>
      <c r="Z1194" s="4"/>
      <c r="AA1194" s="4">
        <f t="shared" si="66"/>
        <v>0</v>
      </c>
    </row>
    <row r="1195" spans="24:27" x14ac:dyDescent="0.25">
      <c r="X1195" s="4">
        <f t="shared" si="65"/>
        <v>0</v>
      </c>
      <c r="Y1195" s="4"/>
      <c r="Z1195" s="4"/>
      <c r="AA1195" s="4">
        <f t="shared" si="66"/>
        <v>0</v>
      </c>
    </row>
    <row r="1196" spans="24:27" x14ac:dyDescent="0.25">
      <c r="X1196" s="4">
        <f t="shared" si="65"/>
        <v>0</v>
      </c>
      <c r="Y1196" s="4"/>
      <c r="Z1196" s="4"/>
      <c r="AA1196" s="4">
        <f t="shared" si="66"/>
        <v>0</v>
      </c>
    </row>
    <row r="1197" spans="24:27" x14ac:dyDescent="0.25">
      <c r="X1197" s="4">
        <f t="shared" si="65"/>
        <v>0</v>
      </c>
      <c r="Y1197" s="4"/>
      <c r="Z1197" s="4"/>
      <c r="AA1197" s="4">
        <f t="shared" si="66"/>
        <v>0</v>
      </c>
    </row>
    <row r="1198" spans="24:27" x14ac:dyDescent="0.25">
      <c r="X1198" s="4">
        <f t="shared" si="65"/>
        <v>0</v>
      </c>
      <c r="Y1198" s="4"/>
      <c r="Z1198" s="4"/>
      <c r="AA1198" s="4">
        <f t="shared" si="66"/>
        <v>0</v>
      </c>
    </row>
    <row r="1199" spans="24:27" x14ac:dyDescent="0.25">
      <c r="X1199" s="4">
        <f t="shared" si="65"/>
        <v>0</v>
      </c>
      <c r="Y1199" s="4"/>
      <c r="Z1199" s="4"/>
      <c r="AA1199" s="4">
        <f t="shared" si="66"/>
        <v>0</v>
      </c>
    </row>
    <row r="1200" spans="24:27" x14ac:dyDescent="0.25">
      <c r="X1200" s="4">
        <f t="shared" si="65"/>
        <v>0</v>
      </c>
      <c r="Y1200" s="4"/>
      <c r="Z1200" s="4"/>
      <c r="AA1200" s="4">
        <f t="shared" si="66"/>
        <v>0</v>
      </c>
    </row>
    <row r="1201" spans="24:27" x14ac:dyDescent="0.25">
      <c r="X1201" s="4">
        <f t="shared" si="65"/>
        <v>0</v>
      </c>
      <c r="Y1201" s="4"/>
      <c r="Z1201" s="4"/>
      <c r="AA1201" s="4">
        <f t="shared" si="66"/>
        <v>0</v>
      </c>
    </row>
    <row r="1202" spans="24:27" x14ac:dyDescent="0.25">
      <c r="X1202" s="4">
        <f t="shared" si="65"/>
        <v>0</v>
      </c>
      <c r="Y1202" s="4"/>
      <c r="Z1202" s="4"/>
      <c r="AA1202" s="4">
        <f t="shared" si="66"/>
        <v>0</v>
      </c>
    </row>
    <row r="1203" spans="24:27" x14ac:dyDescent="0.25">
      <c r="X1203" s="4">
        <f t="shared" si="65"/>
        <v>0</v>
      </c>
      <c r="Y1203" s="4"/>
      <c r="Z1203" s="4"/>
      <c r="AA1203" s="4">
        <f t="shared" si="66"/>
        <v>0</v>
      </c>
    </row>
    <row r="1204" spans="24:27" x14ac:dyDescent="0.25">
      <c r="X1204" s="4">
        <f t="shared" si="65"/>
        <v>0</v>
      </c>
      <c r="Y1204" s="4"/>
      <c r="Z1204" s="4"/>
      <c r="AA1204" s="4">
        <f t="shared" si="66"/>
        <v>0</v>
      </c>
    </row>
    <row r="1205" spans="24:27" x14ac:dyDescent="0.25">
      <c r="X1205" s="4">
        <f t="shared" si="65"/>
        <v>0</v>
      </c>
      <c r="Y1205" s="4"/>
      <c r="Z1205" s="4"/>
      <c r="AA1205" s="4">
        <f t="shared" si="66"/>
        <v>0</v>
      </c>
    </row>
    <row r="1206" spans="24:27" x14ac:dyDescent="0.25">
      <c r="X1206" s="4">
        <f t="shared" si="65"/>
        <v>0</v>
      </c>
      <c r="Y1206" s="4"/>
      <c r="Z1206" s="4"/>
      <c r="AA1206" s="4">
        <f t="shared" si="66"/>
        <v>0</v>
      </c>
    </row>
    <row r="1207" spans="24:27" x14ac:dyDescent="0.25">
      <c r="X1207" s="4">
        <f t="shared" si="65"/>
        <v>0</v>
      </c>
      <c r="Y1207" s="4"/>
      <c r="Z1207" s="4"/>
      <c r="AA1207" s="4">
        <f t="shared" si="66"/>
        <v>0</v>
      </c>
    </row>
    <row r="1208" spans="24:27" x14ac:dyDescent="0.25">
      <c r="X1208" s="4">
        <f t="shared" si="65"/>
        <v>0</v>
      </c>
      <c r="Y1208" s="4"/>
      <c r="Z1208" s="4"/>
      <c r="AA1208" s="4">
        <f t="shared" si="66"/>
        <v>0</v>
      </c>
    </row>
    <row r="1209" spans="24:27" x14ac:dyDescent="0.25">
      <c r="X1209" s="4">
        <f t="shared" si="65"/>
        <v>0</v>
      </c>
      <c r="Y1209" s="4"/>
      <c r="Z1209" s="4"/>
      <c r="AA1209" s="4">
        <f t="shared" si="66"/>
        <v>0</v>
      </c>
    </row>
    <row r="1210" spans="24:27" x14ac:dyDescent="0.25">
      <c r="X1210" s="4">
        <f t="shared" si="65"/>
        <v>0</v>
      </c>
      <c r="Y1210" s="4"/>
      <c r="Z1210" s="4"/>
      <c r="AA1210" s="4">
        <f t="shared" si="66"/>
        <v>0</v>
      </c>
    </row>
    <row r="1211" spans="24:27" x14ac:dyDescent="0.25">
      <c r="X1211" s="4">
        <f t="shared" si="65"/>
        <v>0</v>
      </c>
      <c r="Y1211" s="4"/>
      <c r="Z1211" s="4"/>
      <c r="AA1211" s="4">
        <f t="shared" si="66"/>
        <v>0</v>
      </c>
    </row>
    <row r="1212" spans="24:27" x14ac:dyDescent="0.25">
      <c r="X1212" s="4">
        <f t="shared" si="65"/>
        <v>0</v>
      </c>
      <c r="Y1212" s="4"/>
      <c r="Z1212" s="4"/>
      <c r="AA1212" s="4">
        <f t="shared" si="66"/>
        <v>0</v>
      </c>
    </row>
    <row r="1213" spans="24:27" x14ac:dyDescent="0.25">
      <c r="X1213" s="4">
        <f t="shared" si="65"/>
        <v>0</v>
      </c>
      <c r="Y1213" s="4"/>
      <c r="Z1213" s="4"/>
      <c r="AA1213" s="4">
        <f t="shared" si="66"/>
        <v>0</v>
      </c>
    </row>
    <row r="1214" spans="24:27" x14ac:dyDescent="0.25">
      <c r="X1214" s="4">
        <f t="shared" si="65"/>
        <v>0</v>
      </c>
      <c r="Y1214" s="4"/>
      <c r="Z1214" s="4"/>
      <c r="AA1214" s="4">
        <f t="shared" si="66"/>
        <v>0</v>
      </c>
    </row>
    <row r="1215" spans="24:27" x14ac:dyDescent="0.25">
      <c r="X1215" s="4">
        <f t="shared" si="65"/>
        <v>0</v>
      </c>
      <c r="Y1215" s="4"/>
      <c r="Z1215" s="4"/>
      <c r="AA1215" s="4">
        <f t="shared" si="66"/>
        <v>0</v>
      </c>
    </row>
    <row r="1216" spans="24:27" x14ac:dyDescent="0.25">
      <c r="X1216" s="4">
        <f t="shared" si="65"/>
        <v>0</v>
      </c>
      <c r="Y1216" s="4"/>
      <c r="Z1216" s="4"/>
      <c r="AA1216" s="4">
        <f t="shared" si="66"/>
        <v>0</v>
      </c>
    </row>
    <row r="1217" spans="24:27" x14ac:dyDescent="0.25">
      <c r="X1217" s="4">
        <f t="shared" si="65"/>
        <v>0</v>
      </c>
      <c r="Y1217" s="4"/>
      <c r="Z1217" s="4"/>
      <c r="AA1217" s="4">
        <f t="shared" si="66"/>
        <v>0</v>
      </c>
    </row>
    <row r="1218" spans="24:27" x14ac:dyDescent="0.25">
      <c r="X1218" s="4">
        <f t="shared" si="65"/>
        <v>0</v>
      </c>
      <c r="Y1218" s="4"/>
      <c r="Z1218" s="4"/>
      <c r="AA1218" s="4">
        <f t="shared" si="66"/>
        <v>0</v>
      </c>
    </row>
    <row r="1219" spans="24:27" x14ac:dyDescent="0.25">
      <c r="X1219" s="4">
        <f t="shared" si="65"/>
        <v>0</v>
      </c>
      <c r="Y1219" s="4"/>
      <c r="Z1219" s="4"/>
      <c r="AA1219" s="4">
        <f t="shared" si="66"/>
        <v>0</v>
      </c>
    </row>
    <row r="1220" spans="24:27" x14ac:dyDescent="0.25">
      <c r="X1220" s="4">
        <f t="shared" si="65"/>
        <v>0</v>
      </c>
      <c r="Y1220" s="4"/>
      <c r="Z1220" s="4"/>
      <c r="AA1220" s="4">
        <f t="shared" si="66"/>
        <v>0</v>
      </c>
    </row>
    <row r="1221" spans="24:27" x14ac:dyDescent="0.25">
      <c r="X1221" s="4">
        <f t="shared" ref="X1221:X1284" si="67">+M1221+O1221+P1221+V1221+W1221</f>
        <v>0</v>
      </c>
      <c r="Y1221" s="4"/>
      <c r="Z1221" s="4"/>
      <c r="AA1221" s="4">
        <f t="shared" si="66"/>
        <v>0</v>
      </c>
    </row>
    <row r="1222" spans="24:27" x14ac:dyDescent="0.25">
      <c r="X1222" s="4">
        <f t="shared" si="67"/>
        <v>0</v>
      </c>
      <c r="Y1222" s="4"/>
      <c r="Z1222" s="4"/>
      <c r="AA1222" s="4">
        <f t="shared" si="66"/>
        <v>0</v>
      </c>
    </row>
    <row r="1223" spans="24:27" x14ac:dyDescent="0.25">
      <c r="X1223" s="4">
        <f t="shared" si="67"/>
        <v>0</v>
      </c>
      <c r="Y1223" s="4"/>
      <c r="Z1223" s="4"/>
      <c r="AA1223" s="4">
        <f t="shared" si="66"/>
        <v>0</v>
      </c>
    </row>
    <row r="1224" spans="24:27" x14ac:dyDescent="0.25">
      <c r="X1224" s="4">
        <f t="shared" si="67"/>
        <v>0</v>
      </c>
      <c r="Y1224" s="4"/>
      <c r="Z1224" s="4"/>
      <c r="AA1224" s="4">
        <f t="shared" si="66"/>
        <v>0</v>
      </c>
    </row>
    <row r="1225" spans="24:27" x14ac:dyDescent="0.25">
      <c r="X1225" s="4">
        <f t="shared" si="67"/>
        <v>0</v>
      </c>
      <c r="Y1225" s="4"/>
      <c r="Z1225" s="4"/>
      <c r="AA1225" s="4">
        <f t="shared" si="66"/>
        <v>0</v>
      </c>
    </row>
    <row r="1226" spans="24:27" x14ac:dyDescent="0.25">
      <c r="X1226" s="4">
        <f t="shared" si="67"/>
        <v>0</v>
      </c>
      <c r="Y1226" s="4"/>
      <c r="Z1226" s="4"/>
      <c r="AA1226" s="4">
        <f t="shared" si="66"/>
        <v>0</v>
      </c>
    </row>
    <row r="1227" spans="24:27" x14ac:dyDescent="0.25">
      <c r="X1227" s="4">
        <f t="shared" si="67"/>
        <v>0</v>
      </c>
      <c r="Y1227" s="4"/>
      <c r="Z1227" s="4"/>
      <c r="AA1227" s="4">
        <f t="shared" si="66"/>
        <v>0</v>
      </c>
    </row>
    <row r="1228" spans="24:27" x14ac:dyDescent="0.25">
      <c r="X1228" s="4">
        <f t="shared" si="67"/>
        <v>0</v>
      </c>
      <c r="Y1228" s="4"/>
      <c r="Z1228" s="4"/>
      <c r="AA1228" s="4">
        <f t="shared" si="66"/>
        <v>0</v>
      </c>
    </row>
    <row r="1229" spans="24:27" x14ac:dyDescent="0.25">
      <c r="X1229" s="4">
        <f t="shared" si="67"/>
        <v>0</v>
      </c>
      <c r="Y1229" s="4"/>
      <c r="Z1229" s="4"/>
      <c r="AA1229" s="4">
        <f t="shared" si="66"/>
        <v>0</v>
      </c>
    </row>
    <row r="1230" spans="24:27" x14ac:dyDescent="0.25">
      <c r="X1230" s="4">
        <f t="shared" si="67"/>
        <v>0</v>
      </c>
      <c r="Y1230" s="4"/>
      <c r="Z1230" s="4"/>
      <c r="AA1230" s="4">
        <f t="shared" si="66"/>
        <v>0</v>
      </c>
    </row>
    <row r="1231" spans="24:27" x14ac:dyDescent="0.25">
      <c r="X1231" s="4">
        <f t="shared" si="67"/>
        <v>0</v>
      </c>
      <c r="Y1231" s="4"/>
      <c r="Z1231" s="4"/>
      <c r="AA1231" s="4">
        <f t="shared" si="66"/>
        <v>0</v>
      </c>
    </row>
    <row r="1232" spans="24:27" x14ac:dyDescent="0.25">
      <c r="X1232" s="4">
        <f t="shared" si="67"/>
        <v>0</v>
      </c>
      <c r="Y1232" s="4"/>
      <c r="Z1232" s="4"/>
      <c r="AA1232" s="4">
        <f t="shared" si="66"/>
        <v>0</v>
      </c>
    </row>
    <row r="1233" spans="24:27" x14ac:dyDescent="0.25">
      <c r="X1233" s="4">
        <f t="shared" si="67"/>
        <v>0</v>
      </c>
      <c r="Y1233" s="4"/>
      <c r="Z1233" s="4"/>
      <c r="AA1233" s="4">
        <f t="shared" ref="AA1233:AA1296" si="68">+J1233-X1233</f>
        <v>0</v>
      </c>
    </row>
    <row r="1234" spans="24:27" x14ac:dyDescent="0.25">
      <c r="X1234" s="4">
        <f t="shared" si="67"/>
        <v>0</v>
      </c>
      <c r="Y1234" s="4"/>
      <c r="Z1234" s="4"/>
      <c r="AA1234" s="4">
        <f t="shared" si="68"/>
        <v>0</v>
      </c>
    </row>
    <row r="1235" spans="24:27" x14ac:dyDescent="0.25">
      <c r="X1235" s="4">
        <f t="shared" si="67"/>
        <v>0</v>
      </c>
      <c r="Y1235" s="4"/>
      <c r="Z1235" s="4"/>
      <c r="AA1235" s="4">
        <f t="shared" si="68"/>
        <v>0</v>
      </c>
    </row>
    <row r="1236" spans="24:27" x14ac:dyDescent="0.25">
      <c r="X1236" s="4">
        <f t="shared" si="67"/>
        <v>0</v>
      </c>
      <c r="Y1236" s="4"/>
      <c r="Z1236" s="4"/>
      <c r="AA1236" s="4">
        <f t="shared" si="68"/>
        <v>0</v>
      </c>
    </row>
    <row r="1237" spans="24:27" x14ac:dyDescent="0.25">
      <c r="X1237" s="4">
        <f t="shared" si="67"/>
        <v>0</v>
      </c>
      <c r="Y1237" s="4"/>
      <c r="Z1237" s="4"/>
      <c r="AA1237" s="4">
        <f t="shared" si="68"/>
        <v>0</v>
      </c>
    </row>
    <row r="1238" spans="24:27" x14ac:dyDescent="0.25">
      <c r="X1238" s="4">
        <f t="shared" si="67"/>
        <v>0</v>
      </c>
      <c r="Y1238" s="4"/>
      <c r="Z1238" s="4"/>
      <c r="AA1238" s="4">
        <f t="shared" si="68"/>
        <v>0</v>
      </c>
    </row>
    <row r="1239" spans="24:27" x14ac:dyDescent="0.25">
      <c r="X1239" s="4">
        <f t="shared" si="67"/>
        <v>0</v>
      </c>
      <c r="Y1239" s="4"/>
      <c r="Z1239" s="4"/>
      <c r="AA1239" s="4">
        <f t="shared" si="68"/>
        <v>0</v>
      </c>
    </row>
    <row r="1240" spans="24:27" x14ac:dyDescent="0.25">
      <c r="X1240" s="4">
        <f t="shared" si="67"/>
        <v>0</v>
      </c>
      <c r="Y1240" s="4"/>
      <c r="Z1240" s="4"/>
      <c r="AA1240" s="4">
        <f t="shared" si="68"/>
        <v>0</v>
      </c>
    </row>
    <row r="1241" spans="24:27" x14ac:dyDescent="0.25">
      <c r="X1241" s="4">
        <f t="shared" si="67"/>
        <v>0</v>
      </c>
      <c r="Y1241" s="4"/>
      <c r="Z1241" s="4"/>
      <c r="AA1241" s="4">
        <f t="shared" si="68"/>
        <v>0</v>
      </c>
    </row>
    <row r="1242" spans="24:27" x14ac:dyDescent="0.25">
      <c r="X1242" s="4">
        <f t="shared" si="67"/>
        <v>0</v>
      </c>
      <c r="Y1242" s="4"/>
      <c r="Z1242" s="4"/>
      <c r="AA1242" s="4">
        <f t="shared" si="68"/>
        <v>0</v>
      </c>
    </row>
    <row r="1243" spans="24:27" x14ac:dyDescent="0.25">
      <c r="X1243" s="4">
        <f t="shared" si="67"/>
        <v>0</v>
      </c>
      <c r="Y1243" s="4"/>
      <c r="Z1243" s="4"/>
      <c r="AA1243" s="4">
        <f t="shared" si="68"/>
        <v>0</v>
      </c>
    </row>
    <row r="1244" spans="24:27" x14ac:dyDescent="0.25">
      <c r="X1244" s="4">
        <f t="shared" si="67"/>
        <v>0</v>
      </c>
      <c r="Y1244" s="4"/>
      <c r="Z1244" s="4"/>
      <c r="AA1244" s="4">
        <f t="shared" si="68"/>
        <v>0</v>
      </c>
    </row>
    <row r="1245" spans="24:27" x14ac:dyDescent="0.25">
      <c r="X1245" s="4">
        <f t="shared" si="67"/>
        <v>0</v>
      </c>
      <c r="Y1245" s="4"/>
      <c r="Z1245" s="4"/>
      <c r="AA1245" s="4">
        <f t="shared" si="68"/>
        <v>0</v>
      </c>
    </row>
    <row r="1246" spans="24:27" x14ac:dyDescent="0.25">
      <c r="X1246" s="4">
        <f t="shared" si="67"/>
        <v>0</v>
      </c>
      <c r="Y1246" s="4"/>
      <c r="Z1246" s="4"/>
      <c r="AA1246" s="4">
        <f t="shared" si="68"/>
        <v>0</v>
      </c>
    </row>
    <row r="1247" spans="24:27" x14ac:dyDescent="0.25">
      <c r="X1247" s="4">
        <f t="shared" si="67"/>
        <v>0</v>
      </c>
      <c r="Y1247" s="4"/>
      <c r="Z1247" s="4"/>
      <c r="AA1247" s="4">
        <f t="shared" si="68"/>
        <v>0</v>
      </c>
    </row>
    <row r="1248" spans="24:27" x14ac:dyDescent="0.25">
      <c r="X1248" s="4">
        <f t="shared" si="67"/>
        <v>0</v>
      </c>
      <c r="Y1248" s="4"/>
      <c r="Z1248" s="4"/>
      <c r="AA1248" s="4">
        <f t="shared" si="68"/>
        <v>0</v>
      </c>
    </row>
    <row r="1249" spans="24:27" x14ac:dyDescent="0.25">
      <c r="X1249" s="4">
        <f t="shared" si="67"/>
        <v>0</v>
      </c>
      <c r="Y1249" s="4"/>
      <c r="Z1249" s="4"/>
      <c r="AA1249" s="4">
        <f t="shared" si="68"/>
        <v>0</v>
      </c>
    </row>
    <row r="1250" spans="24:27" x14ac:dyDescent="0.25">
      <c r="X1250" s="4">
        <f t="shared" si="67"/>
        <v>0</v>
      </c>
      <c r="Y1250" s="4"/>
      <c r="Z1250" s="4"/>
      <c r="AA1250" s="4">
        <f t="shared" si="68"/>
        <v>0</v>
      </c>
    </row>
    <row r="1251" spans="24:27" x14ac:dyDescent="0.25">
      <c r="X1251" s="4">
        <f t="shared" si="67"/>
        <v>0</v>
      </c>
      <c r="Y1251" s="4"/>
      <c r="Z1251" s="4"/>
      <c r="AA1251" s="4">
        <f t="shared" si="68"/>
        <v>0</v>
      </c>
    </row>
    <row r="1252" spans="24:27" x14ac:dyDescent="0.25">
      <c r="X1252" s="4">
        <f t="shared" si="67"/>
        <v>0</v>
      </c>
      <c r="Y1252" s="4"/>
      <c r="Z1252" s="4"/>
      <c r="AA1252" s="4">
        <f t="shared" si="68"/>
        <v>0</v>
      </c>
    </row>
    <row r="1253" spans="24:27" x14ac:dyDescent="0.25">
      <c r="X1253" s="4">
        <f t="shared" si="67"/>
        <v>0</v>
      </c>
      <c r="Y1253" s="4"/>
      <c r="Z1253" s="4"/>
      <c r="AA1253" s="4">
        <f t="shared" si="68"/>
        <v>0</v>
      </c>
    </row>
    <row r="1254" spans="24:27" x14ac:dyDescent="0.25">
      <c r="X1254" s="4">
        <f t="shared" si="67"/>
        <v>0</v>
      </c>
      <c r="Y1254" s="4"/>
      <c r="Z1254" s="4"/>
      <c r="AA1254" s="4">
        <f t="shared" si="68"/>
        <v>0</v>
      </c>
    </row>
    <row r="1255" spans="24:27" x14ac:dyDescent="0.25">
      <c r="X1255" s="4">
        <f t="shared" si="67"/>
        <v>0</v>
      </c>
      <c r="Y1255" s="4"/>
      <c r="Z1255" s="4"/>
      <c r="AA1255" s="4">
        <f t="shared" si="68"/>
        <v>0</v>
      </c>
    </row>
    <row r="1256" spans="24:27" x14ac:dyDescent="0.25">
      <c r="X1256" s="4">
        <f t="shared" si="67"/>
        <v>0</v>
      </c>
      <c r="Y1256" s="4"/>
      <c r="Z1256" s="4"/>
      <c r="AA1256" s="4">
        <f t="shared" si="68"/>
        <v>0</v>
      </c>
    </row>
    <row r="1257" spans="24:27" x14ac:dyDescent="0.25">
      <c r="X1257" s="4">
        <f t="shared" si="67"/>
        <v>0</v>
      </c>
      <c r="Y1257" s="4"/>
      <c r="Z1257" s="4"/>
      <c r="AA1257" s="4">
        <f t="shared" si="68"/>
        <v>0</v>
      </c>
    </row>
    <row r="1258" spans="24:27" x14ac:dyDescent="0.25">
      <c r="X1258" s="4">
        <f t="shared" si="67"/>
        <v>0</v>
      </c>
      <c r="Y1258" s="4"/>
      <c r="Z1258" s="4"/>
      <c r="AA1258" s="4">
        <f t="shared" si="68"/>
        <v>0</v>
      </c>
    </row>
    <row r="1259" spans="24:27" x14ac:dyDescent="0.25">
      <c r="X1259" s="4">
        <f t="shared" si="67"/>
        <v>0</v>
      </c>
      <c r="Y1259" s="4"/>
      <c r="Z1259" s="4"/>
      <c r="AA1259" s="4">
        <f t="shared" si="68"/>
        <v>0</v>
      </c>
    </row>
    <row r="1260" spans="24:27" x14ac:dyDescent="0.25">
      <c r="X1260" s="4">
        <f t="shared" si="67"/>
        <v>0</v>
      </c>
      <c r="Y1260" s="4"/>
      <c r="Z1260" s="4"/>
      <c r="AA1260" s="4">
        <f t="shared" si="68"/>
        <v>0</v>
      </c>
    </row>
    <row r="1261" spans="24:27" x14ac:dyDescent="0.25">
      <c r="X1261" s="4">
        <f t="shared" si="67"/>
        <v>0</v>
      </c>
      <c r="Y1261" s="4"/>
      <c r="Z1261" s="4"/>
      <c r="AA1261" s="4">
        <f t="shared" si="68"/>
        <v>0</v>
      </c>
    </row>
    <row r="1262" spans="24:27" x14ac:dyDescent="0.25">
      <c r="X1262" s="4">
        <f t="shared" si="67"/>
        <v>0</v>
      </c>
      <c r="Y1262" s="4"/>
      <c r="Z1262" s="4"/>
      <c r="AA1262" s="4">
        <f t="shared" si="68"/>
        <v>0</v>
      </c>
    </row>
    <row r="1263" spans="24:27" x14ac:dyDescent="0.25">
      <c r="X1263" s="4">
        <f t="shared" si="67"/>
        <v>0</v>
      </c>
      <c r="Y1263" s="4"/>
      <c r="Z1263" s="4"/>
      <c r="AA1263" s="4">
        <f t="shared" si="68"/>
        <v>0</v>
      </c>
    </row>
    <row r="1264" spans="24:27" x14ac:dyDescent="0.25">
      <c r="X1264" s="4">
        <f t="shared" si="67"/>
        <v>0</v>
      </c>
      <c r="Y1264" s="4"/>
      <c r="Z1264" s="4"/>
      <c r="AA1264" s="4">
        <f t="shared" si="68"/>
        <v>0</v>
      </c>
    </row>
    <row r="1265" spans="24:27" x14ac:dyDescent="0.25">
      <c r="X1265" s="4">
        <f t="shared" si="67"/>
        <v>0</v>
      </c>
      <c r="Y1265" s="4"/>
      <c r="Z1265" s="4"/>
      <c r="AA1265" s="4">
        <f t="shared" si="68"/>
        <v>0</v>
      </c>
    </row>
    <row r="1266" spans="24:27" x14ac:dyDescent="0.25">
      <c r="X1266" s="4">
        <f t="shared" si="67"/>
        <v>0</v>
      </c>
      <c r="Y1266" s="4"/>
      <c r="Z1266" s="4"/>
      <c r="AA1266" s="4">
        <f t="shared" si="68"/>
        <v>0</v>
      </c>
    </row>
    <row r="1267" spans="24:27" x14ac:dyDescent="0.25">
      <c r="X1267" s="4">
        <f t="shared" si="67"/>
        <v>0</v>
      </c>
      <c r="Y1267" s="4"/>
      <c r="Z1267" s="4"/>
      <c r="AA1267" s="4">
        <f t="shared" si="68"/>
        <v>0</v>
      </c>
    </row>
    <row r="1268" spans="24:27" x14ac:dyDescent="0.25">
      <c r="X1268" s="4">
        <f t="shared" si="67"/>
        <v>0</v>
      </c>
      <c r="Y1268" s="4"/>
      <c r="Z1268" s="4"/>
      <c r="AA1268" s="4">
        <f t="shared" si="68"/>
        <v>0</v>
      </c>
    </row>
    <row r="1269" spans="24:27" x14ac:dyDescent="0.25">
      <c r="X1269" s="4">
        <f t="shared" si="67"/>
        <v>0</v>
      </c>
      <c r="Y1269" s="4"/>
      <c r="Z1269" s="4"/>
      <c r="AA1269" s="4">
        <f t="shared" si="68"/>
        <v>0</v>
      </c>
    </row>
    <row r="1270" spans="24:27" x14ac:dyDescent="0.25">
      <c r="X1270" s="4">
        <f t="shared" si="67"/>
        <v>0</v>
      </c>
      <c r="Y1270" s="4"/>
      <c r="Z1270" s="4"/>
      <c r="AA1270" s="4">
        <f t="shared" si="68"/>
        <v>0</v>
      </c>
    </row>
    <row r="1271" spans="24:27" x14ac:dyDescent="0.25">
      <c r="X1271" s="4">
        <f t="shared" si="67"/>
        <v>0</v>
      </c>
      <c r="Y1271" s="4"/>
      <c r="Z1271" s="4"/>
      <c r="AA1271" s="4">
        <f t="shared" si="68"/>
        <v>0</v>
      </c>
    </row>
    <row r="1272" spans="24:27" x14ac:dyDescent="0.25">
      <c r="X1272" s="4">
        <f t="shared" si="67"/>
        <v>0</v>
      </c>
      <c r="Y1272" s="4"/>
      <c r="Z1272" s="4"/>
      <c r="AA1272" s="4">
        <f t="shared" si="68"/>
        <v>0</v>
      </c>
    </row>
    <row r="1273" spans="24:27" x14ac:dyDescent="0.25">
      <c r="X1273" s="4">
        <f t="shared" si="67"/>
        <v>0</v>
      </c>
      <c r="Y1273" s="4"/>
      <c r="Z1273" s="4"/>
      <c r="AA1273" s="4">
        <f t="shared" si="68"/>
        <v>0</v>
      </c>
    </row>
    <row r="1274" spans="24:27" x14ac:dyDescent="0.25">
      <c r="X1274" s="4">
        <f t="shared" si="67"/>
        <v>0</v>
      </c>
      <c r="Y1274" s="4"/>
      <c r="Z1274" s="4"/>
      <c r="AA1274" s="4">
        <f t="shared" si="68"/>
        <v>0</v>
      </c>
    </row>
    <row r="1275" spans="24:27" x14ac:dyDescent="0.25">
      <c r="X1275" s="4">
        <f t="shared" si="67"/>
        <v>0</v>
      </c>
      <c r="Y1275" s="4"/>
      <c r="Z1275" s="4"/>
      <c r="AA1275" s="4">
        <f t="shared" si="68"/>
        <v>0</v>
      </c>
    </row>
    <row r="1276" spans="24:27" x14ac:dyDescent="0.25">
      <c r="X1276" s="4">
        <f t="shared" si="67"/>
        <v>0</v>
      </c>
      <c r="Y1276" s="4"/>
      <c r="Z1276" s="4"/>
      <c r="AA1276" s="4">
        <f t="shared" si="68"/>
        <v>0</v>
      </c>
    </row>
    <row r="1277" spans="24:27" x14ac:dyDescent="0.25">
      <c r="X1277" s="4">
        <f t="shared" si="67"/>
        <v>0</v>
      </c>
      <c r="Y1277" s="4"/>
      <c r="Z1277" s="4"/>
      <c r="AA1277" s="4">
        <f t="shared" si="68"/>
        <v>0</v>
      </c>
    </row>
    <row r="1278" spans="24:27" x14ac:dyDescent="0.25">
      <c r="X1278" s="4">
        <f t="shared" si="67"/>
        <v>0</v>
      </c>
      <c r="Y1278" s="4"/>
      <c r="Z1278" s="4"/>
      <c r="AA1278" s="4">
        <f t="shared" si="68"/>
        <v>0</v>
      </c>
    </row>
    <row r="1279" spans="24:27" x14ac:dyDescent="0.25">
      <c r="X1279" s="4">
        <f t="shared" si="67"/>
        <v>0</v>
      </c>
      <c r="Y1279" s="4"/>
      <c r="Z1279" s="4"/>
      <c r="AA1279" s="4">
        <f t="shared" si="68"/>
        <v>0</v>
      </c>
    </row>
    <row r="1280" spans="24:27" x14ac:dyDescent="0.25">
      <c r="X1280" s="4">
        <f t="shared" si="67"/>
        <v>0</v>
      </c>
      <c r="Y1280" s="4"/>
      <c r="Z1280" s="4"/>
      <c r="AA1280" s="4">
        <f t="shared" si="68"/>
        <v>0</v>
      </c>
    </row>
    <row r="1281" spans="24:27" x14ac:dyDescent="0.25">
      <c r="X1281" s="4">
        <f t="shared" si="67"/>
        <v>0</v>
      </c>
      <c r="Y1281" s="4"/>
      <c r="Z1281" s="4"/>
      <c r="AA1281" s="4">
        <f t="shared" si="68"/>
        <v>0</v>
      </c>
    </row>
    <row r="1282" spans="24:27" x14ac:dyDescent="0.25">
      <c r="X1282" s="4">
        <f t="shared" si="67"/>
        <v>0</v>
      </c>
      <c r="Y1282" s="4"/>
      <c r="Z1282" s="4"/>
      <c r="AA1282" s="4">
        <f t="shared" si="68"/>
        <v>0</v>
      </c>
    </row>
    <row r="1283" spans="24:27" x14ac:dyDescent="0.25">
      <c r="X1283" s="4">
        <f t="shared" si="67"/>
        <v>0</v>
      </c>
      <c r="Y1283" s="4"/>
      <c r="Z1283" s="4"/>
      <c r="AA1283" s="4">
        <f t="shared" si="68"/>
        <v>0</v>
      </c>
    </row>
    <row r="1284" spans="24:27" x14ac:dyDescent="0.25">
      <c r="X1284" s="4">
        <f t="shared" si="67"/>
        <v>0</v>
      </c>
      <c r="Y1284" s="4"/>
      <c r="Z1284" s="4"/>
      <c r="AA1284" s="4">
        <f t="shared" si="68"/>
        <v>0</v>
      </c>
    </row>
    <row r="1285" spans="24:27" x14ac:dyDescent="0.25">
      <c r="X1285" s="4">
        <f t="shared" ref="X1285:X1348" si="69">+M1285+O1285+P1285+V1285+W1285</f>
        <v>0</v>
      </c>
      <c r="Y1285" s="4"/>
      <c r="Z1285" s="4"/>
      <c r="AA1285" s="4">
        <f t="shared" si="68"/>
        <v>0</v>
      </c>
    </row>
    <row r="1286" spans="24:27" x14ac:dyDescent="0.25">
      <c r="X1286" s="4">
        <f t="shared" si="69"/>
        <v>0</v>
      </c>
      <c r="Y1286" s="4"/>
      <c r="Z1286" s="4"/>
      <c r="AA1286" s="4">
        <f t="shared" si="68"/>
        <v>0</v>
      </c>
    </row>
    <row r="1287" spans="24:27" x14ac:dyDescent="0.25">
      <c r="X1287" s="4">
        <f t="shared" si="69"/>
        <v>0</v>
      </c>
      <c r="Y1287" s="4"/>
      <c r="Z1287" s="4"/>
      <c r="AA1287" s="4">
        <f t="shared" si="68"/>
        <v>0</v>
      </c>
    </row>
    <row r="1288" spans="24:27" x14ac:dyDescent="0.25">
      <c r="X1288" s="4">
        <f t="shared" si="69"/>
        <v>0</v>
      </c>
      <c r="Y1288" s="4"/>
      <c r="Z1288" s="4"/>
      <c r="AA1288" s="4">
        <f t="shared" si="68"/>
        <v>0</v>
      </c>
    </row>
    <row r="1289" spans="24:27" x14ac:dyDescent="0.25">
      <c r="X1289" s="4">
        <f t="shared" si="69"/>
        <v>0</v>
      </c>
      <c r="Y1289" s="4"/>
      <c r="Z1289" s="4"/>
      <c r="AA1289" s="4">
        <f t="shared" si="68"/>
        <v>0</v>
      </c>
    </row>
    <row r="1290" spans="24:27" x14ac:dyDescent="0.25">
      <c r="X1290" s="4">
        <f t="shared" si="69"/>
        <v>0</v>
      </c>
      <c r="Y1290" s="4"/>
      <c r="Z1290" s="4"/>
      <c r="AA1290" s="4">
        <f t="shared" si="68"/>
        <v>0</v>
      </c>
    </row>
    <row r="1291" spans="24:27" x14ac:dyDescent="0.25">
      <c r="X1291" s="4">
        <f t="shared" si="69"/>
        <v>0</v>
      </c>
      <c r="Y1291" s="4"/>
      <c r="Z1291" s="4"/>
      <c r="AA1291" s="4">
        <f t="shared" si="68"/>
        <v>0</v>
      </c>
    </row>
    <row r="1292" spans="24:27" x14ac:dyDescent="0.25">
      <c r="X1292" s="4">
        <f t="shared" si="69"/>
        <v>0</v>
      </c>
      <c r="Y1292" s="4"/>
      <c r="Z1292" s="4"/>
      <c r="AA1292" s="4">
        <f t="shared" si="68"/>
        <v>0</v>
      </c>
    </row>
    <row r="1293" spans="24:27" x14ac:dyDescent="0.25">
      <c r="X1293" s="4">
        <f t="shared" si="69"/>
        <v>0</v>
      </c>
      <c r="Y1293" s="4"/>
      <c r="Z1293" s="4"/>
      <c r="AA1293" s="4">
        <f t="shared" si="68"/>
        <v>0</v>
      </c>
    </row>
    <row r="1294" spans="24:27" x14ac:dyDescent="0.25">
      <c r="X1294" s="4">
        <f t="shared" si="69"/>
        <v>0</v>
      </c>
      <c r="Y1294" s="4"/>
      <c r="Z1294" s="4"/>
      <c r="AA1294" s="4">
        <f t="shared" si="68"/>
        <v>0</v>
      </c>
    </row>
    <row r="1295" spans="24:27" x14ac:dyDescent="0.25">
      <c r="X1295" s="4">
        <f t="shared" si="69"/>
        <v>0</v>
      </c>
      <c r="Y1295" s="4"/>
      <c r="Z1295" s="4"/>
      <c r="AA1295" s="4">
        <f t="shared" si="68"/>
        <v>0</v>
      </c>
    </row>
    <row r="1296" spans="24:27" x14ac:dyDescent="0.25">
      <c r="X1296" s="4">
        <f t="shared" si="69"/>
        <v>0</v>
      </c>
      <c r="Y1296" s="4"/>
      <c r="Z1296" s="4"/>
      <c r="AA1296" s="4">
        <f t="shared" si="68"/>
        <v>0</v>
      </c>
    </row>
    <row r="1297" spans="24:27" x14ac:dyDescent="0.25">
      <c r="X1297" s="4">
        <f t="shared" si="69"/>
        <v>0</v>
      </c>
      <c r="Y1297" s="4"/>
      <c r="Z1297" s="4"/>
      <c r="AA1297" s="4">
        <f t="shared" ref="AA1297:AA1360" si="70">+J1297-X1297</f>
        <v>0</v>
      </c>
    </row>
    <row r="1298" spans="24:27" x14ac:dyDescent="0.25">
      <c r="X1298" s="4">
        <f t="shared" si="69"/>
        <v>0</v>
      </c>
      <c r="Y1298" s="4"/>
      <c r="Z1298" s="4"/>
      <c r="AA1298" s="4">
        <f t="shared" si="70"/>
        <v>0</v>
      </c>
    </row>
    <row r="1299" spans="24:27" x14ac:dyDescent="0.25">
      <c r="X1299" s="4">
        <f t="shared" si="69"/>
        <v>0</v>
      </c>
      <c r="Y1299" s="4"/>
      <c r="Z1299" s="4"/>
      <c r="AA1299" s="4">
        <f t="shared" si="70"/>
        <v>0</v>
      </c>
    </row>
    <row r="1300" spans="24:27" x14ac:dyDescent="0.25">
      <c r="X1300" s="4">
        <f t="shared" si="69"/>
        <v>0</v>
      </c>
      <c r="Y1300" s="4"/>
      <c r="Z1300" s="4"/>
      <c r="AA1300" s="4">
        <f t="shared" si="70"/>
        <v>0</v>
      </c>
    </row>
    <row r="1301" spans="24:27" x14ac:dyDescent="0.25">
      <c r="X1301" s="4">
        <f t="shared" si="69"/>
        <v>0</v>
      </c>
      <c r="Y1301" s="4"/>
      <c r="Z1301" s="4"/>
      <c r="AA1301" s="4">
        <f t="shared" si="70"/>
        <v>0</v>
      </c>
    </row>
    <row r="1302" spans="24:27" x14ac:dyDescent="0.25">
      <c r="X1302" s="4">
        <f t="shared" si="69"/>
        <v>0</v>
      </c>
      <c r="Y1302" s="4"/>
      <c r="Z1302" s="4"/>
      <c r="AA1302" s="4">
        <f t="shared" si="70"/>
        <v>0</v>
      </c>
    </row>
    <row r="1303" spans="24:27" x14ac:dyDescent="0.25">
      <c r="X1303" s="4">
        <f t="shared" si="69"/>
        <v>0</v>
      </c>
      <c r="Y1303" s="4"/>
      <c r="Z1303" s="4"/>
      <c r="AA1303" s="4">
        <f t="shared" si="70"/>
        <v>0</v>
      </c>
    </row>
    <row r="1304" spans="24:27" x14ac:dyDescent="0.25">
      <c r="X1304" s="4">
        <f t="shared" si="69"/>
        <v>0</v>
      </c>
      <c r="Y1304" s="4"/>
      <c r="Z1304" s="4"/>
      <c r="AA1304" s="4">
        <f t="shared" si="70"/>
        <v>0</v>
      </c>
    </row>
    <row r="1305" spans="24:27" x14ac:dyDescent="0.25">
      <c r="X1305" s="4">
        <f t="shared" si="69"/>
        <v>0</v>
      </c>
      <c r="Y1305" s="4"/>
      <c r="Z1305" s="4"/>
      <c r="AA1305" s="4">
        <f t="shared" si="70"/>
        <v>0</v>
      </c>
    </row>
    <row r="1306" spans="24:27" x14ac:dyDescent="0.25">
      <c r="X1306" s="4">
        <f t="shared" si="69"/>
        <v>0</v>
      </c>
      <c r="Y1306" s="4"/>
      <c r="Z1306" s="4"/>
      <c r="AA1306" s="4">
        <f t="shared" si="70"/>
        <v>0</v>
      </c>
    </row>
    <row r="1307" spans="24:27" x14ac:dyDescent="0.25">
      <c r="X1307" s="4">
        <f t="shared" si="69"/>
        <v>0</v>
      </c>
      <c r="Y1307" s="4"/>
      <c r="Z1307" s="4"/>
      <c r="AA1307" s="4">
        <f t="shared" si="70"/>
        <v>0</v>
      </c>
    </row>
    <row r="1308" spans="24:27" x14ac:dyDescent="0.25">
      <c r="X1308" s="4">
        <f t="shared" si="69"/>
        <v>0</v>
      </c>
      <c r="Y1308" s="4"/>
      <c r="Z1308" s="4"/>
      <c r="AA1308" s="4">
        <f t="shared" si="70"/>
        <v>0</v>
      </c>
    </row>
    <row r="1309" spans="24:27" x14ac:dyDescent="0.25">
      <c r="X1309" s="4">
        <f t="shared" si="69"/>
        <v>0</v>
      </c>
      <c r="Y1309" s="4"/>
      <c r="Z1309" s="4"/>
      <c r="AA1309" s="4">
        <f t="shared" si="70"/>
        <v>0</v>
      </c>
    </row>
    <row r="1310" spans="24:27" x14ac:dyDescent="0.25">
      <c r="X1310" s="4">
        <f t="shared" si="69"/>
        <v>0</v>
      </c>
      <c r="Y1310" s="4"/>
      <c r="Z1310" s="4"/>
      <c r="AA1310" s="4">
        <f t="shared" si="70"/>
        <v>0</v>
      </c>
    </row>
    <row r="1311" spans="24:27" x14ac:dyDescent="0.25">
      <c r="X1311" s="4">
        <f t="shared" si="69"/>
        <v>0</v>
      </c>
      <c r="Y1311" s="4"/>
      <c r="Z1311" s="4"/>
      <c r="AA1311" s="4">
        <f t="shared" si="70"/>
        <v>0</v>
      </c>
    </row>
    <row r="1312" spans="24:27" x14ac:dyDescent="0.25">
      <c r="X1312" s="4">
        <f t="shared" si="69"/>
        <v>0</v>
      </c>
      <c r="Y1312" s="4"/>
      <c r="Z1312" s="4"/>
      <c r="AA1312" s="4">
        <f t="shared" si="70"/>
        <v>0</v>
      </c>
    </row>
    <row r="1313" spans="24:27" x14ac:dyDescent="0.25">
      <c r="X1313" s="4">
        <f t="shared" si="69"/>
        <v>0</v>
      </c>
      <c r="Y1313" s="4"/>
      <c r="Z1313" s="4"/>
      <c r="AA1313" s="4">
        <f t="shared" si="70"/>
        <v>0</v>
      </c>
    </row>
    <row r="1314" spans="24:27" x14ac:dyDescent="0.25">
      <c r="X1314" s="4">
        <f t="shared" si="69"/>
        <v>0</v>
      </c>
      <c r="Y1314" s="4"/>
      <c r="Z1314" s="4"/>
      <c r="AA1314" s="4">
        <f t="shared" si="70"/>
        <v>0</v>
      </c>
    </row>
    <row r="1315" spans="24:27" x14ac:dyDescent="0.25">
      <c r="X1315" s="4">
        <f t="shared" si="69"/>
        <v>0</v>
      </c>
      <c r="Y1315" s="4"/>
      <c r="Z1315" s="4"/>
      <c r="AA1315" s="4">
        <f t="shared" si="70"/>
        <v>0</v>
      </c>
    </row>
    <row r="1316" spans="24:27" x14ac:dyDescent="0.25">
      <c r="X1316" s="4">
        <f t="shared" si="69"/>
        <v>0</v>
      </c>
      <c r="Y1316" s="4"/>
      <c r="Z1316" s="4"/>
      <c r="AA1316" s="4">
        <f t="shared" si="70"/>
        <v>0</v>
      </c>
    </row>
    <row r="1317" spans="24:27" x14ac:dyDescent="0.25">
      <c r="X1317" s="4">
        <f t="shared" si="69"/>
        <v>0</v>
      </c>
      <c r="Y1317" s="4"/>
      <c r="Z1317" s="4"/>
      <c r="AA1317" s="4">
        <f t="shared" si="70"/>
        <v>0</v>
      </c>
    </row>
    <row r="1318" spans="24:27" x14ac:dyDescent="0.25">
      <c r="X1318" s="4">
        <f t="shared" si="69"/>
        <v>0</v>
      </c>
      <c r="Y1318" s="4"/>
      <c r="Z1318" s="4"/>
      <c r="AA1318" s="4">
        <f t="shared" si="70"/>
        <v>0</v>
      </c>
    </row>
    <row r="1319" spans="24:27" x14ac:dyDescent="0.25">
      <c r="X1319" s="4">
        <f t="shared" si="69"/>
        <v>0</v>
      </c>
      <c r="Y1319" s="4"/>
      <c r="Z1319" s="4"/>
      <c r="AA1319" s="4">
        <f t="shared" si="70"/>
        <v>0</v>
      </c>
    </row>
    <row r="1320" spans="24:27" x14ac:dyDescent="0.25">
      <c r="X1320" s="4">
        <f t="shared" si="69"/>
        <v>0</v>
      </c>
      <c r="Y1320" s="4"/>
      <c r="Z1320" s="4"/>
      <c r="AA1320" s="4">
        <f t="shared" si="70"/>
        <v>0</v>
      </c>
    </row>
    <row r="1321" spans="24:27" x14ac:dyDescent="0.25">
      <c r="X1321" s="4">
        <f t="shared" si="69"/>
        <v>0</v>
      </c>
      <c r="Y1321" s="4"/>
      <c r="Z1321" s="4"/>
      <c r="AA1321" s="4">
        <f t="shared" si="70"/>
        <v>0</v>
      </c>
    </row>
    <row r="1322" spans="24:27" x14ac:dyDescent="0.25">
      <c r="X1322" s="4">
        <f t="shared" si="69"/>
        <v>0</v>
      </c>
      <c r="Y1322" s="4"/>
      <c r="Z1322" s="4"/>
      <c r="AA1322" s="4">
        <f t="shared" si="70"/>
        <v>0</v>
      </c>
    </row>
    <row r="1323" spans="24:27" x14ac:dyDescent="0.25">
      <c r="X1323" s="4">
        <f t="shared" si="69"/>
        <v>0</v>
      </c>
      <c r="Y1323" s="4"/>
      <c r="Z1323" s="4"/>
      <c r="AA1323" s="4">
        <f t="shared" si="70"/>
        <v>0</v>
      </c>
    </row>
    <row r="1324" spans="24:27" x14ac:dyDescent="0.25">
      <c r="X1324" s="4">
        <f t="shared" si="69"/>
        <v>0</v>
      </c>
      <c r="Y1324" s="4"/>
      <c r="Z1324" s="4"/>
      <c r="AA1324" s="4">
        <f t="shared" si="70"/>
        <v>0</v>
      </c>
    </row>
    <row r="1325" spans="24:27" x14ac:dyDescent="0.25">
      <c r="X1325" s="4">
        <f t="shared" si="69"/>
        <v>0</v>
      </c>
      <c r="Y1325" s="4"/>
      <c r="Z1325" s="4"/>
      <c r="AA1325" s="4">
        <f t="shared" si="70"/>
        <v>0</v>
      </c>
    </row>
    <row r="1326" spans="24:27" x14ac:dyDescent="0.25">
      <c r="X1326" s="4">
        <f t="shared" si="69"/>
        <v>0</v>
      </c>
      <c r="Y1326" s="4"/>
      <c r="Z1326" s="4"/>
      <c r="AA1326" s="4">
        <f t="shared" si="70"/>
        <v>0</v>
      </c>
    </row>
    <row r="1327" spans="24:27" x14ac:dyDescent="0.25">
      <c r="X1327" s="4">
        <f t="shared" si="69"/>
        <v>0</v>
      </c>
      <c r="Y1327" s="4"/>
      <c r="Z1327" s="4"/>
      <c r="AA1327" s="4">
        <f t="shared" si="70"/>
        <v>0</v>
      </c>
    </row>
    <row r="1328" spans="24:27" x14ac:dyDescent="0.25">
      <c r="X1328" s="4">
        <f t="shared" si="69"/>
        <v>0</v>
      </c>
      <c r="Y1328" s="4"/>
      <c r="Z1328" s="4"/>
      <c r="AA1328" s="4">
        <f t="shared" si="70"/>
        <v>0</v>
      </c>
    </row>
    <row r="1329" spans="24:27" x14ac:dyDescent="0.25">
      <c r="X1329" s="4">
        <f t="shared" si="69"/>
        <v>0</v>
      </c>
      <c r="Y1329" s="4"/>
      <c r="Z1329" s="4"/>
      <c r="AA1329" s="4">
        <f t="shared" si="70"/>
        <v>0</v>
      </c>
    </row>
    <row r="1330" spans="24:27" x14ac:dyDescent="0.25">
      <c r="X1330" s="4">
        <f t="shared" si="69"/>
        <v>0</v>
      </c>
      <c r="Y1330" s="4"/>
      <c r="Z1330" s="4"/>
      <c r="AA1330" s="4">
        <f t="shared" si="70"/>
        <v>0</v>
      </c>
    </row>
    <row r="1331" spans="24:27" x14ac:dyDescent="0.25">
      <c r="X1331" s="4">
        <f t="shared" si="69"/>
        <v>0</v>
      </c>
      <c r="Y1331" s="4"/>
      <c r="Z1331" s="4"/>
      <c r="AA1331" s="4">
        <f t="shared" si="70"/>
        <v>0</v>
      </c>
    </row>
    <row r="1332" spans="24:27" x14ac:dyDescent="0.25">
      <c r="X1332" s="4">
        <f t="shared" si="69"/>
        <v>0</v>
      </c>
      <c r="Y1332" s="4"/>
      <c r="Z1332" s="4"/>
      <c r="AA1332" s="4">
        <f t="shared" si="70"/>
        <v>0</v>
      </c>
    </row>
    <row r="1333" spans="24:27" x14ac:dyDescent="0.25">
      <c r="X1333" s="4">
        <f t="shared" si="69"/>
        <v>0</v>
      </c>
      <c r="Y1333" s="4"/>
      <c r="Z1333" s="4"/>
      <c r="AA1333" s="4">
        <f t="shared" si="70"/>
        <v>0</v>
      </c>
    </row>
    <row r="1334" spans="24:27" x14ac:dyDescent="0.25">
      <c r="X1334" s="4">
        <f t="shared" si="69"/>
        <v>0</v>
      </c>
      <c r="Y1334" s="4"/>
      <c r="Z1334" s="4"/>
      <c r="AA1334" s="4">
        <f t="shared" si="70"/>
        <v>0</v>
      </c>
    </row>
    <row r="1335" spans="24:27" x14ac:dyDescent="0.25">
      <c r="X1335" s="4">
        <f t="shared" si="69"/>
        <v>0</v>
      </c>
      <c r="Y1335" s="4"/>
      <c r="Z1335" s="4"/>
      <c r="AA1335" s="4">
        <f t="shared" si="70"/>
        <v>0</v>
      </c>
    </row>
    <row r="1336" spans="24:27" x14ac:dyDescent="0.25">
      <c r="X1336" s="4">
        <f t="shared" si="69"/>
        <v>0</v>
      </c>
      <c r="Y1336" s="4"/>
      <c r="Z1336" s="4"/>
      <c r="AA1336" s="4">
        <f t="shared" si="70"/>
        <v>0</v>
      </c>
    </row>
    <row r="1337" spans="24:27" x14ac:dyDescent="0.25">
      <c r="X1337" s="4">
        <f t="shared" si="69"/>
        <v>0</v>
      </c>
      <c r="Y1337" s="4"/>
      <c r="Z1337" s="4"/>
      <c r="AA1337" s="4">
        <f t="shared" si="70"/>
        <v>0</v>
      </c>
    </row>
    <row r="1338" spans="24:27" x14ac:dyDescent="0.25">
      <c r="X1338" s="4">
        <f t="shared" si="69"/>
        <v>0</v>
      </c>
      <c r="Y1338" s="4"/>
      <c r="Z1338" s="4"/>
      <c r="AA1338" s="4">
        <f t="shared" si="70"/>
        <v>0</v>
      </c>
    </row>
    <row r="1339" spans="24:27" x14ac:dyDescent="0.25">
      <c r="X1339" s="4">
        <f t="shared" si="69"/>
        <v>0</v>
      </c>
      <c r="Y1339" s="4"/>
      <c r="Z1339" s="4"/>
      <c r="AA1339" s="4">
        <f t="shared" si="70"/>
        <v>0</v>
      </c>
    </row>
    <row r="1340" spans="24:27" x14ac:dyDescent="0.25">
      <c r="X1340" s="4">
        <f t="shared" si="69"/>
        <v>0</v>
      </c>
      <c r="Y1340" s="4"/>
      <c r="Z1340" s="4"/>
      <c r="AA1340" s="4">
        <f t="shared" si="70"/>
        <v>0</v>
      </c>
    </row>
    <row r="1341" spans="24:27" x14ac:dyDescent="0.25">
      <c r="X1341" s="4">
        <f t="shared" si="69"/>
        <v>0</v>
      </c>
      <c r="Y1341" s="4"/>
      <c r="Z1341" s="4"/>
      <c r="AA1341" s="4">
        <f t="shared" si="70"/>
        <v>0</v>
      </c>
    </row>
    <row r="1342" spans="24:27" x14ac:dyDescent="0.25">
      <c r="X1342" s="4">
        <f t="shared" si="69"/>
        <v>0</v>
      </c>
      <c r="Y1342" s="4"/>
      <c r="Z1342" s="4"/>
      <c r="AA1342" s="4">
        <f t="shared" si="70"/>
        <v>0</v>
      </c>
    </row>
    <row r="1343" spans="24:27" x14ac:dyDescent="0.25">
      <c r="X1343" s="4">
        <f t="shared" si="69"/>
        <v>0</v>
      </c>
      <c r="Y1343" s="4"/>
      <c r="Z1343" s="4"/>
      <c r="AA1343" s="4">
        <f t="shared" si="70"/>
        <v>0</v>
      </c>
    </row>
    <row r="1344" spans="24:27" x14ac:dyDescent="0.25">
      <c r="X1344" s="4">
        <f t="shared" si="69"/>
        <v>0</v>
      </c>
      <c r="Y1344" s="4"/>
      <c r="Z1344" s="4"/>
      <c r="AA1344" s="4">
        <f t="shared" si="70"/>
        <v>0</v>
      </c>
    </row>
    <row r="1345" spans="24:27" x14ac:dyDescent="0.25">
      <c r="X1345" s="4">
        <f t="shared" si="69"/>
        <v>0</v>
      </c>
      <c r="Y1345" s="4"/>
      <c r="Z1345" s="4"/>
      <c r="AA1345" s="4">
        <f t="shared" si="70"/>
        <v>0</v>
      </c>
    </row>
    <row r="1346" spans="24:27" x14ac:dyDescent="0.25">
      <c r="X1346" s="4">
        <f t="shared" si="69"/>
        <v>0</v>
      </c>
      <c r="Y1346" s="4"/>
      <c r="Z1346" s="4"/>
      <c r="AA1346" s="4">
        <f t="shared" si="70"/>
        <v>0</v>
      </c>
    </row>
    <row r="1347" spans="24:27" x14ac:dyDescent="0.25">
      <c r="X1347" s="4">
        <f t="shared" si="69"/>
        <v>0</v>
      </c>
      <c r="Y1347" s="4"/>
      <c r="Z1347" s="4"/>
      <c r="AA1347" s="4">
        <f t="shared" si="70"/>
        <v>0</v>
      </c>
    </row>
    <row r="1348" spans="24:27" x14ac:dyDescent="0.25">
      <c r="X1348" s="4">
        <f t="shared" si="69"/>
        <v>0</v>
      </c>
      <c r="Y1348" s="4"/>
      <c r="Z1348" s="4"/>
      <c r="AA1348" s="4">
        <f t="shared" si="70"/>
        <v>0</v>
      </c>
    </row>
    <row r="1349" spans="24:27" x14ac:dyDescent="0.25">
      <c r="X1349" s="4">
        <f t="shared" ref="X1349:X1412" si="71">+M1349+O1349+P1349+V1349+W1349</f>
        <v>0</v>
      </c>
      <c r="Y1349" s="4"/>
      <c r="Z1349" s="4"/>
      <c r="AA1349" s="4">
        <f t="shared" si="70"/>
        <v>0</v>
      </c>
    </row>
    <row r="1350" spans="24:27" x14ac:dyDescent="0.25">
      <c r="X1350" s="4">
        <f t="shared" si="71"/>
        <v>0</v>
      </c>
      <c r="Y1350" s="4"/>
      <c r="Z1350" s="4"/>
      <c r="AA1350" s="4">
        <f t="shared" si="70"/>
        <v>0</v>
      </c>
    </row>
    <row r="1351" spans="24:27" x14ac:dyDescent="0.25">
      <c r="X1351" s="4">
        <f t="shared" si="71"/>
        <v>0</v>
      </c>
      <c r="Y1351" s="4"/>
      <c r="Z1351" s="4"/>
      <c r="AA1351" s="4">
        <f t="shared" si="70"/>
        <v>0</v>
      </c>
    </row>
    <row r="1352" spans="24:27" x14ac:dyDescent="0.25">
      <c r="X1352" s="4">
        <f t="shared" si="71"/>
        <v>0</v>
      </c>
      <c r="Y1352" s="4"/>
      <c r="Z1352" s="4"/>
      <c r="AA1352" s="4">
        <f t="shared" si="70"/>
        <v>0</v>
      </c>
    </row>
    <row r="1353" spans="24:27" x14ac:dyDescent="0.25">
      <c r="X1353" s="4">
        <f t="shared" si="71"/>
        <v>0</v>
      </c>
      <c r="Y1353" s="4"/>
      <c r="Z1353" s="4"/>
      <c r="AA1353" s="4">
        <f t="shared" si="70"/>
        <v>0</v>
      </c>
    </row>
    <row r="1354" spans="24:27" x14ac:dyDescent="0.25">
      <c r="X1354" s="4">
        <f t="shared" si="71"/>
        <v>0</v>
      </c>
      <c r="Y1354" s="4"/>
      <c r="Z1354" s="4"/>
      <c r="AA1354" s="4">
        <f t="shared" si="70"/>
        <v>0</v>
      </c>
    </row>
    <row r="1355" spans="24:27" x14ac:dyDescent="0.25">
      <c r="X1355" s="4">
        <f t="shared" si="71"/>
        <v>0</v>
      </c>
      <c r="Y1355" s="4"/>
      <c r="Z1355" s="4"/>
      <c r="AA1355" s="4">
        <f t="shared" si="70"/>
        <v>0</v>
      </c>
    </row>
    <row r="1356" spans="24:27" x14ac:dyDescent="0.25">
      <c r="X1356" s="4">
        <f t="shared" si="71"/>
        <v>0</v>
      </c>
      <c r="Y1356" s="4"/>
      <c r="Z1356" s="4"/>
      <c r="AA1356" s="4">
        <f t="shared" si="70"/>
        <v>0</v>
      </c>
    </row>
    <row r="1357" spans="24:27" x14ac:dyDescent="0.25">
      <c r="X1357" s="4">
        <f t="shared" si="71"/>
        <v>0</v>
      </c>
      <c r="Y1357" s="4"/>
      <c r="Z1357" s="4"/>
      <c r="AA1357" s="4">
        <f t="shared" si="70"/>
        <v>0</v>
      </c>
    </row>
    <row r="1358" spans="24:27" x14ac:dyDescent="0.25">
      <c r="X1358" s="4">
        <f t="shared" si="71"/>
        <v>0</v>
      </c>
      <c r="Y1358" s="4"/>
      <c r="Z1358" s="4"/>
      <c r="AA1358" s="4">
        <f t="shared" si="70"/>
        <v>0</v>
      </c>
    </row>
    <row r="1359" spans="24:27" x14ac:dyDescent="0.25">
      <c r="X1359" s="4">
        <f t="shared" si="71"/>
        <v>0</v>
      </c>
      <c r="Y1359" s="4"/>
      <c r="Z1359" s="4"/>
      <c r="AA1359" s="4">
        <f t="shared" si="70"/>
        <v>0</v>
      </c>
    </row>
    <row r="1360" spans="24:27" x14ac:dyDescent="0.25">
      <c r="X1360" s="4">
        <f t="shared" si="71"/>
        <v>0</v>
      </c>
      <c r="Y1360" s="4"/>
      <c r="Z1360" s="4"/>
      <c r="AA1360" s="4">
        <f t="shared" si="70"/>
        <v>0</v>
      </c>
    </row>
    <row r="1361" spans="24:27" x14ac:dyDescent="0.25">
      <c r="X1361" s="4">
        <f t="shared" si="71"/>
        <v>0</v>
      </c>
      <c r="Y1361" s="4"/>
      <c r="Z1361" s="4"/>
      <c r="AA1361" s="4">
        <f t="shared" ref="AA1361:AA1424" si="72">+J1361-X1361</f>
        <v>0</v>
      </c>
    </row>
    <row r="1362" spans="24:27" x14ac:dyDescent="0.25">
      <c r="X1362" s="4">
        <f t="shared" si="71"/>
        <v>0</v>
      </c>
      <c r="Y1362" s="4"/>
      <c r="Z1362" s="4"/>
      <c r="AA1362" s="4">
        <f t="shared" si="72"/>
        <v>0</v>
      </c>
    </row>
    <row r="1363" spans="24:27" x14ac:dyDescent="0.25">
      <c r="X1363" s="4">
        <f t="shared" si="71"/>
        <v>0</v>
      </c>
      <c r="Y1363" s="4"/>
      <c r="Z1363" s="4"/>
      <c r="AA1363" s="4">
        <f t="shared" si="72"/>
        <v>0</v>
      </c>
    </row>
    <row r="1364" spans="24:27" x14ac:dyDescent="0.25">
      <c r="X1364" s="4">
        <f t="shared" si="71"/>
        <v>0</v>
      </c>
      <c r="Y1364" s="4"/>
      <c r="Z1364" s="4"/>
      <c r="AA1364" s="4">
        <f t="shared" si="72"/>
        <v>0</v>
      </c>
    </row>
    <row r="1365" spans="24:27" x14ac:dyDescent="0.25">
      <c r="X1365" s="4">
        <f t="shared" si="71"/>
        <v>0</v>
      </c>
      <c r="Y1365" s="4"/>
      <c r="Z1365" s="4"/>
      <c r="AA1365" s="4">
        <f t="shared" si="72"/>
        <v>0</v>
      </c>
    </row>
    <row r="1366" spans="24:27" x14ac:dyDescent="0.25">
      <c r="X1366" s="4">
        <f t="shared" si="71"/>
        <v>0</v>
      </c>
      <c r="Y1366" s="4"/>
      <c r="Z1366" s="4"/>
      <c r="AA1366" s="4">
        <f t="shared" si="72"/>
        <v>0</v>
      </c>
    </row>
    <row r="1367" spans="24:27" x14ac:dyDescent="0.25">
      <c r="X1367" s="4">
        <f t="shared" si="71"/>
        <v>0</v>
      </c>
      <c r="Y1367" s="4"/>
      <c r="Z1367" s="4"/>
      <c r="AA1367" s="4">
        <f t="shared" si="72"/>
        <v>0</v>
      </c>
    </row>
    <row r="1368" spans="24:27" x14ac:dyDescent="0.25">
      <c r="X1368" s="4">
        <f t="shared" si="71"/>
        <v>0</v>
      </c>
      <c r="Y1368" s="4"/>
      <c r="Z1368" s="4"/>
      <c r="AA1368" s="4">
        <f t="shared" si="72"/>
        <v>0</v>
      </c>
    </row>
    <row r="1369" spans="24:27" x14ac:dyDescent="0.25">
      <c r="X1369" s="4">
        <f t="shared" si="71"/>
        <v>0</v>
      </c>
      <c r="Y1369" s="4"/>
      <c r="Z1369" s="4"/>
      <c r="AA1369" s="4">
        <f t="shared" si="72"/>
        <v>0</v>
      </c>
    </row>
    <row r="1370" spans="24:27" x14ac:dyDescent="0.25">
      <c r="X1370" s="4">
        <f t="shared" si="71"/>
        <v>0</v>
      </c>
      <c r="Y1370" s="4"/>
      <c r="Z1370" s="4"/>
      <c r="AA1370" s="4">
        <f t="shared" si="72"/>
        <v>0</v>
      </c>
    </row>
    <row r="1371" spans="24:27" x14ac:dyDescent="0.25">
      <c r="X1371" s="4">
        <f t="shared" si="71"/>
        <v>0</v>
      </c>
      <c r="Y1371" s="4"/>
      <c r="Z1371" s="4"/>
      <c r="AA1371" s="4">
        <f t="shared" si="72"/>
        <v>0</v>
      </c>
    </row>
    <row r="1372" spans="24:27" x14ac:dyDescent="0.25">
      <c r="X1372" s="4">
        <f t="shared" si="71"/>
        <v>0</v>
      </c>
      <c r="Y1372" s="4"/>
      <c r="Z1372" s="4"/>
      <c r="AA1372" s="4">
        <f t="shared" si="72"/>
        <v>0</v>
      </c>
    </row>
    <row r="1373" spans="24:27" x14ac:dyDescent="0.25">
      <c r="X1373" s="4">
        <f t="shared" si="71"/>
        <v>0</v>
      </c>
      <c r="Y1373" s="4"/>
      <c r="Z1373" s="4"/>
      <c r="AA1373" s="4">
        <f t="shared" si="72"/>
        <v>0</v>
      </c>
    </row>
    <row r="1374" spans="24:27" x14ac:dyDescent="0.25">
      <c r="X1374" s="4">
        <f t="shared" si="71"/>
        <v>0</v>
      </c>
      <c r="Y1374" s="4"/>
      <c r="Z1374" s="4"/>
      <c r="AA1374" s="4">
        <f t="shared" si="72"/>
        <v>0</v>
      </c>
    </row>
    <row r="1375" spans="24:27" x14ac:dyDescent="0.25">
      <c r="X1375" s="4">
        <f t="shared" si="71"/>
        <v>0</v>
      </c>
      <c r="Y1375" s="4"/>
      <c r="Z1375" s="4"/>
      <c r="AA1375" s="4">
        <f t="shared" si="72"/>
        <v>0</v>
      </c>
    </row>
    <row r="1376" spans="24:27" x14ac:dyDescent="0.25">
      <c r="X1376" s="4">
        <f t="shared" si="71"/>
        <v>0</v>
      </c>
      <c r="Y1376" s="4"/>
      <c r="Z1376" s="4"/>
      <c r="AA1376" s="4">
        <f t="shared" si="72"/>
        <v>0</v>
      </c>
    </row>
    <row r="1377" spans="24:27" x14ac:dyDescent="0.25">
      <c r="X1377" s="4">
        <f t="shared" si="71"/>
        <v>0</v>
      </c>
      <c r="Y1377" s="4"/>
      <c r="Z1377" s="4"/>
      <c r="AA1377" s="4">
        <f t="shared" si="72"/>
        <v>0</v>
      </c>
    </row>
    <row r="1378" spans="24:27" x14ac:dyDescent="0.25">
      <c r="X1378" s="4">
        <f t="shared" si="71"/>
        <v>0</v>
      </c>
      <c r="Y1378" s="4"/>
      <c r="Z1378" s="4"/>
      <c r="AA1378" s="4">
        <f t="shared" si="72"/>
        <v>0</v>
      </c>
    </row>
    <row r="1379" spans="24:27" x14ac:dyDescent="0.25">
      <c r="X1379" s="4">
        <f t="shared" si="71"/>
        <v>0</v>
      </c>
      <c r="Y1379" s="4"/>
      <c r="Z1379" s="4"/>
      <c r="AA1379" s="4">
        <f t="shared" si="72"/>
        <v>0</v>
      </c>
    </row>
    <row r="1380" spans="24:27" x14ac:dyDescent="0.25">
      <c r="X1380" s="4">
        <f t="shared" si="71"/>
        <v>0</v>
      </c>
      <c r="Y1380" s="4"/>
      <c r="Z1380" s="4"/>
      <c r="AA1380" s="4">
        <f t="shared" si="72"/>
        <v>0</v>
      </c>
    </row>
    <row r="1381" spans="24:27" x14ac:dyDescent="0.25">
      <c r="X1381" s="4">
        <f t="shared" si="71"/>
        <v>0</v>
      </c>
      <c r="Y1381" s="4"/>
      <c r="Z1381" s="4"/>
      <c r="AA1381" s="4">
        <f t="shared" si="72"/>
        <v>0</v>
      </c>
    </row>
    <row r="1382" spans="24:27" x14ac:dyDescent="0.25">
      <c r="X1382" s="4">
        <f t="shared" si="71"/>
        <v>0</v>
      </c>
      <c r="Y1382" s="4"/>
      <c r="Z1382" s="4"/>
      <c r="AA1382" s="4">
        <f t="shared" si="72"/>
        <v>0</v>
      </c>
    </row>
    <row r="1383" spans="24:27" x14ac:dyDescent="0.25">
      <c r="X1383" s="4">
        <f t="shared" si="71"/>
        <v>0</v>
      </c>
      <c r="Y1383" s="4"/>
      <c r="Z1383" s="4"/>
      <c r="AA1383" s="4">
        <f t="shared" si="72"/>
        <v>0</v>
      </c>
    </row>
    <row r="1384" spans="24:27" x14ac:dyDescent="0.25">
      <c r="X1384" s="4">
        <f t="shared" si="71"/>
        <v>0</v>
      </c>
      <c r="Y1384" s="4"/>
      <c r="Z1384" s="4"/>
      <c r="AA1384" s="4">
        <f t="shared" si="72"/>
        <v>0</v>
      </c>
    </row>
    <row r="1385" spans="24:27" x14ac:dyDescent="0.25">
      <c r="X1385" s="4">
        <f t="shared" si="71"/>
        <v>0</v>
      </c>
      <c r="Y1385" s="4"/>
      <c r="Z1385" s="4"/>
      <c r="AA1385" s="4">
        <f t="shared" si="72"/>
        <v>0</v>
      </c>
    </row>
    <row r="1386" spans="24:27" x14ac:dyDescent="0.25">
      <c r="X1386" s="4">
        <f t="shared" si="71"/>
        <v>0</v>
      </c>
      <c r="Y1386" s="4"/>
      <c r="Z1386" s="4"/>
      <c r="AA1386" s="4">
        <f t="shared" si="72"/>
        <v>0</v>
      </c>
    </row>
    <row r="1387" spans="24:27" x14ac:dyDescent="0.25">
      <c r="X1387" s="4">
        <f t="shared" si="71"/>
        <v>0</v>
      </c>
      <c r="Y1387" s="4"/>
      <c r="Z1387" s="4"/>
      <c r="AA1387" s="4">
        <f t="shared" si="72"/>
        <v>0</v>
      </c>
    </row>
    <row r="1388" spans="24:27" x14ac:dyDescent="0.25">
      <c r="X1388" s="4">
        <f t="shared" si="71"/>
        <v>0</v>
      </c>
      <c r="Y1388" s="4"/>
      <c r="Z1388" s="4"/>
      <c r="AA1388" s="4">
        <f t="shared" si="72"/>
        <v>0</v>
      </c>
    </row>
    <row r="1389" spans="24:27" x14ac:dyDescent="0.25">
      <c r="X1389" s="4">
        <f t="shared" si="71"/>
        <v>0</v>
      </c>
      <c r="Y1389" s="4"/>
      <c r="Z1389" s="4"/>
      <c r="AA1389" s="4">
        <f t="shared" si="72"/>
        <v>0</v>
      </c>
    </row>
    <row r="1390" spans="24:27" x14ac:dyDescent="0.25">
      <c r="X1390" s="4">
        <f t="shared" si="71"/>
        <v>0</v>
      </c>
      <c r="Y1390" s="4"/>
      <c r="Z1390" s="4"/>
      <c r="AA1390" s="4">
        <f t="shared" si="72"/>
        <v>0</v>
      </c>
    </row>
    <row r="1391" spans="24:27" x14ac:dyDescent="0.25">
      <c r="X1391" s="4">
        <f t="shared" si="71"/>
        <v>0</v>
      </c>
      <c r="Y1391" s="4"/>
      <c r="Z1391" s="4"/>
      <c r="AA1391" s="4">
        <f t="shared" si="72"/>
        <v>0</v>
      </c>
    </row>
    <row r="1392" spans="24:27" x14ac:dyDescent="0.25">
      <c r="X1392" s="4">
        <f t="shared" si="71"/>
        <v>0</v>
      </c>
      <c r="Y1392" s="4"/>
      <c r="Z1392" s="4"/>
      <c r="AA1392" s="4">
        <f t="shared" si="72"/>
        <v>0</v>
      </c>
    </row>
    <row r="1393" spans="24:27" x14ac:dyDescent="0.25">
      <c r="X1393" s="4">
        <f t="shared" si="71"/>
        <v>0</v>
      </c>
      <c r="Y1393" s="4"/>
      <c r="Z1393" s="4"/>
      <c r="AA1393" s="4">
        <f t="shared" si="72"/>
        <v>0</v>
      </c>
    </row>
    <row r="1394" spans="24:27" x14ac:dyDescent="0.25">
      <c r="X1394" s="4">
        <f t="shared" si="71"/>
        <v>0</v>
      </c>
      <c r="Y1394" s="4"/>
      <c r="Z1394" s="4"/>
      <c r="AA1394" s="4">
        <f t="shared" si="72"/>
        <v>0</v>
      </c>
    </row>
    <row r="1395" spans="24:27" x14ac:dyDescent="0.25">
      <c r="X1395" s="4">
        <f t="shared" si="71"/>
        <v>0</v>
      </c>
      <c r="Y1395" s="4"/>
      <c r="Z1395" s="4"/>
      <c r="AA1395" s="4">
        <f t="shared" si="72"/>
        <v>0</v>
      </c>
    </row>
    <row r="1396" spans="24:27" x14ac:dyDescent="0.25">
      <c r="X1396" s="4">
        <f t="shared" si="71"/>
        <v>0</v>
      </c>
      <c r="Y1396" s="4"/>
      <c r="Z1396" s="4"/>
      <c r="AA1396" s="4">
        <f t="shared" si="72"/>
        <v>0</v>
      </c>
    </row>
    <row r="1397" spans="24:27" x14ac:dyDescent="0.25">
      <c r="X1397" s="4">
        <f t="shared" si="71"/>
        <v>0</v>
      </c>
      <c r="Y1397" s="4"/>
      <c r="Z1397" s="4"/>
      <c r="AA1397" s="4">
        <f t="shared" si="72"/>
        <v>0</v>
      </c>
    </row>
    <row r="1398" spans="24:27" x14ac:dyDescent="0.25">
      <c r="X1398" s="4">
        <f t="shared" si="71"/>
        <v>0</v>
      </c>
      <c r="Y1398" s="4"/>
      <c r="Z1398" s="4"/>
      <c r="AA1398" s="4">
        <f t="shared" si="72"/>
        <v>0</v>
      </c>
    </row>
    <row r="1399" spans="24:27" x14ac:dyDescent="0.25">
      <c r="X1399" s="4">
        <f t="shared" si="71"/>
        <v>0</v>
      </c>
      <c r="Y1399" s="4"/>
      <c r="Z1399" s="4"/>
      <c r="AA1399" s="4">
        <f t="shared" si="72"/>
        <v>0</v>
      </c>
    </row>
    <row r="1400" spans="24:27" x14ac:dyDescent="0.25">
      <c r="X1400" s="4">
        <f t="shared" si="71"/>
        <v>0</v>
      </c>
      <c r="Y1400" s="4"/>
      <c r="Z1400" s="4"/>
      <c r="AA1400" s="4">
        <f t="shared" si="72"/>
        <v>0</v>
      </c>
    </row>
    <row r="1401" spans="24:27" x14ac:dyDescent="0.25">
      <c r="X1401" s="4">
        <f t="shared" si="71"/>
        <v>0</v>
      </c>
      <c r="Y1401" s="4"/>
      <c r="Z1401" s="4"/>
      <c r="AA1401" s="4">
        <f t="shared" si="72"/>
        <v>0</v>
      </c>
    </row>
    <row r="1402" spans="24:27" x14ac:dyDescent="0.25">
      <c r="X1402" s="4">
        <f t="shared" si="71"/>
        <v>0</v>
      </c>
      <c r="Y1402" s="4"/>
      <c r="Z1402" s="4"/>
      <c r="AA1402" s="4">
        <f t="shared" si="72"/>
        <v>0</v>
      </c>
    </row>
    <row r="1403" spans="24:27" x14ac:dyDescent="0.25">
      <c r="X1403" s="4">
        <f t="shared" si="71"/>
        <v>0</v>
      </c>
      <c r="Y1403" s="4"/>
      <c r="Z1403" s="4"/>
      <c r="AA1403" s="4">
        <f t="shared" si="72"/>
        <v>0</v>
      </c>
    </row>
    <row r="1404" spans="24:27" x14ac:dyDescent="0.25">
      <c r="X1404" s="4">
        <f t="shared" si="71"/>
        <v>0</v>
      </c>
      <c r="Y1404" s="4"/>
      <c r="Z1404" s="4"/>
      <c r="AA1404" s="4">
        <f t="shared" si="72"/>
        <v>0</v>
      </c>
    </row>
    <row r="1405" spans="24:27" x14ac:dyDescent="0.25">
      <c r="X1405" s="4">
        <f t="shared" si="71"/>
        <v>0</v>
      </c>
      <c r="Y1405" s="4"/>
      <c r="Z1405" s="4"/>
      <c r="AA1405" s="4">
        <f t="shared" si="72"/>
        <v>0</v>
      </c>
    </row>
    <row r="1406" spans="24:27" x14ac:dyDescent="0.25">
      <c r="X1406" s="4">
        <f t="shared" si="71"/>
        <v>0</v>
      </c>
      <c r="Y1406" s="4"/>
      <c r="Z1406" s="4"/>
      <c r="AA1406" s="4">
        <f t="shared" si="72"/>
        <v>0</v>
      </c>
    </row>
    <row r="1407" spans="24:27" x14ac:dyDescent="0.25">
      <c r="X1407" s="4">
        <f t="shared" si="71"/>
        <v>0</v>
      </c>
      <c r="Y1407" s="4"/>
      <c r="Z1407" s="4"/>
      <c r="AA1407" s="4">
        <f t="shared" si="72"/>
        <v>0</v>
      </c>
    </row>
    <row r="1408" spans="24:27" x14ac:dyDescent="0.25">
      <c r="X1408" s="4">
        <f t="shared" si="71"/>
        <v>0</v>
      </c>
      <c r="Y1408" s="4"/>
      <c r="Z1408" s="4"/>
      <c r="AA1408" s="4">
        <f t="shared" si="72"/>
        <v>0</v>
      </c>
    </row>
    <row r="1409" spans="24:27" x14ac:dyDescent="0.25">
      <c r="X1409" s="4">
        <f t="shared" si="71"/>
        <v>0</v>
      </c>
      <c r="Y1409" s="4"/>
      <c r="Z1409" s="4"/>
      <c r="AA1409" s="4">
        <f t="shared" si="72"/>
        <v>0</v>
      </c>
    </row>
    <row r="1410" spans="24:27" x14ac:dyDescent="0.25">
      <c r="X1410" s="4">
        <f t="shared" si="71"/>
        <v>0</v>
      </c>
      <c r="Y1410" s="4"/>
      <c r="Z1410" s="4"/>
      <c r="AA1410" s="4">
        <f t="shared" si="72"/>
        <v>0</v>
      </c>
    </row>
    <row r="1411" spans="24:27" x14ac:dyDescent="0.25">
      <c r="X1411" s="4">
        <f t="shared" si="71"/>
        <v>0</v>
      </c>
      <c r="Y1411" s="4"/>
      <c r="Z1411" s="4"/>
      <c r="AA1411" s="4">
        <f t="shared" si="72"/>
        <v>0</v>
      </c>
    </row>
    <row r="1412" spans="24:27" x14ac:dyDescent="0.25">
      <c r="X1412" s="4">
        <f t="shared" si="71"/>
        <v>0</v>
      </c>
      <c r="Y1412" s="4"/>
      <c r="Z1412" s="4"/>
      <c r="AA1412" s="4">
        <f t="shared" si="72"/>
        <v>0</v>
      </c>
    </row>
    <row r="1413" spans="24:27" x14ac:dyDescent="0.25">
      <c r="X1413" s="4">
        <f t="shared" ref="X1413:X1476" si="73">+M1413+O1413+P1413+V1413+W1413</f>
        <v>0</v>
      </c>
      <c r="Y1413" s="4"/>
      <c r="Z1413" s="4"/>
      <c r="AA1413" s="4">
        <f t="shared" si="72"/>
        <v>0</v>
      </c>
    </row>
    <row r="1414" spans="24:27" x14ac:dyDescent="0.25">
      <c r="X1414" s="4">
        <f t="shared" si="73"/>
        <v>0</v>
      </c>
      <c r="Y1414" s="4"/>
      <c r="Z1414" s="4"/>
      <c r="AA1414" s="4">
        <f t="shared" si="72"/>
        <v>0</v>
      </c>
    </row>
    <row r="1415" spans="24:27" x14ac:dyDescent="0.25">
      <c r="X1415" s="4">
        <f t="shared" si="73"/>
        <v>0</v>
      </c>
      <c r="Y1415" s="4"/>
      <c r="Z1415" s="4"/>
      <c r="AA1415" s="4">
        <f t="shared" si="72"/>
        <v>0</v>
      </c>
    </row>
    <row r="1416" spans="24:27" x14ac:dyDescent="0.25">
      <c r="X1416" s="4">
        <f t="shared" si="73"/>
        <v>0</v>
      </c>
      <c r="Y1416" s="4"/>
      <c r="Z1416" s="4"/>
      <c r="AA1416" s="4">
        <f t="shared" si="72"/>
        <v>0</v>
      </c>
    </row>
    <row r="1417" spans="24:27" x14ac:dyDescent="0.25">
      <c r="X1417" s="4">
        <f t="shared" si="73"/>
        <v>0</v>
      </c>
      <c r="Y1417" s="4"/>
      <c r="Z1417" s="4"/>
      <c r="AA1417" s="4">
        <f t="shared" si="72"/>
        <v>0</v>
      </c>
    </row>
    <row r="1418" spans="24:27" x14ac:dyDescent="0.25">
      <c r="X1418" s="4">
        <f t="shared" si="73"/>
        <v>0</v>
      </c>
      <c r="Y1418" s="4"/>
      <c r="Z1418" s="4"/>
      <c r="AA1418" s="4">
        <f t="shared" si="72"/>
        <v>0</v>
      </c>
    </row>
    <row r="1419" spans="24:27" x14ac:dyDescent="0.25">
      <c r="X1419" s="4">
        <f t="shared" si="73"/>
        <v>0</v>
      </c>
      <c r="Y1419" s="4"/>
      <c r="Z1419" s="4"/>
      <c r="AA1419" s="4">
        <f t="shared" si="72"/>
        <v>0</v>
      </c>
    </row>
    <row r="1420" spans="24:27" x14ac:dyDescent="0.25">
      <c r="X1420" s="4">
        <f t="shared" si="73"/>
        <v>0</v>
      </c>
      <c r="Y1420" s="4"/>
      <c r="Z1420" s="4"/>
      <c r="AA1420" s="4">
        <f t="shared" si="72"/>
        <v>0</v>
      </c>
    </row>
    <row r="1421" spans="24:27" x14ac:dyDescent="0.25">
      <c r="X1421" s="4">
        <f t="shared" si="73"/>
        <v>0</v>
      </c>
      <c r="Y1421" s="4"/>
      <c r="Z1421" s="4"/>
      <c r="AA1421" s="4">
        <f t="shared" si="72"/>
        <v>0</v>
      </c>
    </row>
    <row r="1422" spans="24:27" x14ac:dyDescent="0.25">
      <c r="X1422" s="4">
        <f t="shared" si="73"/>
        <v>0</v>
      </c>
      <c r="Y1422" s="4"/>
      <c r="Z1422" s="4"/>
      <c r="AA1422" s="4">
        <f t="shared" si="72"/>
        <v>0</v>
      </c>
    </row>
    <row r="1423" spans="24:27" x14ac:dyDescent="0.25">
      <c r="X1423" s="4">
        <f t="shared" si="73"/>
        <v>0</v>
      </c>
      <c r="Y1423" s="4"/>
      <c r="Z1423" s="4"/>
      <c r="AA1423" s="4">
        <f t="shared" si="72"/>
        <v>0</v>
      </c>
    </row>
    <row r="1424" spans="24:27" x14ac:dyDescent="0.25">
      <c r="X1424" s="4">
        <f t="shared" si="73"/>
        <v>0</v>
      </c>
      <c r="Y1424" s="4"/>
      <c r="Z1424" s="4"/>
      <c r="AA1424" s="4">
        <f t="shared" si="72"/>
        <v>0</v>
      </c>
    </row>
    <row r="1425" spans="24:27" x14ac:dyDescent="0.25">
      <c r="X1425" s="4">
        <f t="shared" si="73"/>
        <v>0</v>
      </c>
      <c r="Y1425" s="4"/>
      <c r="Z1425" s="4"/>
      <c r="AA1425" s="4">
        <f t="shared" ref="AA1425:AA1488" si="74">+J1425-X1425</f>
        <v>0</v>
      </c>
    </row>
    <row r="1426" spans="24:27" x14ac:dyDescent="0.25">
      <c r="X1426" s="4">
        <f t="shared" si="73"/>
        <v>0</v>
      </c>
      <c r="Y1426" s="4"/>
      <c r="Z1426" s="4"/>
      <c r="AA1426" s="4">
        <f t="shared" si="74"/>
        <v>0</v>
      </c>
    </row>
    <row r="1427" spans="24:27" x14ac:dyDescent="0.25">
      <c r="X1427" s="4">
        <f t="shared" si="73"/>
        <v>0</v>
      </c>
      <c r="Y1427" s="4"/>
      <c r="Z1427" s="4"/>
      <c r="AA1427" s="4">
        <f t="shared" si="74"/>
        <v>0</v>
      </c>
    </row>
    <row r="1428" spans="24:27" x14ac:dyDescent="0.25">
      <c r="X1428" s="4">
        <f t="shared" si="73"/>
        <v>0</v>
      </c>
      <c r="Y1428" s="4"/>
      <c r="Z1428" s="4"/>
      <c r="AA1428" s="4">
        <f t="shared" si="74"/>
        <v>0</v>
      </c>
    </row>
    <row r="1429" spans="24:27" x14ac:dyDescent="0.25">
      <c r="X1429" s="4">
        <f t="shared" si="73"/>
        <v>0</v>
      </c>
      <c r="Y1429" s="4"/>
      <c r="Z1429" s="4"/>
      <c r="AA1429" s="4">
        <f t="shared" si="74"/>
        <v>0</v>
      </c>
    </row>
    <row r="1430" spans="24:27" x14ac:dyDescent="0.25">
      <c r="X1430" s="4">
        <f t="shared" si="73"/>
        <v>0</v>
      </c>
      <c r="Y1430" s="4"/>
      <c r="Z1430" s="4"/>
      <c r="AA1430" s="4">
        <f t="shared" si="74"/>
        <v>0</v>
      </c>
    </row>
    <row r="1431" spans="24:27" x14ac:dyDescent="0.25">
      <c r="X1431" s="4">
        <f t="shared" si="73"/>
        <v>0</v>
      </c>
      <c r="Y1431" s="4"/>
      <c r="Z1431" s="4"/>
      <c r="AA1431" s="4">
        <f t="shared" si="74"/>
        <v>0</v>
      </c>
    </row>
    <row r="1432" spans="24:27" x14ac:dyDescent="0.25">
      <c r="X1432" s="4">
        <f t="shared" si="73"/>
        <v>0</v>
      </c>
      <c r="Y1432" s="4"/>
      <c r="Z1432" s="4"/>
      <c r="AA1432" s="4">
        <f t="shared" si="74"/>
        <v>0</v>
      </c>
    </row>
    <row r="1433" spans="24:27" x14ac:dyDescent="0.25">
      <c r="X1433" s="4">
        <f t="shared" si="73"/>
        <v>0</v>
      </c>
      <c r="Y1433" s="4"/>
      <c r="Z1433" s="4"/>
      <c r="AA1433" s="4">
        <f t="shared" si="74"/>
        <v>0</v>
      </c>
    </row>
    <row r="1434" spans="24:27" x14ac:dyDescent="0.25">
      <c r="X1434" s="4">
        <f t="shared" si="73"/>
        <v>0</v>
      </c>
      <c r="Y1434" s="4"/>
      <c r="Z1434" s="4"/>
      <c r="AA1434" s="4">
        <f t="shared" si="74"/>
        <v>0</v>
      </c>
    </row>
    <row r="1435" spans="24:27" x14ac:dyDescent="0.25">
      <c r="X1435" s="4">
        <f t="shared" si="73"/>
        <v>0</v>
      </c>
      <c r="Y1435" s="4"/>
      <c r="Z1435" s="4"/>
      <c r="AA1435" s="4">
        <f t="shared" si="74"/>
        <v>0</v>
      </c>
    </row>
    <row r="1436" spans="24:27" x14ac:dyDescent="0.25">
      <c r="X1436" s="4">
        <f t="shared" si="73"/>
        <v>0</v>
      </c>
      <c r="Y1436" s="4"/>
      <c r="Z1436" s="4"/>
      <c r="AA1436" s="4">
        <f t="shared" si="74"/>
        <v>0</v>
      </c>
    </row>
    <row r="1437" spans="24:27" x14ac:dyDescent="0.25">
      <c r="X1437" s="4">
        <f t="shared" si="73"/>
        <v>0</v>
      </c>
      <c r="Y1437" s="4"/>
      <c r="Z1437" s="4"/>
      <c r="AA1437" s="4">
        <f t="shared" si="74"/>
        <v>0</v>
      </c>
    </row>
    <row r="1438" spans="24:27" x14ac:dyDescent="0.25">
      <c r="X1438" s="4">
        <f t="shared" si="73"/>
        <v>0</v>
      </c>
      <c r="Y1438" s="4"/>
      <c r="Z1438" s="4"/>
      <c r="AA1438" s="4">
        <f t="shared" si="74"/>
        <v>0</v>
      </c>
    </row>
    <row r="1439" spans="24:27" x14ac:dyDescent="0.25">
      <c r="X1439" s="4">
        <f t="shared" si="73"/>
        <v>0</v>
      </c>
      <c r="Y1439" s="4"/>
      <c r="Z1439" s="4"/>
      <c r="AA1439" s="4">
        <f t="shared" si="74"/>
        <v>0</v>
      </c>
    </row>
    <row r="1440" spans="24:27" x14ac:dyDescent="0.25">
      <c r="X1440" s="4">
        <f t="shared" si="73"/>
        <v>0</v>
      </c>
      <c r="Y1440" s="4"/>
      <c r="Z1440" s="4"/>
      <c r="AA1440" s="4">
        <f t="shared" si="74"/>
        <v>0</v>
      </c>
    </row>
    <row r="1441" spans="24:27" x14ac:dyDescent="0.25">
      <c r="X1441" s="4">
        <f t="shared" si="73"/>
        <v>0</v>
      </c>
      <c r="Y1441" s="4"/>
      <c r="Z1441" s="4"/>
      <c r="AA1441" s="4">
        <f t="shared" si="74"/>
        <v>0</v>
      </c>
    </row>
    <row r="1442" spans="24:27" x14ac:dyDescent="0.25">
      <c r="X1442" s="4">
        <f t="shared" si="73"/>
        <v>0</v>
      </c>
      <c r="Y1442" s="4"/>
      <c r="Z1442" s="4"/>
      <c r="AA1442" s="4">
        <f t="shared" si="74"/>
        <v>0</v>
      </c>
    </row>
    <row r="1443" spans="24:27" x14ac:dyDescent="0.25">
      <c r="X1443" s="4">
        <f t="shared" si="73"/>
        <v>0</v>
      </c>
      <c r="Y1443" s="4"/>
      <c r="Z1443" s="4"/>
      <c r="AA1443" s="4">
        <f t="shared" si="74"/>
        <v>0</v>
      </c>
    </row>
    <row r="1444" spans="24:27" x14ac:dyDescent="0.25">
      <c r="X1444" s="4">
        <f t="shared" si="73"/>
        <v>0</v>
      </c>
      <c r="Y1444" s="4"/>
      <c r="Z1444" s="4"/>
      <c r="AA1444" s="4">
        <f t="shared" si="74"/>
        <v>0</v>
      </c>
    </row>
    <row r="1445" spans="24:27" x14ac:dyDescent="0.25">
      <c r="X1445" s="4">
        <f t="shared" si="73"/>
        <v>0</v>
      </c>
      <c r="Y1445" s="4"/>
      <c r="Z1445" s="4"/>
      <c r="AA1445" s="4">
        <f t="shared" si="74"/>
        <v>0</v>
      </c>
    </row>
    <row r="1446" spans="24:27" x14ac:dyDescent="0.25">
      <c r="X1446" s="4">
        <f t="shared" si="73"/>
        <v>0</v>
      </c>
      <c r="Y1446" s="4"/>
      <c r="Z1446" s="4"/>
      <c r="AA1446" s="4">
        <f t="shared" si="74"/>
        <v>0</v>
      </c>
    </row>
    <row r="1447" spans="24:27" x14ac:dyDescent="0.25">
      <c r="X1447" s="4">
        <f t="shared" si="73"/>
        <v>0</v>
      </c>
      <c r="Y1447" s="4"/>
      <c r="Z1447" s="4"/>
      <c r="AA1447" s="4">
        <f t="shared" si="74"/>
        <v>0</v>
      </c>
    </row>
    <row r="1448" spans="24:27" x14ac:dyDescent="0.25">
      <c r="X1448" s="4">
        <f t="shared" si="73"/>
        <v>0</v>
      </c>
      <c r="Y1448" s="4"/>
      <c r="Z1448" s="4"/>
      <c r="AA1448" s="4">
        <f t="shared" si="74"/>
        <v>0</v>
      </c>
    </row>
    <row r="1449" spans="24:27" x14ac:dyDescent="0.25">
      <c r="X1449" s="4">
        <f t="shared" si="73"/>
        <v>0</v>
      </c>
      <c r="Y1449" s="4"/>
      <c r="Z1449" s="4"/>
      <c r="AA1449" s="4">
        <f t="shared" si="74"/>
        <v>0</v>
      </c>
    </row>
    <row r="1450" spans="24:27" x14ac:dyDescent="0.25">
      <c r="X1450" s="4">
        <f t="shared" si="73"/>
        <v>0</v>
      </c>
      <c r="Y1450" s="4"/>
      <c r="Z1450" s="4"/>
      <c r="AA1450" s="4">
        <f t="shared" si="74"/>
        <v>0</v>
      </c>
    </row>
    <row r="1451" spans="24:27" x14ac:dyDescent="0.25">
      <c r="X1451" s="4">
        <f t="shared" si="73"/>
        <v>0</v>
      </c>
      <c r="Y1451" s="4"/>
      <c r="Z1451" s="4"/>
      <c r="AA1451" s="4">
        <f t="shared" si="74"/>
        <v>0</v>
      </c>
    </row>
    <row r="1452" spans="24:27" x14ac:dyDescent="0.25">
      <c r="X1452" s="4">
        <f t="shared" si="73"/>
        <v>0</v>
      </c>
      <c r="Y1452" s="4"/>
      <c r="Z1452" s="4"/>
      <c r="AA1452" s="4">
        <f t="shared" si="74"/>
        <v>0</v>
      </c>
    </row>
    <row r="1453" spans="24:27" x14ac:dyDescent="0.25">
      <c r="X1453" s="4">
        <f t="shared" si="73"/>
        <v>0</v>
      </c>
      <c r="Y1453" s="4"/>
      <c r="Z1453" s="4"/>
      <c r="AA1453" s="4">
        <f t="shared" si="74"/>
        <v>0</v>
      </c>
    </row>
    <row r="1454" spans="24:27" x14ac:dyDescent="0.25">
      <c r="X1454" s="4">
        <f t="shared" si="73"/>
        <v>0</v>
      </c>
      <c r="Y1454" s="4"/>
      <c r="Z1454" s="4"/>
      <c r="AA1454" s="4">
        <f t="shared" si="74"/>
        <v>0</v>
      </c>
    </row>
    <row r="1455" spans="24:27" x14ac:dyDescent="0.25">
      <c r="X1455" s="4">
        <f t="shared" si="73"/>
        <v>0</v>
      </c>
      <c r="Y1455" s="4"/>
      <c r="Z1455" s="4"/>
      <c r="AA1455" s="4">
        <f t="shared" si="74"/>
        <v>0</v>
      </c>
    </row>
    <row r="1456" spans="24:27" x14ac:dyDescent="0.25">
      <c r="X1456" s="4">
        <f t="shared" si="73"/>
        <v>0</v>
      </c>
      <c r="Y1456" s="4"/>
      <c r="Z1456" s="4"/>
      <c r="AA1456" s="4">
        <f t="shared" si="74"/>
        <v>0</v>
      </c>
    </row>
    <row r="1457" spans="24:27" x14ac:dyDescent="0.25">
      <c r="X1457" s="4">
        <f t="shared" si="73"/>
        <v>0</v>
      </c>
      <c r="Y1457" s="4"/>
      <c r="Z1457" s="4"/>
      <c r="AA1457" s="4">
        <f t="shared" si="74"/>
        <v>0</v>
      </c>
    </row>
    <row r="1458" spans="24:27" x14ac:dyDescent="0.25">
      <c r="X1458" s="4">
        <f t="shared" si="73"/>
        <v>0</v>
      </c>
      <c r="Y1458" s="4"/>
      <c r="Z1458" s="4"/>
      <c r="AA1458" s="4">
        <f t="shared" si="74"/>
        <v>0</v>
      </c>
    </row>
    <row r="1459" spans="24:27" x14ac:dyDescent="0.25">
      <c r="X1459" s="4">
        <f t="shared" si="73"/>
        <v>0</v>
      </c>
      <c r="Y1459" s="4"/>
      <c r="Z1459" s="4"/>
      <c r="AA1459" s="4">
        <f t="shared" si="74"/>
        <v>0</v>
      </c>
    </row>
    <row r="1460" spans="24:27" x14ac:dyDescent="0.25">
      <c r="X1460" s="4">
        <f t="shared" si="73"/>
        <v>0</v>
      </c>
      <c r="Y1460" s="4"/>
      <c r="Z1460" s="4"/>
      <c r="AA1460" s="4">
        <f t="shared" si="74"/>
        <v>0</v>
      </c>
    </row>
    <row r="1461" spans="24:27" x14ac:dyDescent="0.25">
      <c r="X1461" s="4">
        <f t="shared" si="73"/>
        <v>0</v>
      </c>
      <c r="Y1461" s="4"/>
      <c r="Z1461" s="4"/>
      <c r="AA1461" s="4">
        <f t="shared" si="74"/>
        <v>0</v>
      </c>
    </row>
    <row r="1462" spans="24:27" x14ac:dyDescent="0.25">
      <c r="X1462" s="4">
        <f t="shared" si="73"/>
        <v>0</v>
      </c>
      <c r="Y1462" s="4"/>
      <c r="Z1462" s="4"/>
      <c r="AA1462" s="4">
        <f t="shared" si="74"/>
        <v>0</v>
      </c>
    </row>
    <row r="1463" spans="24:27" x14ac:dyDescent="0.25">
      <c r="X1463" s="4">
        <f t="shared" si="73"/>
        <v>0</v>
      </c>
      <c r="Y1463" s="4"/>
      <c r="Z1463" s="4"/>
      <c r="AA1463" s="4">
        <f t="shared" si="74"/>
        <v>0</v>
      </c>
    </row>
    <row r="1464" spans="24:27" x14ac:dyDescent="0.25">
      <c r="X1464" s="4">
        <f t="shared" si="73"/>
        <v>0</v>
      </c>
      <c r="Y1464" s="4"/>
      <c r="Z1464" s="4"/>
      <c r="AA1464" s="4">
        <f t="shared" si="74"/>
        <v>0</v>
      </c>
    </row>
    <row r="1465" spans="24:27" x14ac:dyDescent="0.25">
      <c r="X1465" s="4">
        <f t="shared" si="73"/>
        <v>0</v>
      </c>
      <c r="Y1465" s="4"/>
      <c r="Z1465" s="4"/>
      <c r="AA1465" s="4">
        <f t="shared" si="74"/>
        <v>0</v>
      </c>
    </row>
    <row r="1466" spans="24:27" x14ac:dyDescent="0.25">
      <c r="X1466" s="4">
        <f t="shared" si="73"/>
        <v>0</v>
      </c>
      <c r="Y1466" s="4"/>
      <c r="Z1466" s="4"/>
      <c r="AA1466" s="4">
        <f t="shared" si="74"/>
        <v>0</v>
      </c>
    </row>
    <row r="1467" spans="24:27" x14ac:dyDescent="0.25">
      <c r="X1467" s="4">
        <f t="shared" si="73"/>
        <v>0</v>
      </c>
      <c r="Y1467" s="4"/>
      <c r="Z1467" s="4"/>
      <c r="AA1467" s="4">
        <f t="shared" si="74"/>
        <v>0</v>
      </c>
    </row>
    <row r="1468" spans="24:27" x14ac:dyDescent="0.25">
      <c r="X1468" s="4">
        <f t="shared" si="73"/>
        <v>0</v>
      </c>
      <c r="Y1468" s="4"/>
      <c r="Z1468" s="4"/>
      <c r="AA1468" s="4">
        <f t="shared" si="74"/>
        <v>0</v>
      </c>
    </row>
    <row r="1469" spans="24:27" x14ac:dyDescent="0.25">
      <c r="X1469" s="4">
        <f t="shared" si="73"/>
        <v>0</v>
      </c>
      <c r="Y1469" s="4"/>
      <c r="Z1469" s="4"/>
      <c r="AA1469" s="4">
        <f t="shared" si="74"/>
        <v>0</v>
      </c>
    </row>
    <row r="1470" spans="24:27" x14ac:dyDescent="0.25">
      <c r="X1470" s="4">
        <f t="shared" si="73"/>
        <v>0</v>
      </c>
      <c r="Y1470" s="4"/>
      <c r="Z1470" s="4"/>
      <c r="AA1470" s="4">
        <f t="shared" si="74"/>
        <v>0</v>
      </c>
    </row>
    <row r="1471" spans="24:27" x14ac:dyDescent="0.25">
      <c r="X1471" s="4">
        <f t="shared" si="73"/>
        <v>0</v>
      </c>
      <c r="Y1471" s="4"/>
      <c r="Z1471" s="4"/>
      <c r="AA1471" s="4">
        <f t="shared" si="74"/>
        <v>0</v>
      </c>
    </row>
    <row r="1472" spans="24:27" x14ac:dyDescent="0.25">
      <c r="X1472" s="4">
        <f t="shared" si="73"/>
        <v>0</v>
      </c>
      <c r="Y1472" s="4"/>
      <c r="Z1472" s="4"/>
      <c r="AA1472" s="4">
        <f t="shared" si="74"/>
        <v>0</v>
      </c>
    </row>
    <row r="1473" spans="24:27" x14ac:dyDescent="0.25">
      <c r="X1473" s="4">
        <f t="shared" si="73"/>
        <v>0</v>
      </c>
      <c r="Y1473" s="4"/>
      <c r="Z1473" s="4"/>
      <c r="AA1473" s="4">
        <f t="shared" si="74"/>
        <v>0</v>
      </c>
    </row>
    <row r="1474" spans="24:27" x14ac:dyDescent="0.25">
      <c r="X1474" s="4">
        <f t="shared" si="73"/>
        <v>0</v>
      </c>
      <c r="Y1474" s="4"/>
      <c r="Z1474" s="4"/>
      <c r="AA1474" s="4">
        <f t="shared" si="74"/>
        <v>0</v>
      </c>
    </row>
    <row r="1475" spans="24:27" x14ac:dyDescent="0.25">
      <c r="X1475" s="4">
        <f t="shared" si="73"/>
        <v>0</v>
      </c>
      <c r="Y1475" s="4"/>
      <c r="Z1475" s="4"/>
      <c r="AA1475" s="4">
        <f t="shared" si="74"/>
        <v>0</v>
      </c>
    </row>
    <row r="1476" spans="24:27" x14ac:dyDescent="0.25">
      <c r="X1476" s="4">
        <f t="shared" si="73"/>
        <v>0</v>
      </c>
      <c r="Y1476" s="4"/>
      <c r="Z1476" s="4"/>
      <c r="AA1476" s="4">
        <f t="shared" si="74"/>
        <v>0</v>
      </c>
    </row>
    <row r="1477" spans="24:27" x14ac:dyDescent="0.25">
      <c r="X1477" s="4">
        <f t="shared" ref="X1477:X1540" si="75">+M1477+O1477+P1477+V1477+W1477</f>
        <v>0</v>
      </c>
      <c r="Y1477" s="4"/>
      <c r="Z1477" s="4"/>
      <c r="AA1477" s="4">
        <f t="shared" si="74"/>
        <v>0</v>
      </c>
    </row>
    <row r="1478" spans="24:27" x14ac:dyDescent="0.25">
      <c r="X1478" s="4">
        <f t="shared" si="75"/>
        <v>0</v>
      </c>
      <c r="Y1478" s="4"/>
      <c r="Z1478" s="4"/>
      <c r="AA1478" s="4">
        <f t="shared" si="74"/>
        <v>0</v>
      </c>
    </row>
    <row r="1479" spans="24:27" x14ac:dyDescent="0.25">
      <c r="X1479" s="4">
        <f t="shared" si="75"/>
        <v>0</v>
      </c>
      <c r="Y1479" s="4"/>
      <c r="Z1479" s="4"/>
      <c r="AA1479" s="4">
        <f t="shared" si="74"/>
        <v>0</v>
      </c>
    </row>
    <row r="1480" spans="24:27" x14ac:dyDescent="0.25">
      <c r="X1480" s="4">
        <f t="shared" si="75"/>
        <v>0</v>
      </c>
      <c r="Y1480" s="4"/>
      <c r="Z1480" s="4"/>
      <c r="AA1480" s="4">
        <f t="shared" si="74"/>
        <v>0</v>
      </c>
    </row>
    <row r="1481" spans="24:27" x14ac:dyDescent="0.25">
      <c r="X1481" s="4">
        <f t="shared" si="75"/>
        <v>0</v>
      </c>
      <c r="Y1481" s="4"/>
      <c r="Z1481" s="4"/>
      <c r="AA1481" s="4">
        <f t="shared" si="74"/>
        <v>0</v>
      </c>
    </row>
    <row r="1482" spans="24:27" x14ac:dyDescent="0.25">
      <c r="X1482" s="4">
        <f t="shared" si="75"/>
        <v>0</v>
      </c>
      <c r="Y1482" s="4"/>
      <c r="Z1482" s="4"/>
      <c r="AA1482" s="4">
        <f t="shared" si="74"/>
        <v>0</v>
      </c>
    </row>
    <row r="1483" spans="24:27" x14ac:dyDescent="0.25">
      <c r="X1483" s="4">
        <f t="shared" si="75"/>
        <v>0</v>
      </c>
      <c r="Y1483" s="4"/>
      <c r="Z1483" s="4"/>
      <c r="AA1483" s="4">
        <f t="shared" si="74"/>
        <v>0</v>
      </c>
    </row>
    <row r="1484" spans="24:27" x14ac:dyDescent="0.25">
      <c r="X1484" s="4">
        <f t="shared" si="75"/>
        <v>0</v>
      </c>
      <c r="Y1484" s="4"/>
      <c r="Z1484" s="4"/>
      <c r="AA1484" s="4">
        <f t="shared" si="74"/>
        <v>0</v>
      </c>
    </row>
    <row r="1485" spans="24:27" x14ac:dyDescent="0.25">
      <c r="X1485" s="4">
        <f t="shared" si="75"/>
        <v>0</v>
      </c>
      <c r="Y1485" s="4"/>
      <c r="Z1485" s="4"/>
      <c r="AA1485" s="4">
        <f t="shared" si="74"/>
        <v>0</v>
      </c>
    </row>
    <row r="1486" spans="24:27" x14ac:dyDescent="0.25">
      <c r="X1486" s="4">
        <f t="shared" si="75"/>
        <v>0</v>
      </c>
      <c r="Y1486" s="4"/>
      <c r="Z1486" s="4"/>
      <c r="AA1486" s="4">
        <f t="shared" si="74"/>
        <v>0</v>
      </c>
    </row>
    <row r="1487" spans="24:27" x14ac:dyDescent="0.25">
      <c r="X1487" s="4">
        <f t="shared" si="75"/>
        <v>0</v>
      </c>
      <c r="Y1487" s="4"/>
      <c r="Z1487" s="4"/>
      <c r="AA1487" s="4">
        <f t="shared" si="74"/>
        <v>0</v>
      </c>
    </row>
    <row r="1488" spans="24:27" x14ac:dyDescent="0.25">
      <c r="X1488" s="4">
        <f t="shared" si="75"/>
        <v>0</v>
      </c>
      <c r="Y1488" s="4"/>
      <c r="Z1488" s="4"/>
      <c r="AA1488" s="4">
        <f t="shared" si="74"/>
        <v>0</v>
      </c>
    </row>
    <row r="1489" spans="24:27" x14ac:dyDescent="0.25">
      <c r="X1489" s="4">
        <f t="shared" si="75"/>
        <v>0</v>
      </c>
      <c r="Y1489" s="4"/>
      <c r="Z1489" s="4"/>
      <c r="AA1489" s="4">
        <f t="shared" ref="AA1489:AA1552" si="76">+J1489-X1489</f>
        <v>0</v>
      </c>
    </row>
    <row r="1490" spans="24:27" x14ac:dyDescent="0.25">
      <c r="X1490" s="4">
        <f t="shared" si="75"/>
        <v>0</v>
      </c>
      <c r="Y1490" s="4"/>
      <c r="Z1490" s="4"/>
      <c r="AA1490" s="4">
        <f t="shared" si="76"/>
        <v>0</v>
      </c>
    </row>
    <row r="1491" spans="24:27" x14ac:dyDescent="0.25">
      <c r="X1491" s="4">
        <f t="shared" si="75"/>
        <v>0</v>
      </c>
      <c r="Y1491" s="4"/>
      <c r="Z1491" s="4"/>
      <c r="AA1491" s="4">
        <f t="shared" si="76"/>
        <v>0</v>
      </c>
    </row>
    <row r="1492" spans="24:27" x14ac:dyDescent="0.25">
      <c r="X1492" s="4">
        <f t="shared" si="75"/>
        <v>0</v>
      </c>
      <c r="Y1492" s="4"/>
      <c r="Z1492" s="4"/>
      <c r="AA1492" s="4">
        <f t="shared" si="76"/>
        <v>0</v>
      </c>
    </row>
    <row r="1493" spans="24:27" x14ac:dyDescent="0.25">
      <c r="X1493" s="4">
        <f t="shared" si="75"/>
        <v>0</v>
      </c>
      <c r="Y1493" s="4"/>
      <c r="Z1493" s="4"/>
      <c r="AA1493" s="4">
        <f t="shared" si="76"/>
        <v>0</v>
      </c>
    </row>
    <row r="1494" spans="24:27" x14ac:dyDescent="0.25">
      <c r="X1494" s="4">
        <f t="shared" si="75"/>
        <v>0</v>
      </c>
      <c r="Y1494" s="4"/>
      <c r="Z1494" s="4"/>
      <c r="AA1494" s="4">
        <f t="shared" si="76"/>
        <v>0</v>
      </c>
    </row>
    <row r="1495" spans="24:27" x14ac:dyDescent="0.25">
      <c r="X1495" s="4">
        <f t="shared" si="75"/>
        <v>0</v>
      </c>
      <c r="Y1495" s="4"/>
      <c r="Z1495" s="4"/>
      <c r="AA1495" s="4">
        <f t="shared" si="76"/>
        <v>0</v>
      </c>
    </row>
    <row r="1496" spans="24:27" x14ac:dyDescent="0.25">
      <c r="X1496" s="4">
        <f t="shared" si="75"/>
        <v>0</v>
      </c>
      <c r="Y1496" s="4"/>
      <c r="Z1496" s="4"/>
      <c r="AA1496" s="4">
        <f t="shared" si="76"/>
        <v>0</v>
      </c>
    </row>
    <row r="1497" spans="24:27" x14ac:dyDescent="0.25">
      <c r="X1497" s="4">
        <f t="shared" si="75"/>
        <v>0</v>
      </c>
      <c r="Y1497" s="4"/>
      <c r="Z1497" s="4"/>
      <c r="AA1497" s="4">
        <f t="shared" si="76"/>
        <v>0</v>
      </c>
    </row>
    <row r="1498" spans="24:27" x14ac:dyDescent="0.25">
      <c r="X1498" s="4">
        <f t="shared" si="75"/>
        <v>0</v>
      </c>
      <c r="Y1498" s="4"/>
      <c r="Z1498" s="4"/>
      <c r="AA1498" s="4">
        <f t="shared" si="76"/>
        <v>0</v>
      </c>
    </row>
    <row r="1499" spans="24:27" x14ac:dyDescent="0.25">
      <c r="X1499" s="4">
        <f t="shared" si="75"/>
        <v>0</v>
      </c>
      <c r="Y1499" s="4"/>
      <c r="Z1499" s="4"/>
      <c r="AA1499" s="4">
        <f t="shared" si="76"/>
        <v>0</v>
      </c>
    </row>
    <row r="1500" spans="24:27" x14ac:dyDescent="0.25">
      <c r="X1500" s="4">
        <f t="shared" si="75"/>
        <v>0</v>
      </c>
      <c r="Y1500" s="4"/>
      <c r="Z1500" s="4"/>
      <c r="AA1500" s="4">
        <f t="shared" si="76"/>
        <v>0</v>
      </c>
    </row>
    <row r="1501" spans="24:27" x14ac:dyDescent="0.25">
      <c r="X1501" s="4">
        <f t="shared" si="75"/>
        <v>0</v>
      </c>
      <c r="Y1501" s="4"/>
      <c r="Z1501" s="4"/>
      <c r="AA1501" s="4">
        <f t="shared" si="76"/>
        <v>0</v>
      </c>
    </row>
    <row r="1502" spans="24:27" x14ac:dyDescent="0.25">
      <c r="X1502" s="4">
        <f t="shared" si="75"/>
        <v>0</v>
      </c>
      <c r="Y1502" s="4"/>
      <c r="Z1502" s="4"/>
      <c r="AA1502" s="4">
        <f t="shared" si="76"/>
        <v>0</v>
      </c>
    </row>
    <row r="1503" spans="24:27" x14ac:dyDescent="0.25">
      <c r="X1503" s="4">
        <f t="shared" si="75"/>
        <v>0</v>
      </c>
      <c r="Y1503" s="4"/>
      <c r="Z1503" s="4"/>
      <c r="AA1503" s="4">
        <f t="shared" si="76"/>
        <v>0</v>
      </c>
    </row>
    <row r="1504" spans="24:27" x14ac:dyDescent="0.25">
      <c r="X1504" s="4">
        <f t="shared" si="75"/>
        <v>0</v>
      </c>
      <c r="Y1504" s="4"/>
      <c r="Z1504" s="4"/>
      <c r="AA1504" s="4">
        <f t="shared" si="76"/>
        <v>0</v>
      </c>
    </row>
    <row r="1505" spans="24:27" x14ac:dyDescent="0.25">
      <c r="X1505" s="4">
        <f t="shared" si="75"/>
        <v>0</v>
      </c>
      <c r="Y1505" s="4"/>
      <c r="Z1505" s="4"/>
      <c r="AA1505" s="4">
        <f t="shared" si="76"/>
        <v>0</v>
      </c>
    </row>
    <row r="1506" spans="24:27" x14ac:dyDescent="0.25">
      <c r="X1506" s="4">
        <f t="shared" si="75"/>
        <v>0</v>
      </c>
      <c r="Y1506" s="4"/>
      <c r="Z1506" s="4"/>
      <c r="AA1506" s="4">
        <f t="shared" si="76"/>
        <v>0</v>
      </c>
    </row>
    <row r="1507" spans="24:27" x14ac:dyDescent="0.25">
      <c r="X1507" s="4">
        <f t="shared" si="75"/>
        <v>0</v>
      </c>
      <c r="Y1507" s="4"/>
      <c r="Z1507" s="4"/>
      <c r="AA1507" s="4">
        <f t="shared" si="76"/>
        <v>0</v>
      </c>
    </row>
    <row r="1508" spans="24:27" x14ac:dyDescent="0.25">
      <c r="X1508" s="4">
        <f t="shared" si="75"/>
        <v>0</v>
      </c>
      <c r="Y1508" s="4"/>
      <c r="Z1508" s="4"/>
      <c r="AA1508" s="4">
        <f t="shared" si="76"/>
        <v>0</v>
      </c>
    </row>
    <row r="1509" spans="24:27" x14ac:dyDescent="0.25">
      <c r="X1509" s="4">
        <f t="shared" si="75"/>
        <v>0</v>
      </c>
      <c r="Y1509" s="4"/>
      <c r="Z1509" s="4"/>
      <c r="AA1509" s="4">
        <f t="shared" si="76"/>
        <v>0</v>
      </c>
    </row>
    <row r="1510" spans="24:27" x14ac:dyDescent="0.25">
      <c r="X1510" s="4">
        <f t="shared" si="75"/>
        <v>0</v>
      </c>
      <c r="Y1510" s="4"/>
      <c r="Z1510" s="4"/>
      <c r="AA1510" s="4">
        <f t="shared" si="76"/>
        <v>0</v>
      </c>
    </row>
    <row r="1511" spans="24:27" x14ac:dyDescent="0.25">
      <c r="X1511" s="4">
        <f t="shared" si="75"/>
        <v>0</v>
      </c>
      <c r="Y1511" s="4"/>
      <c r="Z1511" s="4"/>
      <c r="AA1511" s="4">
        <f t="shared" si="76"/>
        <v>0</v>
      </c>
    </row>
    <row r="1512" spans="24:27" x14ac:dyDescent="0.25">
      <c r="X1512" s="4">
        <f t="shared" si="75"/>
        <v>0</v>
      </c>
      <c r="Y1512" s="4"/>
      <c r="Z1512" s="4"/>
      <c r="AA1512" s="4">
        <f t="shared" si="76"/>
        <v>0</v>
      </c>
    </row>
    <row r="1513" spans="24:27" x14ac:dyDescent="0.25">
      <c r="X1513" s="4">
        <f t="shared" si="75"/>
        <v>0</v>
      </c>
      <c r="Y1513" s="4"/>
      <c r="Z1513" s="4"/>
      <c r="AA1513" s="4">
        <f t="shared" si="76"/>
        <v>0</v>
      </c>
    </row>
    <row r="1514" spans="24:27" x14ac:dyDescent="0.25">
      <c r="X1514" s="4">
        <f t="shared" si="75"/>
        <v>0</v>
      </c>
      <c r="Y1514" s="4"/>
      <c r="Z1514" s="4"/>
      <c r="AA1514" s="4">
        <f t="shared" si="76"/>
        <v>0</v>
      </c>
    </row>
    <row r="1515" spans="24:27" x14ac:dyDescent="0.25">
      <c r="X1515" s="4">
        <f t="shared" si="75"/>
        <v>0</v>
      </c>
      <c r="Y1515" s="4"/>
      <c r="Z1515" s="4"/>
      <c r="AA1515" s="4">
        <f t="shared" si="76"/>
        <v>0</v>
      </c>
    </row>
    <row r="1516" spans="24:27" x14ac:dyDescent="0.25">
      <c r="X1516" s="4">
        <f t="shared" si="75"/>
        <v>0</v>
      </c>
      <c r="Y1516" s="4"/>
      <c r="Z1516" s="4"/>
      <c r="AA1516" s="4">
        <f t="shared" si="76"/>
        <v>0</v>
      </c>
    </row>
    <row r="1517" spans="24:27" x14ac:dyDescent="0.25">
      <c r="X1517" s="4">
        <f t="shared" si="75"/>
        <v>0</v>
      </c>
      <c r="Y1517" s="4"/>
      <c r="Z1517" s="4"/>
      <c r="AA1517" s="4">
        <f t="shared" si="76"/>
        <v>0</v>
      </c>
    </row>
    <row r="1518" spans="24:27" x14ac:dyDescent="0.25">
      <c r="X1518" s="4">
        <f t="shared" si="75"/>
        <v>0</v>
      </c>
      <c r="Y1518" s="4"/>
      <c r="Z1518" s="4"/>
      <c r="AA1518" s="4">
        <f t="shared" si="76"/>
        <v>0</v>
      </c>
    </row>
    <row r="1519" spans="24:27" x14ac:dyDescent="0.25">
      <c r="X1519" s="4">
        <f t="shared" si="75"/>
        <v>0</v>
      </c>
      <c r="Y1519" s="4"/>
      <c r="Z1519" s="4"/>
      <c r="AA1519" s="4">
        <f t="shared" si="76"/>
        <v>0</v>
      </c>
    </row>
    <row r="1520" spans="24:27" x14ac:dyDescent="0.25">
      <c r="X1520" s="4">
        <f t="shared" si="75"/>
        <v>0</v>
      </c>
      <c r="Y1520" s="4"/>
      <c r="Z1520" s="4"/>
      <c r="AA1520" s="4">
        <f t="shared" si="76"/>
        <v>0</v>
      </c>
    </row>
    <row r="1521" spans="24:27" x14ac:dyDescent="0.25">
      <c r="X1521" s="4">
        <f t="shared" si="75"/>
        <v>0</v>
      </c>
      <c r="Y1521" s="4"/>
      <c r="Z1521" s="4"/>
      <c r="AA1521" s="4">
        <f t="shared" si="76"/>
        <v>0</v>
      </c>
    </row>
    <row r="1522" spans="24:27" x14ac:dyDescent="0.25">
      <c r="X1522" s="4">
        <f t="shared" si="75"/>
        <v>0</v>
      </c>
      <c r="Y1522" s="4"/>
      <c r="Z1522" s="4"/>
      <c r="AA1522" s="4">
        <f t="shared" si="76"/>
        <v>0</v>
      </c>
    </row>
    <row r="1523" spans="24:27" x14ac:dyDescent="0.25">
      <c r="X1523" s="4">
        <f t="shared" si="75"/>
        <v>0</v>
      </c>
      <c r="Y1523" s="4"/>
      <c r="Z1523" s="4"/>
      <c r="AA1523" s="4">
        <f t="shared" si="76"/>
        <v>0</v>
      </c>
    </row>
    <row r="1524" spans="24:27" x14ac:dyDescent="0.25">
      <c r="X1524" s="4">
        <f t="shared" si="75"/>
        <v>0</v>
      </c>
      <c r="Y1524" s="4"/>
      <c r="Z1524" s="4"/>
      <c r="AA1524" s="4">
        <f t="shared" si="76"/>
        <v>0</v>
      </c>
    </row>
    <row r="1525" spans="24:27" x14ac:dyDescent="0.25">
      <c r="X1525" s="4">
        <f t="shared" si="75"/>
        <v>0</v>
      </c>
      <c r="Y1525" s="4"/>
      <c r="Z1525" s="4"/>
      <c r="AA1525" s="4">
        <f t="shared" si="76"/>
        <v>0</v>
      </c>
    </row>
    <row r="1526" spans="24:27" x14ac:dyDescent="0.25">
      <c r="X1526" s="4">
        <f t="shared" si="75"/>
        <v>0</v>
      </c>
      <c r="Y1526" s="4"/>
      <c r="Z1526" s="4"/>
      <c r="AA1526" s="4">
        <f t="shared" si="76"/>
        <v>0</v>
      </c>
    </row>
    <row r="1527" spans="24:27" x14ac:dyDescent="0.25">
      <c r="X1527" s="4">
        <f t="shared" si="75"/>
        <v>0</v>
      </c>
      <c r="Y1527" s="4"/>
      <c r="Z1527" s="4"/>
      <c r="AA1527" s="4">
        <f t="shared" si="76"/>
        <v>0</v>
      </c>
    </row>
    <row r="1528" spans="24:27" x14ac:dyDescent="0.25">
      <c r="X1528" s="4">
        <f t="shared" si="75"/>
        <v>0</v>
      </c>
      <c r="Y1528" s="4"/>
      <c r="Z1528" s="4"/>
      <c r="AA1528" s="4">
        <f t="shared" si="76"/>
        <v>0</v>
      </c>
    </row>
    <row r="1529" spans="24:27" x14ac:dyDescent="0.25">
      <c r="X1529" s="4">
        <f t="shared" si="75"/>
        <v>0</v>
      </c>
      <c r="Y1529" s="4"/>
      <c r="Z1529" s="4"/>
      <c r="AA1529" s="4">
        <f t="shared" si="76"/>
        <v>0</v>
      </c>
    </row>
    <row r="1530" spans="24:27" x14ac:dyDescent="0.25">
      <c r="X1530" s="4">
        <f t="shared" si="75"/>
        <v>0</v>
      </c>
      <c r="Y1530" s="4"/>
      <c r="Z1530" s="4"/>
      <c r="AA1530" s="4">
        <f t="shared" si="76"/>
        <v>0</v>
      </c>
    </row>
    <row r="1531" spans="24:27" x14ac:dyDescent="0.25">
      <c r="X1531" s="4">
        <f t="shared" si="75"/>
        <v>0</v>
      </c>
      <c r="Y1531" s="4"/>
      <c r="Z1531" s="4"/>
      <c r="AA1531" s="4">
        <f t="shared" si="76"/>
        <v>0</v>
      </c>
    </row>
    <row r="1532" spans="24:27" x14ac:dyDescent="0.25">
      <c r="X1532" s="4">
        <f t="shared" si="75"/>
        <v>0</v>
      </c>
      <c r="Y1532" s="4"/>
      <c r="Z1532" s="4"/>
      <c r="AA1532" s="4">
        <f t="shared" si="76"/>
        <v>0</v>
      </c>
    </row>
    <row r="1533" spans="24:27" x14ac:dyDescent="0.25">
      <c r="X1533" s="4">
        <f t="shared" si="75"/>
        <v>0</v>
      </c>
      <c r="Y1533" s="4"/>
      <c r="Z1533" s="4"/>
      <c r="AA1533" s="4">
        <f t="shared" si="76"/>
        <v>0</v>
      </c>
    </row>
    <row r="1534" spans="24:27" x14ac:dyDescent="0.25">
      <c r="X1534" s="4">
        <f t="shared" si="75"/>
        <v>0</v>
      </c>
      <c r="Y1534" s="4"/>
      <c r="Z1534" s="4"/>
      <c r="AA1534" s="4">
        <f t="shared" si="76"/>
        <v>0</v>
      </c>
    </row>
    <row r="1535" spans="24:27" x14ac:dyDescent="0.25">
      <c r="X1535" s="4">
        <f t="shared" si="75"/>
        <v>0</v>
      </c>
      <c r="Y1535" s="4"/>
      <c r="Z1535" s="4"/>
      <c r="AA1535" s="4">
        <f t="shared" si="76"/>
        <v>0</v>
      </c>
    </row>
    <row r="1536" spans="24:27" x14ac:dyDescent="0.25">
      <c r="X1536" s="4">
        <f t="shared" si="75"/>
        <v>0</v>
      </c>
      <c r="Y1536" s="4"/>
      <c r="Z1536" s="4"/>
      <c r="AA1536" s="4">
        <f t="shared" si="76"/>
        <v>0</v>
      </c>
    </row>
    <row r="1537" spans="24:27" x14ac:dyDescent="0.25">
      <c r="X1537" s="4">
        <f t="shared" si="75"/>
        <v>0</v>
      </c>
      <c r="Y1537" s="4"/>
      <c r="Z1537" s="4"/>
      <c r="AA1537" s="4">
        <f t="shared" si="76"/>
        <v>0</v>
      </c>
    </row>
    <row r="1538" spans="24:27" x14ac:dyDescent="0.25">
      <c r="X1538" s="4">
        <f t="shared" si="75"/>
        <v>0</v>
      </c>
      <c r="Y1538" s="4"/>
      <c r="Z1538" s="4"/>
      <c r="AA1538" s="4">
        <f t="shared" si="76"/>
        <v>0</v>
      </c>
    </row>
    <row r="1539" spans="24:27" x14ac:dyDescent="0.25">
      <c r="X1539" s="4">
        <f t="shared" si="75"/>
        <v>0</v>
      </c>
      <c r="Y1539" s="4"/>
      <c r="Z1539" s="4"/>
      <c r="AA1539" s="4">
        <f t="shared" si="76"/>
        <v>0</v>
      </c>
    </row>
    <row r="1540" spans="24:27" x14ac:dyDescent="0.25">
      <c r="X1540" s="4">
        <f t="shared" si="75"/>
        <v>0</v>
      </c>
      <c r="Y1540" s="4"/>
      <c r="Z1540" s="4"/>
      <c r="AA1540" s="4">
        <f t="shared" si="76"/>
        <v>0</v>
      </c>
    </row>
    <row r="1541" spans="24:27" x14ac:dyDescent="0.25">
      <c r="X1541" s="4">
        <f t="shared" ref="X1541:X1604" si="77">+M1541+O1541+P1541+V1541+W1541</f>
        <v>0</v>
      </c>
      <c r="Y1541" s="4"/>
      <c r="Z1541" s="4"/>
      <c r="AA1541" s="4">
        <f t="shared" si="76"/>
        <v>0</v>
      </c>
    </row>
    <row r="1542" spans="24:27" x14ac:dyDescent="0.25">
      <c r="X1542" s="4">
        <f t="shared" si="77"/>
        <v>0</v>
      </c>
      <c r="Y1542" s="4"/>
      <c r="Z1542" s="4"/>
      <c r="AA1542" s="4">
        <f t="shared" si="76"/>
        <v>0</v>
      </c>
    </row>
    <row r="1543" spans="24:27" x14ac:dyDescent="0.25">
      <c r="X1543" s="4">
        <f t="shared" si="77"/>
        <v>0</v>
      </c>
      <c r="Y1543" s="4"/>
      <c r="Z1543" s="4"/>
      <c r="AA1543" s="4">
        <f t="shared" si="76"/>
        <v>0</v>
      </c>
    </row>
    <row r="1544" spans="24:27" x14ac:dyDescent="0.25">
      <c r="X1544" s="4">
        <f t="shared" si="77"/>
        <v>0</v>
      </c>
      <c r="Y1544" s="4"/>
      <c r="Z1544" s="4"/>
      <c r="AA1544" s="4">
        <f t="shared" si="76"/>
        <v>0</v>
      </c>
    </row>
    <row r="1545" spans="24:27" x14ac:dyDescent="0.25">
      <c r="X1545" s="4">
        <f t="shared" si="77"/>
        <v>0</v>
      </c>
      <c r="Y1545" s="4"/>
      <c r="Z1545" s="4"/>
      <c r="AA1545" s="4">
        <f t="shared" si="76"/>
        <v>0</v>
      </c>
    </row>
    <row r="1546" spans="24:27" x14ac:dyDescent="0.25">
      <c r="X1546" s="4">
        <f t="shared" si="77"/>
        <v>0</v>
      </c>
      <c r="Y1546" s="4"/>
      <c r="Z1546" s="4"/>
      <c r="AA1546" s="4">
        <f t="shared" si="76"/>
        <v>0</v>
      </c>
    </row>
    <row r="1547" spans="24:27" x14ac:dyDescent="0.25">
      <c r="X1547" s="4">
        <f t="shared" si="77"/>
        <v>0</v>
      </c>
      <c r="Y1547" s="4"/>
      <c r="Z1547" s="4"/>
      <c r="AA1547" s="4">
        <f t="shared" si="76"/>
        <v>0</v>
      </c>
    </row>
    <row r="1548" spans="24:27" x14ac:dyDescent="0.25">
      <c r="X1548" s="4">
        <f t="shared" si="77"/>
        <v>0</v>
      </c>
      <c r="Y1548" s="4"/>
      <c r="Z1548" s="4"/>
      <c r="AA1548" s="4">
        <f t="shared" si="76"/>
        <v>0</v>
      </c>
    </row>
    <row r="1549" spans="24:27" x14ac:dyDescent="0.25">
      <c r="X1549" s="4">
        <f t="shared" si="77"/>
        <v>0</v>
      </c>
      <c r="Y1549" s="4"/>
      <c r="Z1549" s="4"/>
      <c r="AA1549" s="4">
        <f t="shared" si="76"/>
        <v>0</v>
      </c>
    </row>
    <row r="1550" spans="24:27" x14ac:dyDescent="0.25">
      <c r="X1550" s="4">
        <f t="shared" si="77"/>
        <v>0</v>
      </c>
      <c r="Y1550" s="4"/>
      <c r="Z1550" s="4"/>
      <c r="AA1550" s="4">
        <f t="shared" si="76"/>
        <v>0</v>
      </c>
    </row>
    <row r="1551" spans="24:27" x14ac:dyDescent="0.25">
      <c r="X1551" s="4">
        <f t="shared" si="77"/>
        <v>0</v>
      </c>
      <c r="Y1551" s="4"/>
      <c r="Z1551" s="4"/>
      <c r="AA1551" s="4">
        <f t="shared" si="76"/>
        <v>0</v>
      </c>
    </row>
    <row r="1552" spans="24:27" x14ac:dyDescent="0.25">
      <c r="X1552" s="4">
        <f t="shared" si="77"/>
        <v>0</v>
      </c>
      <c r="Y1552" s="4"/>
      <c r="Z1552" s="4"/>
      <c r="AA1552" s="4">
        <f t="shared" si="76"/>
        <v>0</v>
      </c>
    </row>
    <row r="1553" spans="24:27" x14ac:dyDescent="0.25">
      <c r="X1553" s="4">
        <f t="shared" si="77"/>
        <v>0</v>
      </c>
      <c r="Y1553" s="4"/>
      <c r="Z1553" s="4"/>
      <c r="AA1553" s="4">
        <f t="shared" ref="AA1553:AA1616" si="78">+J1553-X1553</f>
        <v>0</v>
      </c>
    </row>
    <row r="1554" spans="24:27" x14ac:dyDescent="0.25">
      <c r="X1554" s="4">
        <f t="shared" si="77"/>
        <v>0</v>
      </c>
      <c r="Y1554" s="4"/>
      <c r="Z1554" s="4"/>
      <c r="AA1554" s="4">
        <f t="shared" si="78"/>
        <v>0</v>
      </c>
    </row>
    <row r="1555" spans="24:27" x14ac:dyDescent="0.25">
      <c r="X1555" s="4">
        <f t="shared" si="77"/>
        <v>0</v>
      </c>
      <c r="Y1555" s="4"/>
      <c r="Z1555" s="4"/>
      <c r="AA1555" s="4">
        <f t="shared" si="78"/>
        <v>0</v>
      </c>
    </row>
    <row r="1556" spans="24:27" x14ac:dyDescent="0.25">
      <c r="X1556" s="4">
        <f t="shared" si="77"/>
        <v>0</v>
      </c>
      <c r="Y1556" s="4"/>
      <c r="Z1556" s="4"/>
      <c r="AA1556" s="4">
        <f t="shared" si="78"/>
        <v>0</v>
      </c>
    </row>
    <row r="1557" spans="24:27" x14ac:dyDescent="0.25">
      <c r="X1557" s="4">
        <f t="shared" si="77"/>
        <v>0</v>
      </c>
      <c r="Y1557" s="4"/>
      <c r="Z1557" s="4"/>
      <c r="AA1557" s="4">
        <f t="shared" si="78"/>
        <v>0</v>
      </c>
    </row>
    <row r="1558" spans="24:27" x14ac:dyDescent="0.25">
      <c r="X1558" s="4">
        <f t="shared" si="77"/>
        <v>0</v>
      </c>
      <c r="Y1558" s="4"/>
      <c r="Z1558" s="4"/>
      <c r="AA1558" s="4">
        <f t="shared" si="78"/>
        <v>0</v>
      </c>
    </row>
    <row r="1559" spans="24:27" x14ac:dyDescent="0.25">
      <c r="X1559" s="4">
        <f t="shared" si="77"/>
        <v>0</v>
      </c>
      <c r="Y1559" s="4"/>
      <c r="Z1559" s="4"/>
      <c r="AA1559" s="4">
        <f t="shared" si="78"/>
        <v>0</v>
      </c>
    </row>
    <row r="1560" spans="24:27" x14ac:dyDescent="0.25">
      <c r="X1560" s="4">
        <f t="shared" si="77"/>
        <v>0</v>
      </c>
      <c r="Y1560" s="4"/>
      <c r="Z1560" s="4"/>
      <c r="AA1560" s="4">
        <f t="shared" si="78"/>
        <v>0</v>
      </c>
    </row>
    <row r="1561" spans="24:27" x14ac:dyDescent="0.25">
      <c r="X1561" s="4">
        <f t="shared" si="77"/>
        <v>0</v>
      </c>
      <c r="Y1561" s="4"/>
      <c r="Z1561" s="4"/>
      <c r="AA1561" s="4">
        <f t="shared" si="78"/>
        <v>0</v>
      </c>
    </row>
    <row r="1562" spans="24:27" x14ac:dyDescent="0.25">
      <c r="X1562" s="4">
        <f t="shared" si="77"/>
        <v>0</v>
      </c>
      <c r="Y1562" s="4"/>
      <c r="Z1562" s="4"/>
      <c r="AA1562" s="4">
        <f t="shared" si="78"/>
        <v>0</v>
      </c>
    </row>
    <row r="1563" spans="24:27" x14ac:dyDescent="0.25">
      <c r="X1563" s="4">
        <f t="shared" si="77"/>
        <v>0</v>
      </c>
      <c r="Y1563" s="4"/>
      <c r="Z1563" s="4"/>
      <c r="AA1563" s="4">
        <f t="shared" si="78"/>
        <v>0</v>
      </c>
    </row>
    <row r="1564" spans="24:27" x14ac:dyDescent="0.25">
      <c r="X1564" s="4">
        <f t="shared" si="77"/>
        <v>0</v>
      </c>
      <c r="Y1564" s="4"/>
      <c r="Z1564" s="4"/>
      <c r="AA1564" s="4">
        <f t="shared" si="78"/>
        <v>0</v>
      </c>
    </row>
    <row r="1565" spans="24:27" x14ac:dyDescent="0.25">
      <c r="X1565" s="4">
        <f t="shared" si="77"/>
        <v>0</v>
      </c>
      <c r="Y1565" s="4"/>
      <c r="Z1565" s="4"/>
      <c r="AA1565" s="4">
        <f t="shared" si="78"/>
        <v>0</v>
      </c>
    </row>
    <row r="1566" spans="24:27" x14ac:dyDescent="0.25">
      <c r="X1566" s="4">
        <f t="shared" si="77"/>
        <v>0</v>
      </c>
      <c r="Y1566" s="4"/>
      <c r="Z1566" s="4"/>
      <c r="AA1566" s="4">
        <f t="shared" si="78"/>
        <v>0</v>
      </c>
    </row>
    <row r="1567" spans="24:27" x14ac:dyDescent="0.25">
      <c r="X1567" s="4">
        <f t="shared" si="77"/>
        <v>0</v>
      </c>
      <c r="Y1567" s="4"/>
      <c r="Z1567" s="4"/>
      <c r="AA1567" s="4">
        <f t="shared" si="78"/>
        <v>0</v>
      </c>
    </row>
    <row r="1568" spans="24:27" x14ac:dyDescent="0.25">
      <c r="X1568" s="4">
        <f t="shared" si="77"/>
        <v>0</v>
      </c>
      <c r="Y1568" s="4"/>
      <c r="Z1568" s="4"/>
      <c r="AA1568" s="4">
        <f t="shared" si="78"/>
        <v>0</v>
      </c>
    </row>
    <row r="1569" spans="24:27" x14ac:dyDescent="0.25">
      <c r="X1569" s="4">
        <f t="shared" si="77"/>
        <v>0</v>
      </c>
      <c r="Y1569" s="4"/>
      <c r="Z1569" s="4"/>
      <c r="AA1569" s="4">
        <f t="shared" si="78"/>
        <v>0</v>
      </c>
    </row>
    <row r="1570" spans="24:27" x14ac:dyDescent="0.25">
      <c r="X1570" s="4">
        <f t="shared" si="77"/>
        <v>0</v>
      </c>
      <c r="Y1570" s="4"/>
      <c r="Z1570" s="4"/>
      <c r="AA1570" s="4">
        <f t="shared" si="78"/>
        <v>0</v>
      </c>
    </row>
    <row r="1571" spans="24:27" x14ac:dyDescent="0.25">
      <c r="X1571" s="4">
        <f t="shared" si="77"/>
        <v>0</v>
      </c>
      <c r="Y1571" s="4"/>
      <c r="Z1571" s="4"/>
      <c r="AA1571" s="4">
        <f t="shared" si="78"/>
        <v>0</v>
      </c>
    </row>
    <row r="1572" spans="24:27" x14ac:dyDescent="0.25">
      <c r="X1572" s="4">
        <f t="shared" si="77"/>
        <v>0</v>
      </c>
      <c r="Y1572" s="4"/>
      <c r="Z1572" s="4"/>
      <c r="AA1572" s="4">
        <f t="shared" si="78"/>
        <v>0</v>
      </c>
    </row>
    <row r="1573" spans="24:27" x14ac:dyDescent="0.25">
      <c r="X1573" s="4">
        <f t="shared" si="77"/>
        <v>0</v>
      </c>
      <c r="Y1573" s="4"/>
      <c r="Z1573" s="4"/>
      <c r="AA1573" s="4">
        <f t="shared" si="78"/>
        <v>0</v>
      </c>
    </row>
    <row r="1574" spans="24:27" x14ac:dyDescent="0.25">
      <c r="X1574" s="4">
        <f t="shared" si="77"/>
        <v>0</v>
      </c>
      <c r="Y1574" s="4"/>
      <c r="Z1574" s="4"/>
      <c r="AA1574" s="4">
        <f t="shared" si="78"/>
        <v>0</v>
      </c>
    </row>
    <row r="1575" spans="24:27" x14ac:dyDescent="0.25">
      <c r="X1575" s="4">
        <f t="shared" si="77"/>
        <v>0</v>
      </c>
      <c r="Y1575" s="4"/>
      <c r="Z1575" s="4"/>
      <c r="AA1575" s="4">
        <f t="shared" si="78"/>
        <v>0</v>
      </c>
    </row>
    <row r="1576" spans="24:27" x14ac:dyDescent="0.25">
      <c r="X1576" s="4">
        <f t="shared" si="77"/>
        <v>0</v>
      </c>
      <c r="Y1576" s="4"/>
      <c r="Z1576" s="4"/>
      <c r="AA1576" s="4">
        <f t="shared" si="78"/>
        <v>0</v>
      </c>
    </row>
    <row r="1577" spans="24:27" x14ac:dyDescent="0.25">
      <c r="X1577" s="4">
        <f t="shared" si="77"/>
        <v>0</v>
      </c>
      <c r="Y1577" s="4"/>
      <c r="Z1577" s="4"/>
      <c r="AA1577" s="4">
        <f t="shared" si="78"/>
        <v>0</v>
      </c>
    </row>
    <row r="1578" spans="24:27" x14ac:dyDescent="0.25">
      <c r="X1578" s="4">
        <f t="shared" si="77"/>
        <v>0</v>
      </c>
      <c r="Y1578" s="4"/>
      <c r="Z1578" s="4"/>
      <c r="AA1578" s="4">
        <f t="shared" si="78"/>
        <v>0</v>
      </c>
    </row>
    <row r="1579" spans="24:27" x14ac:dyDescent="0.25">
      <c r="X1579" s="4">
        <f t="shared" si="77"/>
        <v>0</v>
      </c>
      <c r="Y1579" s="4"/>
      <c r="Z1579" s="4"/>
      <c r="AA1579" s="4">
        <f t="shared" si="78"/>
        <v>0</v>
      </c>
    </row>
    <row r="1580" spans="24:27" x14ac:dyDescent="0.25">
      <c r="X1580" s="4">
        <f t="shared" si="77"/>
        <v>0</v>
      </c>
      <c r="Y1580" s="4"/>
      <c r="Z1580" s="4"/>
      <c r="AA1580" s="4">
        <f t="shared" si="78"/>
        <v>0</v>
      </c>
    </row>
    <row r="1581" spans="24:27" x14ac:dyDescent="0.25">
      <c r="X1581" s="4">
        <f t="shared" si="77"/>
        <v>0</v>
      </c>
      <c r="Y1581" s="4"/>
      <c r="Z1581" s="4"/>
      <c r="AA1581" s="4">
        <f t="shared" si="78"/>
        <v>0</v>
      </c>
    </row>
    <row r="1582" spans="24:27" x14ac:dyDescent="0.25">
      <c r="X1582" s="4">
        <f t="shared" si="77"/>
        <v>0</v>
      </c>
      <c r="Y1582" s="4"/>
      <c r="Z1582" s="4"/>
      <c r="AA1582" s="4">
        <f t="shared" si="78"/>
        <v>0</v>
      </c>
    </row>
    <row r="1583" spans="24:27" x14ac:dyDescent="0.25">
      <c r="X1583" s="4">
        <f t="shared" si="77"/>
        <v>0</v>
      </c>
      <c r="Y1583" s="4"/>
      <c r="Z1583" s="4"/>
      <c r="AA1583" s="4">
        <f t="shared" si="78"/>
        <v>0</v>
      </c>
    </row>
    <row r="1584" spans="24:27" x14ac:dyDescent="0.25">
      <c r="X1584" s="4">
        <f t="shared" si="77"/>
        <v>0</v>
      </c>
      <c r="Y1584" s="4"/>
      <c r="Z1584" s="4"/>
      <c r="AA1584" s="4">
        <f t="shared" si="78"/>
        <v>0</v>
      </c>
    </row>
    <row r="1585" spans="24:27" x14ac:dyDescent="0.25">
      <c r="X1585" s="4">
        <f t="shared" si="77"/>
        <v>0</v>
      </c>
      <c r="Y1585" s="4"/>
      <c r="Z1585" s="4"/>
      <c r="AA1585" s="4">
        <f t="shared" si="78"/>
        <v>0</v>
      </c>
    </row>
    <row r="1586" spans="24:27" x14ac:dyDescent="0.25">
      <c r="X1586" s="4">
        <f t="shared" si="77"/>
        <v>0</v>
      </c>
      <c r="Y1586" s="4"/>
      <c r="Z1586" s="4"/>
      <c r="AA1586" s="4">
        <f t="shared" si="78"/>
        <v>0</v>
      </c>
    </row>
    <row r="1587" spans="24:27" x14ac:dyDescent="0.25">
      <c r="X1587" s="4">
        <f t="shared" si="77"/>
        <v>0</v>
      </c>
      <c r="Y1587" s="4"/>
      <c r="Z1587" s="4"/>
      <c r="AA1587" s="4">
        <f t="shared" si="78"/>
        <v>0</v>
      </c>
    </row>
    <row r="1588" spans="24:27" x14ac:dyDescent="0.25">
      <c r="X1588" s="4">
        <f t="shared" si="77"/>
        <v>0</v>
      </c>
      <c r="Y1588" s="4"/>
      <c r="Z1588" s="4"/>
      <c r="AA1588" s="4">
        <f t="shared" si="78"/>
        <v>0</v>
      </c>
    </row>
    <row r="1589" spans="24:27" x14ac:dyDescent="0.25">
      <c r="X1589" s="4">
        <f t="shared" si="77"/>
        <v>0</v>
      </c>
      <c r="Y1589" s="4"/>
      <c r="Z1589" s="4"/>
      <c r="AA1589" s="4">
        <f t="shared" si="78"/>
        <v>0</v>
      </c>
    </row>
    <row r="1590" spans="24:27" x14ac:dyDescent="0.25">
      <c r="X1590" s="4">
        <f t="shared" si="77"/>
        <v>0</v>
      </c>
      <c r="Y1590" s="4"/>
      <c r="Z1590" s="4"/>
      <c r="AA1590" s="4">
        <f t="shared" si="78"/>
        <v>0</v>
      </c>
    </row>
    <row r="1591" spans="24:27" x14ac:dyDescent="0.25">
      <c r="X1591" s="4">
        <f t="shared" si="77"/>
        <v>0</v>
      </c>
      <c r="Y1591" s="4"/>
      <c r="Z1591" s="4"/>
      <c r="AA1591" s="4">
        <f t="shared" si="78"/>
        <v>0</v>
      </c>
    </row>
    <row r="1592" spans="24:27" x14ac:dyDescent="0.25">
      <c r="X1592" s="4">
        <f t="shared" si="77"/>
        <v>0</v>
      </c>
      <c r="Y1592" s="4"/>
      <c r="Z1592" s="4"/>
      <c r="AA1592" s="4">
        <f t="shared" si="78"/>
        <v>0</v>
      </c>
    </row>
    <row r="1593" spans="24:27" x14ac:dyDescent="0.25">
      <c r="X1593" s="4">
        <f t="shared" si="77"/>
        <v>0</v>
      </c>
      <c r="Y1593" s="4"/>
      <c r="Z1593" s="4"/>
      <c r="AA1593" s="4">
        <f t="shared" si="78"/>
        <v>0</v>
      </c>
    </row>
    <row r="1594" spans="24:27" x14ac:dyDescent="0.25">
      <c r="X1594" s="4">
        <f t="shared" si="77"/>
        <v>0</v>
      </c>
      <c r="Y1594" s="4"/>
      <c r="Z1594" s="4"/>
      <c r="AA1594" s="4">
        <f t="shared" si="78"/>
        <v>0</v>
      </c>
    </row>
    <row r="1595" spans="24:27" x14ac:dyDescent="0.25">
      <c r="X1595" s="4">
        <f t="shared" si="77"/>
        <v>0</v>
      </c>
      <c r="Y1595" s="4"/>
      <c r="Z1595" s="4"/>
      <c r="AA1595" s="4">
        <f t="shared" si="78"/>
        <v>0</v>
      </c>
    </row>
    <row r="1596" spans="24:27" x14ac:dyDescent="0.25">
      <c r="X1596" s="4">
        <f t="shared" si="77"/>
        <v>0</v>
      </c>
      <c r="Y1596" s="4"/>
      <c r="Z1596" s="4"/>
      <c r="AA1596" s="4">
        <f t="shared" si="78"/>
        <v>0</v>
      </c>
    </row>
    <row r="1597" spans="24:27" x14ac:dyDescent="0.25">
      <c r="X1597" s="4">
        <f t="shared" si="77"/>
        <v>0</v>
      </c>
      <c r="Y1597" s="4"/>
      <c r="Z1597" s="4"/>
      <c r="AA1597" s="4">
        <f t="shared" si="78"/>
        <v>0</v>
      </c>
    </row>
    <row r="1598" spans="24:27" x14ac:dyDescent="0.25">
      <c r="X1598" s="4">
        <f t="shared" si="77"/>
        <v>0</v>
      </c>
      <c r="Y1598" s="4"/>
      <c r="Z1598" s="4"/>
      <c r="AA1598" s="4">
        <f t="shared" si="78"/>
        <v>0</v>
      </c>
    </row>
    <row r="1599" spans="24:27" x14ac:dyDescent="0.25">
      <c r="X1599" s="4">
        <f t="shared" si="77"/>
        <v>0</v>
      </c>
      <c r="Y1599" s="4"/>
      <c r="Z1599" s="4"/>
      <c r="AA1599" s="4">
        <f t="shared" si="78"/>
        <v>0</v>
      </c>
    </row>
    <row r="1600" spans="24:27" x14ac:dyDescent="0.25">
      <c r="X1600" s="4">
        <f t="shared" si="77"/>
        <v>0</v>
      </c>
      <c r="Y1600" s="4"/>
      <c r="Z1600" s="4"/>
      <c r="AA1600" s="4">
        <f t="shared" si="78"/>
        <v>0</v>
      </c>
    </row>
    <row r="1601" spans="24:27" x14ac:dyDescent="0.25">
      <c r="X1601" s="4">
        <f t="shared" si="77"/>
        <v>0</v>
      </c>
      <c r="Y1601" s="4"/>
      <c r="Z1601" s="4"/>
      <c r="AA1601" s="4">
        <f t="shared" si="78"/>
        <v>0</v>
      </c>
    </row>
    <row r="1602" spans="24:27" x14ac:dyDescent="0.25">
      <c r="X1602" s="4">
        <f t="shared" si="77"/>
        <v>0</v>
      </c>
      <c r="Y1602" s="4"/>
      <c r="Z1602" s="4"/>
      <c r="AA1602" s="4">
        <f t="shared" si="78"/>
        <v>0</v>
      </c>
    </row>
    <row r="1603" spans="24:27" x14ac:dyDescent="0.25">
      <c r="X1603" s="4">
        <f t="shared" si="77"/>
        <v>0</v>
      </c>
      <c r="Y1603" s="4"/>
      <c r="Z1603" s="4"/>
      <c r="AA1603" s="4">
        <f t="shared" si="78"/>
        <v>0</v>
      </c>
    </row>
    <row r="1604" spans="24:27" x14ac:dyDescent="0.25">
      <c r="X1604" s="4">
        <f t="shared" si="77"/>
        <v>0</v>
      </c>
      <c r="Y1604" s="4"/>
      <c r="Z1604" s="4"/>
      <c r="AA1604" s="4">
        <f t="shared" si="78"/>
        <v>0</v>
      </c>
    </row>
    <row r="1605" spans="24:27" x14ac:dyDescent="0.25">
      <c r="X1605" s="4">
        <f t="shared" ref="X1605:X1626" si="79">+M1605+O1605+P1605+V1605+W1605</f>
        <v>0</v>
      </c>
      <c r="Y1605" s="4"/>
      <c r="Z1605" s="4"/>
      <c r="AA1605" s="4">
        <f t="shared" si="78"/>
        <v>0</v>
      </c>
    </row>
    <row r="1606" spans="24:27" x14ac:dyDescent="0.25">
      <c r="X1606" s="4">
        <f t="shared" si="79"/>
        <v>0</v>
      </c>
      <c r="Y1606" s="4"/>
      <c r="Z1606" s="4"/>
      <c r="AA1606" s="4">
        <f t="shared" si="78"/>
        <v>0</v>
      </c>
    </row>
    <row r="1607" spans="24:27" x14ac:dyDescent="0.25">
      <c r="X1607" s="4">
        <f t="shared" si="79"/>
        <v>0</v>
      </c>
      <c r="Y1607" s="4"/>
      <c r="Z1607" s="4"/>
      <c r="AA1607" s="4">
        <f t="shared" si="78"/>
        <v>0</v>
      </c>
    </row>
    <row r="1608" spans="24:27" x14ac:dyDescent="0.25">
      <c r="X1608" s="4">
        <f t="shared" si="79"/>
        <v>0</v>
      </c>
      <c r="Y1608" s="4"/>
      <c r="Z1608" s="4"/>
      <c r="AA1608" s="4">
        <f t="shared" si="78"/>
        <v>0</v>
      </c>
    </row>
    <row r="1609" spans="24:27" x14ac:dyDescent="0.25">
      <c r="X1609" s="4">
        <f t="shared" si="79"/>
        <v>0</v>
      </c>
      <c r="Y1609" s="4"/>
      <c r="Z1609" s="4"/>
      <c r="AA1609" s="4">
        <f t="shared" si="78"/>
        <v>0</v>
      </c>
    </row>
    <row r="1610" spans="24:27" x14ac:dyDescent="0.25">
      <c r="X1610" s="4">
        <f t="shared" si="79"/>
        <v>0</v>
      </c>
      <c r="Y1610" s="4"/>
      <c r="Z1610" s="4"/>
      <c r="AA1610" s="4">
        <f t="shared" si="78"/>
        <v>0</v>
      </c>
    </row>
    <row r="1611" spans="24:27" x14ac:dyDescent="0.25">
      <c r="X1611" s="4">
        <f t="shared" si="79"/>
        <v>0</v>
      </c>
      <c r="Y1611" s="4"/>
      <c r="Z1611" s="4"/>
      <c r="AA1611" s="4">
        <f t="shared" si="78"/>
        <v>0</v>
      </c>
    </row>
    <row r="1612" spans="24:27" x14ac:dyDescent="0.25">
      <c r="X1612" s="4">
        <f t="shared" si="79"/>
        <v>0</v>
      </c>
      <c r="Y1612" s="4"/>
      <c r="Z1612" s="4"/>
      <c r="AA1612" s="4">
        <f t="shared" si="78"/>
        <v>0</v>
      </c>
    </row>
    <row r="1613" spans="24:27" x14ac:dyDescent="0.25">
      <c r="X1613" s="4">
        <f t="shared" si="79"/>
        <v>0</v>
      </c>
      <c r="Y1613" s="4"/>
      <c r="Z1613" s="4"/>
      <c r="AA1613" s="4">
        <f t="shared" si="78"/>
        <v>0</v>
      </c>
    </row>
    <row r="1614" spans="24:27" x14ac:dyDescent="0.25">
      <c r="X1614" s="4">
        <f t="shared" si="79"/>
        <v>0</v>
      </c>
      <c r="Y1614" s="4"/>
      <c r="Z1614" s="4"/>
      <c r="AA1614" s="4">
        <f t="shared" si="78"/>
        <v>0</v>
      </c>
    </row>
    <row r="1615" spans="24:27" x14ac:dyDescent="0.25">
      <c r="X1615" s="4">
        <f t="shared" si="79"/>
        <v>0</v>
      </c>
      <c r="Y1615" s="4"/>
      <c r="Z1615" s="4"/>
      <c r="AA1615" s="4">
        <f t="shared" si="78"/>
        <v>0</v>
      </c>
    </row>
    <row r="1616" spans="24:27" x14ac:dyDescent="0.25">
      <c r="X1616" s="4">
        <f t="shared" si="79"/>
        <v>0</v>
      </c>
      <c r="Y1616" s="4"/>
      <c r="Z1616" s="4"/>
      <c r="AA1616" s="4">
        <f t="shared" si="78"/>
        <v>0</v>
      </c>
    </row>
    <row r="1617" spans="24:27" x14ac:dyDescent="0.25">
      <c r="X1617" s="4">
        <f t="shared" si="79"/>
        <v>0</v>
      </c>
      <c r="Y1617" s="4"/>
      <c r="Z1617" s="4"/>
      <c r="AA1617" s="4">
        <f t="shared" ref="AA1617:AA1680" si="80">+J1617-X1617</f>
        <v>0</v>
      </c>
    </row>
    <row r="1618" spans="24:27" x14ac:dyDescent="0.25">
      <c r="X1618" s="4">
        <f t="shared" si="79"/>
        <v>0</v>
      </c>
      <c r="Y1618" s="4"/>
      <c r="Z1618" s="4"/>
      <c r="AA1618" s="4">
        <f t="shared" si="80"/>
        <v>0</v>
      </c>
    </row>
    <row r="1619" spans="24:27" x14ac:dyDescent="0.25">
      <c r="X1619" s="4">
        <f t="shared" si="79"/>
        <v>0</v>
      </c>
      <c r="Y1619" s="4"/>
      <c r="Z1619" s="4"/>
      <c r="AA1619" s="4">
        <f t="shared" si="80"/>
        <v>0</v>
      </c>
    </row>
    <row r="1620" spans="24:27" x14ac:dyDescent="0.25">
      <c r="X1620" s="4">
        <f t="shared" si="79"/>
        <v>0</v>
      </c>
      <c r="Y1620" s="4"/>
      <c r="Z1620" s="4"/>
      <c r="AA1620" s="4">
        <f t="shared" si="80"/>
        <v>0</v>
      </c>
    </row>
    <row r="1621" spans="24:27" x14ac:dyDescent="0.25">
      <c r="X1621" s="4">
        <f t="shared" si="79"/>
        <v>0</v>
      </c>
      <c r="Y1621" s="4"/>
      <c r="Z1621" s="4"/>
      <c r="AA1621" s="4">
        <f t="shared" si="80"/>
        <v>0</v>
      </c>
    </row>
    <row r="1622" spans="24:27" x14ac:dyDescent="0.25">
      <c r="X1622" s="4">
        <f t="shared" si="79"/>
        <v>0</v>
      </c>
      <c r="Y1622" s="4"/>
      <c r="Z1622" s="4"/>
      <c r="AA1622" s="4">
        <f t="shared" si="80"/>
        <v>0</v>
      </c>
    </row>
    <row r="1623" spans="24:27" x14ac:dyDescent="0.25">
      <c r="X1623" s="4">
        <f t="shared" si="79"/>
        <v>0</v>
      </c>
      <c r="Y1623" s="4"/>
      <c r="Z1623" s="4"/>
      <c r="AA1623" s="4">
        <f t="shared" si="80"/>
        <v>0</v>
      </c>
    </row>
    <row r="1624" spans="24:27" x14ac:dyDescent="0.25">
      <c r="X1624" s="4">
        <f t="shared" si="79"/>
        <v>0</v>
      </c>
      <c r="Y1624" s="4"/>
      <c r="Z1624" s="4"/>
      <c r="AA1624" s="4">
        <f t="shared" si="80"/>
        <v>0</v>
      </c>
    </row>
    <row r="1625" spans="24:27" x14ac:dyDescent="0.25">
      <c r="X1625" s="4">
        <f t="shared" si="79"/>
        <v>0</v>
      </c>
      <c r="Y1625" s="4"/>
      <c r="Z1625" s="4"/>
      <c r="AA1625" s="4">
        <f t="shared" si="80"/>
        <v>0</v>
      </c>
    </row>
    <row r="1626" spans="24:27" x14ac:dyDescent="0.25">
      <c r="X1626" s="4">
        <f t="shared" si="79"/>
        <v>0</v>
      </c>
      <c r="Y1626" s="4"/>
      <c r="Z1626" s="4"/>
      <c r="AA1626" s="4">
        <f t="shared" si="80"/>
        <v>0</v>
      </c>
    </row>
    <row r="1627" spans="24:27" x14ac:dyDescent="0.25">
      <c r="AA1627" s="4">
        <f t="shared" si="80"/>
        <v>0</v>
      </c>
    </row>
    <row r="1628" spans="24:27" x14ac:dyDescent="0.25">
      <c r="AA1628" s="4">
        <f t="shared" si="80"/>
        <v>0</v>
      </c>
    </row>
    <row r="1629" spans="24:27" x14ac:dyDescent="0.25">
      <c r="AA1629" s="4">
        <f t="shared" si="80"/>
        <v>0</v>
      </c>
    </row>
    <row r="1630" spans="24:27" x14ac:dyDescent="0.25">
      <c r="AA1630" s="4">
        <f t="shared" si="80"/>
        <v>0</v>
      </c>
    </row>
    <row r="1631" spans="24:27" x14ac:dyDescent="0.25">
      <c r="AA1631" s="4">
        <f t="shared" si="80"/>
        <v>0</v>
      </c>
    </row>
    <row r="1632" spans="24:27" x14ac:dyDescent="0.25">
      <c r="AA1632" s="4">
        <f t="shared" si="80"/>
        <v>0</v>
      </c>
    </row>
    <row r="1633" spans="27:27" x14ac:dyDescent="0.25">
      <c r="AA1633" s="4">
        <f t="shared" si="80"/>
        <v>0</v>
      </c>
    </row>
    <row r="1634" spans="27:27" x14ac:dyDescent="0.25">
      <c r="AA1634" s="4">
        <f t="shared" si="80"/>
        <v>0</v>
      </c>
    </row>
    <row r="1635" spans="27:27" x14ac:dyDescent="0.25">
      <c r="AA1635" s="4">
        <f t="shared" si="80"/>
        <v>0</v>
      </c>
    </row>
    <row r="1636" spans="27:27" x14ac:dyDescent="0.25">
      <c r="AA1636" s="4">
        <f t="shared" si="80"/>
        <v>0</v>
      </c>
    </row>
    <row r="1637" spans="27:27" x14ac:dyDescent="0.25">
      <c r="AA1637" s="4">
        <f t="shared" si="80"/>
        <v>0</v>
      </c>
    </row>
    <row r="1638" spans="27:27" x14ac:dyDescent="0.25">
      <c r="AA1638" s="4">
        <f t="shared" si="80"/>
        <v>0</v>
      </c>
    </row>
    <row r="1639" spans="27:27" x14ac:dyDescent="0.25">
      <c r="AA1639" s="4">
        <f t="shared" si="80"/>
        <v>0</v>
      </c>
    </row>
    <row r="1640" spans="27:27" x14ac:dyDescent="0.25">
      <c r="AA1640" s="4">
        <f t="shared" si="80"/>
        <v>0</v>
      </c>
    </row>
    <row r="1641" spans="27:27" x14ac:dyDescent="0.25">
      <c r="AA1641" s="4">
        <f t="shared" si="80"/>
        <v>0</v>
      </c>
    </row>
    <row r="1642" spans="27:27" x14ac:dyDescent="0.25">
      <c r="AA1642" s="4">
        <f t="shared" si="80"/>
        <v>0</v>
      </c>
    </row>
    <row r="1643" spans="27:27" x14ac:dyDescent="0.25">
      <c r="AA1643" s="4">
        <f t="shared" si="80"/>
        <v>0</v>
      </c>
    </row>
    <row r="1644" spans="27:27" x14ac:dyDescent="0.25">
      <c r="AA1644" s="4">
        <f t="shared" si="80"/>
        <v>0</v>
      </c>
    </row>
    <row r="1645" spans="27:27" x14ac:dyDescent="0.25">
      <c r="AA1645" s="4">
        <f t="shared" si="80"/>
        <v>0</v>
      </c>
    </row>
    <row r="1646" spans="27:27" x14ac:dyDescent="0.25">
      <c r="AA1646" s="4">
        <f t="shared" si="80"/>
        <v>0</v>
      </c>
    </row>
    <row r="1647" spans="27:27" x14ac:dyDescent="0.25">
      <c r="AA1647" s="4">
        <f t="shared" si="80"/>
        <v>0</v>
      </c>
    </row>
    <row r="1648" spans="27:27" x14ac:dyDescent="0.25">
      <c r="AA1648" s="4">
        <f t="shared" si="80"/>
        <v>0</v>
      </c>
    </row>
    <row r="1649" spans="27:27" x14ac:dyDescent="0.25">
      <c r="AA1649" s="4">
        <f t="shared" si="80"/>
        <v>0</v>
      </c>
    </row>
    <row r="1650" spans="27:27" x14ac:dyDescent="0.25">
      <c r="AA1650" s="4">
        <f t="shared" si="80"/>
        <v>0</v>
      </c>
    </row>
    <row r="1651" spans="27:27" x14ac:dyDescent="0.25">
      <c r="AA1651" s="4">
        <f t="shared" si="80"/>
        <v>0</v>
      </c>
    </row>
    <row r="1652" spans="27:27" x14ac:dyDescent="0.25">
      <c r="AA1652" s="4">
        <f t="shared" si="80"/>
        <v>0</v>
      </c>
    </row>
    <row r="1653" spans="27:27" x14ac:dyDescent="0.25">
      <c r="AA1653" s="4">
        <f t="shared" si="80"/>
        <v>0</v>
      </c>
    </row>
    <row r="1654" spans="27:27" x14ac:dyDescent="0.25">
      <c r="AA1654" s="4">
        <f t="shared" si="80"/>
        <v>0</v>
      </c>
    </row>
    <row r="1655" spans="27:27" x14ac:dyDescent="0.25">
      <c r="AA1655" s="4">
        <f t="shared" si="80"/>
        <v>0</v>
      </c>
    </row>
    <row r="1656" spans="27:27" x14ac:dyDescent="0.25">
      <c r="AA1656" s="4">
        <f t="shared" si="80"/>
        <v>0</v>
      </c>
    </row>
    <row r="1657" spans="27:27" x14ac:dyDescent="0.25">
      <c r="AA1657" s="4">
        <f t="shared" si="80"/>
        <v>0</v>
      </c>
    </row>
    <row r="1658" spans="27:27" x14ac:dyDescent="0.25">
      <c r="AA1658" s="4">
        <f t="shared" si="80"/>
        <v>0</v>
      </c>
    </row>
    <row r="1659" spans="27:27" x14ac:dyDescent="0.25">
      <c r="AA1659" s="4">
        <f t="shared" si="80"/>
        <v>0</v>
      </c>
    </row>
    <row r="1660" spans="27:27" x14ac:dyDescent="0.25">
      <c r="AA1660" s="4">
        <f t="shared" si="80"/>
        <v>0</v>
      </c>
    </row>
    <row r="1661" spans="27:27" x14ac:dyDescent="0.25">
      <c r="AA1661" s="4">
        <f t="shared" si="80"/>
        <v>0</v>
      </c>
    </row>
    <row r="1662" spans="27:27" x14ac:dyDescent="0.25">
      <c r="AA1662" s="4">
        <f t="shared" si="80"/>
        <v>0</v>
      </c>
    </row>
    <row r="1663" spans="27:27" x14ac:dyDescent="0.25">
      <c r="AA1663" s="4">
        <f t="shared" si="80"/>
        <v>0</v>
      </c>
    </row>
    <row r="1664" spans="27:27" x14ac:dyDescent="0.25">
      <c r="AA1664" s="4">
        <f t="shared" si="80"/>
        <v>0</v>
      </c>
    </row>
    <row r="1665" spans="27:27" x14ac:dyDescent="0.25">
      <c r="AA1665" s="4">
        <f t="shared" si="80"/>
        <v>0</v>
      </c>
    </row>
    <row r="1666" spans="27:27" x14ac:dyDescent="0.25">
      <c r="AA1666" s="4">
        <f t="shared" si="80"/>
        <v>0</v>
      </c>
    </row>
    <row r="1667" spans="27:27" x14ac:dyDescent="0.25">
      <c r="AA1667" s="4">
        <f t="shared" si="80"/>
        <v>0</v>
      </c>
    </row>
    <row r="1668" spans="27:27" x14ac:dyDescent="0.25">
      <c r="AA1668" s="4">
        <f t="shared" si="80"/>
        <v>0</v>
      </c>
    </row>
    <row r="1669" spans="27:27" x14ac:dyDescent="0.25">
      <c r="AA1669" s="4">
        <f t="shared" si="80"/>
        <v>0</v>
      </c>
    </row>
    <row r="1670" spans="27:27" x14ac:dyDescent="0.25">
      <c r="AA1670" s="4">
        <f t="shared" si="80"/>
        <v>0</v>
      </c>
    </row>
    <row r="1671" spans="27:27" x14ac:dyDescent="0.25">
      <c r="AA1671" s="4">
        <f t="shared" si="80"/>
        <v>0</v>
      </c>
    </row>
    <row r="1672" spans="27:27" x14ac:dyDescent="0.25">
      <c r="AA1672" s="4">
        <f t="shared" si="80"/>
        <v>0</v>
      </c>
    </row>
    <row r="1673" spans="27:27" x14ac:dyDescent="0.25">
      <c r="AA1673" s="4">
        <f t="shared" si="80"/>
        <v>0</v>
      </c>
    </row>
    <row r="1674" spans="27:27" x14ac:dyDescent="0.25">
      <c r="AA1674" s="4">
        <f t="shared" si="80"/>
        <v>0</v>
      </c>
    </row>
    <row r="1675" spans="27:27" x14ac:dyDescent="0.25">
      <c r="AA1675" s="4">
        <f t="shared" si="80"/>
        <v>0</v>
      </c>
    </row>
    <row r="1676" spans="27:27" x14ac:dyDescent="0.25">
      <c r="AA1676" s="4">
        <f t="shared" si="80"/>
        <v>0</v>
      </c>
    </row>
    <row r="1677" spans="27:27" x14ac:dyDescent="0.25">
      <c r="AA1677" s="4">
        <f t="shared" si="80"/>
        <v>0</v>
      </c>
    </row>
    <row r="1678" spans="27:27" x14ac:dyDescent="0.25">
      <c r="AA1678" s="4">
        <f t="shared" si="80"/>
        <v>0</v>
      </c>
    </row>
    <row r="1679" spans="27:27" x14ac:dyDescent="0.25">
      <c r="AA1679" s="4">
        <f t="shared" si="80"/>
        <v>0</v>
      </c>
    </row>
    <row r="1680" spans="27:27" x14ac:dyDescent="0.25">
      <c r="AA1680" s="4">
        <f t="shared" si="80"/>
        <v>0</v>
      </c>
    </row>
    <row r="1681" spans="27:27" x14ac:dyDescent="0.25">
      <c r="AA1681" s="4">
        <f t="shared" ref="AA1681:AA1744" si="81">+J1681-X1681</f>
        <v>0</v>
      </c>
    </row>
    <row r="1682" spans="27:27" x14ac:dyDescent="0.25">
      <c r="AA1682" s="4">
        <f t="shared" si="81"/>
        <v>0</v>
      </c>
    </row>
    <row r="1683" spans="27:27" x14ac:dyDescent="0.25">
      <c r="AA1683" s="4">
        <f t="shared" si="81"/>
        <v>0</v>
      </c>
    </row>
    <row r="1684" spans="27:27" x14ac:dyDescent="0.25">
      <c r="AA1684" s="4">
        <f t="shared" si="81"/>
        <v>0</v>
      </c>
    </row>
    <row r="1685" spans="27:27" x14ac:dyDescent="0.25">
      <c r="AA1685" s="4">
        <f t="shared" si="81"/>
        <v>0</v>
      </c>
    </row>
    <row r="1686" spans="27:27" x14ac:dyDescent="0.25">
      <c r="AA1686" s="4">
        <f t="shared" si="81"/>
        <v>0</v>
      </c>
    </row>
    <row r="1687" spans="27:27" x14ac:dyDescent="0.25">
      <c r="AA1687" s="4">
        <f t="shared" si="81"/>
        <v>0</v>
      </c>
    </row>
    <row r="1688" spans="27:27" x14ac:dyDescent="0.25">
      <c r="AA1688" s="4">
        <f t="shared" si="81"/>
        <v>0</v>
      </c>
    </row>
    <row r="1689" spans="27:27" x14ac:dyDescent="0.25">
      <c r="AA1689" s="4">
        <f t="shared" si="81"/>
        <v>0</v>
      </c>
    </row>
    <row r="1690" spans="27:27" x14ac:dyDescent="0.25">
      <c r="AA1690" s="4">
        <f t="shared" si="81"/>
        <v>0</v>
      </c>
    </row>
    <row r="1691" spans="27:27" x14ac:dyDescent="0.25">
      <c r="AA1691" s="4">
        <f t="shared" si="81"/>
        <v>0</v>
      </c>
    </row>
    <row r="1692" spans="27:27" x14ac:dyDescent="0.25">
      <c r="AA1692" s="4">
        <f t="shared" si="81"/>
        <v>0</v>
      </c>
    </row>
    <row r="1693" spans="27:27" x14ac:dyDescent="0.25">
      <c r="AA1693" s="4">
        <f t="shared" si="81"/>
        <v>0</v>
      </c>
    </row>
    <row r="1694" spans="27:27" x14ac:dyDescent="0.25">
      <c r="AA1694" s="4">
        <f t="shared" si="81"/>
        <v>0</v>
      </c>
    </row>
    <row r="1695" spans="27:27" x14ac:dyDescent="0.25">
      <c r="AA1695" s="4">
        <f t="shared" si="81"/>
        <v>0</v>
      </c>
    </row>
    <row r="1696" spans="27:27" x14ac:dyDescent="0.25">
      <c r="AA1696" s="4">
        <f t="shared" si="81"/>
        <v>0</v>
      </c>
    </row>
    <row r="1697" spans="27:27" x14ac:dyDescent="0.25">
      <c r="AA1697" s="4">
        <f t="shared" si="81"/>
        <v>0</v>
      </c>
    </row>
    <row r="1698" spans="27:27" x14ac:dyDescent="0.25">
      <c r="AA1698" s="4">
        <f t="shared" si="81"/>
        <v>0</v>
      </c>
    </row>
    <row r="1699" spans="27:27" x14ac:dyDescent="0.25">
      <c r="AA1699" s="4">
        <f t="shared" si="81"/>
        <v>0</v>
      </c>
    </row>
    <row r="1700" spans="27:27" x14ac:dyDescent="0.25">
      <c r="AA1700" s="4">
        <f t="shared" si="81"/>
        <v>0</v>
      </c>
    </row>
    <row r="1701" spans="27:27" x14ac:dyDescent="0.25">
      <c r="AA1701" s="4">
        <f t="shared" si="81"/>
        <v>0</v>
      </c>
    </row>
    <row r="1702" spans="27:27" x14ac:dyDescent="0.25">
      <c r="AA1702" s="4">
        <f t="shared" si="81"/>
        <v>0</v>
      </c>
    </row>
    <row r="1703" spans="27:27" x14ac:dyDescent="0.25">
      <c r="AA1703" s="4">
        <f t="shared" si="81"/>
        <v>0</v>
      </c>
    </row>
    <row r="1704" spans="27:27" x14ac:dyDescent="0.25">
      <c r="AA1704" s="4">
        <f t="shared" si="81"/>
        <v>0</v>
      </c>
    </row>
    <row r="1705" spans="27:27" x14ac:dyDescent="0.25">
      <c r="AA1705" s="4">
        <f t="shared" si="81"/>
        <v>0</v>
      </c>
    </row>
    <row r="1706" spans="27:27" x14ac:dyDescent="0.25">
      <c r="AA1706" s="4">
        <f t="shared" si="81"/>
        <v>0</v>
      </c>
    </row>
    <row r="1707" spans="27:27" x14ac:dyDescent="0.25">
      <c r="AA1707" s="4">
        <f t="shared" si="81"/>
        <v>0</v>
      </c>
    </row>
    <row r="1708" spans="27:27" x14ac:dyDescent="0.25">
      <c r="AA1708" s="4">
        <f t="shared" si="81"/>
        <v>0</v>
      </c>
    </row>
    <row r="1709" spans="27:27" x14ac:dyDescent="0.25">
      <c r="AA1709" s="4">
        <f t="shared" si="81"/>
        <v>0</v>
      </c>
    </row>
    <row r="1710" spans="27:27" x14ac:dyDescent="0.25">
      <c r="AA1710" s="4">
        <f t="shared" si="81"/>
        <v>0</v>
      </c>
    </row>
    <row r="1711" spans="27:27" x14ac:dyDescent="0.25">
      <c r="AA1711" s="4">
        <f t="shared" si="81"/>
        <v>0</v>
      </c>
    </row>
    <row r="1712" spans="27:27" x14ac:dyDescent="0.25">
      <c r="AA1712" s="4">
        <f t="shared" si="81"/>
        <v>0</v>
      </c>
    </row>
    <row r="1713" spans="27:27" x14ac:dyDescent="0.25">
      <c r="AA1713" s="4">
        <f t="shared" si="81"/>
        <v>0</v>
      </c>
    </row>
    <row r="1714" spans="27:27" x14ac:dyDescent="0.25">
      <c r="AA1714" s="4">
        <f t="shared" si="81"/>
        <v>0</v>
      </c>
    </row>
    <row r="1715" spans="27:27" x14ac:dyDescent="0.25">
      <c r="AA1715" s="4">
        <f t="shared" si="81"/>
        <v>0</v>
      </c>
    </row>
    <row r="1716" spans="27:27" x14ac:dyDescent="0.25">
      <c r="AA1716" s="4">
        <f t="shared" si="81"/>
        <v>0</v>
      </c>
    </row>
    <row r="1717" spans="27:27" x14ac:dyDescent="0.25">
      <c r="AA1717" s="4">
        <f t="shared" si="81"/>
        <v>0</v>
      </c>
    </row>
    <row r="1718" spans="27:27" x14ac:dyDescent="0.25">
      <c r="AA1718" s="4">
        <f t="shared" si="81"/>
        <v>0</v>
      </c>
    </row>
    <row r="1719" spans="27:27" x14ac:dyDescent="0.25">
      <c r="AA1719" s="4">
        <f t="shared" si="81"/>
        <v>0</v>
      </c>
    </row>
    <row r="1720" spans="27:27" x14ac:dyDescent="0.25">
      <c r="AA1720" s="4">
        <f t="shared" si="81"/>
        <v>0</v>
      </c>
    </row>
    <row r="1721" spans="27:27" x14ac:dyDescent="0.25">
      <c r="AA1721" s="4">
        <f t="shared" si="81"/>
        <v>0</v>
      </c>
    </row>
    <row r="1722" spans="27:27" x14ac:dyDescent="0.25">
      <c r="AA1722" s="4">
        <f t="shared" si="81"/>
        <v>0</v>
      </c>
    </row>
    <row r="1723" spans="27:27" x14ac:dyDescent="0.25">
      <c r="AA1723" s="4">
        <f t="shared" si="81"/>
        <v>0</v>
      </c>
    </row>
    <row r="1724" spans="27:27" x14ac:dyDescent="0.25">
      <c r="AA1724" s="4">
        <f t="shared" si="81"/>
        <v>0</v>
      </c>
    </row>
    <row r="1725" spans="27:27" x14ac:dyDescent="0.25">
      <c r="AA1725" s="4">
        <f t="shared" si="81"/>
        <v>0</v>
      </c>
    </row>
    <row r="1726" spans="27:27" x14ac:dyDescent="0.25">
      <c r="AA1726" s="4">
        <f t="shared" si="81"/>
        <v>0</v>
      </c>
    </row>
    <row r="1727" spans="27:27" x14ac:dyDescent="0.25">
      <c r="AA1727" s="4">
        <f t="shared" si="81"/>
        <v>0</v>
      </c>
    </row>
    <row r="1728" spans="27:27" x14ac:dyDescent="0.25">
      <c r="AA1728" s="4">
        <f t="shared" si="81"/>
        <v>0</v>
      </c>
    </row>
    <row r="1729" spans="27:27" x14ac:dyDescent="0.25">
      <c r="AA1729" s="4">
        <f t="shared" si="81"/>
        <v>0</v>
      </c>
    </row>
    <row r="1730" spans="27:27" x14ac:dyDescent="0.25">
      <c r="AA1730" s="4">
        <f t="shared" si="81"/>
        <v>0</v>
      </c>
    </row>
    <row r="1731" spans="27:27" x14ac:dyDescent="0.25">
      <c r="AA1731" s="4">
        <f t="shared" si="81"/>
        <v>0</v>
      </c>
    </row>
    <row r="1732" spans="27:27" x14ac:dyDescent="0.25">
      <c r="AA1732" s="4">
        <f t="shared" si="81"/>
        <v>0</v>
      </c>
    </row>
    <row r="1733" spans="27:27" x14ac:dyDescent="0.25">
      <c r="AA1733" s="4">
        <f t="shared" si="81"/>
        <v>0</v>
      </c>
    </row>
    <row r="1734" spans="27:27" x14ac:dyDescent="0.25">
      <c r="AA1734" s="4">
        <f t="shared" si="81"/>
        <v>0</v>
      </c>
    </row>
    <row r="1735" spans="27:27" x14ac:dyDescent="0.25">
      <c r="AA1735" s="4">
        <f t="shared" si="81"/>
        <v>0</v>
      </c>
    </row>
    <row r="1736" spans="27:27" x14ac:dyDescent="0.25">
      <c r="AA1736" s="4">
        <f t="shared" si="81"/>
        <v>0</v>
      </c>
    </row>
    <row r="1737" spans="27:27" x14ac:dyDescent="0.25">
      <c r="AA1737" s="4">
        <f t="shared" si="81"/>
        <v>0</v>
      </c>
    </row>
    <row r="1738" spans="27:27" x14ac:dyDescent="0.25">
      <c r="AA1738" s="4">
        <f t="shared" si="81"/>
        <v>0</v>
      </c>
    </row>
    <row r="1739" spans="27:27" x14ac:dyDescent="0.25">
      <c r="AA1739" s="4">
        <f t="shared" si="81"/>
        <v>0</v>
      </c>
    </row>
    <row r="1740" spans="27:27" x14ac:dyDescent="0.25">
      <c r="AA1740" s="4">
        <f t="shared" si="81"/>
        <v>0</v>
      </c>
    </row>
    <row r="1741" spans="27:27" x14ac:dyDescent="0.25">
      <c r="AA1741" s="4">
        <f t="shared" si="81"/>
        <v>0</v>
      </c>
    </row>
    <row r="1742" spans="27:27" x14ac:dyDescent="0.25">
      <c r="AA1742" s="4">
        <f t="shared" si="81"/>
        <v>0</v>
      </c>
    </row>
    <row r="1743" spans="27:27" x14ac:dyDescent="0.25">
      <c r="AA1743" s="4">
        <f t="shared" si="81"/>
        <v>0</v>
      </c>
    </row>
    <row r="1744" spans="27:27" x14ac:dyDescent="0.25">
      <c r="AA1744" s="4">
        <f t="shared" si="81"/>
        <v>0</v>
      </c>
    </row>
    <row r="1745" spans="27:27" x14ac:dyDescent="0.25">
      <c r="AA1745" s="4">
        <f t="shared" ref="AA1745:AA1808" si="82">+J1745-X1745</f>
        <v>0</v>
      </c>
    </row>
    <row r="1746" spans="27:27" x14ac:dyDescent="0.25">
      <c r="AA1746" s="4">
        <f t="shared" si="82"/>
        <v>0</v>
      </c>
    </row>
    <row r="1747" spans="27:27" x14ac:dyDescent="0.25">
      <c r="AA1747" s="4">
        <f t="shared" si="82"/>
        <v>0</v>
      </c>
    </row>
    <row r="1748" spans="27:27" x14ac:dyDescent="0.25">
      <c r="AA1748" s="4">
        <f t="shared" si="82"/>
        <v>0</v>
      </c>
    </row>
    <row r="1749" spans="27:27" x14ac:dyDescent="0.25">
      <c r="AA1749" s="4">
        <f t="shared" si="82"/>
        <v>0</v>
      </c>
    </row>
    <row r="1750" spans="27:27" x14ac:dyDescent="0.25">
      <c r="AA1750" s="4">
        <f t="shared" si="82"/>
        <v>0</v>
      </c>
    </row>
    <row r="1751" spans="27:27" x14ac:dyDescent="0.25">
      <c r="AA1751" s="4">
        <f t="shared" si="82"/>
        <v>0</v>
      </c>
    </row>
    <row r="1752" spans="27:27" x14ac:dyDescent="0.25">
      <c r="AA1752" s="4">
        <f t="shared" si="82"/>
        <v>0</v>
      </c>
    </row>
    <row r="1753" spans="27:27" x14ac:dyDescent="0.25">
      <c r="AA1753" s="4">
        <f t="shared" si="82"/>
        <v>0</v>
      </c>
    </row>
    <row r="1754" spans="27:27" x14ac:dyDescent="0.25">
      <c r="AA1754" s="4">
        <f t="shared" si="82"/>
        <v>0</v>
      </c>
    </row>
    <row r="1755" spans="27:27" x14ac:dyDescent="0.25">
      <c r="AA1755" s="4">
        <f t="shared" si="82"/>
        <v>0</v>
      </c>
    </row>
    <row r="1756" spans="27:27" x14ac:dyDescent="0.25">
      <c r="AA1756" s="4">
        <f t="shared" si="82"/>
        <v>0</v>
      </c>
    </row>
    <row r="1757" spans="27:27" x14ac:dyDescent="0.25">
      <c r="AA1757" s="4">
        <f t="shared" si="82"/>
        <v>0</v>
      </c>
    </row>
    <row r="1758" spans="27:27" x14ac:dyDescent="0.25">
      <c r="AA1758" s="4">
        <f t="shared" si="82"/>
        <v>0</v>
      </c>
    </row>
    <row r="1759" spans="27:27" x14ac:dyDescent="0.25">
      <c r="AA1759" s="4">
        <f t="shared" si="82"/>
        <v>0</v>
      </c>
    </row>
    <row r="1760" spans="27:27" x14ac:dyDescent="0.25">
      <c r="AA1760" s="4">
        <f t="shared" si="82"/>
        <v>0</v>
      </c>
    </row>
    <row r="1761" spans="27:27" x14ac:dyDescent="0.25">
      <c r="AA1761" s="4">
        <f t="shared" si="82"/>
        <v>0</v>
      </c>
    </row>
    <row r="1762" spans="27:27" x14ac:dyDescent="0.25">
      <c r="AA1762" s="4">
        <f t="shared" si="82"/>
        <v>0</v>
      </c>
    </row>
    <row r="1763" spans="27:27" x14ac:dyDescent="0.25">
      <c r="AA1763" s="4">
        <f t="shared" si="82"/>
        <v>0</v>
      </c>
    </row>
    <row r="1764" spans="27:27" x14ac:dyDescent="0.25">
      <c r="AA1764" s="4">
        <f t="shared" si="82"/>
        <v>0</v>
      </c>
    </row>
    <row r="1765" spans="27:27" x14ac:dyDescent="0.25">
      <c r="AA1765" s="4">
        <f t="shared" si="82"/>
        <v>0</v>
      </c>
    </row>
    <row r="1766" spans="27:27" x14ac:dyDescent="0.25">
      <c r="AA1766" s="4">
        <f t="shared" si="82"/>
        <v>0</v>
      </c>
    </row>
    <row r="1767" spans="27:27" x14ac:dyDescent="0.25">
      <c r="AA1767" s="4">
        <f t="shared" si="82"/>
        <v>0</v>
      </c>
    </row>
    <row r="1768" spans="27:27" x14ac:dyDescent="0.25">
      <c r="AA1768" s="4">
        <f t="shared" si="82"/>
        <v>0</v>
      </c>
    </row>
    <row r="1769" spans="27:27" x14ac:dyDescent="0.25">
      <c r="AA1769" s="4">
        <f t="shared" si="82"/>
        <v>0</v>
      </c>
    </row>
    <row r="1770" spans="27:27" x14ac:dyDescent="0.25">
      <c r="AA1770" s="4">
        <f t="shared" si="82"/>
        <v>0</v>
      </c>
    </row>
    <row r="1771" spans="27:27" x14ac:dyDescent="0.25">
      <c r="AA1771" s="4">
        <f t="shared" si="82"/>
        <v>0</v>
      </c>
    </row>
    <row r="1772" spans="27:27" x14ac:dyDescent="0.25">
      <c r="AA1772" s="4">
        <f t="shared" si="82"/>
        <v>0</v>
      </c>
    </row>
    <row r="1773" spans="27:27" x14ac:dyDescent="0.25">
      <c r="AA1773" s="4">
        <f t="shared" si="82"/>
        <v>0</v>
      </c>
    </row>
    <row r="1774" spans="27:27" x14ac:dyDescent="0.25">
      <c r="AA1774" s="4">
        <f t="shared" si="82"/>
        <v>0</v>
      </c>
    </row>
    <row r="1775" spans="27:27" x14ac:dyDescent="0.25">
      <c r="AA1775" s="4">
        <f t="shared" si="82"/>
        <v>0</v>
      </c>
    </row>
    <row r="1776" spans="27:27" x14ac:dyDescent="0.25">
      <c r="AA1776" s="4">
        <f t="shared" si="82"/>
        <v>0</v>
      </c>
    </row>
    <row r="1777" spans="27:27" x14ac:dyDescent="0.25">
      <c r="AA1777" s="4">
        <f t="shared" si="82"/>
        <v>0</v>
      </c>
    </row>
    <row r="1778" spans="27:27" x14ac:dyDescent="0.25">
      <c r="AA1778" s="4">
        <f t="shared" si="82"/>
        <v>0</v>
      </c>
    </row>
    <row r="1779" spans="27:27" x14ac:dyDescent="0.25">
      <c r="AA1779" s="4">
        <f t="shared" si="82"/>
        <v>0</v>
      </c>
    </row>
    <row r="1780" spans="27:27" x14ac:dyDescent="0.25">
      <c r="AA1780" s="4">
        <f t="shared" si="82"/>
        <v>0</v>
      </c>
    </row>
    <row r="1781" spans="27:27" x14ac:dyDescent="0.25">
      <c r="AA1781" s="4">
        <f t="shared" si="82"/>
        <v>0</v>
      </c>
    </row>
    <row r="1782" spans="27:27" x14ac:dyDescent="0.25">
      <c r="AA1782" s="4">
        <f t="shared" si="82"/>
        <v>0</v>
      </c>
    </row>
    <row r="1783" spans="27:27" x14ac:dyDescent="0.25">
      <c r="AA1783" s="4">
        <f t="shared" si="82"/>
        <v>0</v>
      </c>
    </row>
    <row r="1784" spans="27:27" x14ac:dyDescent="0.25">
      <c r="AA1784" s="4">
        <f t="shared" si="82"/>
        <v>0</v>
      </c>
    </row>
    <row r="1785" spans="27:27" x14ac:dyDescent="0.25">
      <c r="AA1785" s="4">
        <f t="shared" si="82"/>
        <v>0</v>
      </c>
    </row>
    <row r="1786" spans="27:27" x14ac:dyDescent="0.25">
      <c r="AA1786" s="4">
        <f t="shared" si="82"/>
        <v>0</v>
      </c>
    </row>
    <row r="1787" spans="27:27" x14ac:dyDescent="0.25">
      <c r="AA1787" s="4">
        <f t="shared" si="82"/>
        <v>0</v>
      </c>
    </row>
    <row r="1788" spans="27:27" x14ac:dyDescent="0.25">
      <c r="AA1788" s="4">
        <f t="shared" si="82"/>
        <v>0</v>
      </c>
    </row>
    <row r="1789" spans="27:27" x14ac:dyDescent="0.25">
      <c r="AA1789" s="4">
        <f t="shared" si="82"/>
        <v>0</v>
      </c>
    </row>
    <row r="1790" spans="27:27" x14ac:dyDescent="0.25">
      <c r="AA1790" s="4">
        <f t="shared" si="82"/>
        <v>0</v>
      </c>
    </row>
    <row r="1791" spans="27:27" x14ac:dyDescent="0.25">
      <c r="AA1791" s="4">
        <f t="shared" si="82"/>
        <v>0</v>
      </c>
    </row>
    <row r="1792" spans="27:27" x14ac:dyDescent="0.25">
      <c r="AA1792" s="4">
        <f t="shared" si="82"/>
        <v>0</v>
      </c>
    </row>
    <row r="1793" spans="27:27" x14ac:dyDescent="0.25">
      <c r="AA1793" s="4">
        <f t="shared" si="82"/>
        <v>0</v>
      </c>
    </row>
    <row r="1794" spans="27:27" x14ac:dyDescent="0.25">
      <c r="AA1794" s="4">
        <f t="shared" si="82"/>
        <v>0</v>
      </c>
    </row>
    <row r="1795" spans="27:27" x14ac:dyDescent="0.25">
      <c r="AA1795" s="4">
        <f t="shared" si="82"/>
        <v>0</v>
      </c>
    </row>
    <row r="1796" spans="27:27" x14ac:dyDescent="0.25">
      <c r="AA1796" s="4">
        <f t="shared" si="82"/>
        <v>0</v>
      </c>
    </row>
    <row r="1797" spans="27:27" x14ac:dyDescent="0.25">
      <c r="AA1797" s="4">
        <f t="shared" si="82"/>
        <v>0</v>
      </c>
    </row>
    <row r="1798" spans="27:27" x14ac:dyDescent="0.25">
      <c r="AA1798" s="4">
        <f t="shared" si="82"/>
        <v>0</v>
      </c>
    </row>
    <row r="1799" spans="27:27" x14ac:dyDescent="0.25">
      <c r="AA1799" s="4">
        <f t="shared" si="82"/>
        <v>0</v>
      </c>
    </row>
    <row r="1800" spans="27:27" x14ac:dyDescent="0.25">
      <c r="AA1800" s="4">
        <f t="shared" si="82"/>
        <v>0</v>
      </c>
    </row>
    <row r="1801" spans="27:27" x14ac:dyDescent="0.25">
      <c r="AA1801" s="4">
        <f t="shared" si="82"/>
        <v>0</v>
      </c>
    </row>
    <row r="1802" spans="27:27" x14ac:dyDescent="0.25">
      <c r="AA1802" s="4">
        <f t="shared" si="82"/>
        <v>0</v>
      </c>
    </row>
    <row r="1803" spans="27:27" x14ac:dyDescent="0.25">
      <c r="AA1803" s="4">
        <f t="shared" si="82"/>
        <v>0</v>
      </c>
    </row>
    <row r="1804" spans="27:27" x14ac:dyDescent="0.25">
      <c r="AA1804" s="4">
        <f t="shared" si="82"/>
        <v>0</v>
      </c>
    </row>
    <row r="1805" spans="27:27" x14ac:dyDescent="0.25">
      <c r="AA1805" s="4">
        <f t="shared" si="82"/>
        <v>0</v>
      </c>
    </row>
    <row r="1806" spans="27:27" x14ac:dyDescent="0.25">
      <c r="AA1806" s="4">
        <f t="shared" si="82"/>
        <v>0</v>
      </c>
    </row>
    <row r="1807" spans="27:27" x14ac:dyDescent="0.25">
      <c r="AA1807" s="4">
        <f t="shared" si="82"/>
        <v>0</v>
      </c>
    </row>
    <row r="1808" spans="27:27" x14ac:dyDescent="0.25">
      <c r="AA1808" s="4">
        <f t="shared" si="82"/>
        <v>0</v>
      </c>
    </row>
    <row r="1809" spans="27:27" x14ac:dyDescent="0.25">
      <c r="AA1809" s="4">
        <f t="shared" ref="AA1809:AA1872" si="83">+J1809-X1809</f>
        <v>0</v>
      </c>
    </row>
    <row r="1810" spans="27:27" x14ac:dyDescent="0.25">
      <c r="AA1810" s="4">
        <f t="shared" si="83"/>
        <v>0</v>
      </c>
    </row>
    <row r="1811" spans="27:27" x14ac:dyDescent="0.25">
      <c r="AA1811" s="4">
        <f t="shared" si="83"/>
        <v>0</v>
      </c>
    </row>
    <row r="1812" spans="27:27" x14ac:dyDescent="0.25">
      <c r="AA1812" s="4">
        <f t="shared" si="83"/>
        <v>0</v>
      </c>
    </row>
    <row r="1813" spans="27:27" x14ac:dyDescent="0.25">
      <c r="AA1813" s="4">
        <f t="shared" si="83"/>
        <v>0</v>
      </c>
    </row>
    <row r="1814" spans="27:27" x14ac:dyDescent="0.25">
      <c r="AA1814" s="4">
        <f t="shared" si="83"/>
        <v>0</v>
      </c>
    </row>
    <row r="1815" spans="27:27" x14ac:dyDescent="0.25">
      <c r="AA1815" s="4">
        <f t="shared" si="83"/>
        <v>0</v>
      </c>
    </row>
    <row r="1816" spans="27:27" x14ac:dyDescent="0.25">
      <c r="AA1816" s="4">
        <f t="shared" si="83"/>
        <v>0</v>
      </c>
    </row>
    <row r="1817" spans="27:27" x14ac:dyDescent="0.25">
      <c r="AA1817" s="4">
        <f t="shared" si="83"/>
        <v>0</v>
      </c>
    </row>
    <row r="1818" spans="27:27" x14ac:dyDescent="0.25">
      <c r="AA1818" s="4">
        <f t="shared" si="83"/>
        <v>0</v>
      </c>
    </row>
    <row r="1819" spans="27:27" x14ac:dyDescent="0.25">
      <c r="AA1819" s="4">
        <f t="shared" si="83"/>
        <v>0</v>
      </c>
    </row>
    <row r="1820" spans="27:27" x14ac:dyDescent="0.25">
      <c r="AA1820" s="4">
        <f t="shared" si="83"/>
        <v>0</v>
      </c>
    </row>
    <row r="1821" spans="27:27" x14ac:dyDescent="0.25">
      <c r="AA1821" s="4">
        <f t="shared" si="83"/>
        <v>0</v>
      </c>
    </row>
    <row r="1822" spans="27:27" x14ac:dyDescent="0.25">
      <c r="AA1822" s="4">
        <f t="shared" si="83"/>
        <v>0</v>
      </c>
    </row>
    <row r="1823" spans="27:27" x14ac:dyDescent="0.25">
      <c r="AA1823" s="4">
        <f t="shared" si="83"/>
        <v>0</v>
      </c>
    </row>
    <row r="1824" spans="27:27" x14ac:dyDescent="0.25">
      <c r="AA1824" s="4">
        <f t="shared" si="83"/>
        <v>0</v>
      </c>
    </row>
    <row r="1825" spans="27:27" x14ac:dyDescent="0.25">
      <c r="AA1825" s="4">
        <f t="shared" si="83"/>
        <v>0</v>
      </c>
    </row>
    <row r="1826" spans="27:27" x14ac:dyDescent="0.25">
      <c r="AA1826" s="4">
        <f t="shared" si="83"/>
        <v>0</v>
      </c>
    </row>
    <row r="1827" spans="27:27" x14ac:dyDescent="0.25">
      <c r="AA1827" s="4">
        <f t="shared" si="83"/>
        <v>0</v>
      </c>
    </row>
    <row r="1828" spans="27:27" x14ac:dyDescent="0.25">
      <c r="AA1828" s="4">
        <f t="shared" si="83"/>
        <v>0</v>
      </c>
    </row>
    <row r="1829" spans="27:27" x14ac:dyDescent="0.25">
      <c r="AA1829" s="4">
        <f t="shared" si="83"/>
        <v>0</v>
      </c>
    </row>
    <row r="1830" spans="27:27" x14ac:dyDescent="0.25">
      <c r="AA1830" s="4">
        <f t="shared" si="83"/>
        <v>0</v>
      </c>
    </row>
    <row r="1831" spans="27:27" x14ac:dyDescent="0.25">
      <c r="AA1831" s="4">
        <f t="shared" si="83"/>
        <v>0</v>
      </c>
    </row>
    <row r="1832" spans="27:27" x14ac:dyDescent="0.25">
      <c r="AA1832" s="4">
        <f t="shared" si="83"/>
        <v>0</v>
      </c>
    </row>
    <row r="1833" spans="27:27" x14ac:dyDescent="0.25">
      <c r="AA1833" s="4">
        <f t="shared" si="83"/>
        <v>0</v>
      </c>
    </row>
    <row r="1834" spans="27:27" x14ac:dyDescent="0.25">
      <c r="AA1834" s="4">
        <f t="shared" si="83"/>
        <v>0</v>
      </c>
    </row>
    <row r="1835" spans="27:27" x14ac:dyDescent="0.25">
      <c r="AA1835" s="4">
        <f t="shared" si="83"/>
        <v>0</v>
      </c>
    </row>
    <row r="1836" spans="27:27" x14ac:dyDescent="0.25">
      <c r="AA1836" s="4">
        <f t="shared" si="83"/>
        <v>0</v>
      </c>
    </row>
    <row r="1837" spans="27:27" x14ac:dyDescent="0.25">
      <c r="AA1837" s="4">
        <f t="shared" si="83"/>
        <v>0</v>
      </c>
    </row>
    <row r="1838" spans="27:27" x14ac:dyDescent="0.25">
      <c r="AA1838" s="4">
        <f t="shared" si="83"/>
        <v>0</v>
      </c>
    </row>
    <row r="1839" spans="27:27" x14ac:dyDescent="0.25">
      <c r="AA1839" s="4">
        <f t="shared" si="83"/>
        <v>0</v>
      </c>
    </row>
    <row r="1840" spans="27:27" x14ac:dyDescent="0.25">
      <c r="AA1840" s="4">
        <f t="shared" si="83"/>
        <v>0</v>
      </c>
    </row>
    <row r="1841" spans="27:27" x14ac:dyDescent="0.25">
      <c r="AA1841" s="4">
        <f t="shared" si="83"/>
        <v>0</v>
      </c>
    </row>
    <row r="1842" spans="27:27" x14ac:dyDescent="0.25">
      <c r="AA1842" s="4">
        <f t="shared" si="83"/>
        <v>0</v>
      </c>
    </row>
    <row r="1843" spans="27:27" x14ac:dyDescent="0.25">
      <c r="AA1843" s="4">
        <f t="shared" si="83"/>
        <v>0</v>
      </c>
    </row>
    <row r="1844" spans="27:27" x14ac:dyDescent="0.25">
      <c r="AA1844" s="4">
        <f t="shared" si="83"/>
        <v>0</v>
      </c>
    </row>
    <row r="1845" spans="27:27" x14ac:dyDescent="0.25">
      <c r="AA1845" s="4">
        <f t="shared" si="83"/>
        <v>0</v>
      </c>
    </row>
    <row r="1846" spans="27:27" x14ac:dyDescent="0.25">
      <c r="AA1846" s="4">
        <f t="shared" si="83"/>
        <v>0</v>
      </c>
    </row>
    <row r="1847" spans="27:27" x14ac:dyDescent="0.25">
      <c r="AA1847" s="4">
        <f t="shared" si="83"/>
        <v>0</v>
      </c>
    </row>
    <row r="1848" spans="27:27" x14ac:dyDescent="0.25">
      <c r="AA1848" s="4">
        <f t="shared" si="83"/>
        <v>0</v>
      </c>
    </row>
    <row r="1849" spans="27:27" x14ac:dyDescent="0.25">
      <c r="AA1849" s="4">
        <f t="shared" si="83"/>
        <v>0</v>
      </c>
    </row>
    <row r="1850" spans="27:27" x14ac:dyDescent="0.25">
      <c r="AA1850" s="4">
        <f t="shared" si="83"/>
        <v>0</v>
      </c>
    </row>
    <row r="1851" spans="27:27" x14ac:dyDescent="0.25">
      <c r="AA1851" s="4">
        <f t="shared" si="83"/>
        <v>0</v>
      </c>
    </row>
    <row r="1852" spans="27:27" x14ac:dyDescent="0.25">
      <c r="AA1852" s="4">
        <f t="shared" si="83"/>
        <v>0</v>
      </c>
    </row>
    <row r="1853" spans="27:27" x14ac:dyDescent="0.25">
      <c r="AA1853" s="4">
        <f t="shared" si="83"/>
        <v>0</v>
      </c>
    </row>
    <row r="1854" spans="27:27" x14ac:dyDescent="0.25">
      <c r="AA1854" s="4">
        <f t="shared" si="83"/>
        <v>0</v>
      </c>
    </row>
    <row r="1855" spans="27:27" x14ac:dyDescent="0.25">
      <c r="AA1855" s="4">
        <f t="shared" si="83"/>
        <v>0</v>
      </c>
    </row>
    <row r="1856" spans="27:27" x14ac:dyDescent="0.25">
      <c r="AA1856" s="4">
        <f t="shared" si="83"/>
        <v>0</v>
      </c>
    </row>
    <row r="1857" spans="27:27" x14ac:dyDescent="0.25">
      <c r="AA1857" s="4">
        <f t="shared" si="83"/>
        <v>0</v>
      </c>
    </row>
    <row r="1858" spans="27:27" x14ac:dyDescent="0.25">
      <c r="AA1858" s="4">
        <f t="shared" si="83"/>
        <v>0</v>
      </c>
    </row>
    <row r="1859" spans="27:27" x14ac:dyDescent="0.25">
      <c r="AA1859" s="4">
        <f t="shared" si="83"/>
        <v>0</v>
      </c>
    </row>
    <row r="1860" spans="27:27" x14ac:dyDescent="0.25">
      <c r="AA1860" s="4">
        <f t="shared" si="83"/>
        <v>0</v>
      </c>
    </row>
    <row r="1861" spans="27:27" x14ac:dyDescent="0.25">
      <c r="AA1861" s="4">
        <f t="shared" si="83"/>
        <v>0</v>
      </c>
    </row>
    <row r="1862" spans="27:27" x14ac:dyDescent="0.25">
      <c r="AA1862" s="4">
        <f t="shared" si="83"/>
        <v>0</v>
      </c>
    </row>
    <row r="1863" spans="27:27" x14ac:dyDescent="0.25">
      <c r="AA1863" s="4">
        <f t="shared" si="83"/>
        <v>0</v>
      </c>
    </row>
    <row r="1864" spans="27:27" x14ac:dyDescent="0.25">
      <c r="AA1864" s="4">
        <f t="shared" si="83"/>
        <v>0</v>
      </c>
    </row>
    <row r="1865" spans="27:27" x14ac:dyDescent="0.25">
      <c r="AA1865" s="4">
        <f t="shared" si="83"/>
        <v>0</v>
      </c>
    </row>
    <row r="1866" spans="27:27" x14ac:dyDescent="0.25">
      <c r="AA1866" s="4">
        <f t="shared" si="83"/>
        <v>0</v>
      </c>
    </row>
    <row r="1867" spans="27:27" x14ac:dyDescent="0.25">
      <c r="AA1867" s="4">
        <f t="shared" si="83"/>
        <v>0</v>
      </c>
    </row>
    <row r="1868" spans="27:27" x14ac:dyDescent="0.25">
      <c r="AA1868" s="4">
        <f t="shared" si="83"/>
        <v>0</v>
      </c>
    </row>
    <row r="1869" spans="27:27" x14ac:dyDescent="0.25">
      <c r="AA1869" s="4">
        <f t="shared" si="83"/>
        <v>0</v>
      </c>
    </row>
    <row r="1870" spans="27:27" x14ac:dyDescent="0.25">
      <c r="AA1870" s="4">
        <f t="shared" si="83"/>
        <v>0</v>
      </c>
    </row>
    <row r="1871" spans="27:27" x14ac:dyDescent="0.25">
      <c r="AA1871" s="4">
        <f t="shared" si="83"/>
        <v>0</v>
      </c>
    </row>
    <row r="1872" spans="27:27" x14ac:dyDescent="0.25">
      <c r="AA1872" s="4">
        <f t="shared" si="83"/>
        <v>0</v>
      </c>
    </row>
    <row r="1873" spans="27:27" x14ac:dyDescent="0.25">
      <c r="AA1873" s="4">
        <f t="shared" ref="AA1873:AA1936" si="84">+J1873-X1873</f>
        <v>0</v>
      </c>
    </row>
    <row r="1874" spans="27:27" x14ac:dyDescent="0.25">
      <c r="AA1874" s="4">
        <f t="shared" si="84"/>
        <v>0</v>
      </c>
    </row>
    <row r="1875" spans="27:27" x14ac:dyDescent="0.25">
      <c r="AA1875" s="4">
        <f t="shared" si="84"/>
        <v>0</v>
      </c>
    </row>
    <row r="1876" spans="27:27" x14ac:dyDescent="0.25">
      <c r="AA1876" s="4">
        <f t="shared" si="84"/>
        <v>0</v>
      </c>
    </row>
    <row r="1877" spans="27:27" x14ac:dyDescent="0.25">
      <c r="AA1877" s="4">
        <f t="shared" si="84"/>
        <v>0</v>
      </c>
    </row>
    <row r="1878" spans="27:27" x14ac:dyDescent="0.25">
      <c r="AA1878" s="4">
        <f t="shared" si="84"/>
        <v>0</v>
      </c>
    </row>
    <row r="1879" spans="27:27" x14ac:dyDescent="0.25">
      <c r="AA1879" s="4">
        <f t="shared" si="84"/>
        <v>0</v>
      </c>
    </row>
    <row r="1880" spans="27:27" x14ac:dyDescent="0.25">
      <c r="AA1880" s="4">
        <f t="shared" si="84"/>
        <v>0</v>
      </c>
    </row>
    <row r="1881" spans="27:27" x14ac:dyDescent="0.25">
      <c r="AA1881" s="4">
        <f t="shared" si="84"/>
        <v>0</v>
      </c>
    </row>
    <row r="1882" spans="27:27" x14ac:dyDescent="0.25">
      <c r="AA1882" s="4">
        <f t="shared" si="84"/>
        <v>0</v>
      </c>
    </row>
    <row r="1883" spans="27:27" x14ac:dyDescent="0.25">
      <c r="AA1883" s="4">
        <f t="shared" si="84"/>
        <v>0</v>
      </c>
    </row>
    <row r="1884" spans="27:27" x14ac:dyDescent="0.25">
      <c r="AA1884" s="4">
        <f t="shared" si="84"/>
        <v>0</v>
      </c>
    </row>
    <row r="1885" spans="27:27" x14ac:dyDescent="0.25">
      <c r="AA1885" s="4">
        <f t="shared" si="84"/>
        <v>0</v>
      </c>
    </row>
    <row r="1886" spans="27:27" x14ac:dyDescent="0.25">
      <c r="AA1886" s="4">
        <f t="shared" si="84"/>
        <v>0</v>
      </c>
    </row>
    <row r="1887" spans="27:27" x14ac:dyDescent="0.25">
      <c r="AA1887" s="4">
        <f t="shared" si="84"/>
        <v>0</v>
      </c>
    </row>
    <row r="1888" spans="27:27" x14ac:dyDescent="0.25">
      <c r="AA1888" s="4">
        <f t="shared" si="84"/>
        <v>0</v>
      </c>
    </row>
    <row r="1889" spans="27:27" x14ac:dyDescent="0.25">
      <c r="AA1889" s="4">
        <f t="shared" si="84"/>
        <v>0</v>
      </c>
    </row>
    <row r="1890" spans="27:27" x14ac:dyDescent="0.25">
      <c r="AA1890" s="4">
        <f t="shared" si="84"/>
        <v>0</v>
      </c>
    </row>
    <row r="1891" spans="27:27" x14ac:dyDescent="0.25">
      <c r="AA1891" s="4">
        <f t="shared" si="84"/>
        <v>0</v>
      </c>
    </row>
    <row r="1892" spans="27:27" x14ac:dyDescent="0.25">
      <c r="AA1892" s="4">
        <f t="shared" si="84"/>
        <v>0</v>
      </c>
    </row>
    <row r="1893" spans="27:27" x14ac:dyDescent="0.25">
      <c r="AA1893" s="4">
        <f t="shared" si="84"/>
        <v>0</v>
      </c>
    </row>
    <row r="1894" spans="27:27" x14ac:dyDescent="0.25">
      <c r="AA1894" s="4">
        <f t="shared" si="84"/>
        <v>0</v>
      </c>
    </row>
    <row r="1895" spans="27:27" x14ac:dyDescent="0.25">
      <c r="AA1895" s="4">
        <f t="shared" si="84"/>
        <v>0</v>
      </c>
    </row>
    <row r="1896" spans="27:27" x14ac:dyDescent="0.25">
      <c r="AA1896" s="4">
        <f t="shared" si="84"/>
        <v>0</v>
      </c>
    </row>
    <row r="1897" spans="27:27" x14ac:dyDescent="0.25">
      <c r="AA1897" s="4">
        <f t="shared" si="84"/>
        <v>0</v>
      </c>
    </row>
    <row r="1898" spans="27:27" x14ac:dyDescent="0.25">
      <c r="AA1898" s="4">
        <f t="shared" si="84"/>
        <v>0</v>
      </c>
    </row>
    <row r="1899" spans="27:27" x14ac:dyDescent="0.25">
      <c r="AA1899" s="4">
        <f t="shared" si="84"/>
        <v>0</v>
      </c>
    </row>
    <row r="1900" spans="27:27" x14ac:dyDescent="0.25">
      <c r="AA1900" s="4">
        <f t="shared" si="84"/>
        <v>0</v>
      </c>
    </row>
    <row r="1901" spans="27:27" x14ac:dyDescent="0.25">
      <c r="AA1901" s="4">
        <f t="shared" si="84"/>
        <v>0</v>
      </c>
    </row>
    <row r="1902" spans="27:27" x14ac:dyDescent="0.25">
      <c r="AA1902" s="4">
        <f t="shared" si="84"/>
        <v>0</v>
      </c>
    </row>
    <row r="1903" spans="27:27" x14ac:dyDescent="0.25">
      <c r="AA1903" s="4">
        <f t="shared" si="84"/>
        <v>0</v>
      </c>
    </row>
    <row r="1904" spans="27:27" x14ac:dyDescent="0.25">
      <c r="AA1904" s="4">
        <f t="shared" si="84"/>
        <v>0</v>
      </c>
    </row>
    <row r="1905" spans="27:27" x14ac:dyDescent="0.25">
      <c r="AA1905" s="4">
        <f t="shared" si="84"/>
        <v>0</v>
      </c>
    </row>
    <row r="1906" spans="27:27" x14ac:dyDescent="0.25">
      <c r="AA1906" s="4">
        <f t="shared" si="84"/>
        <v>0</v>
      </c>
    </row>
    <row r="1907" spans="27:27" x14ac:dyDescent="0.25">
      <c r="AA1907" s="4">
        <f t="shared" si="84"/>
        <v>0</v>
      </c>
    </row>
    <row r="1908" spans="27:27" x14ac:dyDescent="0.25">
      <c r="AA1908" s="4">
        <f t="shared" si="84"/>
        <v>0</v>
      </c>
    </row>
    <row r="1909" spans="27:27" x14ac:dyDescent="0.25">
      <c r="AA1909" s="4">
        <f t="shared" si="84"/>
        <v>0</v>
      </c>
    </row>
    <row r="1910" spans="27:27" x14ac:dyDescent="0.25">
      <c r="AA1910" s="4">
        <f t="shared" si="84"/>
        <v>0</v>
      </c>
    </row>
    <row r="1911" spans="27:27" x14ac:dyDescent="0.25">
      <c r="AA1911" s="4">
        <f t="shared" si="84"/>
        <v>0</v>
      </c>
    </row>
    <row r="1912" spans="27:27" x14ac:dyDescent="0.25">
      <c r="AA1912" s="4">
        <f t="shared" si="84"/>
        <v>0</v>
      </c>
    </row>
    <row r="1913" spans="27:27" x14ac:dyDescent="0.25">
      <c r="AA1913" s="4">
        <f t="shared" si="84"/>
        <v>0</v>
      </c>
    </row>
    <row r="1914" spans="27:27" x14ac:dyDescent="0.25">
      <c r="AA1914" s="4">
        <f t="shared" si="84"/>
        <v>0</v>
      </c>
    </row>
    <row r="1915" spans="27:27" x14ac:dyDescent="0.25">
      <c r="AA1915" s="4">
        <f t="shared" si="84"/>
        <v>0</v>
      </c>
    </row>
    <row r="1916" spans="27:27" x14ac:dyDescent="0.25">
      <c r="AA1916" s="4">
        <f t="shared" si="84"/>
        <v>0</v>
      </c>
    </row>
    <row r="1917" spans="27:27" x14ac:dyDescent="0.25">
      <c r="AA1917" s="4">
        <f t="shared" si="84"/>
        <v>0</v>
      </c>
    </row>
    <row r="1918" spans="27:27" x14ac:dyDescent="0.25">
      <c r="AA1918" s="4">
        <f t="shared" si="84"/>
        <v>0</v>
      </c>
    </row>
    <row r="1919" spans="27:27" x14ac:dyDescent="0.25">
      <c r="AA1919" s="4">
        <f t="shared" si="84"/>
        <v>0</v>
      </c>
    </row>
    <row r="1920" spans="27:27" x14ac:dyDescent="0.25">
      <c r="AA1920" s="4">
        <f t="shared" si="84"/>
        <v>0</v>
      </c>
    </row>
    <row r="1921" spans="27:27" x14ac:dyDescent="0.25">
      <c r="AA1921" s="4">
        <f t="shared" si="84"/>
        <v>0</v>
      </c>
    </row>
    <row r="1922" spans="27:27" x14ac:dyDescent="0.25">
      <c r="AA1922" s="4">
        <f t="shared" si="84"/>
        <v>0</v>
      </c>
    </row>
    <row r="1923" spans="27:27" x14ac:dyDescent="0.25">
      <c r="AA1923" s="4">
        <f t="shared" si="84"/>
        <v>0</v>
      </c>
    </row>
    <row r="1924" spans="27:27" x14ac:dyDescent="0.25">
      <c r="AA1924" s="4">
        <f t="shared" si="84"/>
        <v>0</v>
      </c>
    </row>
    <row r="1925" spans="27:27" x14ac:dyDescent="0.25">
      <c r="AA1925" s="4">
        <f t="shared" si="84"/>
        <v>0</v>
      </c>
    </row>
    <row r="1926" spans="27:27" x14ac:dyDescent="0.25">
      <c r="AA1926" s="4">
        <f t="shared" si="84"/>
        <v>0</v>
      </c>
    </row>
    <row r="1927" spans="27:27" x14ac:dyDescent="0.25">
      <c r="AA1927" s="4">
        <f t="shared" si="84"/>
        <v>0</v>
      </c>
    </row>
    <row r="1928" spans="27:27" x14ac:dyDescent="0.25">
      <c r="AA1928" s="4">
        <f t="shared" si="84"/>
        <v>0</v>
      </c>
    </row>
    <row r="1929" spans="27:27" x14ac:dyDescent="0.25">
      <c r="AA1929" s="4">
        <f t="shared" si="84"/>
        <v>0</v>
      </c>
    </row>
    <row r="1930" spans="27:27" x14ac:dyDescent="0.25">
      <c r="AA1930" s="4">
        <f t="shared" si="84"/>
        <v>0</v>
      </c>
    </row>
    <row r="1931" spans="27:27" x14ac:dyDescent="0.25">
      <c r="AA1931" s="4">
        <f t="shared" si="84"/>
        <v>0</v>
      </c>
    </row>
    <row r="1932" spans="27:27" x14ac:dyDescent="0.25">
      <c r="AA1932" s="4">
        <f t="shared" si="84"/>
        <v>0</v>
      </c>
    </row>
    <row r="1933" spans="27:27" x14ac:dyDescent="0.25">
      <c r="AA1933" s="4">
        <f t="shared" si="84"/>
        <v>0</v>
      </c>
    </row>
    <row r="1934" spans="27:27" x14ac:dyDescent="0.25">
      <c r="AA1934" s="4">
        <f t="shared" si="84"/>
        <v>0</v>
      </c>
    </row>
    <row r="1935" spans="27:27" x14ac:dyDescent="0.25">
      <c r="AA1935" s="4">
        <f t="shared" si="84"/>
        <v>0</v>
      </c>
    </row>
    <row r="1936" spans="27:27" x14ac:dyDescent="0.25">
      <c r="AA1936" s="4">
        <f t="shared" si="84"/>
        <v>0</v>
      </c>
    </row>
    <row r="1937" spans="27:27" x14ac:dyDescent="0.25">
      <c r="AA1937" s="4">
        <f t="shared" ref="AA1937:AA2000" si="85">+J1937-X1937</f>
        <v>0</v>
      </c>
    </row>
    <row r="1938" spans="27:27" x14ac:dyDescent="0.25">
      <c r="AA1938" s="4">
        <f t="shared" si="85"/>
        <v>0</v>
      </c>
    </row>
    <row r="1939" spans="27:27" x14ac:dyDescent="0.25">
      <c r="AA1939" s="4">
        <f t="shared" si="85"/>
        <v>0</v>
      </c>
    </row>
    <row r="1940" spans="27:27" x14ac:dyDescent="0.25">
      <c r="AA1940" s="4">
        <f t="shared" si="85"/>
        <v>0</v>
      </c>
    </row>
    <row r="1941" spans="27:27" x14ac:dyDescent="0.25">
      <c r="AA1941" s="4">
        <f t="shared" si="85"/>
        <v>0</v>
      </c>
    </row>
    <row r="1942" spans="27:27" x14ac:dyDescent="0.25">
      <c r="AA1942" s="4">
        <f t="shared" si="85"/>
        <v>0</v>
      </c>
    </row>
    <row r="1943" spans="27:27" x14ac:dyDescent="0.25">
      <c r="AA1943" s="4">
        <f t="shared" si="85"/>
        <v>0</v>
      </c>
    </row>
    <row r="1944" spans="27:27" x14ac:dyDescent="0.25">
      <c r="AA1944" s="4">
        <f t="shared" si="85"/>
        <v>0</v>
      </c>
    </row>
    <row r="1945" spans="27:27" x14ac:dyDescent="0.25">
      <c r="AA1945" s="4">
        <f t="shared" si="85"/>
        <v>0</v>
      </c>
    </row>
    <row r="1946" spans="27:27" x14ac:dyDescent="0.25">
      <c r="AA1946" s="4">
        <f t="shared" si="85"/>
        <v>0</v>
      </c>
    </row>
    <row r="1947" spans="27:27" x14ac:dyDescent="0.25">
      <c r="AA1947" s="4">
        <f t="shared" si="85"/>
        <v>0</v>
      </c>
    </row>
    <row r="1948" spans="27:27" x14ac:dyDescent="0.25">
      <c r="AA1948" s="4">
        <f t="shared" si="85"/>
        <v>0</v>
      </c>
    </row>
    <row r="1949" spans="27:27" x14ac:dyDescent="0.25">
      <c r="AA1949" s="4">
        <f t="shared" si="85"/>
        <v>0</v>
      </c>
    </row>
    <row r="1950" spans="27:27" x14ac:dyDescent="0.25">
      <c r="AA1950" s="4">
        <f t="shared" si="85"/>
        <v>0</v>
      </c>
    </row>
    <row r="1951" spans="27:27" x14ac:dyDescent="0.25">
      <c r="AA1951" s="4">
        <f t="shared" si="85"/>
        <v>0</v>
      </c>
    </row>
    <row r="1952" spans="27:27" x14ac:dyDescent="0.25">
      <c r="AA1952" s="4">
        <f t="shared" si="85"/>
        <v>0</v>
      </c>
    </row>
    <row r="1953" spans="27:27" x14ac:dyDescent="0.25">
      <c r="AA1953" s="4">
        <f t="shared" si="85"/>
        <v>0</v>
      </c>
    </row>
    <row r="1954" spans="27:27" x14ac:dyDescent="0.25">
      <c r="AA1954" s="4">
        <f t="shared" si="85"/>
        <v>0</v>
      </c>
    </row>
    <row r="1955" spans="27:27" x14ac:dyDescent="0.25">
      <c r="AA1955" s="4">
        <f t="shared" si="85"/>
        <v>0</v>
      </c>
    </row>
    <row r="1956" spans="27:27" x14ac:dyDescent="0.25">
      <c r="AA1956" s="4">
        <f t="shared" si="85"/>
        <v>0</v>
      </c>
    </row>
    <row r="1957" spans="27:27" x14ac:dyDescent="0.25">
      <c r="AA1957" s="4">
        <f t="shared" si="85"/>
        <v>0</v>
      </c>
    </row>
    <row r="1958" spans="27:27" x14ac:dyDescent="0.25">
      <c r="AA1958" s="4">
        <f t="shared" si="85"/>
        <v>0</v>
      </c>
    </row>
    <row r="1959" spans="27:27" x14ac:dyDescent="0.25">
      <c r="AA1959" s="4">
        <f t="shared" si="85"/>
        <v>0</v>
      </c>
    </row>
    <row r="1960" spans="27:27" x14ac:dyDescent="0.25">
      <c r="AA1960" s="4">
        <f t="shared" si="85"/>
        <v>0</v>
      </c>
    </row>
    <row r="1961" spans="27:27" x14ac:dyDescent="0.25">
      <c r="AA1961" s="4">
        <f t="shared" si="85"/>
        <v>0</v>
      </c>
    </row>
    <row r="1962" spans="27:27" x14ac:dyDescent="0.25">
      <c r="AA1962" s="4">
        <f t="shared" si="85"/>
        <v>0</v>
      </c>
    </row>
    <row r="1963" spans="27:27" x14ac:dyDescent="0.25">
      <c r="AA1963" s="4">
        <f t="shared" si="85"/>
        <v>0</v>
      </c>
    </row>
    <row r="1964" spans="27:27" x14ac:dyDescent="0.25">
      <c r="AA1964" s="4">
        <f t="shared" si="85"/>
        <v>0</v>
      </c>
    </row>
    <row r="1965" spans="27:27" x14ac:dyDescent="0.25">
      <c r="AA1965" s="4">
        <f t="shared" si="85"/>
        <v>0</v>
      </c>
    </row>
    <row r="1966" spans="27:27" x14ac:dyDescent="0.25">
      <c r="AA1966" s="4">
        <f t="shared" si="85"/>
        <v>0</v>
      </c>
    </row>
    <row r="1967" spans="27:27" x14ac:dyDescent="0.25">
      <c r="AA1967" s="4">
        <f t="shared" si="85"/>
        <v>0</v>
      </c>
    </row>
    <row r="1968" spans="27:27" x14ac:dyDescent="0.25">
      <c r="AA1968" s="4">
        <f t="shared" si="85"/>
        <v>0</v>
      </c>
    </row>
    <row r="1969" spans="27:27" x14ac:dyDescent="0.25">
      <c r="AA1969" s="4">
        <f t="shared" si="85"/>
        <v>0</v>
      </c>
    </row>
    <row r="1970" spans="27:27" x14ac:dyDescent="0.25">
      <c r="AA1970" s="4">
        <f t="shared" si="85"/>
        <v>0</v>
      </c>
    </row>
    <row r="1971" spans="27:27" x14ac:dyDescent="0.25">
      <c r="AA1971" s="4">
        <f t="shared" si="85"/>
        <v>0</v>
      </c>
    </row>
    <row r="1972" spans="27:27" x14ac:dyDescent="0.25">
      <c r="AA1972" s="4">
        <f t="shared" si="85"/>
        <v>0</v>
      </c>
    </row>
    <row r="1973" spans="27:27" x14ac:dyDescent="0.25">
      <c r="AA1973" s="4">
        <f t="shared" si="85"/>
        <v>0</v>
      </c>
    </row>
    <row r="1974" spans="27:27" x14ac:dyDescent="0.25">
      <c r="AA1974" s="4">
        <f t="shared" si="85"/>
        <v>0</v>
      </c>
    </row>
    <row r="1975" spans="27:27" x14ac:dyDescent="0.25">
      <c r="AA1975" s="4">
        <f t="shared" si="85"/>
        <v>0</v>
      </c>
    </row>
    <row r="1976" spans="27:27" x14ac:dyDescent="0.25">
      <c r="AA1976" s="4">
        <f t="shared" si="85"/>
        <v>0</v>
      </c>
    </row>
    <row r="1977" spans="27:27" x14ac:dyDescent="0.25">
      <c r="AA1977" s="4">
        <f t="shared" si="85"/>
        <v>0</v>
      </c>
    </row>
    <row r="1978" spans="27:27" x14ac:dyDescent="0.25">
      <c r="AA1978" s="4">
        <f t="shared" si="85"/>
        <v>0</v>
      </c>
    </row>
    <row r="1979" spans="27:27" x14ac:dyDescent="0.25">
      <c r="AA1979" s="4">
        <f t="shared" si="85"/>
        <v>0</v>
      </c>
    </row>
    <row r="1980" spans="27:27" x14ac:dyDescent="0.25">
      <c r="AA1980" s="4">
        <f t="shared" si="85"/>
        <v>0</v>
      </c>
    </row>
    <row r="1981" spans="27:27" x14ac:dyDescent="0.25">
      <c r="AA1981" s="4">
        <f t="shared" si="85"/>
        <v>0</v>
      </c>
    </row>
    <row r="1982" spans="27:27" x14ac:dyDescent="0.25">
      <c r="AA1982" s="4">
        <f t="shared" si="85"/>
        <v>0</v>
      </c>
    </row>
    <row r="1983" spans="27:27" x14ac:dyDescent="0.25">
      <c r="AA1983" s="4">
        <f t="shared" si="85"/>
        <v>0</v>
      </c>
    </row>
    <row r="1984" spans="27:27" x14ac:dyDescent="0.25">
      <c r="AA1984" s="4">
        <f t="shared" si="85"/>
        <v>0</v>
      </c>
    </row>
    <row r="1985" spans="27:27" x14ac:dyDescent="0.25">
      <c r="AA1985" s="4">
        <f t="shared" si="85"/>
        <v>0</v>
      </c>
    </row>
    <row r="1986" spans="27:27" x14ac:dyDescent="0.25">
      <c r="AA1986" s="4">
        <f t="shared" si="85"/>
        <v>0</v>
      </c>
    </row>
    <row r="1987" spans="27:27" x14ac:dyDescent="0.25">
      <c r="AA1987" s="4">
        <f t="shared" si="85"/>
        <v>0</v>
      </c>
    </row>
    <row r="1988" spans="27:27" x14ac:dyDescent="0.25">
      <c r="AA1988" s="4">
        <f t="shared" si="85"/>
        <v>0</v>
      </c>
    </row>
    <row r="1989" spans="27:27" x14ac:dyDescent="0.25">
      <c r="AA1989" s="4">
        <f t="shared" si="85"/>
        <v>0</v>
      </c>
    </row>
    <row r="1990" spans="27:27" x14ac:dyDescent="0.25">
      <c r="AA1990" s="4">
        <f t="shared" si="85"/>
        <v>0</v>
      </c>
    </row>
    <row r="1991" spans="27:27" x14ac:dyDescent="0.25">
      <c r="AA1991" s="4">
        <f t="shared" si="85"/>
        <v>0</v>
      </c>
    </row>
    <row r="1992" spans="27:27" x14ac:dyDescent="0.25">
      <c r="AA1992" s="4">
        <f t="shared" si="85"/>
        <v>0</v>
      </c>
    </row>
    <row r="1993" spans="27:27" x14ac:dyDescent="0.25">
      <c r="AA1993" s="4">
        <f t="shared" si="85"/>
        <v>0</v>
      </c>
    </row>
    <row r="1994" spans="27:27" x14ac:dyDescent="0.25">
      <c r="AA1994" s="4">
        <f t="shared" si="85"/>
        <v>0</v>
      </c>
    </row>
    <row r="1995" spans="27:27" x14ac:dyDescent="0.25">
      <c r="AA1995" s="4">
        <f t="shared" si="85"/>
        <v>0</v>
      </c>
    </row>
    <row r="1996" spans="27:27" x14ac:dyDescent="0.25">
      <c r="AA1996" s="4">
        <f t="shared" si="85"/>
        <v>0</v>
      </c>
    </row>
    <row r="1997" spans="27:27" x14ac:dyDescent="0.25">
      <c r="AA1997" s="4">
        <f t="shared" si="85"/>
        <v>0</v>
      </c>
    </row>
    <row r="1998" spans="27:27" x14ac:dyDescent="0.25">
      <c r="AA1998" s="4">
        <f t="shared" si="85"/>
        <v>0</v>
      </c>
    </row>
    <row r="1999" spans="27:27" x14ac:dyDescent="0.25">
      <c r="AA1999" s="4">
        <f t="shared" si="85"/>
        <v>0</v>
      </c>
    </row>
    <row r="2000" spans="27:27" x14ac:dyDescent="0.25">
      <c r="AA2000" s="4">
        <f t="shared" si="85"/>
        <v>0</v>
      </c>
    </row>
    <row r="2001" spans="27:27" x14ac:dyDescent="0.25">
      <c r="AA2001" s="4">
        <f t="shared" ref="AA2001:AA2064" si="86">+J2001-X2001</f>
        <v>0</v>
      </c>
    </row>
    <row r="2002" spans="27:27" x14ac:dyDescent="0.25">
      <c r="AA2002" s="4">
        <f t="shared" si="86"/>
        <v>0</v>
      </c>
    </row>
    <row r="2003" spans="27:27" x14ac:dyDescent="0.25">
      <c r="AA2003" s="4">
        <f t="shared" si="86"/>
        <v>0</v>
      </c>
    </row>
    <row r="2004" spans="27:27" x14ac:dyDescent="0.25">
      <c r="AA2004" s="4">
        <f t="shared" si="86"/>
        <v>0</v>
      </c>
    </row>
    <row r="2005" spans="27:27" x14ac:dyDescent="0.25">
      <c r="AA2005" s="4">
        <f t="shared" si="86"/>
        <v>0</v>
      </c>
    </row>
    <row r="2006" spans="27:27" x14ac:dyDescent="0.25">
      <c r="AA2006" s="4">
        <f t="shared" si="86"/>
        <v>0</v>
      </c>
    </row>
    <row r="2007" spans="27:27" x14ac:dyDescent="0.25">
      <c r="AA2007" s="4">
        <f t="shared" si="86"/>
        <v>0</v>
      </c>
    </row>
    <row r="2008" spans="27:27" x14ac:dyDescent="0.25">
      <c r="AA2008" s="4">
        <f t="shared" si="86"/>
        <v>0</v>
      </c>
    </row>
    <row r="2009" spans="27:27" x14ac:dyDescent="0.25">
      <c r="AA2009" s="4">
        <f t="shared" si="86"/>
        <v>0</v>
      </c>
    </row>
    <row r="2010" spans="27:27" x14ac:dyDescent="0.25">
      <c r="AA2010" s="4">
        <f t="shared" si="86"/>
        <v>0</v>
      </c>
    </row>
    <row r="2011" spans="27:27" x14ac:dyDescent="0.25">
      <c r="AA2011" s="4">
        <f t="shared" si="86"/>
        <v>0</v>
      </c>
    </row>
    <row r="2012" spans="27:27" x14ac:dyDescent="0.25">
      <c r="AA2012" s="4">
        <f t="shared" si="86"/>
        <v>0</v>
      </c>
    </row>
    <row r="2013" spans="27:27" x14ac:dyDescent="0.25">
      <c r="AA2013" s="4">
        <f t="shared" si="86"/>
        <v>0</v>
      </c>
    </row>
    <row r="2014" spans="27:27" x14ac:dyDescent="0.25">
      <c r="AA2014" s="4">
        <f t="shared" si="86"/>
        <v>0</v>
      </c>
    </row>
    <row r="2015" spans="27:27" x14ac:dyDescent="0.25">
      <c r="AA2015" s="4">
        <f t="shared" si="86"/>
        <v>0</v>
      </c>
    </row>
    <row r="2016" spans="27:27" x14ac:dyDescent="0.25">
      <c r="AA2016" s="4">
        <f t="shared" si="86"/>
        <v>0</v>
      </c>
    </row>
    <row r="2017" spans="27:27" x14ac:dyDescent="0.25">
      <c r="AA2017" s="4">
        <f t="shared" si="86"/>
        <v>0</v>
      </c>
    </row>
    <row r="2018" spans="27:27" x14ac:dyDescent="0.25">
      <c r="AA2018" s="4">
        <f t="shared" si="86"/>
        <v>0</v>
      </c>
    </row>
    <row r="2019" spans="27:27" x14ac:dyDescent="0.25">
      <c r="AA2019" s="4">
        <f t="shared" si="86"/>
        <v>0</v>
      </c>
    </row>
    <row r="2020" spans="27:27" x14ac:dyDescent="0.25">
      <c r="AA2020" s="4">
        <f t="shared" si="86"/>
        <v>0</v>
      </c>
    </row>
    <row r="2021" spans="27:27" x14ac:dyDescent="0.25">
      <c r="AA2021" s="4">
        <f t="shared" si="86"/>
        <v>0</v>
      </c>
    </row>
    <row r="2022" spans="27:27" x14ac:dyDescent="0.25">
      <c r="AA2022" s="4">
        <f t="shared" si="86"/>
        <v>0</v>
      </c>
    </row>
    <row r="2023" spans="27:27" x14ac:dyDescent="0.25">
      <c r="AA2023" s="4">
        <f t="shared" si="86"/>
        <v>0</v>
      </c>
    </row>
    <row r="2024" spans="27:27" x14ac:dyDescent="0.25">
      <c r="AA2024" s="4">
        <f t="shared" si="86"/>
        <v>0</v>
      </c>
    </row>
    <row r="2025" spans="27:27" x14ac:dyDescent="0.25">
      <c r="AA2025" s="4">
        <f t="shared" si="86"/>
        <v>0</v>
      </c>
    </row>
    <row r="2026" spans="27:27" x14ac:dyDescent="0.25">
      <c r="AA2026" s="4">
        <f t="shared" si="86"/>
        <v>0</v>
      </c>
    </row>
    <row r="2027" spans="27:27" x14ac:dyDescent="0.25">
      <c r="AA2027" s="4">
        <f t="shared" si="86"/>
        <v>0</v>
      </c>
    </row>
    <row r="2028" spans="27:27" x14ac:dyDescent="0.25">
      <c r="AA2028" s="4">
        <f t="shared" si="86"/>
        <v>0</v>
      </c>
    </row>
    <row r="2029" spans="27:27" x14ac:dyDescent="0.25">
      <c r="AA2029" s="4">
        <f t="shared" si="86"/>
        <v>0</v>
      </c>
    </row>
    <row r="2030" spans="27:27" x14ac:dyDescent="0.25">
      <c r="AA2030" s="4">
        <f t="shared" si="86"/>
        <v>0</v>
      </c>
    </row>
    <row r="2031" spans="27:27" x14ac:dyDescent="0.25">
      <c r="AA2031" s="4">
        <f t="shared" si="86"/>
        <v>0</v>
      </c>
    </row>
    <row r="2032" spans="27:27" x14ac:dyDescent="0.25">
      <c r="AA2032" s="4">
        <f t="shared" si="86"/>
        <v>0</v>
      </c>
    </row>
    <row r="2033" spans="27:27" x14ac:dyDescent="0.25">
      <c r="AA2033" s="4">
        <f t="shared" si="86"/>
        <v>0</v>
      </c>
    </row>
    <row r="2034" spans="27:27" x14ac:dyDescent="0.25">
      <c r="AA2034" s="4">
        <f t="shared" si="86"/>
        <v>0</v>
      </c>
    </row>
    <row r="2035" spans="27:27" x14ac:dyDescent="0.25">
      <c r="AA2035" s="4">
        <f t="shared" si="86"/>
        <v>0</v>
      </c>
    </row>
    <row r="2036" spans="27:27" x14ac:dyDescent="0.25">
      <c r="AA2036" s="4">
        <f t="shared" si="86"/>
        <v>0</v>
      </c>
    </row>
    <row r="2037" spans="27:27" x14ac:dyDescent="0.25">
      <c r="AA2037" s="4">
        <f t="shared" si="86"/>
        <v>0</v>
      </c>
    </row>
    <row r="2038" spans="27:27" x14ac:dyDescent="0.25">
      <c r="AA2038" s="4">
        <f t="shared" si="86"/>
        <v>0</v>
      </c>
    </row>
    <row r="2039" spans="27:27" x14ac:dyDescent="0.25">
      <c r="AA2039" s="4">
        <f t="shared" si="86"/>
        <v>0</v>
      </c>
    </row>
    <row r="2040" spans="27:27" x14ac:dyDescent="0.25">
      <c r="AA2040" s="4">
        <f t="shared" si="86"/>
        <v>0</v>
      </c>
    </row>
    <row r="2041" spans="27:27" x14ac:dyDescent="0.25">
      <c r="AA2041" s="4">
        <f t="shared" si="86"/>
        <v>0</v>
      </c>
    </row>
    <row r="2042" spans="27:27" x14ac:dyDescent="0.25">
      <c r="AA2042" s="4">
        <f t="shared" si="86"/>
        <v>0</v>
      </c>
    </row>
    <row r="2043" spans="27:27" x14ac:dyDescent="0.25">
      <c r="AA2043" s="4">
        <f t="shared" si="86"/>
        <v>0</v>
      </c>
    </row>
    <row r="2044" spans="27:27" x14ac:dyDescent="0.25">
      <c r="AA2044" s="4">
        <f t="shared" si="86"/>
        <v>0</v>
      </c>
    </row>
    <row r="2045" spans="27:27" x14ac:dyDescent="0.25">
      <c r="AA2045" s="4">
        <f t="shared" si="86"/>
        <v>0</v>
      </c>
    </row>
    <row r="2046" spans="27:27" x14ac:dyDescent="0.25">
      <c r="AA2046" s="4">
        <f t="shared" si="86"/>
        <v>0</v>
      </c>
    </row>
    <row r="2047" spans="27:27" x14ac:dyDescent="0.25">
      <c r="AA2047" s="4">
        <f t="shared" si="86"/>
        <v>0</v>
      </c>
    </row>
    <row r="2048" spans="27:27" x14ac:dyDescent="0.25">
      <c r="AA2048" s="4">
        <f t="shared" si="86"/>
        <v>0</v>
      </c>
    </row>
    <row r="2049" spans="27:27" x14ac:dyDescent="0.25">
      <c r="AA2049" s="4">
        <f t="shared" si="86"/>
        <v>0</v>
      </c>
    </row>
    <row r="2050" spans="27:27" x14ac:dyDescent="0.25">
      <c r="AA2050" s="4">
        <f t="shared" si="86"/>
        <v>0</v>
      </c>
    </row>
    <row r="2051" spans="27:27" x14ac:dyDescent="0.25">
      <c r="AA2051" s="4">
        <f t="shared" si="86"/>
        <v>0</v>
      </c>
    </row>
    <row r="2052" spans="27:27" x14ac:dyDescent="0.25">
      <c r="AA2052" s="4">
        <f t="shared" si="86"/>
        <v>0</v>
      </c>
    </row>
    <row r="2053" spans="27:27" x14ac:dyDescent="0.25">
      <c r="AA2053" s="4">
        <f t="shared" si="86"/>
        <v>0</v>
      </c>
    </row>
    <row r="2054" spans="27:27" x14ac:dyDescent="0.25">
      <c r="AA2054" s="4">
        <f t="shared" si="86"/>
        <v>0</v>
      </c>
    </row>
    <row r="2055" spans="27:27" x14ac:dyDescent="0.25">
      <c r="AA2055" s="4">
        <f t="shared" si="86"/>
        <v>0</v>
      </c>
    </row>
    <row r="2056" spans="27:27" x14ac:dyDescent="0.25">
      <c r="AA2056" s="4">
        <f t="shared" si="86"/>
        <v>0</v>
      </c>
    </row>
    <row r="2057" spans="27:27" x14ac:dyDescent="0.25">
      <c r="AA2057" s="4">
        <f t="shared" si="86"/>
        <v>0</v>
      </c>
    </row>
    <row r="2058" spans="27:27" x14ac:dyDescent="0.25">
      <c r="AA2058" s="4">
        <f t="shared" si="86"/>
        <v>0</v>
      </c>
    </row>
    <row r="2059" spans="27:27" x14ac:dyDescent="0.25">
      <c r="AA2059" s="4">
        <f t="shared" si="86"/>
        <v>0</v>
      </c>
    </row>
    <row r="2060" spans="27:27" x14ac:dyDescent="0.25">
      <c r="AA2060" s="4">
        <f t="shared" si="86"/>
        <v>0</v>
      </c>
    </row>
    <row r="2061" spans="27:27" x14ac:dyDescent="0.25">
      <c r="AA2061" s="4">
        <f t="shared" si="86"/>
        <v>0</v>
      </c>
    </row>
    <row r="2062" spans="27:27" x14ac:dyDescent="0.25">
      <c r="AA2062" s="4">
        <f t="shared" si="86"/>
        <v>0</v>
      </c>
    </row>
    <row r="2063" spans="27:27" x14ac:dyDescent="0.25">
      <c r="AA2063" s="4">
        <f t="shared" si="86"/>
        <v>0</v>
      </c>
    </row>
    <row r="2064" spans="27:27" x14ac:dyDescent="0.25">
      <c r="AA2064" s="4">
        <f t="shared" si="86"/>
        <v>0</v>
      </c>
    </row>
    <row r="2065" spans="27:27" x14ac:dyDescent="0.25">
      <c r="AA2065" s="4">
        <f t="shared" ref="AA2065:AA2128" si="87">+J2065-X2065</f>
        <v>0</v>
      </c>
    </row>
    <row r="2066" spans="27:27" x14ac:dyDescent="0.25">
      <c r="AA2066" s="4">
        <f t="shared" si="87"/>
        <v>0</v>
      </c>
    </row>
    <row r="2067" spans="27:27" x14ac:dyDescent="0.25">
      <c r="AA2067" s="4">
        <f t="shared" si="87"/>
        <v>0</v>
      </c>
    </row>
    <row r="2068" spans="27:27" x14ac:dyDescent="0.25">
      <c r="AA2068" s="4">
        <f t="shared" si="87"/>
        <v>0</v>
      </c>
    </row>
    <row r="2069" spans="27:27" x14ac:dyDescent="0.25">
      <c r="AA2069" s="4">
        <f t="shared" si="87"/>
        <v>0</v>
      </c>
    </row>
    <row r="2070" spans="27:27" x14ac:dyDescent="0.25">
      <c r="AA2070" s="4">
        <f t="shared" si="87"/>
        <v>0</v>
      </c>
    </row>
    <row r="2071" spans="27:27" x14ac:dyDescent="0.25">
      <c r="AA2071" s="4">
        <f t="shared" si="87"/>
        <v>0</v>
      </c>
    </row>
    <row r="2072" spans="27:27" x14ac:dyDescent="0.25">
      <c r="AA2072" s="4">
        <f t="shared" si="87"/>
        <v>0</v>
      </c>
    </row>
    <row r="2073" spans="27:27" x14ac:dyDescent="0.25">
      <c r="AA2073" s="4">
        <f t="shared" si="87"/>
        <v>0</v>
      </c>
    </row>
    <row r="2074" spans="27:27" x14ac:dyDescent="0.25">
      <c r="AA2074" s="4">
        <f t="shared" si="87"/>
        <v>0</v>
      </c>
    </row>
    <row r="2075" spans="27:27" x14ac:dyDescent="0.25">
      <c r="AA2075" s="4">
        <f t="shared" si="87"/>
        <v>0</v>
      </c>
    </row>
    <row r="2076" spans="27:27" x14ac:dyDescent="0.25">
      <c r="AA2076" s="4">
        <f t="shared" si="87"/>
        <v>0</v>
      </c>
    </row>
    <row r="2077" spans="27:27" x14ac:dyDescent="0.25">
      <c r="AA2077" s="4">
        <f t="shared" si="87"/>
        <v>0</v>
      </c>
    </row>
    <row r="2078" spans="27:27" x14ac:dyDescent="0.25">
      <c r="AA2078" s="4">
        <f t="shared" si="87"/>
        <v>0</v>
      </c>
    </row>
    <row r="2079" spans="27:27" x14ac:dyDescent="0.25">
      <c r="AA2079" s="4">
        <f t="shared" si="87"/>
        <v>0</v>
      </c>
    </row>
    <row r="2080" spans="27:27" x14ac:dyDescent="0.25">
      <c r="AA2080" s="4">
        <f t="shared" si="87"/>
        <v>0</v>
      </c>
    </row>
    <row r="2081" spans="27:27" x14ac:dyDescent="0.25">
      <c r="AA2081" s="4">
        <f t="shared" si="87"/>
        <v>0</v>
      </c>
    </row>
    <row r="2082" spans="27:27" x14ac:dyDescent="0.25">
      <c r="AA2082" s="4">
        <f t="shared" si="87"/>
        <v>0</v>
      </c>
    </row>
    <row r="2083" spans="27:27" x14ac:dyDescent="0.25">
      <c r="AA2083" s="4">
        <f t="shared" si="87"/>
        <v>0</v>
      </c>
    </row>
    <row r="2084" spans="27:27" x14ac:dyDescent="0.25">
      <c r="AA2084" s="4">
        <f t="shared" si="87"/>
        <v>0</v>
      </c>
    </row>
    <row r="2085" spans="27:27" x14ac:dyDescent="0.25">
      <c r="AA2085" s="4">
        <f t="shared" si="87"/>
        <v>0</v>
      </c>
    </row>
    <row r="2086" spans="27:27" x14ac:dyDescent="0.25">
      <c r="AA2086" s="4">
        <f t="shared" si="87"/>
        <v>0</v>
      </c>
    </row>
    <row r="2087" spans="27:27" x14ac:dyDescent="0.25">
      <c r="AA2087" s="4">
        <f t="shared" si="87"/>
        <v>0</v>
      </c>
    </row>
    <row r="2088" spans="27:27" x14ac:dyDescent="0.25">
      <c r="AA2088" s="4">
        <f t="shared" si="87"/>
        <v>0</v>
      </c>
    </row>
    <row r="2089" spans="27:27" x14ac:dyDescent="0.25">
      <c r="AA2089" s="4">
        <f t="shared" si="87"/>
        <v>0</v>
      </c>
    </row>
    <row r="2090" spans="27:27" x14ac:dyDescent="0.25">
      <c r="AA2090" s="4">
        <f t="shared" si="87"/>
        <v>0</v>
      </c>
    </row>
    <row r="2091" spans="27:27" x14ac:dyDescent="0.25">
      <c r="AA2091" s="4">
        <f t="shared" si="87"/>
        <v>0</v>
      </c>
    </row>
    <row r="2092" spans="27:27" x14ac:dyDescent="0.25">
      <c r="AA2092" s="4">
        <f t="shared" si="87"/>
        <v>0</v>
      </c>
    </row>
    <row r="2093" spans="27:27" x14ac:dyDescent="0.25">
      <c r="AA2093" s="4">
        <f t="shared" si="87"/>
        <v>0</v>
      </c>
    </row>
    <row r="2094" spans="27:27" x14ac:dyDescent="0.25">
      <c r="AA2094" s="4">
        <f t="shared" si="87"/>
        <v>0</v>
      </c>
    </row>
    <row r="2095" spans="27:27" x14ac:dyDescent="0.25">
      <c r="AA2095" s="4">
        <f t="shared" si="87"/>
        <v>0</v>
      </c>
    </row>
    <row r="2096" spans="27:27" x14ac:dyDescent="0.25">
      <c r="AA2096" s="4">
        <f t="shared" si="87"/>
        <v>0</v>
      </c>
    </row>
    <row r="2097" spans="27:27" x14ac:dyDescent="0.25">
      <c r="AA2097" s="4">
        <f t="shared" si="87"/>
        <v>0</v>
      </c>
    </row>
    <row r="2098" spans="27:27" x14ac:dyDescent="0.25">
      <c r="AA2098" s="4">
        <f t="shared" si="87"/>
        <v>0</v>
      </c>
    </row>
    <row r="2099" spans="27:27" x14ac:dyDescent="0.25">
      <c r="AA2099" s="4">
        <f t="shared" si="87"/>
        <v>0</v>
      </c>
    </row>
    <row r="2100" spans="27:27" x14ac:dyDescent="0.25">
      <c r="AA2100" s="4">
        <f t="shared" si="87"/>
        <v>0</v>
      </c>
    </row>
    <row r="2101" spans="27:27" x14ac:dyDescent="0.25">
      <c r="AA2101" s="4">
        <f t="shared" si="87"/>
        <v>0</v>
      </c>
    </row>
    <row r="2102" spans="27:27" x14ac:dyDescent="0.25">
      <c r="AA2102" s="4">
        <f t="shared" si="87"/>
        <v>0</v>
      </c>
    </row>
    <row r="2103" spans="27:27" x14ac:dyDescent="0.25">
      <c r="AA2103" s="4">
        <f t="shared" si="87"/>
        <v>0</v>
      </c>
    </row>
    <row r="2104" spans="27:27" x14ac:dyDescent="0.25">
      <c r="AA2104" s="4">
        <f t="shared" si="87"/>
        <v>0</v>
      </c>
    </row>
    <row r="2105" spans="27:27" x14ac:dyDescent="0.25">
      <c r="AA2105" s="4">
        <f t="shared" si="87"/>
        <v>0</v>
      </c>
    </row>
    <row r="2106" spans="27:27" x14ac:dyDescent="0.25">
      <c r="AA2106" s="4">
        <f t="shared" si="87"/>
        <v>0</v>
      </c>
    </row>
    <row r="2107" spans="27:27" x14ac:dyDescent="0.25">
      <c r="AA2107" s="4">
        <f t="shared" si="87"/>
        <v>0</v>
      </c>
    </row>
    <row r="2108" spans="27:27" x14ac:dyDescent="0.25">
      <c r="AA2108" s="4">
        <f t="shared" si="87"/>
        <v>0</v>
      </c>
    </row>
    <row r="2109" spans="27:27" x14ac:dyDescent="0.25">
      <c r="AA2109" s="4">
        <f t="shared" si="87"/>
        <v>0</v>
      </c>
    </row>
    <row r="2110" spans="27:27" x14ac:dyDescent="0.25">
      <c r="AA2110" s="4">
        <f t="shared" si="87"/>
        <v>0</v>
      </c>
    </row>
    <row r="2111" spans="27:27" x14ac:dyDescent="0.25">
      <c r="AA2111" s="4">
        <f t="shared" si="87"/>
        <v>0</v>
      </c>
    </row>
    <row r="2112" spans="27:27" x14ac:dyDescent="0.25">
      <c r="AA2112" s="4">
        <f t="shared" si="87"/>
        <v>0</v>
      </c>
    </row>
    <row r="2113" spans="27:27" x14ac:dyDescent="0.25">
      <c r="AA2113" s="4">
        <f t="shared" si="87"/>
        <v>0</v>
      </c>
    </row>
    <row r="2114" spans="27:27" x14ac:dyDescent="0.25">
      <c r="AA2114" s="4">
        <f t="shared" si="87"/>
        <v>0</v>
      </c>
    </row>
    <row r="2115" spans="27:27" x14ac:dyDescent="0.25">
      <c r="AA2115" s="4">
        <f t="shared" si="87"/>
        <v>0</v>
      </c>
    </row>
    <row r="2116" spans="27:27" x14ac:dyDescent="0.25">
      <c r="AA2116" s="4">
        <f t="shared" si="87"/>
        <v>0</v>
      </c>
    </row>
    <row r="2117" spans="27:27" x14ac:dyDescent="0.25">
      <c r="AA2117" s="4">
        <f t="shared" si="87"/>
        <v>0</v>
      </c>
    </row>
    <row r="2118" spans="27:27" x14ac:dyDescent="0.25">
      <c r="AA2118" s="4">
        <f t="shared" si="87"/>
        <v>0</v>
      </c>
    </row>
    <row r="2119" spans="27:27" x14ac:dyDescent="0.25">
      <c r="AA2119" s="4">
        <f t="shared" si="87"/>
        <v>0</v>
      </c>
    </row>
    <row r="2120" spans="27:27" x14ac:dyDescent="0.25">
      <c r="AA2120" s="4">
        <f t="shared" si="87"/>
        <v>0</v>
      </c>
    </row>
    <row r="2121" spans="27:27" x14ac:dyDescent="0.25">
      <c r="AA2121" s="4">
        <f t="shared" si="87"/>
        <v>0</v>
      </c>
    </row>
    <row r="2122" spans="27:27" x14ac:dyDescent="0.25">
      <c r="AA2122" s="4">
        <f t="shared" si="87"/>
        <v>0</v>
      </c>
    </row>
    <row r="2123" spans="27:27" x14ac:dyDescent="0.25">
      <c r="AA2123" s="4">
        <f t="shared" si="87"/>
        <v>0</v>
      </c>
    </row>
    <row r="2124" spans="27:27" x14ac:dyDescent="0.25">
      <c r="AA2124" s="4">
        <f t="shared" si="87"/>
        <v>0</v>
      </c>
    </row>
    <row r="2125" spans="27:27" x14ac:dyDescent="0.25">
      <c r="AA2125" s="4">
        <f t="shared" si="87"/>
        <v>0</v>
      </c>
    </row>
    <row r="2126" spans="27:27" x14ac:dyDescent="0.25">
      <c r="AA2126" s="4">
        <f t="shared" si="87"/>
        <v>0</v>
      </c>
    </row>
    <row r="2127" spans="27:27" x14ac:dyDescent="0.25">
      <c r="AA2127" s="4">
        <f t="shared" si="87"/>
        <v>0</v>
      </c>
    </row>
    <row r="2128" spans="27:27" x14ac:dyDescent="0.25">
      <c r="AA2128" s="4">
        <f t="shared" si="87"/>
        <v>0</v>
      </c>
    </row>
    <row r="2129" spans="27:27" x14ac:dyDescent="0.25">
      <c r="AA2129" s="4">
        <f t="shared" ref="AA2129:AA2192" si="88">+J2129-X2129</f>
        <v>0</v>
      </c>
    </row>
    <row r="2130" spans="27:27" x14ac:dyDescent="0.25">
      <c r="AA2130" s="4">
        <f t="shared" si="88"/>
        <v>0</v>
      </c>
    </row>
    <row r="2131" spans="27:27" x14ac:dyDescent="0.25">
      <c r="AA2131" s="4">
        <f t="shared" si="88"/>
        <v>0</v>
      </c>
    </row>
    <row r="2132" spans="27:27" x14ac:dyDescent="0.25">
      <c r="AA2132" s="4">
        <f t="shared" si="88"/>
        <v>0</v>
      </c>
    </row>
    <row r="2133" spans="27:27" x14ac:dyDescent="0.25">
      <c r="AA2133" s="4">
        <f t="shared" si="88"/>
        <v>0</v>
      </c>
    </row>
    <row r="2134" spans="27:27" x14ac:dyDescent="0.25">
      <c r="AA2134" s="4">
        <f t="shared" si="88"/>
        <v>0</v>
      </c>
    </row>
    <row r="2135" spans="27:27" x14ac:dyDescent="0.25">
      <c r="AA2135" s="4">
        <f t="shared" si="88"/>
        <v>0</v>
      </c>
    </row>
    <row r="2136" spans="27:27" x14ac:dyDescent="0.25">
      <c r="AA2136" s="4">
        <f t="shared" si="88"/>
        <v>0</v>
      </c>
    </row>
    <row r="2137" spans="27:27" x14ac:dyDescent="0.25">
      <c r="AA2137" s="4">
        <f t="shared" si="88"/>
        <v>0</v>
      </c>
    </row>
    <row r="2138" spans="27:27" x14ac:dyDescent="0.25">
      <c r="AA2138" s="4">
        <f t="shared" si="88"/>
        <v>0</v>
      </c>
    </row>
    <row r="2139" spans="27:27" x14ac:dyDescent="0.25">
      <c r="AA2139" s="4">
        <f t="shared" si="88"/>
        <v>0</v>
      </c>
    </row>
    <row r="2140" spans="27:27" x14ac:dyDescent="0.25">
      <c r="AA2140" s="4">
        <f t="shared" si="88"/>
        <v>0</v>
      </c>
    </row>
    <row r="2141" spans="27:27" x14ac:dyDescent="0.25">
      <c r="AA2141" s="4">
        <f t="shared" si="88"/>
        <v>0</v>
      </c>
    </row>
    <row r="2142" spans="27:27" x14ac:dyDescent="0.25">
      <c r="AA2142" s="4">
        <f t="shared" si="88"/>
        <v>0</v>
      </c>
    </row>
    <row r="2143" spans="27:27" x14ac:dyDescent="0.25">
      <c r="AA2143" s="4">
        <f t="shared" si="88"/>
        <v>0</v>
      </c>
    </row>
    <row r="2144" spans="27:27" x14ac:dyDescent="0.25">
      <c r="AA2144" s="4">
        <f t="shared" si="88"/>
        <v>0</v>
      </c>
    </row>
    <row r="2145" spans="27:27" x14ac:dyDescent="0.25">
      <c r="AA2145" s="4">
        <f t="shared" si="88"/>
        <v>0</v>
      </c>
    </row>
    <row r="2146" spans="27:27" x14ac:dyDescent="0.25">
      <c r="AA2146" s="4">
        <f t="shared" si="88"/>
        <v>0</v>
      </c>
    </row>
    <row r="2147" spans="27:27" x14ac:dyDescent="0.25">
      <c r="AA2147" s="4">
        <f t="shared" si="88"/>
        <v>0</v>
      </c>
    </row>
    <row r="2148" spans="27:27" x14ac:dyDescent="0.25">
      <c r="AA2148" s="4">
        <f t="shared" si="88"/>
        <v>0</v>
      </c>
    </row>
    <row r="2149" spans="27:27" x14ac:dyDescent="0.25">
      <c r="AA2149" s="4">
        <f t="shared" si="88"/>
        <v>0</v>
      </c>
    </row>
    <row r="2150" spans="27:27" x14ac:dyDescent="0.25">
      <c r="AA2150" s="4">
        <f t="shared" si="88"/>
        <v>0</v>
      </c>
    </row>
    <row r="2151" spans="27:27" x14ac:dyDescent="0.25">
      <c r="AA2151" s="4">
        <f t="shared" si="88"/>
        <v>0</v>
      </c>
    </row>
    <row r="2152" spans="27:27" x14ac:dyDescent="0.25">
      <c r="AA2152" s="4">
        <f t="shared" si="88"/>
        <v>0</v>
      </c>
    </row>
    <row r="2153" spans="27:27" x14ac:dyDescent="0.25">
      <c r="AA2153" s="4">
        <f t="shared" si="88"/>
        <v>0</v>
      </c>
    </row>
    <row r="2154" spans="27:27" x14ac:dyDescent="0.25">
      <c r="AA2154" s="4">
        <f t="shared" si="88"/>
        <v>0</v>
      </c>
    </row>
    <row r="2155" spans="27:27" x14ac:dyDescent="0.25">
      <c r="AA2155" s="4">
        <f t="shared" si="88"/>
        <v>0</v>
      </c>
    </row>
    <row r="2156" spans="27:27" x14ac:dyDescent="0.25">
      <c r="AA2156" s="4">
        <f t="shared" si="88"/>
        <v>0</v>
      </c>
    </row>
    <row r="2157" spans="27:27" x14ac:dyDescent="0.25">
      <c r="AA2157" s="4">
        <f t="shared" si="88"/>
        <v>0</v>
      </c>
    </row>
    <row r="2158" spans="27:27" x14ac:dyDescent="0.25">
      <c r="AA2158" s="4">
        <f t="shared" si="88"/>
        <v>0</v>
      </c>
    </row>
    <row r="2159" spans="27:27" x14ac:dyDescent="0.25">
      <c r="AA2159" s="4">
        <f t="shared" si="88"/>
        <v>0</v>
      </c>
    </row>
    <row r="2160" spans="27:27" x14ac:dyDescent="0.25">
      <c r="AA2160" s="4">
        <f t="shared" si="88"/>
        <v>0</v>
      </c>
    </row>
    <row r="2161" spans="27:27" x14ac:dyDescent="0.25">
      <c r="AA2161" s="4">
        <f t="shared" si="88"/>
        <v>0</v>
      </c>
    </row>
    <row r="2162" spans="27:27" x14ac:dyDescent="0.25">
      <c r="AA2162" s="4">
        <f t="shared" si="88"/>
        <v>0</v>
      </c>
    </row>
    <row r="2163" spans="27:27" x14ac:dyDescent="0.25">
      <c r="AA2163" s="4">
        <f t="shared" si="88"/>
        <v>0</v>
      </c>
    </row>
    <row r="2164" spans="27:27" x14ac:dyDescent="0.25">
      <c r="AA2164" s="4">
        <f t="shared" si="88"/>
        <v>0</v>
      </c>
    </row>
    <row r="2165" spans="27:27" x14ac:dyDescent="0.25">
      <c r="AA2165" s="4">
        <f t="shared" si="88"/>
        <v>0</v>
      </c>
    </row>
    <row r="2166" spans="27:27" x14ac:dyDescent="0.25">
      <c r="AA2166" s="4">
        <f t="shared" si="88"/>
        <v>0</v>
      </c>
    </row>
    <row r="2167" spans="27:27" x14ac:dyDescent="0.25">
      <c r="AA2167" s="4">
        <f t="shared" si="88"/>
        <v>0</v>
      </c>
    </row>
    <row r="2168" spans="27:27" x14ac:dyDescent="0.25">
      <c r="AA2168" s="4">
        <f t="shared" si="88"/>
        <v>0</v>
      </c>
    </row>
    <row r="2169" spans="27:27" x14ac:dyDescent="0.25">
      <c r="AA2169" s="4">
        <f t="shared" si="88"/>
        <v>0</v>
      </c>
    </row>
    <row r="2170" spans="27:27" x14ac:dyDescent="0.25">
      <c r="AA2170" s="4">
        <f t="shared" si="88"/>
        <v>0</v>
      </c>
    </row>
    <row r="2171" spans="27:27" x14ac:dyDescent="0.25">
      <c r="AA2171" s="4">
        <f t="shared" si="88"/>
        <v>0</v>
      </c>
    </row>
    <row r="2172" spans="27:27" x14ac:dyDescent="0.25">
      <c r="AA2172" s="4">
        <f t="shared" si="88"/>
        <v>0</v>
      </c>
    </row>
    <row r="2173" spans="27:27" x14ac:dyDescent="0.25">
      <c r="AA2173" s="4">
        <f t="shared" si="88"/>
        <v>0</v>
      </c>
    </row>
    <row r="2174" spans="27:27" x14ac:dyDescent="0.25">
      <c r="AA2174" s="4">
        <f t="shared" si="88"/>
        <v>0</v>
      </c>
    </row>
    <row r="2175" spans="27:27" x14ac:dyDescent="0.25">
      <c r="AA2175" s="4">
        <f t="shared" si="88"/>
        <v>0</v>
      </c>
    </row>
    <row r="2176" spans="27:27" x14ac:dyDescent="0.25">
      <c r="AA2176" s="4">
        <f t="shared" si="88"/>
        <v>0</v>
      </c>
    </row>
    <row r="2177" spans="27:27" x14ac:dyDescent="0.25">
      <c r="AA2177" s="4">
        <f t="shared" si="88"/>
        <v>0</v>
      </c>
    </row>
    <row r="2178" spans="27:27" x14ac:dyDescent="0.25">
      <c r="AA2178" s="4">
        <f t="shared" si="88"/>
        <v>0</v>
      </c>
    </row>
    <row r="2179" spans="27:27" x14ac:dyDescent="0.25">
      <c r="AA2179" s="4">
        <f t="shared" si="88"/>
        <v>0</v>
      </c>
    </row>
    <row r="2180" spans="27:27" x14ac:dyDescent="0.25">
      <c r="AA2180" s="4">
        <f t="shared" si="88"/>
        <v>0</v>
      </c>
    </row>
    <row r="2181" spans="27:27" x14ac:dyDescent="0.25">
      <c r="AA2181" s="4">
        <f t="shared" si="88"/>
        <v>0</v>
      </c>
    </row>
    <row r="2182" spans="27:27" x14ac:dyDescent="0.25">
      <c r="AA2182" s="4">
        <f t="shared" si="88"/>
        <v>0</v>
      </c>
    </row>
    <row r="2183" spans="27:27" x14ac:dyDescent="0.25">
      <c r="AA2183" s="4">
        <f t="shared" si="88"/>
        <v>0</v>
      </c>
    </row>
    <row r="2184" spans="27:27" x14ac:dyDescent="0.25">
      <c r="AA2184" s="4">
        <f t="shared" si="88"/>
        <v>0</v>
      </c>
    </row>
    <row r="2185" spans="27:27" x14ac:dyDescent="0.25">
      <c r="AA2185" s="4">
        <f t="shared" si="88"/>
        <v>0</v>
      </c>
    </row>
    <row r="2186" spans="27:27" x14ac:dyDescent="0.25">
      <c r="AA2186" s="4">
        <f t="shared" si="88"/>
        <v>0</v>
      </c>
    </row>
    <row r="2187" spans="27:27" x14ac:dyDescent="0.25">
      <c r="AA2187" s="4">
        <f t="shared" si="88"/>
        <v>0</v>
      </c>
    </row>
    <row r="2188" spans="27:27" x14ac:dyDescent="0.25">
      <c r="AA2188" s="4">
        <f t="shared" si="88"/>
        <v>0</v>
      </c>
    </row>
    <row r="2189" spans="27:27" x14ac:dyDescent="0.25">
      <c r="AA2189" s="4">
        <f t="shared" si="88"/>
        <v>0</v>
      </c>
    </row>
    <row r="2190" spans="27:27" x14ac:dyDescent="0.25">
      <c r="AA2190" s="4">
        <f t="shared" si="88"/>
        <v>0</v>
      </c>
    </row>
    <row r="2191" spans="27:27" x14ac:dyDescent="0.25">
      <c r="AA2191" s="4">
        <f t="shared" si="88"/>
        <v>0</v>
      </c>
    </row>
    <row r="2192" spans="27:27" x14ac:dyDescent="0.25">
      <c r="AA2192" s="4">
        <f t="shared" si="88"/>
        <v>0</v>
      </c>
    </row>
    <row r="2193" spans="27:27" x14ac:dyDescent="0.25">
      <c r="AA2193" s="4">
        <f t="shared" ref="AA2193:AA2256" si="89">+J2193-X2193</f>
        <v>0</v>
      </c>
    </row>
    <row r="2194" spans="27:27" x14ac:dyDescent="0.25">
      <c r="AA2194" s="4">
        <f t="shared" si="89"/>
        <v>0</v>
      </c>
    </row>
    <row r="2195" spans="27:27" x14ac:dyDescent="0.25">
      <c r="AA2195" s="4">
        <f t="shared" si="89"/>
        <v>0</v>
      </c>
    </row>
    <row r="2196" spans="27:27" x14ac:dyDescent="0.25">
      <c r="AA2196" s="4">
        <f t="shared" si="89"/>
        <v>0</v>
      </c>
    </row>
    <row r="2197" spans="27:27" x14ac:dyDescent="0.25">
      <c r="AA2197" s="4">
        <f t="shared" si="89"/>
        <v>0</v>
      </c>
    </row>
    <row r="2198" spans="27:27" x14ac:dyDescent="0.25">
      <c r="AA2198" s="4">
        <f t="shared" si="89"/>
        <v>0</v>
      </c>
    </row>
    <row r="2199" spans="27:27" x14ac:dyDescent="0.25">
      <c r="AA2199" s="4">
        <f t="shared" si="89"/>
        <v>0</v>
      </c>
    </row>
    <row r="2200" spans="27:27" x14ac:dyDescent="0.25">
      <c r="AA2200" s="4">
        <f t="shared" si="89"/>
        <v>0</v>
      </c>
    </row>
    <row r="2201" spans="27:27" x14ac:dyDescent="0.25">
      <c r="AA2201" s="4">
        <f t="shared" si="89"/>
        <v>0</v>
      </c>
    </row>
    <row r="2202" spans="27:27" x14ac:dyDescent="0.25">
      <c r="AA2202" s="4">
        <f t="shared" si="89"/>
        <v>0</v>
      </c>
    </row>
    <row r="2203" spans="27:27" x14ac:dyDescent="0.25">
      <c r="AA2203" s="4">
        <f t="shared" si="89"/>
        <v>0</v>
      </c>
    </row>
    <row r="2204" spans="27:27" x14ac:dyDescent="0.25">
      <c r="AA2204" s="4">
        <f t="shared" si="89"/>
        <v>0</v>
      </c>
    </row>
    <row r="2205" spans="27:27" x14ac:dyDescent="0.25">
      <c r="AA2205" s="4">
        <f t="shared" si="89"/>
        <v>0</v>
      </c>
    </row>
    <row r="2206" spans="27:27" x14ac:dyDescent="0.25">
      <c r="AA2206" s="4">
        <f t="shared" si="89"/>
        <v>0</v>
      </c>
    </row>
    <row r="2207" spans="27:27" x14ac:dyDescent="0.25">
      <c r="AA2207" s="4">
        <f t="shared" si="89"/>
        <v>0</v>
      </c>
    </row>
    <row r="2208" spans="27:27" x14ac:dyDescent="0.25">
      <c r="AA2208" s="4">
        <f t="shared" si="89"/>
        <v>0</v>
      </c>
    </row>
    <row r="2209" spans="27:27" x14ac:dyDescent="0.25">
      <c r="AA2209" s="4">
        <f t="shared" si="89"/>
        <v>0</v>
      </c>
    </row>
    <row r="2210" spans="27:27" x14ac:dyDescent="0.25">
      <c r="AA2210" s="4">
        <f t="shared" si="89"/>
        <v>0</v>
      </c>
    </row>
    <row r="2211" spans="27:27" x14ac:dyDescent="0.25">
      <c r="AA2211" s="4">
        <f t="shared" si="89"/>
        <v>0</v>
      </c>
    </row>
    <row r="2212" spans="27:27" x14ac:dyDescent="0.25">
      <c r="AA2212" s="4">
        <f t="shared" si="89"/>
        <v>0</v>
      </c>
    </row>
    <row r="2213" spans="27:27" x14ac:dyDescent="0.25">
      <c r="AA2213" s="4">
        <f t="shared" si="89"/>
        <v>0</v>
      </c>
    </row>
    <row r="2214" spans="27:27" x14ac:dyDescent="0.25">
      <c r="AA2214" s="4">
        <f t="shared" si="89"/>
        <v>0</v>
      </c>
    </row>
    <row r="2215" spans="27:27" x14ac:dyDescent="0.25">
      <c r="AA2215" s="4">
        <f t="shared" si="89"/>
        <v>0</v>
      </c>
    </row>
    <row r="2216" spans="27:27" x14ac:dyDescent="0.25">
      <c r="AA2216" s="4">
        <f t="shared" si="89"/>
        <v>0</v>
      </c>
    </row>
    <row r="2217" spans="27:27" x14ac:dyDescent="0.25">
      <c r="AA2217" s="4">
        <f t="shared" si="89"/>
        <v>0</v>
      </c>
    </row>
    <row r="2218" spans="27:27" x14ac:dyDescent="0.25">
      <c r="AA2218" s="4">
        <f t="shared" si="89"/>
        <v>0</v>
      </c>
    </row>
    <row r="2219" spans="27:27" x14ac:dyDescent="0.25">
      <c r="AA2219" s="4">
        <f t="shared" si="89"/>
        <v>0</v>
      </c>
    </row>
    <row r="2220" spans="27:27" x14ac:dyDescent="0.25">
      <c r="AA2220" s="4">
        <f t="shared" si="89"/>
        <v>0</v>
      </c>
    </row>
    <row r="2221" spans="27:27" x14ac:dyDescent="0.25">
      <c r="AA2221" s="4">
        <f t="shared" si="89"/>
        <v>0</v>
      </c>
    </row>
    <row r="2222" spans="27:27" x14ac:dyDescent="0.25">
      <c r="AA2222" s="4">
        <f t="shared" si="89"/>
        <v>0</v>
      </c>
    </row>
    <row r="2223" spans="27:27" x14ac:dyDescent="0.25">
      <c r="AA2223" s="4">
        <f t="shared" si="89"/>
        <v>0</v>
      </c>
    </row>
    <row r="2224" spans="27:27" x14ac:dyDescent="0.25">
      <c r="AA2224" s="4">
        <f t="shared" si="89"/>
        <v>0</v>
      </c>
    </row>
    <row r="2225" spans="27:27" x14ac:dyDescent="0.25">
      <c r="AA2225" s="4">
        <f t="shared" si="89"/>
        <v>0</v>
      </c>
    </row>
    <row r="2226" spans="27:27" x14ac:dyDescent="0.25">
      <c r="AA2226" s="4">
        <f t="shared" si="89"/>
        <v>0</v>
      </c>
    </row>
    <row r="2227" spans="27:27" x14ac:dyDescent="0.25">
      <c r="AA2227" s="4">
        <f t="shared" si="89"/>
        <v>0</v>
      </c>
    </row>
    <row r="2228" spans="27:27" x14ac:dyDescent="0.25">
      <c r="AA2228" s="4">
        <f t="shared" si="89"/>
        <v>0</v>
      </c>
    </row>
    <row r="2229" spans="27:27" x14ac:dyDescent="0.25">
      <c r="AA2229" s="4">
        <f t="shared" si="89"/>
        <v>0</v>
      </c>
    </row>
    <row r="2230" spans="27:27" x14ac:dyDescent="0.25">
      <c r="AA2230" s="4">
        <f t="shared" si="89"/>
        <v>0</v>
      </c>
    </row>
    <row r="2231" spans="27:27" x14ac:dyDescent="0.25">
      <c r="AA2231" s="4">
        <f t="shared" si="89"/>
        <v>0</v>
      </c>
    </row>
    <row r="2232" spans="27:27" x14ac:dyDescent="0.25">
      <c r="AA2232" s="4">
        <f t="shared" si="89"/>
        <v>0</v>
      </c>
    </row>
    <row r="2233" spans="27:27" x14ac:dyDescent="0.25">
      <c r="AA2233" s="4">
        <f t="shared" si="89"/>
        <v>0</v>
      </c>
    </row>
    <row r="2234" spans="27:27" x14ac:dyDescent="0.25">
      <c r="AA2234" s="4">
        <f t="shared" si="89"/>
        <v>0</v>
      </c>
    </row>
    <row r="2235" spans="27:27" x14ac:dyDescent="0.25">
      <c r="AA2235" s="4">
        <f t="shared" si="89"/>
        <v>0</v>
      </c>
    </row>
    <row r="2236" spans="27:27" x14ac:dyDescent="0.25">
      <c r="AA2236" s="4">
        <f t="shared" si="89"/>
        <v>0</v>
      </c>
    </row>
    <row r="2237" spans="27:27" x14ac:dyDescent="0.25">
      <c r="AA2237" s="4">
        <f t="shared" si="89"/>
        <v>0</v>
      </c>
    </row>
    <row r="2238" spans="27:27" x14ac:dyDescent="0.25">
      <c r="AA2238" s="4">
        <f t="shared" si="89"/>
        <v>0</v>
      </c>
    </row>
    <row r="2239" spans="27:27" x14ac:dyDescent="0.25">
      <c r="AA2239" s="4">
        <f t="shared" si="89"/>
        <v>0</v>
      </c>
    </row>
    <row r="2240" spans="27:27" x14ac:dyDescent="0.25">
      <c r="AA2240" s="4">
        <f t="shared" si="89"/>
        <v>0</v>
      </c>
    </row>
    <row r="2241" spans="27:27" x14ac:dyDescent="0.25">
      <c r="AA2241" s="4">
        <f t="shared" si="89"/>
        <v>0</v>
      </c>
    </row>
    <row r="2242" spans="27:27" x14ac:dyDescent="0.25">
      <c r="AA2242" s="4">
        <f t="shared" si="89"/>
        <v>0</v>
      </c>
    </row>
    <row r="2243" spans="27:27" x14ac:dyDescent="0.25">
      <c r="AA2243" s="4">
        <f t="shared" si="89"/>
        <v>0</v>
      </c>
    </row>
    <row r="2244" spans="27:27" x14ac:dyDescent="0.25">
      <c r="AA2244" s="4">
        <f t="shared" si="89"/>
        <v>0</v>
      </c>
    </row>
    <row r="2245" spans="27:27" x14ac:dyDescent="0.25">
      <c r="AA2245" s="4">
        <f t="shared" si="89"/>
        <v>0</v>
      </c>
    </row>
    <row r="2246" spans="27:27" x14ac:dyDescent="0.25">
      <c r="AA2246" s="4">
        <f t="shared" si="89"/>
        <v>0</v>
      </c>
    </row>
    <row r="2247" spans="27:27" x14ac:dyDescent="0.25">
      <c r="AA2247" s="4">
        <f t="shared" si="89"/>
        <v>0</v>
      </c>
    </row>
    <row r="2248" spans="27:27" x14ac:dyDescent="0.25">
      <c r="AA2248" s="4">
        <f t="shared" si="89"/>
        <v>0</v>
      </c>
    </row>
    <row r="2249" spans="27:27" x14ac:dyDescent="0.25">
      <c r="AA2249" s="4">
        <f t="shared" si="89"/>
        <v>0</v>
      </c>
    </row>
    <row r="2250" spans="27:27" x14ac:dyDescent="0.25">
      <c r="AA2250" s="4">
        <f t="shared" si="89"/>
        <v>0</v>
      </c>
    </row>
    <row r="2251" spans="27:27" x14ac:dyDescent="0.25">
      <c r="AA2251" s="4">
        <f t="shared" si="89"/>
        <v>0</v>
      </c>
    </row>
    <row r="2252" spans="27:27" x14ac:dyDescent="0.25">
      <c r="AA2252" s="4">
        <f t="shared" si="89"/>
        <v>0</v>
      </c>
    </row>
    <row r="2253" spans="27:27" x14ac:dyDescent="0.25">
      <c r="AA2253" s="4">
        <f t="shared" si="89"/>
        <v>0</v>
      </c>
    </row>
    <row r="2254" spans="27:27" x14ac:dyDescent="0.25">
      <c r="AA2254" s="4">
        <f t="shared" si="89"/>
        <v>0</v>
      </c>
    </row>
    <row r="2255" spans="27:27" x14ac:dyDescent="0.25">
      <c r="AA2255" s="4">
        <f t="shared" si="89"/>
        <v>0</v>
      </c>
    </row>
    <row r="2256" spans="27:27" x14ac:dyDescent="0.25">
      <c r="AA2256" s="4">
        <f t="shared" si="89"/>
        <v>0</v>
      </c>
    </row>
    <row r="2257" spans="27:27" x14ac:dyDescent="0.25">
      <c r="AA2257" s="4">
        <f t="shared" ref="AA2257:AA2320" si="90">+J2257-X2257</f>
        <v>0</v>
      </c>
    </row>
    <row r="2258" spans="27:27" x14ac:dyDescent="0.25">
      <c r="AA2258" s="4">
        <f t="shared" si="90"/>
        <v>0</v>
      </c>
    </row>
    <row r="2259" spans="27:27" x14ac:dyDescent="0.25">
      <c r="AA2259" s="4">
        <f t="shared" si="90"/>
        <v>0</v>
      </c>
    </row>
    <row r="2260" spans="27:27" x14ac:dyDescent="0.25">
      <c r="AA2260" s="4">
        <f t="shared" si="90"/>
        <v>0</v>
      </c>
    </row>
    <row r="2261" spans="27:27" x14ac:dyDescent="0.25">
      <c r="AA2261" s="4">
        <f t="shared" si="90"/>
        <v>0</v>
      </c>
    </row>
    <row r="2262" spans="27:27" x14ac:dyDescent="0.25">
      <c r="AA2262" s="4">
        <f t="shared" si="90"/>
        <v>0</v>
      </c>
    </row>
    <row r="2263" spans="27:27" x14ac:dyDescent="0.25">
      <c r="AA2263" s="4">
        <f t="shared" si="90"/>
        <v>0</v>
      </c>
    </row>
    <row r="2264" spans="27:27" x14ac:dyDescent="0.25">
      <c r="AA2264" s="4">
        <f t="shared" si="90"/>
        <v>0</v>
      </c>
    </row>
    <row r="2265" spans="27:27" x14ac:dyDescent="0.25">
      <c r="AA2265" s="4">
        <f t="shared" si="90"/>
        <v>0</v>
      </c>
    </row>
    <row r="2266" spans="27:27" x14ac:dyDescent="0.25">
      <c r="AA2266" s="4">
        <f t="shared" si="90"/>
        <v>0</v>
      </c>
    </row>
    <row r="2267" spans="27:27" x14ac:dyDescent="0.25">
      <c r="AA2267" s="4">
        <f t="shared" si="90"/>
        <v>0</v>
      </c>
    </row>
    <row r="2268" spans="27:27" x14ac:dyDescent="0.25">
      <c r="AA2268" s="4">
        <f t="shared" si="90"/>
        <v>0</v>
      </c>
    </row>
    <row r="2269" spans="27:27" x14ac:dyDescent="0.25">
      <c r="AA2269" s="4">
        <f t="shared" si="90"/>
        <v>0</v>
      </c>
    </row>
    <row r="2270" spans="27:27" x14ac:dyDescent="0.25">
      <c r="AA2270" s="4">
        <f t="shared" si="90"/>
        <v>0</v>
      </c>
    </row>
    <row r="2271" spans="27:27" x14ac:dyDescent="0.25">
      <c r="AA2271" s="4">
        <f t="shared" si="90"/>
        <v>0</v>
      </c>
    </row>
    <row r="2272" spans="27:27" x14ac:dyDescent="0.25">
      <c r="AA2272" s="4">
        <f t="shared" si="90"/>
        <v>0</v>
      </c>
    </row>
    <row r="2273" spans="27:27" x14ac:dyDescent="0.25">
      <c r="AA2273" s="4">
        <f t="shared" si="90"/>
        <v>0</v>
      </c>
    </row>
    <row r="2274" spans="27:27" x14ac:dyDescent="0.25">
      <c r="AA2274" s="4">
        <f t="shared" si="90"/>
        <v>0</v>
      </c>
    </row>
    <row r="2275" spans="27:27" x14ac:dyDescent="0.25">
      <c r="AA2275" s="4">
        <f t="shared" si="90"/>
        <v>0</v>
      </c>
    </row>
    <row r="2276" spans="27:27" x14ac:dyDescent="0.25">
      <c r="AA2276" s="4">
        <f t="shared" si="90"/>
        <v>0</v>
      </c>
    </row>
    <row r="2277" spans="27:27" x14ac:dyDescent="0.25">
      <c r="AA2277" s="4">
        <f t="shared" si="90"/>
        <v>0</v>
      </c>
    </row>
    <row r="2278" spans="27:27" x14ac:dyDescent="0.25">
      <c r="AA2278" s="4">
        <f t="shared" si="90"/>
        <v>0</v>
      </c>
    </row>
    <row r="2279" spans="27:27" x14ac:dyDescent="0.25">
      <c r="AA2279" s="4">
        <f t="shared" si="90"/>
        <v>0</v>
      </c>
    </row>
    <row r="2280" spans="27:27" x14ac:dyDescent="0.25">
      <c r="AA2280" s="4">
        <f t="shared" si="90"/>
        <v>0</v>
      </c>
    </row>
    <row r="2281" spans="27:27" x14ac:dyDescent="0.25">
      <c r="AA2281" s="4">
        <f t="shared" si="90"/>
        <v>0</v>
      </c>
    </row>
    <row r="2282" spans="27:27" x14ac:dyDescent="0.25">
      <c r="AA2282" s="4">
        <f t="shared" si="90"/>
        <v>0</v>
      </c>
    </row>
    <row r="2283" spans="27:27" x14ac:dyDescent="0.25">
      <c r="AA2283" s="4">
        <f t="shared" si="90"/>
        <v>0</v>
      </c>
    </row>
    <row r="2284" spans="27:27" x14ac:dyDescent="0.25">
      <c r="AA2284" s="4">
        <f t="shared" si="90"/>
        <v>0</v>
      </c>
    </row>
    <row r="2285" spans="27:27" x14ac:dyDescent="0.25">
      <c r="AA2285" s="4">
        <f t="shared" si="90"/>
        <v>0</v>
      </c>
    </row>
    <row r="2286" spans="27:27" x14ac:dyDescent="0.25">
      <c r="AA2286" s="4">
        <f t="shared" si="90"/>
        <v>0</v>
      </c>
    </row>
    <row r="2287" spans="27:27" x14ac:dyDescent="0.25">
      <c r="AA2287" s="4">
        <f t="shared" si="90"/>
        <v>0</v>
      </c>
    </row>
    <row r="2288" spans="27:27" x14ac:dyDescent="0.25">
      <c r="AA2288" s="4">
        <f t="shared" si="90"/>
        <v>0</v>
      </c>
    </row>
    <row r="2289" spans="27:27" x14ac:dyDescent="0.25">
      <c r="AA2289" s="4">
        <f t="shared" si="90"/>
        <v>0</v>
      </c>
    </row>
    <row r="2290" spans="27:27" x14ac:dyDescent="0.25">
      <c r="AA2290" s="4">
        <f t="shared" si="90"/>
        <v>0</v>
      </c>
    </row>
    <row r="2291" spans="27:27" x14ac:dyDescent="0.25">
      <c r="AA2291" s="4">
        <f t="shared" si="90"/>
        <v>0</v>
      </c>
    </row>
    <row r="2292" spans="27:27" x14ac:dyDescent="0.25">
      <c r="AA2292" s="4">
        <f t="shared" si="90"/>
        <v>0</v>
      </c>
    </row>
    <row r="2293" spans="27:27" x14ac:dyDescent="0.25">
      <c r="AA2293" s="4">
        <f t="shared" si="90"/>
        <v>0</v>
      </c>
    </row>
    <row r="2294" spans="27:27" x14ac:dyDescent="0.25">
      <c r="AA2294" s="4">
        <f t="shared" si="90"/>
        <v>0</v>
      </c>
    </row>
    <row r="2295" spans="27:27" x14ac:dyDescent="0.25">
      <c r="AA2295" s="4">
        <f t="shared" si="90"/>
        <v>0</v>
      </c>
    </row>
    <row r="2296" spans="27:27" x14ac:dyDescent="0.25">
      <c r="AA2296" s="4">
        <f t="shared" si="90"/>
        <v>0</v>
      </c>
    </row>
    <row r="2297" spans="27:27" x14ac:dyDescent="0.25">
      <c r="AA2297" s="4">
        <f t="shared" si="90"/>
        <v>0</v>
      </c>
    </row>
    <row r="2298" spans="27:27" x14ac:dyDescent="0.25">
      <c r="AA2298" s="4">
        <f t="shared" si="90"/>
        <v>0</v>
      </c>
    </row>
    <row r="2299" spans="27:27" x14ac:dyDescent="0.25">
      <c r="AA2299" s="4">
        <f t="shared" si="90"/>
        <v>0</v>
      </c>
    </row>
    <row r="2300" spans="27:27" x14ac:dyDescent="0.25">
      <c r="AA2300" s="4">
        <f t="shared" si="90"/>
        <v>0</v>
      </c>
    </row>
    <row r="2301" spans="27:27" x14ac:dyDescent="0.25">
      <c r="AA2301" s="4">
        <f t="shared" si="90"/>
        <v>0</v>
      </c>
    </row>
    <row r="2302" spans="27:27" x14ac:dyDescent="0.25">
      <c r="AA2302" s="4">
        <f t="shared" si="90"/>
        <v>0</v>
      </c>
    </row>
    <row r="2303" spans="27:27" x14ac:dyDescent="0.25">
      <c r="AA2303" s="4">
        <f t="shared" si="90"/>
        <v>0</v>
      </c>
    </row>
    <row r="2304" spans="27:27" x14ac:dyDescent="0.25">
      <c r="AA2304" s="4">
        <f t="shared" si="90"/>
        <v>0</v>
      </c>
    </row>
    <row r="2305" spans="27:27" x14ac:dyDescent="0.25">
      <c r="AA2305" s="4">
        <f t="shared" si="90"/>
        <v>0</v>
      </c>
    </row>
    <row r="2306" spans="27:27" x14ac:dyDescent="0.25">
      <c r="AA2306" s="4">
        <f t="shared" si="90"/>
        <v>0</v>
      </c>
    </row>
    <row r="2307" spans="27:27" x14ac:dyDescent="0.25">
      <c r="AA2307" s="4">
        <f t="shared" si="90"/>
        <v>0</v>
      </c>
    </row>
    <row r="2308" spans="27:27" x14ac:dyDescent="0.25">
      <c r="AA2308" s="4">
        <f t="shared" si="90"/>
        <v>0</v>
      </c>
    </row>
    <row r="2309" spans="27:27" x14ac:dyDescent="0.25">
      <c r="AA2309" s="4">
        <f t="shared" si="90"/>
        <v>0</v>
      </c>
    </row>
    <row r="2310" spans="27:27" x14ac:dyDescent="0.25">
      <c r="AA2310" s="4">
        <f t="shared" si="90"/>
        <v>0</v>
      </c>
    </row>
    <row r="2311" spans="27:27" x14ac:dyDescent="0.25">
      <c r="AA2311" s="4">
        <f t="shared" si="90"/>
        <v>0</v>
      </c>
    </row>
    <row r="2312" spans="27:27" x14ac:dyDescent="0.25">
      <c r="AA2312" s="4">
        <f t="shared" si="90"/>
        <v>0</v>
      </c>
    </row>
    <row r="2313" spans="27:27" x14ac:dyDescent="0.25">
      <c r="AA2313" s="4">
        <f t="shared" si="90"/>
        <v>0</v>
      </c>
    </row>
    <row r="2314" spans="27:27" x14ac:dyDescent="0.25">
      <c r="AA2314" s="4">
        <f t="shared" si="90"/>
        <v>0</v>
      </c>
    </row>
    <row r="2315" spans="27:27" x14ac:dyDescent="0.25">
      <c r="AA2315" s="4">
        <f t="shared" si="90"/>
        <v>0</v>
      </c>
    </row>
    <row r="2316" spans="27:27" x14ac:dyDescent="0.25">
      <c r="AA2316" s="4">
        <f t="shared" si="90"/>
        <v>0</v>
      </c>
    </row>
    <row r="2317" spans="27:27" x14ac:dyDescent="0.25">
      <c r="AA2317" s="4">
        <f t="shared" si="90"/>
        <v>0</v>
      </c>
    </row>
    <row r="2318" spans="27:27" x14ac:dyDescent="0.25">
      <c r="AA2318" s="4">
        <f t="shared" si="90"/>
        <v>0</v>
      </c>
    </row>
    <row r="2319" spans="27:27" x14ac:dyDescent="0.25">
      <c r="AA2319" s="4">
        <f t="shared" si="90"/>
        <v>0</v>
      </c>
    </row>
    <row r="2320" spans="27:27" x14ac:dyDescent="0.25">
      <c r="AA2320" s="4">
        <f t="shared" si="90"/>
        <v>0</v>
      </c>
    </row>
    <row r="2321" spans="27:27" x14ac:dyDescent="0.25">
      <c r="AA2321" s="4">
        <f t="shared" ref="AA2321:AA2384" si="91">+J2321-X2321</f>
        <v>0</v>
      </c>
    </row>
    <row r="2322" spans="27:27" x14ac:dyDescent="0.25">
      <c r="AA2322" s="4">
        <f t="shared" si="91"/>
        <v>0</v>
      </c>
    </row>
    <row r="2323" spans="27:27" x14ac:dyDescent="0.25">
      <c r="AA2323" s="4">
        <f t="shared" si="91"/>
        <v>0</v>
      </c>
    </row>
    <row r="2324" spans="27:27" x14ac:dyDescent="0.25">
      <c r="AA2324" s="4">
        <f t="shared" si="91"/>
        <v>0</v>
      </c>
    </row>
    <row r="2325" spans="27:27" x14ac:dyDescent="0.25">
      <c r="AA2325" s="4">
        <f t="shared" si="91"/>
        <v>0</v>
      </c>
    </row>
    <row r="2326" spans="27:27" x14ac:dyDescent="0.25">
      <c r="AA2326" s="4">
        <f t="shared" si="91"/>
        <v>0</v>
      </c>
    </row>
    <row r="2327" spans="27:27" x14ac:dyDescent="0.25">
      <c r="AA2327" s="4">
        <f t="shared" si="91"/>
        <v>0</v>
      </c>
    </row>
    <row r="2328" spans="27:27" x14ac:dyDescent="0.25">
      <c r="AA2328" s="4">
        <f t="shared" si="91"/>
        <v>0</v>
      </c>
    </row>
    <row r="2329" spans="27:27" x14ac:dyDescent="0.25">
      <c r="AA2329" s="4">
        <f t="shared" si="91"/>
        <v>0</v>
      </c>
    </row>
    <row r="2330" spans="27:27" x14ac:dyDescent="0.25">
      <c r="AA2330" s="4">
        <f t="shared" si="91"/>
        <v>0</v>
      </c>
    </row>
    <row r="2331" spans="27:27" x14ac:dyDescent="0.25">
      <c r="AA2331" s="4">
        <f t="shared" si="91"/>
        <v>0</v>
      </c>
    </row>
    <row r="2332" spans="27:27" x14ac:dyDescent="0.25">
      <c r="AA2332" s="4">
        <f t="shared" si="91"/>
        <v>0</v>
      </c>
    </row>
    <row r="2333" spans="27:27" x14ac:dyDescent="0.25">
      <c r="AA2333" s="4">
        <f t="shared" si="91"/>
        <v>0</v>
      </c>
    </row>
    <row r="2334" spans="27:27" x14ac:dyDescent="0.25">
      <c r="AA2334" s="4">
        <f t="shared" si="91"/>
        <v>0</v>
      </c>
    </row>
    <row r="2335" spans="27:27" x14ac:dyDescent="0.25">
      <c r="AA2335" s="4">
        <f t="shared" si="91"/>
        <v>0</v>
      </c>
    </row>
    <row r="2336" spans="27:27" x14ac:dyDescent="0.25">
      <c r="AA2336" s="4">
        <f t="shared" si="91"/>
        <v>0</v>
      </c>
    </row>
    <row r="2337" spans="27:27" x14ac:dyDescent="0.25">
      <c r="AA2337" s="4">
        <f t="shared" si="91"/>
        <v>0</v>
      </c>
    </row>
    <row r="2338" spans="27:27" x14ac:dyDescent="0.25">
      <c r="AA2338" s="4">
        <f t="shared" si="91"/>
        <v>0</v>
      </c>
    </row>
    <row r="2339" spans="27:27" x14ac:dyDescent="0.25">
      <c r="AA2339" s="4">
        <f t="shared" si="91"/>
        <v>0</v>
      </c>
    </row>
    <row r="2340" spans="27:27" x14ac:dyDescent="0.25">
      <c r="AA2340" s="4">
        <f t="shared" si="91"/>
        <v>0</v>
      </c>
    </row>
    <row r="2341" spans="27:27" x14ac:dyDescent="0.25">
      <c r="AA2341" s="4">
        <f t="shared" si="91"/>
        <v>0</v>
      </c>
    </row>
    <row r="2342" spans="27:27" x14ac:dyDescent="0.25">
      <c r="AA2342" s="4">
        <f t="shared" si="91"/>
        <v>0</v>
      </c>
    </row>
    <row r="2343" spans="27:27" x14ac:dyDescent="0.25">
      <c r="AA2343" s="4">
        <f t="shared" si="91"/>
        <v>0</v>
      </c>
    </row>
    <row r="2344" spans="27:27" x14ac:dyDescent="0.25">
      <c r="AA2344" s="4">
        <f t="shared" si="91"/>
        <v>0</v>
      </c>
    </row>
    <row r="2345" spans="27:27" x14ac:dyDescent="0.25">
      <c r="AA2345" s="4">
        <f t="shared" si="91"/>
        <v>0</v>
      </c>
    </row>
    <row r="2346" spans="27:27" x14ac:dyDescent="0.25">
      <c r="AA2346" s="4">
        <f t="shared" si="91"/>
        <v>0</v>
      </c>
    </row>
    <row r="2347" spans="27:27" x14ac:dyDescent="0.25">
      <c r="AA2347" s="4">
        <f t="shared" si="91"/>
        <v>0</v>
      </c>
    </row>
    <row r="2348" spans="27:27" x14ac:dyDescent="0.25">
      <c r="AA2348" s="4">
        <f t="shared" si="91"/>
        <v>0</v>
      </c>
    </row>
    <row r="2349" spans="27:27" x14ac:dyDescent="0.25">
      <c r="AA2349" s="4">
        <f t="shared" si="91"/>
        <v>0</v>
      </c>
    </row>
    <row r="2350" spans="27:27" x14ac:dyDescent="0.25">
      <c r="AA2350" s="4">
        <f t="shared" si="91"/>
        <v>0</v>
      </c>
    </row>
    <row r="2351" spans="27:27" x14ac:dyDescent="0.25">
      <c r="AA2351" s="4">
        <f t="shared" si="91"/>
        <v>0</v>
      </c>
    </row>
    <row r="2352" spans="27:27" x14ac:dyDescent="0.25">
      <c r="AA2352" s="4">
        <f t="shared" si="91"/>
        <v>0</v>
      </c>
    </row>
    <row r="2353" spans="27:27" x14ac:dyDescent="0.25">
      <c r="AA2353" s="4">
        <f t="shared" si="91"/>
        <v>0</v>
      </c>
    </row>
    <row r="2354" spans="27:27" x14ac:dyDescent="0.25">
      <c r="AA2354" s="4">
        <f t="shared" si="91"/>
        <v>0</v>
      </c>
    </row>
    <row r="2355" spans="27:27" x14ac:dyDescent="0.25">
      <c r="AA2355" s="4">
        <f t="shared" si="91"/>
        <v>0</v>
      </c>
    </row>
    <row r="2356" spans="27:27" x14ac:dyDescent="0.25">
      <c r="AA2356" s="4">
        <f t="shared" si="91"/>
        <v>0</v>
      </c>
    </row>
    <row r="2357" spans="27:27" x14ac:dyDescent="0.25">
      <c r="AA2357" s="4">
        <f t="shared" si="91"/>
        <v>0</v>
      </c>
    </row>
    <row r="2358" spans="27:27" x14ac:dyDescent="0.25">
      <c r="AA2358" s="4">
        <f t="shared" si="91"/>
        <v>0</v>
      </c>
    </row>
    <row r="2359" spans="27:27" x14ac:dyDescent="0.25">
      <c r="AA2359" s="4">
        <f t="shared" si="91"/>
        <v>0</v>
      </c>
    </row>
    <row r="2360" spans="27:27" x14ac:dyDescent="0.25">
      <c r="AA2360" s="4">
        <f t="shared" si="91"/>
        <v>0</v>
      </c>
    </row>
    <row r="2361" spans="27:27" x14ac:dyDescent="0.25">
      <c r="AA2361" s="4">
        <f t="shared" si="91"/>
        <v>0</v>
      </c>
    </row>
    <row r="2362" spans="27:27" x14ac:dyDescent="0.25">
      <c r="AA2362" s="4">
        <f t="shared" si="91"/>
        <v>0</v>
      </c>
    </row>
    <row r="2363" spans="27:27" x14ac:dyDescent="0.25">
      <c r="AA2363" s="4">
        <f t="shared" si="91"/>
        <v>0</v>
      </c>
    </row>
    <row r="2364" spans="27:27" x14ac:dyDescent="0.25">
      <c r="AA2364" s="4">
        <f t="shared" si="91"/>
        <v>0</v>
      </c>
    </row>
    <row r="2365" spans="27:27" x14ac:dyDescent="0.25">
      <c r="AA2365" s="4">
        <f t="shared" si="91"/>
        <v>0</v>
      </c>
    </row>
    <row r="2366" spans="27:27" x14ac:dyDescent="0.25">
      <c r="AA2366" s="4">
        <f t="shared" si="91"/>
        <v>0</v>
      </c>
    </row>
    <row r="2367" spans="27:27" x14ac:dyDescent="0.25">
      <c r="AA2367" s="4">
        <f t="shared" si="91"/>
        <v>0</v>
      </c>
    </row>
    <row r="2368" spans="27:27" x14ac:dyDescent="0.25">
      <c r="AA2368" s="4">
        <f t="shared" si="91"/>
        <v>0</v>
      </c>
    </row>
    <row r="2369" spans="27:27" x14ac:dyDescent="0.25">
      <c r="AA2369" s="4">
        <f t="shared" si="91"/>
        <v>0</v>
      </c>
    </row>
    <row r="2370" spans="27:27" x14ac:dyDescent="0.25">
      <c r="AA2370" s="4">
        <f t="shared" si="91"/>
        <v>0</v>
      </c>
    </row>
    <row r="2371" spans="27:27" x14ac:dyDescent="0.25">
      <c r="AA2371" s="4">
        <f t="shared" si="91"/>
        <v>0</v>
      </c>
    </row>
    <row r="2372" spans="27:27" x14ac:dyDescent="0.25">
      <c r="AA2372" s="4">
        <f t="shared" si="91"/>
        <v>0</v>
      </c>
    </row>
    <row r="2373" spans="27:27" x14ac:dyDescent="0.25">
      <c r="AA2373" s="4">
        <f t="shared" si="91"/>
        <v>0</v>
      </c>
    </row>
    <row r="2374" spans="27:27" x14ac:dyDescent="0.25">
      <c r="AA2374" s="4">
        <f t="shared" si="91"/>
        <v>0</v>
      </c>
    </row>
    <row r="2375" spans="27:27" x14ac:dyDescent="0.25">
      <c r="AA2375" s="4">
        <f t="shared" si="91"/>
        <v>0</v>
      </c>
    </row>
    <row r="2376" spans="27:27" x14ac:dyDescent="0.25">
      <c r="AA2376" s="4">
        <f t="shared" si="91"/>
        <v>0</v>
      </c>
    </row>
    <row r="2377" spans="27:27" x14ac:dyDescent="0.25">
      <c r="AA2377" s="4">
        <f t="shared" si="91"/>
        <v>0</v>
      </c>
    </row>
    <row r="2378" spans="27:27" x14ac:dyDescent="0.25">
      <c r="AA2378" s="4">
        <f t="shared" si="91"/>
        <v>0</v>
      </c>
    </row>
    <row r="2379" spans="27:27" x14ac:dyDescent="0.25">
      <c r="AA2379" s="4">
        <f t="shared" si="91"/>
        <v>0</v>
      </c>
    </row>
    <row r="2380" spans="27:27" x14ac:dyDescent="0.25">
      <c r="AA2380" s="4">
        <f t="shared" si="91"/>
        <v>0</v>
      </c>
    </row>
    <row r="2381" spans="27:27" x14ac:dyDescent="0.25">
      <c r="AA2381" s="4">
        <f t="shared" si="91"/>
        <v>0</v>
      </c>
    </row>
    <row r="2382" spans="27:27" x14ac:dyDescent="0.25">
      <c r="AA2382" s="4">
        <f t="shared" si="91"/>
        <v>0</v>
      </c>
    </row>
    <row r="2383" spans="27:27" x14ac:dyDescent="0.25">
      <c r="AA2383" s="4">
        <f t="shared" si="91"/>
        <v>0</v>
      </c>
    </row>
    <row r="2384" spans="27:27" x14ac:dyDescent="0.25">
      <c r="AA2384" s="4">
        <f t="shared" si="91"/>
        <v>0</v>
      </c>
    </row>
    <row r="2385" spans="27:27" x14ac:dyDescent="0.25">
      <c r="AA2385" s="4">
        <f t="shared" ref="AA2385:AA2448" si="92">+J2385-X2385</f>
        <v>0</v>
      </c>
    </row>
    <row r="2386" spans="27:27" x14ac:dyDescent="0.25">
      <c r="AA2386" s="4">
        <f t="shared" si="92"/>
        <v>0</v>
      </c>
    </row>
    <row r="2387" spans="27:27" x14ac:dyDescent="0.25">
      <c r="AA2387" s="4">
        <f t="shared" si="92"/>
        <v>0</v>
      </c>
    </row>
    <row r="2388" spans="27:27" x14ac:dyDescent="0.25">
      <c r="AA2388" s="4">
        <f t="shared" si="92"/>
        <v>0</v>
      </c>
    </row>
    <row r="2389" spans="27:27" x14ac:dyDescent="0.25">
      <c r="AA2389" s="4">
        <f t="shared" si="92"/>
        <v>0</v>
      </c>
    </row>
    <row r="2390" spans="27:27" x14ac:dyDescent="0.25">
      <c r="AA2390" s="4">
        <f t="shared" si="92"/>
        <v>0</v>
      </c>
    </row>
    <row r="2391" spans="27:27" x14ac:dyDescent="0.25">
      <c r="AA2391" s="4">
        <f t="shared" si="92"/>
        <v>0</v>
      </c>
    </row>
    <row r="2392" spans="27:27" x14ac:dyDescent="0.25">
      <c r="AA2392" s="4">
        <f t="shared" si="92"/>
        <v>0</v>
      </c>
    </row>
    <row r="2393" spans="27:27" x14ac:dyDescent="0.25">
      <c r="AA2393" s="4">
        <f t="shared" si="92"/>
        <v>0</v>
      </c>
    </row>
    <row r="2394" spans="27:27" x14ac:dyDescent="0.25">
      <c r="AA2394" s="4">
        <f t="shared" si="92"/>
        <v>0</v>
      </c>
    </row>
    <row r="2395" spans="27:27" x14ac:dyDescent="0.25">
      <c r="AA2395" s="4">
        <f t="shared" si="92"/>
        <v>0</v>
      </c>
    </row>
    <row r="2396" spans="27:27" x14ac:dyDescent="0.25">
      <c r="AA2396" s="4">
        <f t="shared" si="92"/>
        <v>0</v>
      </c>
    </row>
    <row r="2397" spans="27:27" x14ac:dyDescent="0.25">
      <c r="AA2397" s="4">
        <f t="shared" si="92"/>
        <v>0</v>
      </c>
    </row>
    <row r="2398" spans="27:27" x14ac:dyDescent="0.25">
      <c r="AA2398" s="4">
        <f t="shared" si="92"/>
        <v>0</v>
      </c>
    </row>
    <row r="2399" spans="27:27" x14ac:dyDescent="0.25">
      <c r="AA2399" s="4">
        <f t="shared" si="92"/>
        <v>0</v>
      </c>
    </row>
    <row r="2400" spans="27:27" x14ac:dyDescent="0.25">
      <c r="AA2400" s="4">
        <f t="shared" si="92"/>
        <v>0</v>
      </c>
    </row>
    <row r="2401" spans="27:27" x14ac:dyDescent="0.25">
      <c r="AA2401" s="4">
        <f t="shared" si="92"/>
        <v>0</v>
      </c>
    </row>
    <row r="2402" spans="27:27" x14ac:dyDescent="0.25">
      <c r="AA2402" s="4">
        <f t="shared" si="92"/>
        <v>0</v>
      </c>
    </row>
    <row r="2403" spans="27:27" x14ac:dyDescent="0.25">
      <c r="AA2403" s="4">
        <f t="shared" si="92"/>
        <v>0</v>
      </c>
    </row>
    <row r="2404" spans="27:27" x14ac:dyDescent="0.25">
      <c r="AA2404" s="4">
        <f t="shared" si="92"/>
        <v>0</v>
      </c>
    </row>
    <row r="2405" spans="27:27" x14ac:dyDescent="0.25">
      <c r="AA2405" s="4">
        <f t="shared" si="92"/>
        <v>0</v>
      </c>
    </row>
    <row r="2406" spans="27:27" x14ac:dyDescent="0.25">
      <c r="AA2406" s="4">
        <f t="shared" si="92"/>
        <v>0</v>
      </c>
    </row>
    <row r="2407" spans="27:27" x14ac:dyDescent="0.25">
      <c r="AA2407" s="4">
        <f t="shared" si="92"/>
        <v>0</v>
      </c>
    </row>
    <row r="2408" spans="27:27" x14ac:dyDescent="0.25">
      <c r="AA2408" s="4">
        <f t="shared" si="92"/>
        <v>0</v>
      </c>
    </row>
    <row r="2409" spans="27:27" x14ac:dyDescent="0.25">
      <c r="AA2409" s="4">
        <f t="shared" si="92"/>
        <v>0</v>
      </c>
    </row>
    <row r="2410" spans="27:27" x14ac:dyDescent="0.25">
      <c r="AA2410" s="4">
        <f t="shared" si="92"/>
        <v>0</v>
      </c>
    </row>
    <row r="2411" spans="27:27" x14ac:dyDescent="0.25">
      <c r="AA2411" s="4">
        <f t="shared" si="92"/>
        <v>0</v>
      </c>
    </row>
    <row r="2412" spans="27:27" x14ac:dyDescent="0.25">
      <c r="AA2412" s="4">
        <f t="shared" si="92"/>
        <v>0</v>
      </c>
    </row>
    <row r="2413" spans="27:27" x14ac:dyDescent="0.25">
      <c r="AA2413" s="4">
        <f t="shared" si="92"/>
        <v>0</v>
      </c>
    </row>
    <row r="2414" spans="27:27" x14ac:dyDescent="0.25">
      <c r="AA2414" s="4">
        <f t="shared" si="92"/>
        <v>0</v>
      </c>
    </row>
    <row r="2415" spans="27:27" x14ac:dyDescent="0.25">
      <c r="AA2415" s="4">
        <f t="shared" si="92"/>
        <v>0</v>
      </c>
    </row>
    <row r="2416" spans="27:27" x14ac:dyDescent="0.25">
      <c r="AA2416" s="4">
        <f t="shared" si="92"/>
        <v>0</v>
      </c>
    </row>
    <row r="2417" spans="27:27" x14ac:dyDescent="0.25">
      <c r="AA2417" s="4">
        <f t="shared" si="92"/>
        <v>0</v>
      </c>
    </row>
    <row r="2418" spans="27:27" x14ac:dyDescent="0.25">
      <c r="AA2418" s="4">
        <f t="shared" si="92"/>
        <v>0</v>
      </c>
    </row>
    <row r="2419" spans="27:27" x14ac:dyDescent="0.25">
      <c r="AA2419" s="4">
        <f t="shared" si="92"/>
        <v>0</v>
      </c>
    </row>
    <row r="2420" spans="27:27" x14ac:dyDescent="0.25">
      <c r="AA2420" s="4">
        <f t="shared" si="92"/>
        <v>0</v>
      </c>
    </row>
    <row r="2421" spans="27:27" x14ac:dyDescent="0.25">
      <c r="AA2421" s="4">
        <f t="shared" si="92"/>
        <v>0</v>
      </c>
    </row>
    <row r="2422" spans="27:27" x14ac:dyDescent="0.25">
      <c r="AA2422" s="4">
        <f t="shared" si="92"/>
        <v>0</v>
      </c>
    </row>
    <row r="2423" spans="27:27" x14ac:dyDescent="0.25">
      <c r="AA2423" s="4">
        <f t="shared" si="92"/>
        <v>0</v>
      </c>
    </row>
    <row r="2424" spans="27:27" x14ac:dyDescent="0.25">
      <c r="AA2424" s="4">
        <f t="shared" si="92"/>
        <v>0</v>
      </c>
    </row>
    <row r="2425" spans="27:27" x14ac:dyDescent="0.25">
      <c r="AA2425" s="4">
        <f t="shared" si="92"/>
        <v>0</v>
      </c>
    </row>
    <row r="2426" spans="27:27" x14ac:dyDescent="0.25">
      <c r="AA2426" s="4">
        <f t="shared" si="92"/>
        <v>0</v>
      </c>
    </row>
    <row r="2427" spans="27:27" x14ac:dyDescent="0.25">
      <c r="AA2427" s="4">
        <f t="shared" si="92"/>
        <v>0</v>
      </c>
    </row>
    <row r="2428" spans="27:27" x14ac:dyDescent="0.25">
      <c r="AA2428" s="4">
        <f t="shared" si="92"/>
        <v>0</v>
      </c>
    </row>
    <row r="2429" spans="27:27" x14ac:dyDescent="0.25">
      <c r="AA2429" s="4">
        <f t="shared" si="92"/>
        <v>0</v>
      </c>
    </row>
    <row r="2430" spans="27:27" x14ac:dyDescent="0.25">
      <c r="AA2430" s="4">
        <f t="shared" si="92"/>
        <v>0</v>
      </c>
    </row>
    <row r="2431" spans="27:27" x14ac:dyDescent="0.25">
      <c r="AA2431" s="4">
        <f t="shared" si="92"/>
        <v>0</v>
      </c>
    </row>
    <row r="2432" spans="27:27" x14ac:dyDescent="0.25">
      <c r="AA2432" s="4">
        <f t="shared" si="92"/>
        <v>0</v>
      </c>
    </row>
    <row r="2433" spans="27:27" x14ac:dyDescent="0.25">
      <c r="AA2433" s="4">
        <f t="shared" si="92"/>
        <v>0</v>
      </c>
    </row>
    <row r="2434" spans="27:27" x14ac:dyDescent="0.25">
      <c r="AA2434" s="4">
        <f t="shared" si="92"/>
        <v>0</v>
      </c>
    </row>
    <row r="2435" spans="27:27" x14ac:dyDescent="0.25">
      <c r="AA2435" s="4">
        <f t="shared" si="92"/>
        <v>0</v>
      </c>
    </row>
    <row r="2436" spans="27:27" x14ac:dyDescent="0.25">
      <c r="AA2436" s="4">
        <f t="shared" si="92"/>
        <v>0</v>
      </c>
    </row>
    <row r="2437" spans="27:27" x14ac:dyDescent="0.25">
      <c r="AA2437" s="4">
        <f t="shared" si="92"/>
        <v>0</v>
      </c>
    </row>
    <row r="2438" spans="27:27" x14ac:dyDescent="0.25">
      <c r="AA2438" s="4">
        <f t="shared" si="92"/>
        <v>0</v>
      </c>
    </row>
    <row r="2439" spans="27:27" x14ac:dyDescent="0.25">
      <c r="AA2439" s="4">
        <f t="shared" si="92"/>
        <v>0</v>
      </c>
    </row>
    <row r="2440" spans="27:27" x14ac:dyDescent="0.25">
      <c r="AA2440" s="4">
        <f t="shared" si="92"/>
        <v>0</v>
      </c>
    </row>
    <row r="2441" spans="27:27" x14ac:dyDescent="0.25">
      <c r="AA2441" s="4">
        <f t="shared" si="92"/>
        <v>0</v>
      </c>
    </row>
    <row r="2442" spans="27:27" x14ac:dyDescent="0.25">
      <c r="AA2442" s="4">
        <f t="shared" si="92"/>
        <v>0</v>
      </c>
    </row>
    <row r="2443" spans="27:27" x14ac:dyDescent="0.25">
      <c r="AA2443" s="4">
        <f t="shared" si="92"/>
        <v>0</v>
      </c>
    </row>
    <row r="2444" spans="27:27" x14ac:dyDescent="0.25">
      <c r="AA2444" s="4">
        <f t="shared" si="92"/>
        <v>0</v>
      </c>
    </row>
    <row r="2445" spans="27:27" x14ac:dyDescent="0.25">
      <c r="AA2445" s="4">
        <f t="shared" si="92"/>
        <v>0</v>
      </c>
    </row>
    <row r="2446" spans="27:27" x14ac:dyDescent="0.25">
      <c r="AA2446" s="4">
        <f t="shared" si="92"/>
        <v>0</v>
      </c>
    </row>
    <row r="2447" spans="27:27" x14ac:dyDescent="0.25">
      <c r="AA2447" s="4">
        <f t="shared" si="92"/>
        <v>0</v>
      </c>
    </row>
    <row r="2448" spans="27:27" x14ac:dyDescent="0.25">
      <c r="AA2448" s="4">
        <f t="shared" si="92"/>
        <v>0</v>
      </c>
    </row>
    <row r="2449" spans="27:27" x14ac:dyDescent="0.25">
      <c r="AA2449" s="4">
        <f t="shared" ref="AA2449:AA2512" si="93">+J2449-X2449</f>
        <v>0</v>
      </c>
    </row>
    <row r="2450" spans="27:27" x14ac:dyDescent="0.25">
      <c r="AA2450" s="4">
        <f t="shared" si="93"/>
        <v>0</v>
      </c>
    </row>
    <row r="2451" spans="27:27" x14ac:dyDescent="0.25">
      <c r="AA2451" s="4">
        <f t="shared" si="93"/>
        <v>0</v>
      </c>
    </row>
    <row r="2452" spans="27:27" x14ac:dyDescent="0.25">
      <c r="AA2452" s="4">
        <f t="shared" si="93"/>
        <v>0</v>
      </c>
    </row>
    <row r="2453" spans="27:27" x14ac:dyDescent="0.25">
      <c r="AA2453" s="4">
        <f t="shared" si="93"/>
        <v>0</v>
      </c>
    </row>
    <row r="2454" spans="27:27" x14ac:dyDescent="0.25">
      <c r="AA2454" s="4">
        <f t="shared" si="93"/>
        <v>0</v>
      </c>
    </row>
    <row r="2455" spans="27:27" x14ac:dyDescent="0.25">
      <c r="AA2455" s="4">
        <f t="shared" si="93"/>
        <v>0</v>
      </c>
    </row>
    <row r="2456" spans="27:27" x14ac:dyDescent="0.25">
      <c r="AA2456" s="4">
        <f t="shared" si="93"/>
        <v>0</v>
      </c>
    </row>
    <row r="2457" spans="27:27" x14ac:dyDescent="0.25">
      <c r="AA2457" s="4">
        <f t="shared" si="93"/>
        <v>0</v>
      </c>
    </row>
    <row r="2458" spans="27:27" x14ac:dyDescent="0.25">
      <c r="AA2458" s="4">
        <f t="shared" si="93"/>
        <v>0</v>
      </c>
    </row>
    <row r="2459" spans="27:27" x14ac:dyDescent="0.25">
      <c r="AA2459" s="4">
        <f t="shared" si="93"/>
        <v>0</v>
      </c>
    </row>
    <row r="2460" spans="27:27" x14ac:dyDescent="0.25">
      <c r="AA2460" s="4">
        <f t="shared" si="93"/>
        <v>0</v>
      </c>
    </row>
    <row r="2461" spans="27:27" x14ac:dyDescent="0.25">
      <c r="AA2461" s="4">
        <f t="shared" si="93"/>
        <v>0</v>
      </c>
    </row>
    <row r="2462" spans="27:27" x14ac:dyDescent="0.25">
      <c r="AA2462" s="4">
        <f t="shared" si="93"/>
        <v>0</v>
      </c>
    </row>
    <row r="2463" spans="27:27" x14ac:dyDescent="0.25">
      <c r="AA2463" s="4">
        <f t="shared" si="93"/>
        <v>0</v>
      </c>
    </row>
    <row r="2464" spans="27:27" x14ac:dyDescent="0.25">
      <c r="AA2464" s="4">
        <f t="shared" si="93"/>
        <v>0</v>
      </c>
    </row>
    <row r="2465" spans="27:27" x14ac:dyDescent="0.25">
      <c r="AA2465" s="4">
        <f t="shared" si="93"/>
        <v>0</v>
      </c>
    </row>
    <row r="2466" spans="27:27" x14ac:dyDescent="0.25">
      <c r="AA2466" s="4">
        <f t="shared" si="93"/>
        <v>0</v>
      </c>
    </row>
    <row r="2467" spans="27:27" x14ac:dyDescent="0.25">
      <c r="AA2467" s="4">
        <f t="shared" si="93"/>
        <v>0</v>
      </c>
    </row>
    <row r="2468" spans="27:27" x14ac:dyDescent="0.25">
      <c r="AA2468" s="4">
        <f t="shared" si="93"/>
        <v>0</v>
      </c>
    </row>
    <row r="2469" spans="27:27" x14ac:dyDescent="0.25">
      <c r="AA2469" s="4">
        <f t="shared" si="93"/>
        <v>0</v>
      </c>
    </row>
    <row r="2470" spans="27:27" x14ac:dyDescent="0.25">
      <c r="AA2470" s="4">
        <f t="shared" si="93"/>
        <v>0</v>
      </c>
    </row>
    <row r="2471" spans="27:27" x14ac:dyDescent="0.25">
      <c r="AA2471" s="4">
        <f t="shared" si="93"/>
        <v>0</v>
      </c>
    </row>
    <row r="2472" spans="27:27" x14ac:dyDescent="0.25">
      <c r="AA2472" s="4">
        <f t="shared" si="93"/>
        <v>0</v>
      </c>
    </row>
    <row r="2473" spans="27:27" x14ac:dyDescent="0.25">
      <c r="AA2473" s="4">
        <f t="shared" si="93"/>
        <v>0</v>
      </c>
    </row>
    <row r="2474" spans="27:27" x14ac:dyDescent="0.25">
      <c r="AA2474" s="4">
        <f t="shared" si="93"/>
        <v>0</v>
      </c>
    </row>
    <row r="2475" spans="27:27" x14ac:dyDescent="0.25">
      <c r="AA2475" s="4">
        <f t="shared" si="93"/>
        <v>0</v>
      </c>
    </row>
    <row r="2476" spans="27:27" x14ac:dyDescent="0.25">
      <c r="AA2476" s="4">
        <f t="shared" si="93"/>
        <v>0</v>
      </c>
    </row>
    <row r="2477" spans="27:27" x14ac:dyDescent="0.25">
      <c r="AA2477" s="4">
        <f t="shared" si="93"/>
        <v>0</v>
      </c>
    </row>
    <row r="2478" spans="27:27" x14ac:dyDescent="0.25">
      <c r="AA2478" s="4">
        <f t="shared" si="93"/>
        <v>0</v>
      </c>
    </row>
    <row r="2479" spans="27:27" x14ac:dyDescent="0.25">
      <c r="AA2479" s="4">
        <f t="shared" si="93"/>
        <v>0</v>
      </c>
    </row>
    <row r="2480" spans="27:27" x14ac:dyDescent="0.25">
      <c r="AA2480" s="4">
        <f t="shared" si="93"/>
        <v>0</v>
      </c>
    </row>
    <row r="2481" spans="27:27" x14ac:dyDescent="0.25">
      <c r="AA2481" s="4">
        <f t="shared" si="93"/>
        <v>0</v>
      </c>
    </row>
    <row r="2482" spans="27:27" x14ac:dyDescent="0.25">
      <c r="AA2482" s="4">
        <f t="shared" si="93"/>
        <v>0</v>
      </c>
    </row>
    <row r="2483" spans="27:27" x14ac:dyDescent="0.25">
      <c r="AA2483" s="4">
        <f t="shared" si="93"/>
        <v>0</v>
      </c>
    </row>
    <row r="2484" spans="27:27" x14ac:dyDescent="0.25">
      <c r="AA2484" s="4">
        <f t="shared" si="93"/>
        <v>0</v>
      </c>
    </row>
    <row r="2485" spans="27:27" x14ac:dyDescent="0.25">
      <c r="AA2485" s="4">
        <f t="shared" si="93"/>
        <v>0</v>
      </c>
    </row>
    <row r="2486" spans="27:27" x14ac:dyDescent="0.25">
      <c r="AA2486" s="4">
        <f t="shared" si="93"/>
        <v>0</v>
      </c>
    </row>
    <row r="2487" spans="27:27" x14ac:dyDescent="0.25">
      <c r="AA2487" s="4">
        <f t="shared" si="93"/>
        <v>0</v>
      </c>
    </row>
    <row r="2488" spans="27:27" x14ac:dyDescent="0.25">
      <c r="AA2488" s="4">
        <f t="shared" si="93"/>
        <v>0</v>
      </c>
    </row>
    <row r="2489" spans="27:27" x14ac:dyDescent="0.25">
      <c r="AA2489" s="4">
        <f t="shared" si="93"/>
        <v>0</v>
      </c>
    </row>
    <row r="2490" spans="27:27" x14ac:dyDescent="0.25">
      <c r="AA2490" s="4">
        <f t="shared" si="93"/>
        <v>0</v>
      </c>
    </row>
    <row r="2491" spans="27:27" x14ac:dyDescent="0.25">
      <c r="AA2491" s="4">
        <f t="shared" si="93"/>
        <v>0</v>
      </c>
    </row>
    <row r="2492" spans="27:27" x14ac:dyDescent="0.25">
      <c r="AA2492" s="4">
        <f t="shared" si="93"/>
        <v>0</v>
      </c>
    </row>
    <row r="2493" spans="27:27" x14ac:dyDescent="0.25">
      <c r="AA2493" s="4">
        <f t="shared" si="93"/>
        <v>0</v>
      </c>
    </row>
    <row r="2494" spans="27:27" x14ac:dyDescent="0.25">
      <c r="AA2494" s="4">
        <f t="shared" si="93"/>
        <v>0</v>
      </c>
    </row>
    <row r="2495" spans="27:27" x14ac:dyDescent="0.25">
      <c r="AA2495" s="4">
        <f t="shared" si="93"/>
        <v>0</v>
      </c>
    </row>
    <row r="2496" spans="27:27" x14ac:dyDescent="0.25">
      <c r="AA2496" s="4">
        <f t="shared" si="93"/>
        <v>0</v>
      </c>
    </row>
    <row r="2497" spans="27:27" x14ac:dyDescent="0.25">
      <c r="AA2497" s="4">
        <f t="shared" si="93"/>
        <v>0</v>
      </c>
    </row>
    <row r="2498" spans="27:27" x14ac:dyDescent="0.25">
      <c r="AA2498" s="4">
        <f t="shared" si="93"/>
        <v>0</v>
      </c>
    </row>
    <row r="2499" spans="27:27" x14ac:dyDescent="0.25">
      <c r="AA2499" s="4">
        <f t="shared" si="93"/>
        <v>0</v>
      </c>
    </row>
    <row r="2500" spans="27:27" x14ac:dyDescent="0.25">
      <c r="AA2500" s="4">
        <f t="shared" si="93"/>
        <v>0</v>
      </c>
    </row>
    <row r="2501" spans="27:27" x14ac:dyDescent="0.25">
      <c r="AA2501" s="4">
        <f t="shared" si="93"/>
        <v>0</v>
      </c>
    </row>
    <row r="2502" spans="27:27" x14ac:dyDescent="0.25">
      <c r="AA2502" s="4">
        <f t="shared" si="93"/>
        <v>0</v>
      </c>
    </row>
    <row r="2503" spans="27:27" x14ac:dyDescent="0.25">
      <c r="AA2503" s="4">
        <f t="shared" si="93"/>
        <v>0</v>
      </c>
    </row>
    <row r="2504" spans="27:27" x14ac:dyDescent="0.25">
      <c r="AA2504" s="4">
        <f t="shared" si="93"/>
        <v>0</v>
      </c>
    </row>
    <row r="2505" spans="27:27" x14ac:dyDescent="0.25">
      <c r="AA2505" s="4">
        <f t="shared" si="93"/>
        <v>0</v>
      </c>
    </row>
    <row r="2506" spans="27:27" x14ac:dyDescent="0.25">
      <c r="AA2506" s="4">
        <f t="shared" si="93"/>
        <v>0</v>
      </c>
    </row>
    <row r="2507" spans="27:27" x14ac:dyDescent="0.25">
      <c r="AA2507" s="4">
        <f t="shared" si="93"/>
        <v>0</v>
      </c>
    </row>
    <row r="2508" spans="27:27" x14ac:dyDescent="0.25">
      <c r="AA2508" s="4">
        <f t="shared" si="93"/>
        <v>0</v>
      </c>
    </row>
    <row r="2509" spans="27:27" x14ac:dyDescent="0.25">
      <c r="AA2509" s="4">
        <f t="shared" si="93"/>
        <v>0</v>
      </c>
    </row>
    <row r="2510" spans="27:27" x14ac:dyDescent="0.25">
      <c r="AA2510" s="4">
        <f t="shared" si="93"/>
        <v>0</v>
      </c>
    </row>
    <row r="2511" spans="27:27" x14ac:dyDescent="0.25">
      <c r="AA2511" s="4">
        <f t="shared" si="93"/>
        <v>0</v>
      </c>
    </row>
    <row r="2512" spans="27:27" x14ac:dyDescent="0.25">
      <c r="AA2512" s="4">
        <f t="shared" si="93"/>
        <v>0</v>
      </c>
    </row>
    <row r="2513" spans="27:27" x14ac:dyDescent="0.25">
      <c r="AA2513" s="4">
        <f t="shared" ref="AA2513:AA2576" si="94">+J2513-X2513</f>
        <v>0</v>
      </c>
    </row>
    <row r="2514" spans="27:27" x14ac:dyDescent="0.25">
      <c r="AA2514" s="4">
        <f t="shared" si="94"/>
        <v>0</v>
      </c>
    </row>
    <row r="2515" spans="27:27" x14ac:dyDescent="0.25">
      <c r="AA2515" s="4">
        <f t="shared" si="94"/>
        <v>0</v>
      </c>
    </row>
    <row r="2516" spans="27:27" x14ac:dyDescent="0.25">
      <c r="AA2516" s="4">
        <f t="shared" si="94"/>
        <v>0</v>
      </c>
    </row>
    <row r="2517" spans="27:27" x14ac:dyDescent="0.25">
      <c r="AA2517" s="4">
        <f t="shared" si="94"/>
        <v>0</v>
      </c>
    </row>
    <row r="2518" spans="27:27" x14ac:dyDescent="0.25">
      <c r="AA2518" s="4">
        <f t="shared" si="94"/>
        <v>0</v>
      </c>
    </row>
    <row r="2519" spans="27:27" x14ac:dyDescent="0.25">
      <c r="AA2519" s="4">
        <f t="shared" si="94"/>
        <v>0</v>
      </c>
    </row>
    <row r="2520" spans="27:27" x14ac:dyDescent="0.25">
      <c r="AA2520" s="4">
        <f t="shared" si="94"/>
        <v>0</v>
      </c>
    </row>
    <row r="2521" spans="27:27" x14ac:dyDescent="0.25">
      <c r="AA2521" s="4">
        <f t="shared" si="94"/>
        <v>0</v>
      </c>
    </row>
    <row r="2522" spans="27:27" x14ac:dyDescent="0.25">
      <c r="AA2522" s="4">
        <f t="shared" si="94"/>
        <v>0</v>
      </c>
    </row>
    <row r="2523" spans="27:27" x14ac:dyDescent="0.25">
      <c r="AA2523" s="4">
        <f t="shared" si="94"/>
        <v>0</v>
      </c>
    </row>
    <row r="2524" spans="27:27" x14ac:dyDescent="0.25">
      <c r="AA2524" s="4">
        <f t="shared" si="94"/>
        <v>0</v>
      </c>
    </row>
    <row r="2525" spans="27:27" x14ac:dyDescent="0.25">
      <c r="AA2525" s="4">
        <f t="shared" si="94"/>
        <v>0</v>
      </c>
    </row>
    <row r="2526" spans="27:27" x14ac:dyDescent="0.25">
      <c r="AA2526" s="4">
        <f t="shared" si="94"/>
        <v>0</v>
      </c>
    </row>
    <row r="2527" spans="27:27" x14ac:dyDescent="0.25">
      <c r="AA2527" s="4">
        <f t="shared" si="94"/>
        <v>0</v>
      </c>
    </row>
    <row r="2528" spans="27:27" x14ac:dyDescent="0.25">
      <c r="AA2528" s="4">
        <f t="shared" si="94"/>
        <v>0</v>
      </c>
    </row>
    <row r="2529" spans="27:27" x14ac:dyDescent="0.25">
      <c r="AA2529" s="4">
        <f t="shared" si="94"/>
        <v>0</v>
      </c>
    </row>
    <row r="2530" spans="27:27" x14ac:dyDescent="0.25">
      <c r="AA2530" s="4">
        <f t="shared" si="94"/>
        <v>0</v>
      </c>
    </row>
    <row r="2531" spans="27:27" x14ac:dyDescent="0.25">
      <c r="AA2531" s="4">
        <f t="shared" si="94"/>
        <v>0</v>
      </c>
    </row>
    <row r="2532" spans="27:27" x14ac:dyDescent="0.25">
      <c r="AA2532" s="4">
        <f t="shared" si="94"/>
        <v>0</v>
      </c>
    </row>
    <row r="2533" spans="27:27" x14ac:dyDescent="0.25">
      <c r="AA2533" s="4">
        <f t="shared" si="94"/>
        <v>0</v>
      </c>
    </row>
    <row r="2534" spans="27:27" x14ac:dyDescent="0.25">
      <c r="AA2534" s="4">
        <f t="shared" si="94"/>
        <v>0</v>
      </c>
    </row>
    <row r="2535" spans="27:27" x14ac:dyDescent="0.25">
      <c r="AA2535" s="4">
        <f t="shared" si="94"/>
        <v>0</v>
      </c>
    </row>
    <row r="2536" spans="27:27" x14ac:dyDescent="0.25">
      <c r="AA2536" s="4">
        <f t="shared" si="94"/>
        <v>0</v>
      </c>
    </row>
    <row r="2537" spans="27:27" x14ac:dyDescent="0.25">
      <c r="AA2537" s="4">
        <f t="shared" si="94"/>
        <v>0</v>
      </c>
    </row>
    <row r="2538" spans="27:27" x14ac:dyDescent="0.25">
      <c r="AA2538" s="4">
        <f t="shared" si="94"/>
        <v>0</v>
      </c>
    </row>
    <row r="2539" spans="27:27" x14ac:dyDescent="0.25">
      <c r="AA2539" s="4">
        <f t="shared" si="94"/>
        <v>0</v>
      </c>
    </row>
    <row r="2540" spans="27:27" x14ac:dyDescent="0.25">
      <c r="AA2540" s="4">
        <f t="shared" si="94"/>
        <v>0</v>
      </c>
    </row>
    <row r="2541" spans="27:27" x14ac:dyDescent="0.25">
      <c r="AA2541" s="4">
        <f t="shared" si="94"/>
        <v>0</v>
      </c>
    </row>
    <row r="2542" spans="27:27" x14ac:dyDescent="0.25">
      <c r="AA2542" s="4">
        <f t="shared" si="94"/>
        <v>0</v>
      </c>
    </row>
    <row r="2543" spans="27:27" x14ac:dyDescent="0.25">
      <c r="AA2543" s="4">
        <f t="shared" si="94"/>
        <v>0</v>
      </c>
    </row>
    <row r="2544" spans="27:27" x14ac:dyDescent="0.25">
      <c r="AA2544" s="4">
        <f t="shared" si="94"/>
        <v>0</v>
      </c>
    </row>
    <row r="2545" spans="27:27" x14ac:dyDescent="0.25">
      <c r="AA2545" s="4">
        <f t="shared" si="94"/>
        <v>0</v>
      </c>
    </row>
    <row r="2546" spans="27:27" x14ac:dyDescent="0.25">
      <c r="AA2546" s="4">
        <f t="shared" si="94"/>
        <v>0</v>
      </c>
    </row>
    <row r="2547" spans="27:27" x14ac:dyDescent="0.25">
      <c r="AA2547" s="4">
        <f t="shared" si="94"/>
        <v>0</v>
      </c>
    </row>
    <row r="2548" spans="27:27" x14ac:dyDescent="0.25">
      <c r="AA2548" s="4">
        <f t="shared" si="94"/>
        <v>0</v>
      </c>
    </row>
    <row r="2549" spans="27:27" x14ac:dyDescent="0.25">
      <c r="AA2549" s="4">
        <f t="shared" si="94"/>
        <v>0</v>
      </c>
    </row>
    <row r="2550" spans="27:27" x14ac:dyDescent="0.25">
      <c r="AA2550" s="4">
        <f t="shared" si="94"/>
        <v>0</v>
      </c>
    </row>
    <row r="2551" spans="27:27" x14ac:dyDescent="0.25">
      <c r="AA2551" s="4">
        <f t="shared" si="94"/>
        <v>0</v>
      </c>
    </row>
    <row r="2552" spans="27:27" x14ac:dyDescent="0.25">
      <c r="AA2552" s="4">
        <f t="shared" si="94"/>
        <v>0</v>
      </c>
    </row>
    <row r="2553" spans="27:27" x14ac:dyDescent="0.25">
      <c r="AA2553" s="4">
        <f t="shared" si="94"/>
        <v>0</v>
      </c>
    </row>
    <row r="2554" spans="27:27" x14ac:dyDescent="0.25">
      <c r="AA2554" s="4">
        <f t="shared" si="94"/>
        <v>0</v>
      </c>
    </row>
    <row r="2555" spans="27:27" x14ac:dyDescent="0.25">
      <c r="AA2555" s="4">
        <f t="shared" si="94"/>
        <v>0</v>
      </c>
    </row>
    <row r="2556" spans="27:27" x14ac:dyDescent="0.25">
      <c r="AA2556" s="4">
        <f t="shared" si="94"/>
        <v>0</v>
      </c>
    </row>
    <row r="2557" spans="27:27" x14ac:dyDescent="0.25">
      <c r="AA2557" s="4">
        <f t="shared" si="94"/>
        <v>0</v>
      </c>
    </row>
    <row r="2558" spans="27:27" x14ac:dyDescent="0.25">
      <c r="AA2558" s="4">
        <f t="shared" si="94"/>
        <v>0</v>
      </c>
    </row>
    <row r="2559" spans="27:27" x14ac:dyDescent="0.25">
      <c r="AA2559" s="4">
        <f t="shared" si="94"/>
        <v>0</v>
      </c>
    </row>
    <row r="2560" spans="27:27" x14ac:dyDescent="0.25">
      <c r="AA2560" s="4">
        <f t="shared" si="94"/>
        <v>0</v>
      </c>
    </row>
    <row r="2561" spans="27:27" x14ac:dyDescent="0.25">
      <c r="AA2561" s="4">
        <f t="shared" si="94"/>
        <v>0</v>
      </c>
    </row>
    <row r="2562" spans="27:27" x14ac:dyDescent="0.25">
      <c r="AA2562" s="4">
        <f t="shared" si="94"/>
        <v>0</v>
      </c>
    </row>
    <row r="2563" spans="27:27" x14ac:dyDescent="0.25">
      <c r="AA2563" s="4">
        <f t="shared" si="94"/>
        <v>0</v>
      </c>
    </row>
    <row r="2564" spans="27:27" x14ac:dyDescent="0.25">
      <c r="AA2564" s="4">
        <f t="shared" si="94"/>
        <v>0</v>
      </c>
    </row>
    <row r="2565" spans="27:27" x14ac:dyDescent="0.25">
      <c r="AA2565" s="4">
        <f t="shared" si="94"/>
        <v>0</v>
      </c>
    </row>
    <row r="2566" spans="27:27" x14ac:dyDescent="0.25">
      <c r="AA2566" s="4">
        <f t="shared" si="94"/>
        <v>0</v>
      </c>
    </row>
    <row r="2567" spans="27:27" x14ac:dyDescent="0.25">
      <c r="AA2567" s="4">
        <f t="shared" si="94"/>
        <v>0</v>
      </c>
    </row>
    <row r="2568" spans="27:27" x14ac:dyDescent="0.25">
      <c r="AA2568" s="4">
        <f t="shared" si="94"/>
        <v>0</v>
      </c>
    </row>
    <row r="2569" spans="27:27" x14ac:dyDescent="0.25">
      <c r="AA2569" s="4">
        <f t="shared" si="94"/>
        <v>0</v>
      </c>
    </row>
    <row r="2570" spans="27:27" x14ac:dyDescent="0.25">
      <c r="AA2570" s="4">
        <f t="shared" si="94"/>
        <v>0</v>
      </c>
    </row>
    <row r="2571" spans="27:27" x14ac:dyDescent="0.25">
      <c r="AA2571" s="4">
        <f t="shared" si="94"/>
        <v>0</v>
      </c>
    </row>
    <row r="2572" spans="27:27" x14ac:dyDescent="0.25">
      <c r="AA2572" s="4">
        <f t="shared" si="94"/>
        <v>0</v>
      </c>
    </row>
    <row r="2573" spans="27:27" x14ac:dyDescent="0.25">
      <c r="AA2573" s="4">
        <f t="shared" si="94"/>
        <v>0</v>
      </c>
    </row>
    <row r="2574" spans="27:27" x14ac:dyDescent="0.25">
      <c r="AA2574" s="4">
        <f t="shared" si="94"/>
        <v>0</v>
      </c>
    </row>
    <row r="2575" spans="27:27" x14ac:dyDescent="0.25">
      <c r="AA2575" s="4">
        <f t="shared" si="94"/>
        <v>0</v>
      </c>
    </row>
    <row r="2576" spans="27:27" x14ac:dyDescent="0.25">
      <c r="AA2576" s="4">
        <f t="shared" si="94"/>
        <v>0</v>
      </c>
    </row>
    <row r="2577" spans="27:27" x14ac:dyDescent="0.25">
      <c r="AA2577" s="4">
        <f t="shared" ref="AA2577:AA2640" si="95">+J2577-X2577</f>
        <v>0</v>
      </c>
    </row>
    <row r="2578" spans="27:27" x14ac:dyDescent="0.25">
      <c r="AA2578" s="4">
        <f t="shared" si="95"/>
        <v>0</v>
      </c>
    </row>
    <row r="2579" spans="27:27" x14ac:dyDescent="0.25">
      <c r="AA2579" s="4">
        <f t="shared" si="95"/>
        <v>0</v>
      </c>
    </row>
    <row r="2580" spans="27:27" x14ac:dyDescent="0.25">
      <c r="AA2580" s="4">
        <f t="shared" si="95"/>
        <v>0</v>
      </c>
    </row>
    <row r="2581" spans="27:27" x14ac:dyDescent="0.25">
      <c r="AA2581" s="4">
        <f t="shared" si="95"/>
        <v>0</v>
      </c>
    </row>
    <row r="2582" spans="27:27" x14ac:dyDescent="0.25">
      <c r="AA2582" s="4">
        <f t="shared" si="95"/>
        <v>0</v>
      </c>
    </row>
    <row r="2583" spans="27:27" x14ac:dyDescent="0.25">
      <c r="AA2583" s="4">
        <f t="shared" si="95"/>
        <v>0</v>
      </c>
    </row>
    <row r="2584" spans="27:27" x14ac:dyDescent="0.25">
      <c r="AA2584" s="4">
        <f t="shared" si="95"/>
        <v>0</v>
      </c>
    </row>
    <row r="2585" spans="27:27" x14ac:dyDescent="0.25">
      <c r="AA2585" s="4">
        <f t="shared" si="95"/>
        <v>0</v>
      </c>
    </row>
    <row r="2586" spans="27:27" x14ac:dyDescent="0.25">
      <c r="AA2586" s="4">
        <f t="shared" si="95"/>
        <v>0</v>
      </c>
    </row>
    <row r="2587" spans="27:27" x14ac:dyDescent="0.25">
      <c r="AA2587" s="4">
        <f t="shared" si="95"/>
        <v>0</v>
      </c>
    </row>
    <row r="2588" spans="27:27" x14ac:dyDescent="0.25">
      <c r="AA2588" s="4">
        <f t="shared" si="95"/>
        <v>0</v>
      </c>
    </row>
    <row r="2589" spans="27:27" x14ac:dyDescent="0.25">
      <c r="AA2589" s="4">
        <f t="shared" si="95"/>
        <v>0</v>
      </c>
    </row>
    <row r="2590" spans="27:27" x14ac:dyDescent="0.25">
      <c r="AA2590" s="4">
        <f t="shared" si="95"/>
        <v>0</v>
      </c>
    </row>
    <row r="2591" spans="27:27" x14ac:dyDescent="0.25">
      <c r="AA2591" s="4">
        <f t="shared" si="95"/>
        <v>0</v>
      </c>
    </row>
    <row r="2592" spans="27:27" x14ac:dyDescent="0.25">
      <c r="AA2592" s="4">
        <f t="shared" si="95"/>
        <v>0</v>
      </c>
    </row>
    <row r="2593" spans="27:27" x14ac:dyDescent="0.25">
      <c r="AA2593" s="4">
        <f t="shared" si="95"/>
        <v>0</v>
      </c>
    </row>
    <row r="2594" spans="27:27" x14ac:dyDescent="0.25">
      <c r="AA2594" s="4">
        <f t="shared" si="95"/>
        <v>0</v>
      </c>
    </row>
    <row r="2595" spans="27:27" x14ac:dyDescent="0.25">
      <c r="AA2595" s="4">
        <f t="shared" si="95"/>
        <v>0</v>
      </c>
    </row>
    <row r="2596" spans="27:27" x14ac:dyDescent="0.25">
      <c r="AA2596" s="4">
        <f t="shared" si="95"/>
        <v>0</v>
      </c>
    </row>
    <row r="2597" spans="27:27" x14ac:dyDescent="0.25">
      <c r="AA2597" s="4">
        <f t="shared" si="95"/>
        <v>0</v>
      </c>
    </row>
    <row r="2598" spans="27:27" x14ac:dyDescent="0.25">
      <c r="AA2598" s="4">
        <f t="shared" si="95"/>
        <v>0</v>
      </c>
    </row>
    <row r="2599" spans="27:27" x14ac:dyDescent="0.25">
      <c r="AA2599" s="4">
        <f t="shared" si="95"/>
        <v>0</v>
      </c>
    </row>
    <row r="2600" spans="27:27" x14ac:dyDescent="0.25">
      <c r="AA2600" s="4">
        <f t="shared" si="95"/>
        <v>0</v>
      </c>
    </row>
    <row r="2601" spans="27:27" x14ac:dyDescent="0.25">
      <c r="AA2601" s="4">
        <f t="shared" si="95"/>
        <v>0</v>
      </c>
    </row>
    <row r="2602" spans="27:27" x14ac:dyDescent="0.25">
      <c r="AA2602" s="4">
        <f t="shared" si="95"/>
        <v>0</v>
      </c>
    </row>
    <row r="2603" spans="27:27" x14ac:dyDescent="0.25">
      <c r="AA2603" s="4">
        <f t="shared" si="95"/>
        <v>0</v>
      </c>
    </row>
    <row r="2604" spans="27:27" x14ac:dyDescent="0.25">
      <c r="AA2604" s="4">
        <f t="shared" si="95"/>
        <v>0</v>
      </c>
    </row>
    <row r="2605" spans="27:27" x14ac:dyDescent="0.25">
      <c r="AA2605" s="4">
        <f t="shared" si="95"/>
        <v>0</v>
      </c>
    </row>
    <row r="2606" spans="27:27" x14ac:dyDescent="0.25">
      <c r="AA2606" s="4">
        <f t="shared" si="95"/>
        <v>0</v>
      </c>
    </row>
    <row r="2607" spans="27:27" x14ac:dyDescent="0.25">
      <c r="AA2607" s="4">
        <f t="shared" si="95"/>
        <v>0</v>
      </c>
    </row>
    <row r="2608" spans="27:27" x14ac:dyDescent="0.25">
      <c r="AA2608" s="4">
        <f t="shared" si="95"/>
        <v>0</v>
      </c>
    </row>
    <row r="2609" spans="27:27" x14ac:dyDescent="0.25">
      <c r="AA2609" s="4">
        <f t="shared" si="95"/>
        <v>0</v>
      </c>
    </row>
    <row r="2610" spans="27:27" x14ac:dyDescent="0.25">
      <c r="AA2610" s="4">
        <f t="shared" si="95"/>
        <v>0</v>
      </c>
    </row>
    <row r="2611" spans="27:27" x14ac:dyDescent="0.25">
      <c r="AA2611" s="4">
        <f t="shared" si="95"/>
        <v>0</v>
      </c>
    </row>
    <row r="2612" spans="27:27" x14ac:dyDescent="0.25">
      <c r="AA2612" s="4">
        <f t="shared" si="95"/>
        <v>0</v>
      </c>
    </row>
    <row r="2613" spans="27:27" x14ac:dyDescent="0.25">
      <c r="AA2613" s="4">
        <f t="shared" si="95"/>
        <v>0</v>
      </c>
    </row>
    <row r="2614" spans="27:27" x14ac:dyDescent="0.25">
      <c r="AA2614" s="4">
        <f t="shared" si="95"/>
        <v>0</v>
      </c>
    </row>
    <row r="2615" spans="27:27" x14ac:dyDescent="0.25">
      <c r="AA2615" s="4">
        <f t="shared" si="95"/>
        <v>0</v>
      </c>
    </row>
    <row r="2616" spans="27:27" x14ac:dyDescent="0.25">
      <c r="AA2616" s="4">
        <f t="shared" si="95"/>
        <v>0</v>
      </c>
    </row>
    <row r="2617" spans="27:27" x14ac:dyDescent="0.25">
      <c r="AA2617" s="4">
        <f t="shared" si="95"/>
        <v>0</v>
      </c>
    </row>
    <row r="2618" spans="27:27" x14ac:dyDescent="0.25">
      <c r="AA2618" s="4">
        <f t="shared" si="95"/>
        <v>0</v>
      </c>
    </row>
    <row r="2619" spans="27:27" x14ac:dyDescent="0.25">
      <c r="AA2619" s="4">
        <f t="shared" si="95"/>
        <v>0</v>
      </c>
    </row>
    <row r="2620" spans="27:27" x14ac:dyDescent="0.25">
      <c r="AA2620" s="4">
        <f t="shared" si="95"/>
        <v>0</v>
      </c>
    </row>
    <row r="2621" spans="27:27" x14ac:dyDescent="0.25">
      <c r="AA2621" s="4">
        <f t="shared" si="95"/>
        <v>0</v>
      </c>
    </row>
    <row r="2622" spans="27:27" x14ac:dyDescent="0.25">
      <c r="AA2622" s="4">
        <f t="shared" si="95"/>
        <v>0</v>
      </c>
    </row>
    <row r="2623" spans="27:27" x14ac:dyDescent="0.25">
      <c r="AA2623" s="4">
        <f t="shared" si="95"/>
        <v>0</v>
      </c>
    </row>
    <row r="2624" spans="27:27" x14ac:dyDescent="0.25">
      <c r="AA2624" s="4">
        <f t="shared" si="95"/>
        <v>0</v>
      </c>
    </row>
    <row r="2625" spans="27:27" x14ac:dyDescent="0.25">
      <c r="AA2625" s="4">
        <f t="shared" si="95"/>
        <v>0</v>
      </c>
    </row>
    <row r="2626" spans="27:27" x14ac:dyDescent="0.25">
      <c r="AA2626" s="4">
        <f t="shared" si="95"/>
        <v>0</v>
      </c>
    </row>
    <row r="2627" spans="27:27" x14ac:dyDescent="0.25">
      <c r="AA2627" s="4">
        <f t="shared" si="95"/>
        <v>0</v>
      </c>
    </row>
    <row r="2628" spans="27:27" x14ac:dyDescent="0.25">
      <c r="AA2628" s="4">
        <f t="shared" si="95"/>
        <v>0</v>
      </c>
    </row>
    <row r="2629" spans="27:27" x14ac:dyDescent="0.25">
      <c r="AA2629" s="4">
        <f t="shared" si="95"/>
        <v>0</v>
      </c>
    </row>
    <row r="2630" spans="27:27" x14ac:dyDescent="0.25">
      <c r="AA2630" s="4">
        <f t="shared" si="95"/>
        <v>0</v>
      </c>
    </row>
    <row r="2631" spans="27:27" x14ac:dyDescent="0.25">
      <c r="AA2631" s="4">
        <f t="shared" si="95"/>
        <v>0</v>
      </c>
    </row>
    <row r="2632" spans="27:27" x14ac:dyDescent="0.25">
      <c r="AA2632" s="4">
        <f t="shared" si="95"/>
        <v>0</v>
      </c>
    </row>
    <row r="2633" spans="27:27" x14ac:dyDescent="0.25">
      <c r="AA2633" s="4">
        <f t="shared" si="95"/>
        <v>0</v>
      </c>
    </row>
    <row r="2634" spans="27:27" x14ac:dyDescent="0.25">
      <c r="AA2634" s="4">
        <f t="shared" si="95"/>
        <v>0</v>
      </c>
    </row>
    <row r="2635" spans="27:27" x14ac:dyDescent="0.25">
      <c r="AA2635" s="4">
        <f t="shared" si="95"/>
        <v>0</v>
      </c>
    </row>
    <row r="2636" spans="27:27" x14ac:dyDescent="0.25">
      <c r="AA2636" s="4">
        <f t="shared" si="95"/>
        <v>0</v>
      </c>
    </row>
    <row r="2637" spans="27:27" x14ac:dyDescent="0.25">
      <c r="AA2637" s="4">
        <f t="shared" si="95"/>
        <v>0</v>
      </c>
    </row>
    <row r="2638" spans="27:27" x14ac:dyDescent="0.25">
      <c r="AA2638" s="4">
        <f t="shared" si="95"/>
        <v>0</v>
      </c>
    </row>
    <row r="2639" spans="27:27" x14ac:dyDescent="0.25">
      <c r="AA2639" s="4">
        <f t="shared" si="95"/>
        <v>0</v>
      </c>
    </row>
    <row r="2640" spans="27:27" x14ac:dyDescent="0.25">
      <c r="AA2640" s="4">
        <f t="shared" si="95"/>
        <v>0</v>
      </c>
    </row>
    <row r="2641" spans="27:27" x14ac:dyDescent="0.25">
      <c r="AA2641" s="4">
        <f t="shared" ref="AA2641:AA2704" si="96">+J2641-X2641</f>
        <v>0</v>
      </c>
    </row>
    <row r="2642" spans="27:27" x14ac:dyDescent="0.25">
      <c r="AA2642" s="4">
        <f t="shared" si="96"/>
        <v>0</v>
      </c>
    </row>
    <row r="2643" spans="27:27" x14ac:dyDescent="0.25">
      <c r="AA2643" s="4">
        <f t="shared" si="96"/>
        <v>0</v>
      </c>
    </row>
    <row r="2644" spans="27:27" x14ac:dyDescent="0.25">
      <c r="AA2644" s="4">
        <f t="shared" si="96"/>
        <v>0</v>
      </c>
    </row>
    <row r="2645" spans="27:27" x14ac:dyDescent="0.25">
      <c r="AA2645" s="4">
        <f t="shared" si="96"/>
        <v>0</v>
      </c>
    </row>
    <row r="2646" spans="27:27" x14ac:dyDescent="0.25">
      <c r="AA2646" s="4">
        <f t="shared" si="96"/>
        <v>0</v>
      </c>
    </row>
    <row r="2647" spans="27:27" x14ac:dyDescent="0.25">
      <c r="AA2647" s="4">
        <f t="shared" si="96"/>
        <v>0</v>
      </c>
    </row>
    <row r="2648" spans="27:27" x14ac:dyDescent="0.25">
      <c r="AA2648" s="4">
        <f t="shared" si="96"/>
        <v>0</v>
      </c>
    </row>
    <row r="2649" spans="27:27" x14ac:dyDescent="0.25">
      <c r="AA2649" s="4">
        <f t="shared" si="96"/>
        <v>0</v>
      </c>
    </row>
    <row r="2650" spans="27:27" x14ac:dyDescent="0.25">
      <c r="AA2650" s="4">
        <f t="shared" si="96"/>
        <v>0</v>
      </c>
    </row>
    <row r="2651" spans="27:27" x14ac:dyDescent="0.25">
      <c r="AA2651" s="4">
        <f t="shared" si="96"/>
        <v>0</v>
      </c>
    </row>
    <row r="2652" spans="27:27" x14ac:dyDescent="0.25">
      <c r="AA2652" s="4">
        <f t="shared" si="96"/>
        <v>0</v>
      </c>
    </row>
    <row r="2653" spans="27:27" x14ac:dyDescent="0.25">
      <c r="AA2653" s="4">
        <f t="shared" si="96"/>
        <v>0</v>
      </c>
    </row>
    <row r="2654" spans="27:27" x14ac:dyDescent="0.25">
      <c r="AA2654" s="4">
        <f t="shared" si="96"/>
        <v>0</v>
      </c>
    </row>
    <row r="2655" spans="27:27" x14ac:dyDescent="0.25">
      <c r="AA2655" s="4">
        <f t="shared" si="96"/>
        <v>0</v>
      </c>
    </row>
    <row r="2656" spans="27:27" x14ac:dyDescent="0.25">
      <c r="AA2656" s="4">
        <f t="shared" si="96"/>
        <v>0</v>
      </c>
    </row>
    <row r="2657" spans="27:27" x14ac:dyDescent="0.25">
      <c r="AA2657" s="4">
        <f t="shared" si="96"/>
        <v>0</v>
      </c>
    </row>
    <row r="2658" spans="27:27" x14ac:dyDescent="0.25">
      <c r="AA2658" s="4">
        <f t="shared" si="96"/>
        <v>0</v>
      </c>
    </row>
    <row r="2659" spans="27:27" x14ac:dyDescent="0.25">
      <c r="AA2659" s="4">
        <f t="shared" si="96"/>
        <v>0</v>
      </c>
    </row>
    <row r="2660" spans="27:27" x14ac:dyDescent="0.25">
      <c r="AA2660" s="4">
        <f t="shared" si="96"/>
        <v>0</v>
      </c>
    </row>
    <row r="2661" spans="27:27" x14ac:dyDescent="0.25">
      <c r="AA2661" s="4">
        <f t="shared" si="96"/>
        <v>0</v>
      </c>
    </row>
    <row r="2662" spans="27:27" x14ac:dyDescent="0.25">
      <c r="AA2662" s="4">
        <f t="shared" si="96"/>
        <v>0</v>
      </c>
    </row>
    <row r="2663" spans="27:27" x14ac:dyDescent="0.25">
      <c r="AA2663" s="4">
        <f t="shared" si="96"/>
        <v>0</v>
      </c>
    </row>
    <row r="2664" spans="27:27" x14ac:dyDescent="0.25">
      <c r="AA2664" s="4">
        <f t="shared" si="96"/>
        <v>0</v>
      </c>
    </row>
    <row r="2665" spans="27:27" x14ac:dyDescent="0.25">
      <c r="AA2665" s="4">
        <f t="shared" si="96"/>
        <v>0</v>
      </c>
    </row>
    <row r="2666" spans="27:27" x14ac:dyDescent="0.25">
      <c r="AA2666" s="4">
        <f t="shared" si="96"/>
        <v>0</v>
      </c>
    </row>
    <row r="2667" spans="27:27" x14ac:dyDescent="0.25">
      <c r="AA2667" s="4">
        <f t="shared" si="96"/>
        <v>0</v>
      </c>
    </row>
    <row r="2668" spans="27:27" x14ac:dyDescent="0.25">
      <c r="AA2668" s="4">
        <f t="shared" si="96"/>
        <v>0</v>
      </c>
    </row>
    <row r="2669" spans="27:27" x14ac:dyDescent="0.25">
      <c r="AA2669" s="4">
        <f t="shared" si="96"/>
        <v>0</v>
      </c>
    </row>
    <row r="2670" spans="27:27" x14ac:dyDescent="0.25">
      <c r="AA2670" s="4">
        <f t="shared" si="96"/>
        <v>0</v>
      </c>
    </row>
    <row r="2671" spans="27:27" x14ac:dyDescent="0.25">
      <c r="AA2671" s="4">
        <f t="shared" si="96"/>
        <v>0</v>
      </c>
    </row>
    <row r="2672" spans="27:27" x14ac:dyDescent="0.25">
      <c r="AA2672" s="4">
        <f t="shared" si="96"/>
        <v>0</v>
      </c>
    </row>
    <row r="2673" spans="27:27" x14ac:dyDescent="0.25">
      <c r="AA2673" s="4">
        <f t="shared" si="96"/>
        <v>0</v>
      </c>
    </row>
    <row r="2674" spans="27:27" x14ac:dyDescent="0.25">
      <c r="AA2674" s="4">
        <f t="shared" si="96"/>
        <v>0</v>
      </c>
    </row>
    <row r="2675" spans="27:27" x14ac:dyDescent="0.25">
      <c r="AA2675" s="4">
        <f t="shared" si="96"/>
        <v>0</v>
      </c>
    </row>
    <row r="2676" spans="27:27" x14ac:dyDescent="0.25">
      <c r="AA2676" s="4">
        <f t="shared" si="96"/>
        <v>0</v>
      </c>
    </row>
    <row r="2677" spans="27:27" x14ac:dyDescent="0.25">
      <c r="AA2677" s="4">
        <f t="shared" si="96"/>
        <v>0</v>
      </c>
    </row>
    <row r="2678" spans="27:27" x14ac:dyDescent="0.25">
      <c r="AA2678" s="4">
        <f t="shared" si="96"/>
        <v>0</v>
      </c>
    </row>
    <row r="2679" spans="27:27" x14ac:dyDescent="0.25">
      <c r="AA2679" s="4">
        <f t="shared" si="96"/>
        <v>0</v>
      </c>
    </row>
    <row r="2680" spans="27:27" x14ac:dyDescent="0.25">
      <c r="AA2680" s="4">
        <f t="shared" si="96"/>
        <v>0</v>
      </c>
    </row>
    <row r="2681" spans="27:27" x14ac:dyDescent="0.25">
      <c r="AA2681" s="4">
        <f t="shared" si="96"/>
        <v>0</v>
      </c>
    </row>
    <row r="2682" spans="27:27" x14ac:dyDescent="0.25">
      <c r="AA2682" s="4">
        <f t="shared" si="96"/>
        <v>0</v>
      </c>
    </row>
    <row r="2683" spans="27:27" x14ac:dyDescent="0.25">
      <c r="AA2683" s="4">
        <f t="shared" si="96"/>
        <v>0</v>
      </c>
    </row>
    <row r="2684" spans="27:27" x14ac:dyDescent="0.25">
      <c r="AA2684" s="4">
        <f t="shared" si="96"/>
        <v>0</v>
      </c>
    </row>
    <row r="2685" spans="27:27" x14ac:dyDescent="0.25">
      <c r="AA2685" s="4">
        <f t="shared" si="96"/>
        <v>0</v>
      </c>
    </row>
    <row r="2686" spans="27:27" x14ac:dyDescent="0.25">
      <c r="AA2686" s="4">
        <f t="shared" si="96"/>
        <v>0</v>
      </c>
    </row>
    <row r="2687" spans="27:27" x14ac:dyDescent="0.25">
      <c r="AA2687" s="4">
        <f t="shared" si="96"/>
        <v>0</v>
      </c>
    </row>
    <row r="2688" spans="27:27" x14ac:dyDescent="0.25">
      <c r="AA2688" s="4">
        <f t="shared" si="96"/>
        <v>0</v>
      </c>
    </row>
    <row r="2689" spans="27:27" x14ac:dyDescent="0.25">
      <c r="AA2689" s="4">
        <f t="shared" si="96"/>
        <v>0</v>
      </c>
    </row>
    <row r="2690" spans="27:27" x14ac:dyDescent="0.25">
      <c r="AA2690" s="4">
        <f t="shared" si="96"/>
        <v>0</v>
      </c>
    </row>
    <row r="2691" spans="27:27" x14ac:dyDescent="0.25">
      <c r="AA2691" s="4">
        <f t="shared" si="96"/>
        <v>0</v>
      </c>
    </row>
    <row r="2692" spans="27:27" x14ac:dyDescent="0.25">
      <c r="AA2692" s="4">
        <f t="shared" si="96"/>
        <v>0</v>
      </c>
    </row>
    <row r="2693" spans="27:27" x14ac:dyDescent="0.25">
      <c r="AA2693" s="4">
        <f t="shared" si="96"/>
        <v>0</v>
      </c>
    </row>
    <row r="2694" spans="27:27" x14ac:dyDescent="0.25">
      <c r="AA2694" s="4">
        <f t="shared" si="96"/>
        <v>0</v>
      </c>
    </row>
    <row r="2695" spans="27:27" x14ac:dyDescent="0.25">
      <c r="AA2695" s="4">
        <f t="shared" si="96"/>
        <v>0</v>
      </c>
    </row>
    <row r="2696" spans="27:27" x14ac:dyDescent="0.25">
      <c r="AA2696" s="4">
        <f t="shared" si="96"/>
        <v>0</v>
      </c>
    </row>
    <row r="2697" spans="27:27" x14ac:dyDescent="0.25">
      <c r="AA2697" s="4">
        <f t="shared" si="96"/>
        <v>0</v>
      </c>
    </row>
    <row r="2698" spans="27:27" x14ac:dyDescent="0.25">
      <c r="AA2698" s="4">
        <f t="shared" si="96"/>
        <v>0</v>
      </c>
    </row>
    <row r="2699" spans="27:27" x14ac:dyDescent="0.25">
      <c r="AA2699" s="4">
        <f t="shared" si="96"/>
        <v>0</v>
      </c>
    </row>
    <row r="2700" spans="27:27" x14ac:dyDescent="0.25">
      <c r="AA2700" s="4">
        <f t="shared" si="96"/>
        <v>0</v>
      </c>
    </row>
    <row r="2701" spans="27:27" x14ac:dyDescent="0.25">
      <c r="AA2701" s="4">
        <f t="shared" si="96"/>
        <v>0</v>
      </c>
    </row>
    <row r="2702" spans="27:27" x14ac:dyDescent="0.25">
      <c r="AA2702" s="4">
        <f t="shared" si="96"/>
        <v>0</v>
      </c>
    </row>
    <row r="2703" spans="27:27" x14ac:dyDescent="0.25">
      <c r="AA2703" s="4">
        <f t="shared" si="96"/>
        <v>0</v>
      </c>
    </row>
    <row r="2704" spans="27:27" x14ac:dyDescent="0.25">
      <c r="AA2704" s="4">
        <f t="shared" si="96"/>
        <v>0</v>
      </c>
    </row>
    <row r="2705" spans="27:27" x14ac:dyDescent="0.25">
      <c r="AA2705" s="4">
        <f t="shared" ref="AA2705:AA2768" si="97">+J2705-X2705</f>
        <v>0</v>
      </c>
    </row>
    <row r="2706" spans="27:27" x14ac:dyDescent="0.25">
      <c r="AA2706" s="4">
        <f t="shared" si="97"/>
        <v>0</v>
      </c>
    </row>
    <row r="2707" spans="27:27" x14ac:dyDescent="0.25">
      <c r="AA2707" s="4">
        <f t="shared" si="97"/>
        <v>0</v>
      </c>
    </row>
    <row r="2708" spans="27:27" x14ac:dyDescent="0.25">
      <c r="AA2708" s="4">
        <f t="shared" si="97"/>
        <v>0</v>
      </c>
    </row>
    <row r="2709" spans="27:27" x14ac:dyDescent="0.25">
      <c r="AA2709" s="4">
        <f t="shared" si="97"/>
        <v>0</v>
      </c>
    </row>
    <row r="2710" spans="27:27" x14ac:dyDescent="0.25">
      <c r="AA2710" s="4">
        <f t="shared" si="97"/>
        <v>0</v>
      </c>
    </row>
    <row r="2711" spans="27:27" x14ac:dyDescent="0.25">
      <c r="AA2711" s="4">
        <f t="shared" si="97"/>
        <v>0</v>
      </c>
    </row>
    <row r="2712" spans="27:27" x14ac:dyDescent="0.25">
      <c r="AA2712" s="4">
        <f t="shared" si="97"/>
        <v>0</v>
      </c>
    </row>
    <row r="2713" spans="27:27" x14ac:dyDescent="0.25">
      <c r="AA2713" s="4">
        <f t="shared" si="97"/>
        <v>0</v>
      </c>
    </row>
    <row r="2714" spans="27:27" x14ac:dyDescent="0.25">
      <c r="AA2714" s="4">
        <f t="shared" si="97"/>
        <v>0</v>
      </c>
    </row>
    <row r="2715" spans="27:27" x14ac:dyDescent="0.25">
      <c r="AA2715" s="4">
        <f t="shared" si="97"/>
        <v>0</v>
      </c>
    </row>
    <row r="2716" spans="27:27" x14ac:dyDescent="0.25">
      <c r="AA2716" s="4">
        <f t="shared" si="97"/>
        <v>0</v>
      </c>
    </row>
    <row r="2717" spans="27:27" x14ac:dyDescent="0.25">
      <c r="AA2717" s="4">
        <f t="shared" si="97"/>
        <v>0</v>
      </c>
    </row>
    <row r="2718" spans="27:27" x14ac:dyDescent="0.25">
      <c r="AA2718" s="4">
        <f t="shared" si="97"/>
        <v>0</v>
      </c>
    </row>
    <row r="2719" spans="27:27" x14ac:dyDescent="0.25">
      <c r="AA2719" s="4">
        <f t="shared" si="97"/>
        <v>0</v>
      </c>
    </row>
    <row r="2720" spans="27:27" x14ac:dyDescent="0.25">
      <c r="AA2720" s="4">
        <f t="shared" si="97"/>
        <v>0</v>
      </c>
    </row>
    <row r="2721" spans="27:27" x14ac:dyDescent="0.25">
      <c r="AA2721" s="4">
        <f t="shared" si="97"/>
        <v>0</v>
      </c>
    </row>
    <row r="2722" spans="27:27" x14ac:dyDescent="0.25">
      <c r="AA2722" s="4">
        <f t="shared" si="97"/>
        <v>0</v>
      </c>
    </row>
    <row r="2723" spans="27:27" x14ac:dyDescent="0.25">
      <c r="AA2723" s="4">
        <f t="shared" si="97"/>
        <v>0</v>
      </c>
    </row>
    <row r="2724" spans="27:27" x14ac:dyDescent="0.25">
      <c r="AA2724" s="4">
        <f t="shared" si="97"/>
        <v>0</v>
      </c>
    </row>
    <row r="2725" spans="27:27" x14ac:dyDescent="0.25">
      <c r="AA2725" s="4">
        <f t="shared" si="97"/>
        <v>0</v>
      </c>
    </row>
    <row r="2726" spans="27:27" x14ac:dyDescent="0.25">
      <c r="AA2726" s="4">
        <f t="shared" si="97"/>
        <v>0</v>
      </c>
    </row>
    <row r="2727" spans="27:27" x14ac:dyDescent="0.25">
      <c r="AA2727" s="4">
        <f t="shared" si="97"/>
        <v>0</v>
      </c>
    </row>
    <row r="2728" spans="27:27" x14ac:dyDescent="0.25">
      <c r="AA2728" s="4">
        <f t="shared" si="97"/>
        <v>0</v>
      </c>
    </row>
    <row r="2729" spans="27:27" x14ac:dyDescent="0.25">
      <c r="AA2729" s="4">
        <f t="shared" si="97"/>
        <v>0</v>
      </c>
    </row>
    <row r="2730" spans="27:27" x14ac:dyDescent="0.25">
      <c r="AA2730" s="4">
        <f t="shared" si="97"/>
        <v>0</v>
      </c>
    </row>
    <row r="2731" spans="27:27" x14ac:dyDescent="0.25">
      <c r="AA2731" s="4">
        <f t="shared" si="97"/>
        <v>0</v>
      </c>
    </row>
    <row r="2732" spans="27:27" x14ac:dyDescent="0.25">
      <c r="AA2732" s="4">
        <f t="shared" si="97"/>
        <v>0</v>
      </c>
    </row>
    <row r="2733" spans="27:27" x14ac:dyDescent="0.25">
      <c r="AA2733" s="4">
        <f t="shared" si="97"/>
        <v>0</v>
      </c>
    </row>
    <row r="2734" spans="27:27" x14ac:dyDescent="0.25">
      <c r="AA2734" s="4">
        <f t="shared" si="97"/>
        <v>0</v>
      </c>
    </row>
    <row r="2735" spans="27:27" x14ac:dyDescent="0.25">
      <c r="AA2735" s="4">
        <f t="shared" si="97"/>
        <v>0</v>
      </c>
    </row>
    <row r="2736" spans="27:27" x14ac:dyDescent="0.25">
      <c r="AA2736" s="4">
        <f t="shared" si="97"/>
        <v>0</v>
      </c>
    </row>
    <row r="2737" spans="27:27" x14ac:dyDescent="0.25">
      <c r="AA2737" s="4">
        <f t="shared" si="97"/>
        <v>0</v>
      </c>
    </row>
    <row r="2738" spans="27:27" x14ac:dyDescent="0.25">
      <c r="AA2738" s="4">
        <f t="shared" si="97"/>
        <v>0</v>
      </c>
    </row>
    <row r="2739" spans="27:27" x14ac:dyDescent="0.25">
      <c r="AA2739" s="4">
        <f t="shared" si="97"/>
        <v>0</v>
      </c>
    </row>
    <row r="2740" spans="27:27" x14ac:dyDescent="0.25">
      <c r="AA2740" s="4">
        <f t="shared" si="97"/>
        <v>0</v>
      </c>
    </row>
    <row r="2741" spans="27:27" x14ac:dyDescent="0.25">
      <c r="AA2741" s="4">
        <f t="shared" si="97"/>
        <v>0</v>
      </c>
    </row>
    <row r="2742" spans="27:27" x14ac:dyDescent="0.25">
      <c r="AA2742" s="4">
        <f t="shared" si="97"/>
        <v>0</v>
      </c>
    </row>
    <row r="2743" spans="27:27" x14ac:dyDescent="0.25">
      <c r="AA2743" s="4">
        <f t="shared" si="97"/>
        <v>0</v>
      </c>
    </row>
    <row r="2744" spans="27:27" x14ac:dyDescent="0.25">
      <c r="AA2744" s="4">
        <f t="shared" si="97"/>
        <v>0</v>
      </c>
    </row>
    <row r="2745" spans="27:27" x14ac:dyDescent="0.25">
      <c r="AA2745" s="4">
        <f t="shared" si="97"/>
        <v>0</v>
      </c>
    </row>
    <row r="2746" spans="27:27" x14ac:dyDescent="0.25">
      <c r="AA2746" s="4">
        <f t="shared" si="97"/>
        <v>0</v>
      </c>
    </row>
    <row r="2747" spans="27:27" x14ac:dyDescent="0.25">
      <c r="AA2747" s="4">
        <f t="shared" si="97"/>
        <v>0</v>
      </c>
    </row>
    <row r="2748" spans="27:27" x14ac:dyDescent="0.25">
      <c r="AA2748" s="4">
        <f t="shared" si="97"/>
        <v>0</v>
      </c>
    </row>
    <row r="2749" spans="27:27" x14ac:dyDescent="0.25">
      <c r="AA2749" s="4">
        <f t="shared" si="97"/>
        <v>0</v>
      </c>
    </row>
    <row r="2750" spans="27:27" x14ac:dyDescent="0.25">
      <c r="AA2750" s="4">
        <f t="shared" si="97"/>
        <v>0</v>
      </c>
    </row>
    <row r="2751" spans="27:27" x14ac:dyDescent="0.25">
      <c r="AA2751" s="4">
        <f t="shared" si="97"/>
        <v>0</v>
      </c>
    </row>
    <row r="2752" spans="27:27" x14ac:dyDescent="0.25">
      <c r="AA2752" s="4">
        <f t="shared" si="97"/>
        <v>0</v>
      </c>
    </row>
    <row r="2753" spans="27:27" x14ac:dyDescent="0.25">
      <c r="AA2753" s="4">
        <f t="shared" si="97"/>
        <v>0</v>
      </c>
    </row>
    <row r="2754" spans="27:27" x14ac:dyDescent="0.25">
      <c r="AA2754" s="4">
        <f t="shared" si="97"/>
        <v>0</v>
      </c>
    </row>
    <row r="2755" spans="27:27" x14ac:dyDescent="0.25">
      <c r="AA2755" s="4">
        <f t="shared" si="97"/>
        <v>0</v>
      </c>
    </row>
    <row r="2756" spans="27:27" x14ac:dyDescent="0.25">
      <c r="AA2756" s="4">
        <f t="shared" si="97"/>
        <v>0</v>
      </c>
    </row>
    <row r="2757" spans="27:27" x14ac:dyDescent="0.25">
      <c r="AA2757" s="4">
        <f t="shared" si="97"/>
        <v>0</v>
      </c>
    </row>
    <row r="2758" spans="27:27" x14ac:dyDescent="0.25">
      <c r="AA2758" s="4">
        <f t="shared" si="97"/>
        <v>0</v>
      </c>
    </row>
    <row r="2759" spans="27:27" x14ac:dyDescent="0.25">
      <c r="AA2759" s="4">
        <f t="shared" si="97"/>
        <v>0</v>
      </c>
    </row>
    <row r="2760" spans="27:27" x14ac:dyDescent="0.25">
      <c r="AA2760" s="4">
        <f t="shared" si="97"/>
        <v>0</v>
      </c>
    </row>
    <row r="2761" spans="27:27" x14ac:dyDescent="0.25">
      <c r="AA2761" s="4">
        <f t="shared" si="97"/>
        <v>0</v>
      </c>
    </row>
    <row r="2762" spans="27:27" x14ac:dyDescent="0.25">
      <c r="AA2762" s="4">
        <f t="shared" si="97"/>
        <v>0</v>
      </c>
    </row>
    <row r="2763" spans="27:27" x14ac:dyDescent="0.25">
      <c r="AA2763" s="4">
        <f t="shared" si="97"/>
        <v>0</v>
      </c>
    </row>
    <row r="2764" spans="27:27" x14ac:dyDescent="0.25">
      <c r="AA2764" s="4">
        <f t="shared" si="97"/>
        <v>0</v>
      </c>
    </row>
    <row r="2765" spans="27:27" x14ac:dyDescent="0.25">
      <c r="AA2765" s="4">
        <f t="shared" si="97"/>
        <v>0</v>
      </c>
    </row>
    <row r="2766" spans="27:27" x14ac:dyDescent="0.25">
      <c r="AA2766" s="4">
        <f t="shared" si="97"/>
        <v>0</v>
      </c>
    </row>
    <row r="2767" spans="27:27" x14ac:dyDescent="0.25">
      <c r="AA2767" s="4">
        <f t="shared" si="97"/>
        <v>0</v>
      </c>
    </row>
    <row r="2768" spans="27:27" x14ac:dyDescent="0.25">
      <c r="AA2768" s="4">
        <f t="shared" si="97"/>
        <v>0</v>
      </c>
    </row>
    <row r="2769" spans="27:27" x14ac:dyDescent="0.25">
      <c r="AA2769" s="4">
        <f t="shared" ref="AA2769:AA2832" si="98">+J2769-X2769</f>
        <v>0</v>
      </c>
    </row>
    <row r="2770" spans="27:27" x14ac:dyDescent="0.25">
      <c r="AA2770" s="4">
        <f t="shared" si="98"/>
        <v>0</v>
      </c>
    </row>
    <row r="2771" spans="27:27" x14ac:dyDescent="0.25">
      <c r="AA2771" s="4">
        <f t="shared" si="98"/>
        <v>0</v>
      </c>
    </row>
    <row r="2772" spans="27:27" x14ac:dyDescent="0.25">
      <c r="AA2772" s="4">
        <f t="shared" si="98"/>
        <v>0</v>
      </c>
    </row>
    <row r="2773" spans="27:27" x14ac:dyDescent="0.25">
      <c r="AA2773" s="4">
        <f t="shared" si="98"/>
        <v>0</v>
      </c>
    </row>
    <row r="2774" spans="27:27" x14ac:dyDescent="0.25">
      <c r="AA2774" s="4">
        <f t="shared" si="98"/>
        <v>0</v>
      </c>
    </row>
    <row r="2775" spans="27:27" x14ac:dyDescent="0.25">
      <c r="AA2775" s="4">
        <f t="shared" si="98"/>
        <v>0</v>
      </c>
    </row>
    <row r="2776" spans="27:27" x14ac:dyDescent="0.25">
      <c r="AA2776" s="4">
        <f t="shared" si="98"/>
        <v>0</v>
      </c>
    </row>
    <row r="2777" spans="27:27" x14ac:dyDescent="0.25">
      <c r="AA2777" s="4">
        <f t="shared" si="98"/>
        <v>0</v>
      </c>
    </row>
    <row r="2778" spans="27:27" x14ac:dyDescent="0.25">
      <c r="AA2778" s="4">
        <f t="shared" si="98"/>
        <v>0</v>
      </c>
    </row>
    <row r="2779" spans="27:27" x14ac:dyDescent="0.25">
      <c r="AA2779" s="4">
        <f t="shared" si="98"/>
        <v>0</v>
      </c>
    </row>
    <row r="2780" spans="27:27" x14ac:dyDescent="0.25">
      <c r="AA2780" s="4">
        <f t="shared" si="98"/>
        <v>0</v>
      </c>
    </row>
    <row r="2781" spans="27:27" x14ac:dyDescent="0.25">
      <c r="AA2781" s="4">
        <f t="shared" si="98"/>
        <v>0</v>
      </c>
    </row>
    <row r="2782" spans="27:27" x14ac:dyDescent="0.25">
      <c r="AA2782" s="4">
        <f t="shared" si="98"/>
        <v>0</v>
      </c>
    </row>
    <row r="2783" spans="27:27" x14ac:dyDescent="0.25">
      <c r="AA2783" s="4">
        <f t="shared" si="98"/>
        <v>0</v>
      </c>
    </row>
    <row r="2784" spans="27:27" x14ac:dyDescent="0.25">
      <c r="AA2784" s="4">
        <f t="shared" si="98"/>
        <v>0</v>
      </c>
    </row>
    <row r="2785" spans="27:27" x14ac:dyDescent="0.25">
      <c r="AA2785" s="4">
        <f t="shared" si="98"/>
        <v>0</v>
      </c>
    </row>
    <row r="2786" spans="27:27" x14ac:dyDescent="0.25">
      <c r="AA2786" s="4">
        <f t="shared" si="98"/>
        <v>0</v>
      </c>
    </row>
    <row r="2787" spans="27:27" x14ac:dyDescent="0.25">
      <c r="AA2787" s="4">
        <f t="shared" si="98"/>
        <v>0</v>
      </c>
    </row>
    <row r="2788" spans="27:27" x14ac:dyDescent="0.25">
      <c r="AA2788" s="4">
        <f t="shared" si="98"/>
        <v>0</v>
      </c>
    </row>
    <row r="2789" spans="27:27" x14ac:dyDescent="0.25">
      <c r="AA2789" s="4">
        <f t="shared" si="98"/>
        <v>0</v>
      </c>
    </row>
    <row r="2790" spans="27:27" x14ac:dyDescent="0.25">
      <c r="AA2790" s="4">
        <f t="shared" si="98"/>
        <v>0</v>
      </c>
    </row>
    <row r="2791" spans="27:27" x14ac:dyDescent="0.25">
      <c r="AA2791" s="4">
        <f t="shared" si="98"/>
        <v>0</v>
      </c>
    </row>
    <row r="2792" spans="27:27" x14ac:dyDescent="0.25">
      <c r="AA2792" s="4">
        <f t="shared" si="98"/>
        <v>0</v>
      </c>
    </row>
    <row r="2793" spans="27:27" x14ac:dyDescent="0.25">
      <c r="AA2793" s="4">
        <f t="shared" si="98"/>
        <v>0</v>
      </c>
    </row>
    <row r="2794" spans="27:27" x14ac:dyDescent="0.25">
      <c r="AA2794" s="4">
        <f t="shared" si="98"/>
        <v>0</v>
      </c>
    </row>
    <row r="2795" spans="27:27" x14ac:dyDescent="0.25">
      <c r="AA2795" s="4">
        <f t="shared" si="98"/>
        <v>0</v>
      </c>
    </row>
    <row r="2796" spans="27:27" x14ac:dyDescent="0.25">
      <c r="AA2796" s="4">
        <f t="shared" si="98"/>
        <v>0</v>
      </c>
    </row>
    <row r="2797" spans="27:27" x14ac:dyDescent="0.25">
      <c r="AA2797" s="4">
        <f t="shared" si="98"/>
        <v>0</v>
      </c>
    </row>
    <row r="2798" spans="27:27" x14ac:dyDescent="0.25">
      <c r="AA2798" s="4">
        <f t="shared" si="98"/>
        <v>0</v>
      </c>
    </row>
    <row r="2799" spans="27:27" x14ac:dyDescent="0.25">
      <c r="AA2799" s="4">
        <f t="shared" si="98"/>
        <v>0</v>
      </c>
    </row>
    <row r="2800" spans="27:27" x14ac:dyDescent="0.25">
      <c r="AA2800" s="4">
        <f t="shared" si="98"/>
        <v>0</v>
      </c>
    </row>
    <row r="2801" spans="27:27" x14ac:dyDescent="0.25">
      <c r="AA2801" s="4">
        <f t="shared" si="98"/>
        <v>0</v>
      </c>
    </row>
    <row r="2802" spans="27:27" x14ac:dyDescent="0.25">
      <c r="AA2802" s="4">
        <f t="shared" si="98"/>
        <v>0</v>
      </c>
    </row>
    <row r="2803" spans="27:27" x14ac:dyDescent="0.25">
      <c r="AA2803" s="4">
        <f t="shared" si="98"/>
        <v>0</v>
      </c>
    </row>
    <row r="2804" spans="27:27" x14ac:dyDescent="0.25">
      <c r="AA2804" s="4">
        <f t="shared" si="98"/>
        <v>0</v>
      </c>
    </row>
    <row r="2805" spans="27:27" x14ac:dyDescent="0.25">
      <c r="AA2805" s="4">
        <f t="shared" si="98"/>
        <v>0</v>
      </c>
    </row>
    <row r="2806" spans="27:27" x14ac:dyDescent="0.25">
      <c r="AA2806" s="4">
        <f t="shared" si="98"/>
        <v>0</v>
      </c>
    </row>
    <row r="2807" spans="27:27" x14ac:dyDescent="0.25">
      <c r="AA2807" s="4">
        <f t="shared" si="98"/>
        <v>0</v>
      </c>
    </row>
    <row r="2808" spans="27:27" x14ac:dyDescent="0.25">
      <c r="AA2808" s="4">
        <f t="shared" si="98"/>
        <v>0</v>
      </c>
    </row>
    <row r="2809" spans="27:27" x14ac:dyDescent="0.25">
      <c r="AA2809" s="4">
        <f t="shared" si="98"/>
        <v>0</v>
      </c>
    </row>
    <row r="2810" spans="27:27" x14ac:dyDescent="0.25">
      <c r="AA2810" s="4">
        <f t="shared" si="98"/>
        <v>0</v>
      </c>
    </row>
    <row r="2811" spans="27:27" x14ac:dyDescent="0.25">
      <c r="AA2811" s="4">
        <f t="shared" si="98"/>
        <v>0</v>
      </c>
    </row>
    <row r="2812" spans="27:27" x14ac:dyDescent="0.25">
      <c r="AA2812" s="4">
        <f t="shared" si="98"/>
        <v>0</v>
      </c>
    </row>
    <row r="2813" spans="27:27" x14ac:dyDescent="0.25">
      <c r="AA2813" s="4">
        <f t="shared" si="98"/>
        <v>0</v>
      </c>
    </row>
    <row r="2814" spans="27:27" x14ac:dyDescent="0.25">
      <c r="AA2814" s="4">
        <f t="shared" si="98"/>
        <v>0</v>
      </c>
    </row>
    <row r="2815" spans="27:27" x14ac:dyDescent="0.25">
      <c r="AA2815" s="4">
        <f t="shared" si="98"/>
        <v>0</v>
      </c>
    </row>
    <row r="2816" spans="27:27" x14ac:dyDescent="0.25">
      <c r="AA2816" s="4">
        <f t="shared" si="98"/>
        <v>0</v>
      </c>
    </row>
    <row r="2817" spans="27:27" x14ac:dyDescent="0.25">
      <c r="AA2817" s="4">
        <f t="shared" si="98"/>
        <v>0</v>
      </c>
    </row>
    <row r="2818" spans="27:27" x14ac:dyDescent="0.25">
      <c r="AA2818" s="4">
        <f t="shared" si="98"/>
        <v>0</v>
      </c>
    </row>
    <row r="2819" spans="27:27" x14ac:dyDescent="0.25">
      <c r="AA2819" s="4">
        <f t="shared" si="98"/>
        <v>0</v>
      </c>
    </row>
    <row r="2820" spans="27:27" x14ac:dyDescent="0.25">
      <c r="AA2820" s="4">
        <f t="shared" si="98"/>
        <v>0</v>
      </c>
    </row>
    <row r="2821" spans="27:27" x14ac:dyDescent="0.25">
      <c r="AA2821" s="4">
        <f t="shared" si="98"/>
        <v>0</v>
      </c>
    </row>
    <row r="2822" spans="27:27" x14ac:dyDescent="0.25">
      <c r="AA2822" s="4">
        <f t="shared" si="98"/>
        <v>0</v>
      </c>
    </row>
    <row r="2823" spans="27:27" x14ac:dyDescent="0.25">
      <c r="AA2823" s="4">
        <f t="shared" si="98"/>
        <v>0</v>
      </c>
    </row>
    <row r="2824" spans="27:27" x14ac:dyDescent="0.25">
      <c r="AA2824" s="4">
        <f t="shared" si="98"/>
        <v>0</v>
      </c>
    </row>
    <row r="2825" spans="27:27" x14ac:dyDescent="0.25">
      <c r="AA2825" s="4">
        <f t="shared" si="98"/>
        <v>0</v>
      </c>
    </row>
    <row r="2826" spans="27:27" x14ac:dyDescent="0.25">
      <c r="AA2826" s="4">
        <f t="shared" si="98"/>
        <v>0</v>
      </c>
    </row>
    <row r="2827" spans="27:27" x14ac:dyDescent="0.25">
      <c r="AA2827" s="4">
        <f t="shared" si="98"/>
        <v>0</v>
      </c>
    </row>
    <row r="2828" spans="27:27" x14ac:dyDescent="0.25">
      <c r="AA2828" s="4">
        <f t="shared" si="98"/>
        <v>0</v>
      </c>
    </row>
    <row r="2829" spans="27:27" x14ac:dyDescent="0.25">
      <c r="AA2829" s="4">
        <f t="shared" si="98"/>
        <v>0</v>
      </c>
    </row>
    <row r="2830" spans="27:27" x14ac:dyDescent="0.25">
      <c r="AA2830" s="4">
        <f t="shared" si="98"/>
        <v>0</v>
      </c>
    </row>
    <row r="2831" spans="27:27" x14ac:dyDescent="0.25">
      <c r="AA2831" s="4">
        <f t="shared" si="98"/>
        <v>0</v>
      </c>
    </row>
    <row r="2832" spans="27:27" x14ac:dyDescent="0.25">
      <c r="AA2832" s="4">
        <f t="shared" si="98"/>
        <v>0</v>
      </c>
    </row>
    <row r="2833" spans="27:27" x14ac:dyDescent="0.25">
      <c r="AA2833" s="4">
        <f t="shared" ref="AA2833:AA2896" si="99">+J2833-X2833</f>
        <v>0</v>
      </c>
    </row>
    <row r="2834" spans="27:27" x14ac:dyDescent="0.25">
      <c r="AA2834" s="4">
        <f t="shared" si="99"/>
        <v>0</v>
      </c>
    </row>
    <row r="2835" spans="27:27" x14ac:dyDescent="0.25">
      <c r="AA2835" s="4">
        <f t="shared" si="99"/>
        <v>0</v>
      </c>
    </row>
    <row r="2836" spans="27:27" x14ac:dyDescent="0.25">
      <c r="AA2836" s="4">
        <f t="shared" si="99"/>
        <v>0</v>
      </c>
    </row>
    <row r="2837" spans="27:27" x14ac:dyDescent="0.25">
      <c r="AA2837" s="4">
        <f t="shared" si="99"/>
        <v>0</v>
      </c>
    </row>
    <row r="2838" spans="27:27" x14ac:dyDescent="0.25">
      <c r="AA2838" s="4">
        <f t="shared" si="99"/>
        <v>0</v>
      </c>
    </row>
    <row r="2839" spans="27:27" x14ac:dyDescent="0.25">
      <c r="AA2839" s="4">
        <f t="shared" si="99"/>
        <v>0</v>
      </c>
    </row>
    <row r="2840" spans="27:27" x14ac:dyDescent="0.25">
      <c r="AA2840" s="4">
        <f t="shared" si="99"/>
        <v>0</v>
      </c>
    </row>
    <row r="2841" spans="27:27" x14ac:dyDescent="0.25">
      <c r="AA2841" s="4">
        <f t="shared" si="99"/>
        <v>0</v>
      </c>
    </row>
    <row r="2842" spans="27:27" x14ac:dyDescent="0.25">
      <c r="AA2842" s="4">
        <f t="shared" si="99"/>
        <v>0</v>
      </c>
    </row>
    <row r="2843" spans="27:27" x14ac:dyDescent="0.25">
      <c r="AA2843" s="4">
        <f t="shared" si="99"/>
        <v>0</v>
      </c>
    </row>
    <row r="2844" spans="27:27" x14ac:dyDescent="0.25">
      <c r="AA2844" s="4">
        <f t="shared" si="99"/>
        <v>0</v>
      </c>
    </row>
    <row r="2845" spans="27:27" x14ac:dyDescent="0.25">
      <c r="AA2845" s="4">
        <f t="shared" si="99"/>
        <v>0</v>
      </c>
    </row>
    <row r="2846" spans="27:27" x14ac:dyDescent="0.25">
      <c r="AA2846" s="4">
        <f t="shared" si="99"/>
        <v>0</v>
      </c>
    </row>
    <row r="2847" spans="27:27" x14ac:dyDescent="0.25">
      <c r="AA2847" s="4">
        <f t="shared" si="99"/>
        <v>0</v>
      </c>
    </row>
    <row r="2848" spans="27:27" x14ac:dyDescent="0.25">
      <c r="AA2848" s="4">
        <f t="shared" si="99"/>
        <v>0</v>
      </c>
    </row>
    <row r="2849" spans="27:27" x14ac:dyDescent="0.25">
      <c r="AA2849" s="4">
        <f t="shared" si="99"/>
        <v>0</v>
      </c>
    </row>
    <row r="2850" spans="27:27" x14ac:dyDescent="0.25">
      <c r="AA2850" s="4">
        <f t="shared" si="99"/>
        <v>0</v>
      </c>
    </row>
    <row r="2851" spans="27:27" x14ac:dyDescent="0.25">
      <c r="AA2851" s="4">
        <f t="shared" si="99"/>
        <v>0</v>
      </c>
    </row>
    <row r="2852" spans="27:27" x14ac:dyDescent="0.25">
      <c r="AA2852" s="4">
        <f t="shared" si="99"/>
        <v>0</v>
      </c>
    </row>
    <row r="2853" spans="27:27" x14ac:dyDescent="0.25">
      <c r="AA2853" s="4">
        <f t="shared" si="99"/>
        <v>0</v>
      </c>
    </row>
    <row r="2854" spans="27:27" x14ac:dyDescent="0.25">
      <c r="AA2854" s="4">
        <f t="shared" si="99"/>
        <v>0</v>
      </c>
    </row>
    <row r="2855" spans="27:27" x14ac:dyDescent="0.25">
      <c r="AA2855" s="4">
        <f t="shared" si="99"/>
        <v>0</v>
      </c>
    </row>
    <row r="2856" spans="27:27" x14ac:dyDescent="0.25">
      <c r="AA2856" s="4">
        <f t="shared" si="99"/>
        <v>0</v>
      </c>
    </row>
    <row r="2857" spans="27:27" x14ac:dyDescent="0.25">
      <c r="AA2857" s="4">
        <f t="shared" si="99"/>
        <v>0</v>
      </c>
    </row>
    <row r="2858" spans="27:27" x14ac:dyDescent="0.25">
      <c r="AA2858" s="4">
        <f t="shared" si="99"/>
        <v>0</v>
      </c>
    </row>
    <row r="2859" spans="27:27" x14ac:dyDescent="0.25">
      <c r="AA2859" s="4">
        <f t="shared" si="99"/>
        <v>0</v>
      </c>
    </row>
    <row r="2860" spans="27:27" x14ac:dyDescent="0.25">
      <c r="AA2860" s="4">
        <f t="shared" si="99"/>
        <v>0</v>
      </c>
    </row>
    <row r="2861" spans="27:27" x14ac:dyDescent="0.25">
      <c r="AA2861" s="4">
        <f t="shared" si="99"/>
        <v>0</v>
      </c>
    </row>
    <row r="2862" spans="27:27" x14ac:dyDescent="0.25">
      <c r="AA2862" s="4">
        <f t="shared" si="99"/>
        <v>0</v>
      </c>
    </row>
    <row r="2863" spans="27:27" x14ac:dyDescent="0.25">
      <c r="AA2863" s="4">
        <f t="shared" si="99"/>
        <v>0</v>
      </c>
    </row>
    <row r="2864" spans="27:27" x14ac:dyDescent="0.25">
      <c r="AA2864" s="4">
        <f t="shared" si="99"/>
        <v>0</v>
      </c>
    </row>
    <row r="2865" spans="27:27" x14ac:dyDescent="0.25">
      <c r="AA2865" s="4">
        <f t="shared" si="99"/>
        <v>0</v>
      </c>
    </row>
    <row r="2866" spans="27:27" x14ac:dyDescent="0.25">
      <c r="AA2866" s="4">
        <f t="shared" si="99"/>
        <v>0</v>
      </c>
    </row>
    <row r="2867" spans="27:27" x14ac:dyDescent="0.25">
      <c r="AA2867" s="4">
        <f t="shared" si="99"/>
        <v>0</v>
      </c>
    </row>
    <row r="2868" spans="27:27" x14ac:dyDescent="0.25">
      <c r="AA2868" s="4">
        <f t="shared" si="99"/>
        <v>0</v>
      </c>
    </row>
    <row r="2869" spans="27:27" x14ac:dyDescent="0.25">
      <c r="AA2869" s="4">
        <f t="shared" si="99"/>
        <v>0</v>
      </c>
    </row>
    <row r="2870" spans="27:27" x14ac:dyDescent="0.25">
      <c r="AA2870" s="4">
        <f t="shared" si="99"/>
        <v>0</v>
      </c>
    </row>
    <row r="2871" spans="27:27" x14ac:dyDescent="0.25">
      <c r="AA2871" s="4">
        <f t="shared" si="99"/>
        <v>0</v>
      </c>
    </row>
    <row r="2872" spans="27:27" x14ac:dyDescent="0.25">
      <c r="AA2872" s="4">
        <f t="shared" si="99"/>
        <v>0</v>
      </c>
    </row>
    <row r="2873" spans="27:27" x14ac:dyDescent="0.25">
      <c r="AA2873" s="4">
        <f t="shared" si="99"/>
        <v>0</v>
      </c>
    </row>
    <row r="2874" spans="27:27" x14ac:dyDescent="0.25">
      <c r="AA2874" s="4">
        <f t="shared" si="99"/>
        <v>0</v>
      </c>
    </row>
    <row r="2875" spans="27:27" x14ac:dyDescent="0.25">
      <c r="AA2875" s="4">
        <f t="shared" si="99"/>
        <v>0</v>
      </c>
    </row>
    <row r="2876" spans="27:27" x14ac:dyDescent="0.25">
      <c r="AA2876" s="4">
        <f t="shared" si="99"/>
        <v>0</v>
      </c>
    </row>
    <row r="2877" spans="27:27" x14ac:dyDescent="0.25">
      <c r="AA2877" s="4">
        <f t="shared" si="99"/>
        <v>0</v>
      </c>
    </row>
    <row r="2878" spans="27:27" x14ac:dyDescent="0.25">
      <c r="AA2878" s="4">
        <f t="shared" si="99"/>
        <v>0</v>
      </c>
    </row>
    <row r="2879" spans="27:27" x14ac:dyDescent="0.25">
      <c r="AA2879" s="4">
        <f t="shared" si="99"/>
        <v>0</v>
      </c>
    </row>
    <row r="2880" spans="27:27" x14ac:dyDescent="0.25">
      <c r="AA2880" s="4">
        <f t="shared" si="99"/>
        <v>0</v>
      </c>
    </row>
    <row r="2881" spans="27:27" x14ac:dyDescent="0.25">
      <c r="AA2881" s="4">
        <f t="shared" si="99"/>
        <v>0</v>
      </c>
    </row>
    <row r="2882" spans="27:27" x14ac:dyDescent="0.25">
      <c r="AA2882" s="4">
        <f t="shared" si="99"/>
        <v>0</v>
      </c>
    </row>
    <row r="2883" spans="27:27" x14ac:dyDescent="0.25">
      <c r="AA2883" s="4">
        <f t="shared" si="99"/>
        <v>0</v>
      </c>
    </row>
    <row r="2884" spans="27:27" x14ac:dyDescent="0.25">
      <c r="AA2884" s="4">
        <f t="shared" si="99"/>
        <v>0</v>
      </c>
    </row>
    <row r="2885" spans="27:27" x14ac:dyDescent="0.25">
      <c r="AA2885" s="4">
        <f t="shared" si="99"/>
        <v>0</v>
      </c>
    </row>
    <row r="2886" spans="27:27" x14ac:dyDescent="0.25">
      <c r="AA2886" s="4">
        <f t="shared" si="99"/>
        <v>0</v>
      </c>
    </row>
    <row r="2887" spans="27:27" x14ac:dyDescent="0.25">
      <c r="AA2887" s="4">
        <f t="shared" si="99"/>
        <v>0</v>
      </c>
    </row>
    <row r="2888" spans="27:27" x14ac:dyDescent="0.25">
      <c r="AA2888" s="4">
        <f t="shared" si="99"/>
        <v>0</v>
      </c>
    </row>
    <row r="2889" spans="27:27" x14ac:dyDescent="0.25">
      <c r="AA2889" s="4">
        <f t="shared" si="99"/>
        <v>0</v>
      </c>
    </row>
    <row r="2890" spans="27:27" x14ac:dyDescent="0.25">
      <c r="AA2890" s="4">
        <f t="shared" si="99"/>
        <v>0</v>
      </c>
    </row>
    <row r="2891" spans="27:27" x14ac:dyDescent="0.25">
      <c r="AA2891" s="4">
        <f t="shared" si="99"/>
        <v>0</v>
      </c>
    </row>
    <row r="2892" spans="27:27" x14ac:dyDescent="0.25">
      <c r="AA2892" s="4">
        <f t="shared" si="99"/>
        <v>0</v>
      </c>
    </row>
    <row r="2893" spans="27:27" x14ac:dyDescent="0.25">
      <c r="AA2893" s="4">
        <f t="shared" si="99"/>
        <v>0</v>
      </c>
    </row>
    <row r="2894" spans="27:27" x14ac:dyDescent="0.25">
      <c r="AA2894" s="4">
        <f t="shared" si="99"/>
        <v>0</v>
      </c>
    </row>
    <row r="2895" spans="27:27" x14ac:dyDescent="0.25">
      <c r="AA2895" s="4">
        <f t="shared" si="99"/>
        <v>0</v>
      </c>
    </row>
    <row r="2896" spans="27:27" x14ac:dyDescent="0.25">
      <c r="AA2896" s="4">
        <f t="shared" si="99"/>
        <v>0</v>
      </c>
    </row>
    <row r="2897" spans="27:27" x14ac:dyDescent="0.25">
      <c r="AA2897" s="4">
        <f t="shared" ref="AA2897:AA2960" si="100">+J2897-X2897</f>
        <v>0</v>
      </c>
    </row>
    <row r="2898" spans="27:27" x14ac:dyDescent="0.25">
      <c r="AA2898" s="4">
        <f t="shared" si="100"/>
        <v>0</v>
      </c>
    </row>
    <row r="2899" spans="27:27" x14ac:dyDescent="0.25">
      <c r="AA2899" s="4">
        <f t="shared" si="100"/>
        <v>0</v>
      </c>
    </row>
    <row r="2900" spans="27:27" x14ac:dyDescent="0.25">
      <c r="AA2900" s="4">
        <f t="shared" si="100"/>
        <v>0</v>
      </c>
    </row>
    <row r="2901" spans="27:27" x14ac:dyDescent="0.25">
      <c r="AA2901" s="4">
        <f t="shared" si="100"/>
        <v>0</v>
      </c>
    </row>
    <row r="2902" spans="27:27" x14ac:dyDescent="0.25">
      <c r="AA2902" s="4">
        <f t="shared" si="100"/>
        <v>0</v>
      </c>
    </row>
    <row r="2903" spans="27:27" x14ac:dyDescent="0.25">
      <c r="AA2903" s="4">
        <f t="shared" si="100"/>
        <v>0</v>
      </c>
    </row>
    <row r="2904" spans="27:27" x14ac:dyDescent="0.25">
      <c r="AA2904" s="4">
        <f t="shared" si="100"/>
        <v>0</v>
      </c>
    </row>
    <row r="2905" spans="27:27" x14ac:dyDescent="0.25">
      <c r="AA2905" s="4">
        <f t="shared" si="100"/>
        <v>0</v>
      </c>
    </row>
    <row r="2906" spans="27:27" x14ac:dyDescent="0.25">
      <c r="AA2906" s="4">
        <f t="shared" si="100"/>
        <v>0</v>
      </c>
    </row>
    <row r="2907" spans="27:27" x14ac:dyDescent="0.25">
      <c r="AA2907" s="4">
        <f t="shared" si="100"/>
        <v>0</v>
      </c>
    </row>
    <row r="2908" spans="27:27" x14ac:dyDescent="0.25">
      <c r="AA2908" s="4">
        <f t="shared" si="100"/>
        <v>0</v>
      </c>
    </row>
    <row r="2909" spans="27:27" x14ac:dyDescent="0.25">
      <c r="AA2909" s="4">
        <f t="shared" si="100"/>
        <v>0</v>
      </c>
    </row>
    <row r="2910" spans="27:27" x14ac:dyDescent="0.25">
      <c r="AA2910" s="4">
        <f t="shared" si="100"/>
        <v>0</v>
      </c>
    </row>
    <row r="2911" spans="27:27" x14ac:dyDescent="0.25">
      <c r="AA2911" s="4">
        <f t="shared" si="100"/>
        <v>0</v>
      </c>
    </row>
    <row r="2912" spans="27:27" x14ac:dyDescent="0.25">
      <c r="AA2912" s="4">
        <f t="shared" si="100"/>
        <v>0</v>
      </c>
    </row>
    <row r="2913" spans="27:27" x14ac:dyDescent="0.25">
      <c r="AA2913" s="4">
        <f t="shared" si="100"/>
        <v>0</v>
      </c>
    </row>
    <row r="2914" spans="27:27" x14ac:dyDescent="0.25">
      <c r="AA2914" s="4">
        <f t="shared" si="100"/>
        <v>0</v>
      </c>
    </row>
    <row r="2915" spans="27:27" x14ac:dyDescent="0.25">
      <c r="AA2915" s="4">
        <f t="shared" si="100"/>
        <v>0</v>
      </c>
    </row>
    <row r="2916" spans="27:27" x14ac:dyDescent="0.25">
      <c r="AA2916" s="4">
        <f t="shared" si="100"/>
        <v>0</v>
      </c>
    </row>
    <row r="2917" spans="27:27" x14ac:dyDescent="0.25">
      <c r="AA2917" s="4">
        <f t="shared" si="100"/>
        <v>0</v>
      </c>
    </row>
    <row r="2918" spans="27:27" x14ac:dyDescent="0.25">
      <c r="AA2918" s="4">
        <f t="shared" si="100"/>
        <v>0</v>
      </c>
    </row>
    <row r="2919" spans="27:27" x14ac:dyDescent="0.25">
      <c r="AA2919" s="4">
        <f t="shared" si="100"/>
        <v>0</v>
      </c>
    </row>
    <row r="2920" spans="27:27" x14ac:dyDescent="0.25">
      <c r="AA2920" s="4">
        <f t="shared" si="100"/>
        <v>0</v>
      </c>
    </row>
    <row r="2921" spans="27:27" x14ac:dyDescent="0.25">
      <c r="AA2921" s="4">
        <f t="shared" si="100"/>
        <v>0</v>
      </c>
    </row>
    <row r="2922" spans="27:27" x14ac:dyDescent="0.25">
      <c r="AA2922" s="4">
        <f t="shared" si="100"/>
        <v>0</v>
      </c>
    </row>
    <row r="2923" spans="27:27" x14ac:dyDescent="0.25">
      <c r="AA2923" s="4">
        <f t="shared" si="100"/>
        <v>0</v>
      </c>
    </row>
    <row r="2924" spans="27:27" x14ac:dyDescent="0.25">
      <c r="AA2924" s="4">
        <f t="shared" si="100"/>
        <v>0</v>
      </c>
    </row>
    <row r="2925" spans="27:27" x14ac:dyDescent="0.25">
      <c r="AA2925" s="4">
        <f t="shared" si="100"/>
        <v>0</v>
      </c>
    </row>
    <row r="2926" spans="27:27" x14ac:dyDescent="0.25">
      <c r="AA2926" s="4">
        <f t="shared" si="100"/>
        <v>0</v>
      </c>
    </row>
    <row r="2927" spans="27:27" x14ac:dyDescent="0.25">
      <c r="AA2927" s="4">
        <f t="shared" si="100"/>
        <v>0</v>
      </c>
    </row>
    <row r="2928" spans="27:27" x14ac:dyDescent="0.25">
      <c r="AA2928" s="4">
        <f t="shared" si="100"/>
        <v>0</v>
      </c>
    </row>
    <row r="2929" spans="27:27" x14ac:dyDescent="0.25">
      <c r="AA2929" s="4">
        <f t="shared" si="100"/>
        <v>0</v>
      </c>
    </row>
    <row r="2930" spans="27:27" x14ac:dyDescent="0.25">
      <c r="AA2930" s="4">
        <f t="shared" si="100"/>
        <v>0</v>
      </c>
    </row>
    <row r="2931" spans="27:27" x14ac:dyDescent="0.25">
      <c r="AA2931" s="4">
        <f t="shared" si="100"/>
        <v>0</v>
      </c>
    </row>
    <row r="2932" spans="27:27" x14ac:dyDescent="0.25">
      <c r="AA2932" s="4">
        <f t="shared" si="100"/>
        <v>0</v>
      </c>
    </row>
    <row r="2933" spans="27:27" x14ac:dyDescent="0.25">
      <c r="AA2933" s="4">
        <f t="shared" si="100"/>
        <v>0</v>
      </c>
    </row>
    <row r="2934" spans="27:27" x14ac:dyDescent="0.25">
      <c r="AA2934" s="4">
        <f t="shared" si="100"/>
        <v>0</v>
      </c>
    </row>
    <row r="2935" spans="27:27" x14ac:dyDescent="0.25">
      <c r="AA2935" s="4">
        <f t="shared" si="100"/>
        <v>0</v>
      </c>
    </row>
    <row r="2936" spans="27:27" x14ac:dyDescent="0.25">
      <c r="AA2936" s="4">
        <f t="shared" si="100"/>
        <v>0</v>
      </c>
    </row>
    <row r="2937" spans="27:27" x14ac:dyDescent="0.25">
      <c r="AA2937" s="4">
        <f t="shared" si="100"/>
        <v>0</v>
      </c>
    </row>
    <row r="2938" spans="27:27" x14ac:dyDescent="0.25">
      <c r="AA2938" s="4">
        <f t="shared" si="100"/>
        <v>0</v>
      </c>
    </row>
    <row r="2939" spans="27:27" x14ac:dyDescent="0.25">
      <c r="AA2939" s="4">
        <f t="shared" si="100"/>
        <v>0</v>
      </c>
    </row>
    <row r="2940" spans="27:27" x14ac:dyDescent="0.25">
      <c r="AA2940" s="4">
        <f t="shared" si="100"/>
        <v>0</v>
      </c>
    </row>
    <row r="2941" spans="27:27" x14ac:dyDescent="0.25">
      <c r="AA2941" s="4">
        <f t="shared" si="100"/>
        <v>0</v>
      </c>
    </row>
    <row r="2942" spans="27:27" x14ac:dyDescent="0.25">
      <c r="AA2942" s="4">
        <f t="shared" si="100"/>
        <v>0</v>
      </c>
    </row>
    <row r="2943" spans="27:27" x14ac:dyDescent="0.25">
      <c r="AA2943" s="4">
        <f t="shared" si="100"/>
        <v>0</v>
      </c>
    </row>
    <row r="2944" spans="27:27" x14ac:dyDescent="0.25">
      <c r="AA2944" s="4">
        <f t="shared" si="100"/>
        <v>0</v>
      </c>
    </row>
    <row r="2945" spans="27:27" x14ac:dyDescent="0.25">
      <c r="AA2945" s="4">
        <f t="shared" si="100"/>
        <v>0</v>
      </c>
    </row>
    <row r="2946" spans="27:27" x14ac:dyDescent="0.25">
      <c r="AA2946" s="4">
        <f t="shared" si="100"/>
        <v>0</v>
      </c>
    </row>
    <row r="2947" spans="27:27" x14ac:dyDescent="0.25">
      <c r="AA2947" s="4">
        <f t="shared" si="100"/>
        <v>0</v>
      </c>
    </row>
    <row r="2948" spans="27:27" x14ac:dyDescent="0.25">
      <c r="AA2948" s="4">
        <f t="shared" si="100"/>
        <v>0</v>
      </c>
    </row>
    <row r="2949" spans="27:27" x14ac:dyDescent="0.25">
      <c r="AA2949" s="4">
        <f t="shared" si="100"/>
        <v>0</v>
      </c>
    </row>
    <row r="2950" spans="27:27" x14ac:dyDescent="0.25">
      <c r="AA2950" s="4">
        <f t="shared" si="100"/>
        <v>0</v>
      </c>
    </row>
    <row r="2951" spans="27:27" x14ac:dyDescent="0.25">
      <c r="AA2951" s="4">
        <f t="shared" si="100"/>
        <v>0</v>
      </c>
    </row>
    <row r="2952" spans="27:27" x14ac:dyDescent="0.25">
      <c r="AA2952" s="4">
        <f t="shared" si="100"/>
        <v>0</v>
      </c>
    </row>
    <row r="2953" spans="27:27" x14ac:dyDescent="0.25">
      <c r="AA2953" s="4">
        <f t="shared" si="100"/>
        <v>0</v>
      </c>
    </row>
    <row r="2954" spans="27:27" x14ac:dyDescent="0.25">
      <c r="AA2954" s="4">
        <f t="shared" si="100"/>
        <v>0</v>
      </c>
    </row>
    <row r="2955" spans="27:27" x14ac:dyDescent="0.25">
      <c r="AA2955" s="4">
        <f t="shared" si="100"/>
        <v>0</v>
      </c>
    </row>
    <row r="2956" spans="27:27" x14ac:dyDescent="0.25">
      <c r="AA2956" s="4">
        <f t="shared" si="100"/>
        <v>0</v>
      </c>
    </row>
    <row r="2957" spans="27:27" x14ac:dyDescent="0.25">
      <c r="AA2957" s="4">
        <f t="shared" si="100"/>
        <v>0</v>
      </c>
    </row>
    <row r="2958" spans="27:27" x14ac:dyDescent="0.25">
      <c r="AA2958" s="4">
        <f t="shared" si="100"/>
        <v>0</v>
      </c>
    </row>
    <row r="2959" spans="27:27" x14ac:dyDescent="0.25">
      <c r="AA2959" s="4">
        <f t="shared" si="100"/>
        <v>0</v>
      </c>
    </row>
    <row r="2960" spans="27:27" x14ac:dyDescent="0.25">
      <c r="AA2960" s="4">
        <f t="shared" si="100"/>
        <v>0</v>
      </c>
    </row>
    <row r="2961" spans="27:27" x14ac:dyDescent="0.25">
      <c r="AA2961" s="4">
        <f t="shared" ref="AA2961:AA3024" si="101">+J2961-X2961</f>
        <v>0</v>
      </c>
    </row>
    <row r="2962" spans="27:27" x14ac:dyDescent="0.25">
      <c r="AA2962" s="4">
        <f t="shared" si="101"/>
        <v>0</v>
      </c>
    </row>
    <row r="2963" spans="27:27" x14ac:dyDescent="0.25">
      <c r="AA2963" s="4">
        <f t="shared" si="101"/>
        <v>0</v>
      </c>
    </row>
    <row r="2964" spans="27:27" x14ac:dyDescent="0.25">
      <c r="AA2964" s="4">
        <f t="shared" si="101"/>
        <v>0</v>
      </c>
    </row>
    <row r="2965" spans="27:27" x14ac:dyDescent="0.25">
      <c r="AA2965" s="4">
        <f t="shared" si="101"/>
        <v>0</v>
      </c>
    </row>
    <row r="2966" spans="27:27" x14ac:dyDescent="0.25">
      <c r="AA2966" s="4">
        <f t="shared" si="101"/>
        <v>0</v>
      </c>
    </row>
    <row r="2967" spans="27:27" x14ac:dyDescent="0.25">
      <c r="AA2967" s="4">
        <f t="shared" si="101"/>
        <v>0</v>
      </c>
    </row>
    <row r="2968" spans="27:27" x14ac:dyDescent="0.25">
      <c r="AA2968" s="4">
        <f t="shared" si="101"/>
        <v>0</v>
      </c>
    </row>
    <row r="2969" spans="27:27" x14ac:dyDescent="0.25">
      <c r="AA2969" s="4">
        <f t="shared" si="101"/>
        <v>0</v>
      </c>
    </row>
    <row r="2970" spans="27:27" x14ac:dyDescent="0.25">
      <c r="AA2970" s="4">
        <f t="shared" si="101"/>
        <v>0</v>
      </c>
    </row>
    <row r="2971" spans="27:27" x14ac:dyDescent="0.25">
      <c r="AA2971" s="4">
        <f t="shared" si="101"/>
        <v>0</v>
      </c>
    </row>
    <row r="2972" spans="27:27" x14ac:dyDescent="0.25">
      <c r="AA2972" s="4">
        <f t="shared" si="101"/>
        <v>0</v>
      </c>
    </row>
    <row r="2973" spans="27:27" x14ac:dyDescent="0.25">
      <c r="AA2973" s="4">
        <f t="shared" si="101"/>
        <v>0</v>
      </c>
    </row>
    <row r="2974" spans="27:27" x14ac:dyDescent="0.25">
      <c r="AA2974" s="4">
        <f t="shared" si="101"/>
        <v>0</v>
      </c>
    </row>
    <row r="2975" spans="27:27" x14ac:dyDescent="0.25">
      <c r="AA2975" s="4">
        <f t="shared" si="101"/>
        <v>0</v>
      </c>
    </row>
    <row r="2976" spans="27:27" x14ac:dyDescent="0.25">
      <c r="AA2976" s="4">
        <f t="shared" si="101"/>
        <v>0</v>
      </c>
    </row>
    <row r="2977" spans="27:27" x14ac:dyDescent="0.25">
      <c r="AA2977" s="4">
        <f t="shared" si="101"/>
        <v>0</v>
      </c>
    </row>
    <row r="2978" spans="27:27" x14ac:dyDescent="0.25">
      <c r="AA2978" s="4">
        <f t="shared" si="101"/>
        <v>0</v>
      </c>
    </row>
    <row r="2979" spans="27:27" x14ac:dyDescent="0.25">
      <c r="AA2979" s="4">
        <f t="shared" si="101"/>
        <v>0</v>
      </c>
    </row>
    <row r="2980" spans="27:27" x14ac:dyDescent="0.25">
      <c r="AA2980" s="4">
        <f t="shared" si="101"/>
        <v>0</v>
      </c>
    </row>
    <row r="2981" spans="27:27" x14ac:dyDescent="0.25">
      <c r="AA2981" s="4">
        <f t="shared" si="101"/>
        <v>0</v>
      </c>
    </row>
    <row r="2982" spans="27:27" x14ac:dyDescent="0.25">
      <c r="AA2982" s="4">
        <f t="shared" si="101"/>
        <v>0</v>
      </c>
    </row>
    <row r="2983" spans="27:27" x14ac:dyDescent="0.25">
      <c r="AA2983" s="4">
        <f t="shared" si="101"/>
        <v>0</v>
      </c>
    </row>
    <row r="2984" spans="27:27" x14ac:dyDescent="0.25">
      <c r="AA2984" s="4">
        <f t="shared" si="101"/>
        <v>0</v>
      </c>
    </row>
    <row r="2985" spans="27:27" x14ac:dyDescent="0.25">
      <c r="AA2985" s="4">
        <f t="shared" si="101"/>
        <v>0</v>
      </c>
    </row>
    <row r="2986" spans="27:27" x14ac:dyDescent="0.25">
      <c r="AA2986" s="4">
        <f t="shared" si="101"/>
        <v>0</v>
      </c>
    </row>
    <row r="2987" spans="27:27" x14ac:dyDescent="0.25">
      <c r="AA2987" s="4">
        <f t="shared" si="101"/>
        <v>0</v>
      </c>
    </row>
    <row r="2988" spans="27:27" x14ac:dyDescent="0.25">
      <c r="AA2988" s="4">
        <f t="shared" si="101"/>
        <v>0</v>
      </c>
    </row>
    <row r="2989" spans="27:27" x14ac:dyDescent="0.25">
      <c r="AA2989" s="4">
        <f t="shared" si="101"/>
        <v>0</v>
      </c>
    </row>
    <row r="2990" spans="27:27" x14ac:dyDescent="0.25">
      <c r="AA2990" s="4">
        <f t="shared" si="101"/>
        <v>0</v>
      </c>
    </row>
    <row r="2991" spans="27:27" x14ac:dyDescent="0.25">
      <c r="AA2991" s="4">
        <f t="shared" si="101"/>
        <v>0</v>
      </c>
    </row>
    <row r="2992" spans="27:27" x14ac:dyDescent="0.25">
      <c r="AA2992" s="4">
        <f t="shared" si="101"/>
        <v>0</v>
      </c>
    </row>
    <row r="2993" spans="27:27" x14ac:dyDescent="0.25">
      <c r="AA2993" s="4">
        <f t="shared" si="101"/>
        <v>0</v>
      </c>
    </row>
    <row r="2994" spans="27:27" x14ac:dyDescent="0.25">
      <c r="AA2994" s="4">
        <f t="shared" si="101"/>
        <v>0</v>
      </c>
    </row>
    <row r="2995" spans="27:27" x14ac:dyDescent="0.25">
      <c r="AA2995" s="4">
        <f t="shared" si="101"/>
        <v>0</v>
      </c>
    </row>
    <row r="2996" spans="27:27" x14ac:dyDescent="0.25">
      <c r="AA2996" s="4">
        <f t="shared" si="101"/>
        <v>0</v>
      </c>
    </row>
    <row r="2997" spans="27:27" x14ac:dyDescent="0.25">
      <c r="AA2997" s="4">
        <f t="shared" si="101"/>
        <v>0</v>
      </c>
    </row>
    <row r="2998" spans="27:27" x14ac:dyDescent="0.25">
      <c r="AA2998" s="4">
        <f t="shared" si="101"/>
        <v>0</v>
      </c>
    </row>
    <row r="2999" spans="27:27" x14ac:dyDescent="0.25">
      <c r="AA2999" s="4">
        <f t="shared" si="101"/>
        <v>0</v>
      </c>
    </row>
    <row r="3000" spans="27:27" x14ac:dyDescent="0.25">
      <c r="AA3000" s="4">
        <f t="shared" si="101"/>
        <v>0</v>
      </c>
    </row>
    <row r="3001" spans="27:27" x14ac:dyDescent="0.25">
      <c r="AA3001" s="4">
        <f t="shared" si="101"/>
        <v>0</v>
      </c>
    </row>
    <row r="3002" spans="27:27" x14ac:dyDescent="0.25">
      <c r="AA3002" s="4">
        <f t="shared" si="101"/>
        <v>0</v>
      </c>
    </row>
    <row r="3003" spans="27:27" x14ac:dyDescent="0.25">
      <c r="AA3003" s="4">
        <f t="shared" si="101"/>
        <v>0</v>
      </c>
    </row>
    <row r="3004" spans="27:27" x14ac:dyDescent="0.25">
      <c r="AA3004" s="4">
        <f t="shared" si="101"/>
        <v>0</v>
      </c>
    </row>
    <row r="3005" spans="27:27" x14ac:dyDescent="0.25">
      <c r="AA3005" s="4">
        <f t="shared" si="101"/>
        <v>0</v>
      </c>
    </row>
    <row r="3006" spans="27:27" x14ac:dyDescent="0.25">
      <c r="AA3006" s="4">
        <f t="shared" si="101"/>
        <v>0</v>
      </c>
    </row>
    <row r="3007" spans="27:27" x14ac:dyDescent="0.25">
      <c r="AA3007" s="4">
        <f t="shared" si="101"/>
        <v>0</v>
      </c>
    </row>
    <row r="3008" spans="27:27" x14ac:dyDescent="0.25">
      <c r="AA3008" s="4">
        <f t="shared" si="101"/>
        <v>0</v>
      </c>
    </row>
    <row r="3009" spans="27:27" x14ac:dyDescent="0.25">
      <c r="AA3009" s="4">
        <f t="shared" si="101"/>
        <v>0</v>
      </c>
    </row>
    <row r="3010" spans="27:27" x14ac:dyDescent="0.25">
      <c r="AA3010" s="4">
        <f t="shared" si="101"/>
        <v>0</v>
      </c>
    </row>
    <row r="3011" spans="27:27" x14ac:dyDescent="0.25">
      <c r="AA3011" s="4">
        <f t="shared" si="101"/>
        <v>0</v>
      </c>
    </row>
    <row r="3012" spans="27:27" x14ac:dyDescent="0.25">
      <c r="AA3012" s="4">
        <f t="shared" si="101"/>
        <v>0</v>
      </c>
    </row>
    <row r="3013" spans="27:27" x14ac:dyDescent="0.25">
      <c r="AA3013" s="4">
        <f t="shared" si="101"/>
        <v>0</v>
      </c>
    </row>
    <row r="3014" spans="27:27" x14ac:dyDescent="0.25">
      <c r="AA3014" s="4">
        <f t="shared" si="101"/>
        <v>0</v>
      </c>
    </row>
    <row r="3015" spans="27:27" x14ac:dyDescent="0.25">
      <c r="AA3015" s="4">
        <f t="shared" si="101"/>
        <v>0</v>
      </c>
    </row>
    <row r="3016" spans="27:27" x14ac:dyDescent="0.25">
      <c r="AA3016" s="4">
        <f t="shared" si="101"/>
        <v>0</v>
      </c>
    </row>
    <row r="3017" spans="27:27" x14ac:dyDescent="0.25">
      <c r="AA3017" s="4">
        <f t="shared" si="101"/>
        <v>0</v>
      </c>
    </row>
    <row r="3018" spans="27:27" x14ac:dyDescent="0.25">
      <c r="AA3018" s="4">
        <f t="shared" si="101"/>
        <v>0</v>
      </c>
    </row>
    <row r="3019" spans="27:27" x14ac:dyDescent="0.25">
      <c r="AA3019" s="4">
        <f t="shared" si="101"/>
        <v>0</v>
      </c>
    </row>
    <row r="3020" spans="27:27" x14ac:dyDescent="0.25">
      <c r="AA3020" s="4">
        <f t="shared" si="101"/>
        <v>0</v>
      </c>
    </row>
    <row r="3021" spans="27:27" x14ac:dyDescent="0.25">
      <c r="AA3021" s="4">
        <f t="shared" si="101"/>
        <v>0</v>
      </c>
    </row>
    <row r="3022" spans="27:27" x14ac:dyDescent="0.25">
      <c r="AA3022" s="4">
        <f t="shared" si="101"/>
        <v>0</v>
      </c>
    </row>
    <row r="3023" spans="27:27" x14ac:dyDescent="0.25">
      <c r="AA3023" s="4">
        <f t="shared" si="101"/>
        <v>0</v>
      </c>
    </row>
    <row r="3024" spans="27:27" x14ac:dyDescent="0.25">
      <c r="AA3024" s="4">
        <f t="shared" si="101"/>
        <v>0</v>
      </c>
    </row>
    <row r="3025" spans="27:27" x14ac:dyDescent="0.25">
      <c r="AA3025" s="4">
        <f t="shared" ref="AA3025:AA3088" si="102">+J3025-X3025</f>
        <v>0</v>
      </c>
    </row>
    <row r="3026" spans="27:27" x14ac:dyDescent="0.25">
      <c r="AA3026" s="4">
        <f t="shared" si="102"/>
        <v>0</v>
      </c>
    </row>
    <row r="3027" spans="27:27" x14ac:dyDescent="0.25">
      <c r="AA3027" s="4">
        <f t="shared" si="102"/>
        <v>0</v>
      </c>
    </row>
    <row r="3028" spans="27:27" x14ac:dyDescent="0.25">
      <c r="AA3028" s="4">
        <f t="shared" si="102"/>
        <v>0</v>
      </c>
    </row>
    <row r="3029" spans="27:27" x14ac:dyDescent="0.25">
      <c r="AA3029" s="4">
        <f t="shared" si="102"/>
        <v>0</v>
      </c>
    </row>
    <row r="3030" spans="27:27" x14ac:dyDescent="0.25">
      <c r="AA3030" s="4">
        <f t="shared" si="102"/>
        <v>0</v>
      </c>
    </row>
    <row r="3031" spans="27:27" x14ac:dyDescent="0.25">
      <c r="AA3031" s="4">
        <f t="shared" si="102"/>
        <v>0</v>
      </c>
    </row>
    <row r="3032" spans="27:27" x14ac:dyDescent="0.25">
      <c r="AA3032" s="4">
        <f t="shared" si="102"/>
        <v>0</v>
      </c>
    </row>
    <row r="3033" spans="27:27" x14ac:dyDescent="0.25">
      <c r="AA3033" s="4">
        <f t="shared" si="102"/>
        <v>0</v>
      </c>
    </row>
    <row r="3034" spans="27:27" x14ac:dyDescent="0.25">
      <c r="AA3034" s="4">
        <f t="shared" si="102"/>
        <v>0</v>
      </c>
    </row>
    <row r="3035" spans="27:27" x14ac:dyDescent="0.25">
      <c r="AA3035" s="4">
        <f t="shared" si="102"/>
        <v>0</v>
      </c>
    </row>
    <row r="3036" spans="27:27" x14ac:dyDescent="0.25">
      <c r="AA3036" s="4">
        <f t="shared" si="102"/>
        <v>0</v>
      </c>
    </row>
    <row r="3037" spans="27:27" x14ac:dyDescent="0.25">
      <c r="AA3037" s="4">
        <f t="shared" si="102"/>
        <v>0</v>
      </c>
    </row>
    <row r="3038" spans="27:27" x14ac:dyDescent="0.25">
      <c r="AA3038" s="4">
        <f t="shared" si="102"/>
        <v>0</v>
      </c>
    </row>
    <row r="3039" spans="27:27" x14ac:dyDescent="0.25">
      <c r="AA3039" s="4">
        <f t="shared" si="102"/>
        <v>0</v>
      </c>
    </row>
    <row r="3040" spans="27:27" x14ac:dyDescent="0.25">
      <c r="AA3040" s="4">
        <f t="shared" si="102"/>
        <v>0</v>
      </c>
    </row>
    <row r="3041" spans="27:27" x14ac:dyDescent="0.25">
      <c r="AA3041" s="4">
        <f t="shared" si="102"/>
        <v>0</v>
      </c>
    </row>
    <row r="3042" spans="27:27" x14ac:dyDescent="0.25">
      <c r="AA3042" s="4">
        <f t="shared" si="102"/>
        <v>0</v>
      </c>
    </row>
    <row r="3043" spans="27:27" x14ac:dyDescent="0.25">
      <c r="AA3043" s="4">
        <f t="shared" si="102"/>
        <v>0</v>
      </c>
    </row>
    <row r="3044" spans="27:27" x14ac:dyDescent="0.25">
      <c r="AA3044" s="4">
        <f t="shared" si="102"/>
        <v>0</v>
      </c>
    </row>
    <row r="3045" spans="27:27" x14ac:dyDescent="0.25">
      <c r="AA3045" s="4">
        <f t="shared" si="102"/>
        <v>0</v>
      </c>
    </row>
    <row r="3046" spans="27:27" x14ac:dyDescent="0.25">
      <c r="AA3046" s="4">
        <f t="shared" si="102"/>
        <v>0</v>
      </c>
    </row>
    <row r="3047" spans="27:27" x14ac:dyDescent="0.25">
      <c r="AA3047" s="4">
        <f t="shared" si="102"/>
        <v>0</v>
      </c>
    </row>
    <row r="3048" spans="27:27" x14ac:dyDescent="0.25">
      <c r="AA3048" s="4">
        <f t="shared" si="102"/>
        <v>0</v>
      </c>
    </row>
    <row r="3049" spans="27:27" x14ac:dyDescent="0.25">
      <c r="AA3049" s="4">
        <f t="shared" si="102"/>
        <v>0</v>
      </c>
    </row>
    <row r="3050" spans="27:27" x14ac:dyDescent="0.25">
      <c r="AA3050" s="4">
        <f t="shared" si="102"/>
        <v>0</v>
      </c>
    </row>
    <row r="3051" spans="27:27" x14ac:dyDescent="0.25">
      <c r="AA3051" s="4">
        <f t="shared" si="102"/>
        <v>0</v>
      </c>
    </row>
    <row r="3052" spans="27:27" x14ac:dyDescent="0.25">
      <c r="AA3052" s="4">
        <f t="shared" si="102"/>
        <v>0</v>
      </c>
    </row>
    <row r="3053" spans="27:27" x14ac:dyDescent="0.25">
      <c r="AA3053" s="4">
        <f t="shared" si="102"/>
        <v>0</v>
      </c>
    </row>
    <row r="3054" spans="27:27" x14ac:dyDescent="0.25">
      <c r="AA3054" s="4">
        <f t="shared" si="102"/>
        <v>0</v>
      </c>
    </row>
    <row r="3055" spans="27:27" x14ac:dyDescent="0.25">
      <c r="AA3055" s="4">
        <f t="shared" si="102"/>
        <v>0</v>
      </c>
    </row>
    <row r="3056" spans="27:27" x14ac:dyDescent="0.25">
      <c r="AA3056" s="4">
        <f t="shared" si="102"/>
        <v>0</v>
      </c>
    </row>
    <row r="3057" spans="27:27" x14ac:dyDescent="0.25">
      <c r="AA3057" s="4">
        <f t="shared" si="102"/>
        <v>0</v>
      </c>
    </row>
    <row r="3058" spans="27:27" x14ac:dyDescent="0.25">
      <c r="AA3058" s="4">
        <f t="shared" si="102"/>
        <v>0</v>
      </c>
    </row>
    <row r="3059" spans="27:27" x14ac:dyDescent="0.25">
      <c r="AA3059" s="4">
        <f t="shared" si="102"/>
        <v>0</v>
      </c>
    </row>
    <row r="3060" spans="27:27" x14ac:dyDescent="0.25">
      <c r="AA3060" s="4">
        <f t="shared" si="102"/>
        <v>0</v>
      </c>
    </row>
    <row r="3061" spans="27:27" x14ac:dyDescent="0.25">
      <c r="AA3061" s="4">
        <f t="shared" si="102"/>
        <v>0</v>
      </c>
    </row>
    <row r="3062" spans="27:27" x14ac:dyDescent="0.25">
      <c r="AA3062" s="4">
        <f t="shared" si="102"/>
        <v>0</v>
      </c>
    </row>
    <row r="3063" spans="27:27" x14ac:dyDescent="0.25">
      <c r="AA3063" s="4">
        <f t="shared" si="102"/>
        <v>0</v>
      </c>
    </row>
    <row r="3064" spans="27:27" x14ac:dyDescent="0.25">
      <c r="AA3064" s="4">
        <f t="shared" si="102"/>
        <v>0</v>
      </c>
    </row>
    <row r="3065" spans="27:27" x14ac:dyDescent="0.25">
      <c r="AA3065" s="4">
        <f t="shared" si="102"/>
        <v>0</v>
      </c>
    </row>
    <row r="3066" spans="27:27" x14ac:dyDescent="0.25">
      <c r="AA3066" s="4">
        <f t="shared" si="102"/>
        <v>0</v>
      </c>
    </row>
    <row r="3067" spans="27:27" x14ac:dyDescent="0.25">
      <c r="AA3067" s="4">
        <f t="shared" si="102"/>
        <v>0</v>
      </c>
    </row>
    <row r="3068" spans="27:27" x14ac:dyDescent="0.25">
      <c r="AA3068" s="4">
        <f t="shared" si="102"/>
        <v>0</v>
      </c>
    </row>
    <row r="3069" spans="27:27" x14ac:dyDescent="0.25">
      <c r="AA3069" s="4">
        <f t="shared" si="102"/>
        <v>0</v>
      </c>
    </row>
    <row r="3070" spans="27:27" x14ac:dyDescent="0.25">
      <c r="AA3070" s="4">
        <f t="shared" si="102"/>
        <v>0</v>
      </c>
    </row>
    <row r="3071" spans="27:27" x14ac:dyDescent="0.25">
      <c r="AA3071" s="4">
        <f t="shared" si="102"/>
        <v>0</v>
      </c>
    </row>
    <row r="3072" spans="27:27" x14ac:dyDescent="0.25">
      <c r="AA3072" s="4">
        <f t="shared" si="102"/>
        <v>0</v>
      </c>
    </row>
    <row r="3073" spans="27:27" x14ac:dyDescent="0.25">
      <c r="AA3073" s="4">
        <f t="shared" si="102"/>
        <v>0</v>
      </c>
    </row>
    <row r="3074" spans="27:27" x14ac:dyDescent="0.25">
      <c r="AA3074" s="4">
        <f t="shared" si="102"/>
        <v>0</v>
      </c>
    </row>
    <row r="3075" spans="27:27" x14ac:dyDescent="0.25">
      <c r="AA3075" s="4">
        <f t="shared" si="102"/>
        <v>0</v>
      </c>
    </row>
    <row r="3076" spans="27:27" x14ac:dyDescent="0.25">
      <c r="AA3076" s="4">
        <f t="shared" si="102"/>
        <v>0</v>
      </c>
    </row>
    <row r="3077" spans="27:27" x14ac:dyDescent="0.25">
      <c r="AA3077" s="4">
        <f t="shared" si="102"/>
        <v>0</v>
      </c>
    </row>
    <row r="3078" spans="27:27" x14ac:dyDescent="0.25">
      <c r="AA3078" s="4">
        <f t="shared" si="102"/>
        <v>0</v>
      </c>
    </row>
    <row r="3079" spans="27:27" x14ac:dyDescent="0.25">
      <c r="AA3079" s="4">
        <f t="shared" si="102"/>
        <v>0</v>
      </c>
    </row>
    <row r="3080" spans="27:27" x14ac:dyDescent="0.25">
      <c r="AA3080" s="4">
        <f t="shared" si="102"/>
        <v>0</v>
      </c>
    </row>
    <row r="3081" spans="27:27" x14ac:dyDescent="0.25">
      <c r="AA3081" s="4">
        <f t="shared" si="102"/>
        <v>0</v>
      </c>
    </row>
    <row r="3082" spans="27:27" x14ac:dyDescent="0.25">
      <c r="AA3082" s="4">
        <f t="shared" si="102"/>
        <v>0</v>
      </c>
    </row>
    <row r="3083" spans="27:27" x14ac:dyDescent="0.25">
      <c r="AA3083" s="4">
        <f t="shared" si="102"/>
        <v>0</v>
      </c>
    </row>
    <row r="3084" spans="27:27" x14ac:dyDescent="0.25">
      <c r="AA3084" s="4">
        <f t="shared" si="102"/>
        <v>0</v>
      </c>
    </row>
    <row r="3085" spans="27:27" x14ac:dyDescent="0.25">
      <c r="AA3085" s="4">
        <f t="shared" si="102"/>
        <v>0</v>
      </c>
    </row>
    <row r="3086" spans="27:27" x14ac:dyDescent="0.25">
      <c r="AA3086" s="4">
        <f t="shared" si="102"/>
        <v>0</v>
      </c>
    </row>
    <row r="3087" spans="27:27" x14ac:dyDescent="0.25">
      <c r="AA3087" s="4">
        <f t="shared" si="102"/>
        <v>0</v>
      </c>
    </row>
    <row r="3088" spans="27:27" x14ac:dyDescent="0.25">
      <c r="AA3088" s="4">
        <f t="shared" si="102"/>
        <v>0</v>
      </c>
    </row>
    <row r="3089" spans="27:27" x14ac:dyDescent="0.25">
      <c r="AA3089" s="4">
        <f t="shared" ref="AA3089:AA3152" si="103">+J3089-X3089</f>
        <v>0</v>
      </c>
    </row>
    <row r="3090" spans="27:27" x14ac:dyDescent="0.25">
      <c r="AA3090" s="4">
        <f t="shared" si="103"/>
        <v>0</v>
      </c>
    </row>
    <row r="3091" spans="27:27" x14ac:dyDescent="0.25">
      <c r="AA3091" s="4">
        <f t="shared" si="103"/>
        <v>0</v>
      </c>
    </row>
    <row r="3092" spans="27:27" x14ac:dyDescent="0.25">
      <c r="AA3092" s="4">
        <f t="shared" si="103"/>
        <v>0</v>
      </c>
    </row>
    <row r="3093" spans="27:27" x14ac:dyDescent="0.25">
      <c r="AA3093" s="4">
        <f t="shared" si="103"/>
        <v>0</v>
      </c>
    </row>
    <row r="3094" spans="27:27" x14ac:dyDescent="0.25">
      <c r="AA3094" s="4">
        <f t="shared" si="103"/>
        <v>0</v>
      </c>
    </row>
    <row r="3095" spans="27:27" x14ac:dyDescent="0.25">
      <c r="AA3095" s="4">
        <f t="shared" si="103"/>
        <v>0</v>
      </c>
    </row>
    <row r="3096" spans="27:27" x14ac:dyDescent="0.25">
      <c r="AA3096" s="4">
        <f t="shared" si="103"/>
        <v>0</v>
      </c>
    </row>
    <row r="3097" spans="27:27" x14ac:dyDescent="0.25">
      <c r="AA3097" s="4">
        <f t="shared" si="103"/>
        <v>0</v>
      </c>
    </row>
    <row r="3098" spans="27:27" x14ac:dyDescent="0.25">
      <c r="AA3098" s="4">
        <f t="shared" si="103"/>
        <v>0</v>
      </c>
    </row>
    <row r="3099" spans="27:27" x14ac:dyDescent="0.25">
      <c r="AA3099" s="4">
        <f t="shared" si="103"/>
        <v>0</v>
      </c>
    </row>
    <row r="3100" spans="27:27" x14ac:dyDescent="0.25">
      <c r="AA3100" s="4">
        <f t="shared" si="103"/>
        <v>0</v>
      </c>
    </row>
    <row r="3101" spans="27:27" x14ac:dyDescent="0.25">
      <c r="AA3101" s="4">
        <f t="shared" si="103"/>
        <v>0</v>
      </c>
    </row>
    <row r="3102" spans="27:27" x14ac:dyDescent="0.25">
      <c r="AA3102" s="4">
        <f t="shared" si="103"/>
        <v>0</v>
      </c>
    </row>
    <row r="3103" spans="27:27" x14ac:dyDescent="0.25">
      <c r="AA3103" s="4">
        <f t="shared" si="103"/>
        <v>0</v>
      </c>
    </row>
    <row r="3104" spans="27:27" x14ac:dyDescent="0.25">
      <c r="AA3104" s="4">
        <f t="shared" si="103"/>
        <v>0</v>
      </c>
    </row>
    <row r="3105" spans="27:27" x14ac:dyDescent="0.25">
      <c r="AA3105" s="4">
        <f t="shared" si="103"/>
        <v>0</v>
      </c>
    </row>
    <row r="3106" spans="27:27" x14ac:dyDescent="0.25">
      <c r="AA3106" s="4">
        <f t="shared" si="103"/>
        <v>0</v>
      </c>
    </row>
    <row r="3107" spans="27:27" x14ac:dyDescent="0.25">
      <c r="AA3107" s="4">
        <f t="shared" si="103"/>
        <v>0</v>
      </c>
    </row>
    <row r="3108" spans="27:27" x14ac:dyDescent="0.25">
      <c r="AA3108" s="4">
        <f t="shared" si="103"/>
        <v>0</v>
      </c>
    </row>
    <row r="3109" spans="27:27" x14ac:dyDescent="0.25">
      <c r="AA3109" s="4">
        <f t="shared" si="103"/>
        <v>0</v>
      </c>
    </row>
    <row r="3110" spans="27:27" x14ac:dyDescent="0.25">
      <c r="AA3110" s="4">
        <f t="shared" si="103"/>
        <v>0</v>
      </c>
    </row>
    <row r="3111" spans="27:27" x14ac:dyDescent="0.25">
      <c r="AA3111" s="4">
        <f t="shared" si="103"/>
        <v>0</v>
      </c>
    </row>
    <row r="3112" spans="27:27" x14ac:dyDescent="0.25">
      <c r="AA3112" s="4">
        <f t="shared" si="103"/>
        <v>0</v>
      </c>
    </row>
    <row r="3113" spans="27:27" x14ac:dyDescent="0.25">
      <c r="AA3113" s="4">
        <f t="shared" si="103"/>
        <v>0</v>
      </c>
    </row>
    <row r="3114" spans="27:27" x14ac:dyDescent="0.25">
      <c r="AA3114" s="4">
        <f t="shared" si="103"/>
        <v>0</v>
      </c>
    </row>
    <row r="3115" spans="27:27" x14ac:dyDescent="0.25">
      <c r="AA3115" s="4">
        <f t="shared" si="103"/>
        <v>0</v>
      </c>
    </row>
    <row r="3116" spans="27:27" x14ac:dyDescent="0.25">
      <c r="AA3116" s="4">
        <f t="shared" si="103"/>
        <v>0</v>
      </c>
    </row>
    <row r="3117" spans="27:27" x14ac:dyDescent="0.25">
      <c r="AA3117" s="4">
        <f t="shared" si="103"/>
        <v>0</v>
      </c>
    </row>
    <row r="3118" spans="27:27" x14ac:dyDescent="0.25">
      <c r="AA3118" s="4">
        <f t="shared" si="103"/>
        <v>0</v>
      </c>
    </row>
    <row r="3119" spans="27:27" x14ac:dyDescent="0.25">
      <c r="AA3119" s="4">
        <f t="shared" si="103"/>
        <v>0</v>
      </c>
    </row>
    <row r="3120" spans="27:27" x14ac:dyDescent="0.25">
      <c r="AA3120" s="4">
        <f t="shared" si="103"/>
        <v>0</v>
      </c>
    </row>
    <row r="3121" spans="27:27" x14ac:dyDescent="0.25">
      <c r="AA3121" s="4">
        <f t="shared" si="103"/>
        <v>0</v>
      </c>
    </row>
    <row r="3122" spans="27:27" x14ac:dyDescent="0.25">
      <c r="AA3122" s="4">
        <f t="shared" si="103"/>
        <v>0</v>
      </c>
    </row>
    <row r="3123" spans="27:27" x14ac:dyDescent="0.25">
      <c r="AA3123" s="4">
        <f t="shared" si="103"/>
        <v>0</v>
      </c>
    </row>
    <row r="3124" spans="27:27" x14ac:dyDescent="0.25">
      <c r="AA3124" s="4">
        <f t="shared" si="103"/>
        <v>0</v>
      </c>
    </row>
    <row r="3125" spans="27:27" x14ac:dyDescent="0.25">
      <c r="AA3125" s="4">
        <f t="shared" si="103"/>
        <v>0</v>
      </c>
    </row>
    <row r="3126" spans="27:27" x14ac:dyDescent="0.25">
      <c r="AA3126" s="4">
        <f t="shared" si="103"/>
        <v>0</v>
      </c>
    </row>
    <row r="3127" spans="27:27" x14ac:dyDescent="0.25">
      <c r="AA3127" s="4">
        <f t="shared" si="103"/>
        <v>0</v>
      </c>
    </row>
    <row r="3128" spans="27:27" x14ac:dyDescent="0.25">
      <c r="AA3128" s="4">
        <f t="shared" si="103"/>
        <v>0</v>
      </c>
    </row>
    <row r="3129" spans="27:27" x14ac:dyDescent="0.25">
      <c r="AA3129" s="4">
        <f t="shared" si="103"/>
        <v>0</v>
      </c>
    </row>
    <row r="3130" spans="27:27" x14ac:dyDescent="0.25">
      <c r="AA3130" s="4">
        <f t="shared" si="103"/>
        <v>0</v>
      </c>
    </row>
    <row r="3131" spans="27:27" x14ac:dyDescent="0.25">
      <c r="AA3131" s="4">
        <f t="shared" si="103"/>
        <v>0</v>
      </c>
    </row>
    <row r="3132" spans="27:27" x14ac:dyDescent="0.25">
      <c r="AA3132" s="4">
        <f t="shared" si="103"/>
        <v>0</v>
      </c>
    </row>
    <row r="3133" spans="27:27" x14ac:dyDescent="0.25">
      <c r="AA3133" s="4">
        <f t="shared" si="103"/>
        <v>0</v>
      </c>
    </row>
    <row r="3134" spans="27:27" x14ac:dyDescent="0.25">
      <c r="AA3134" s="4">
        <f t="shared" si="103"/>
        <v>0</v>
      </c>
    </row>
    <row r="3135" spans="27:27" x14ac:dyDescent="0.25">
      <c r="AA3135" s="4">
        <f t="shared" si="103"/>
        <v>0</v>
      </c>
    </row>
    <row r="3136" spans="27:27" x14ac:dyDescent="0.25">
      <c r="AA3136" s="4">
        <f t="shared" si="103"/>
        <v>0</v>
      </c>
    </row>
    <row r="3137" spans="27:27" x14ac:dyDescent="0.25">
      <c r="AA3137" s="4">
        <f t="shared" si="103"/>
        <v>0</v>
      </c>
    </row>
    <row r="3138" spans="27:27" x14ac:dyDescent="0.25">
      <c r="AA3138" s="4">
        <f t="shared" si="103"/>
        <v>0</v>
      </c>
    </row>
    <row r="3139" spans="27:27" x14ac:dyDescent="0.25">
      <c r="AA3139" s="4">
        <f t="shared" si="103"/>
        <v>0</v>
      </c>
    </row>
    <row r="3140" spans="27:27" x14ac:dyDescent="0.25">
      <c r="AA3140" s="4">
        <f t="shared" si="103"/>
        <v>0</v>
      </c>
    </row>
    <row r="3141" spans="27:27" x14ac:dyDescent="0.25">
      <c r="AA3141" s="4">
        <f t="shared" si="103"/>
        <v>0</v>
      </c>
    </row>
    <row r="3142" spans="27:27" x14ac:dyDescent="0.25">
      <c r="AA3142" s="4">
        <f t="shared" si="103"/>
        <v>0</v>
      </c>
    </row>
    <row r="3143" spans="27:27" x14ac:dyDescent="0.25">
      <c r="AA3143" s="4">
        <f t="shared" si="103"/>
        <v>0</v>
      </c>
    </row>
    <row r="3144" spans="27:27" x14ac:dyDescent="0.25">
      <c r="AA3144" s="4">
        <f t="shared" si="103"/>
        <v>0</v>
      </c>
    </row>
    <row r="3145" spans="27:27" x14ac:dyDescent="0.25">
      <c r="AA3145" s="4">
        <f t="shared" si="103"/>
        <v>0</v>
      </c>
    </row>
    <row r="3146" spans="27:27" x14ac:dyDescent="0.25">
      <c r="AA3146" s="4">
        <f t="shared" si="103"/>
        <v>0</v>
      </c>
    </row>
    <row r="3147" spans="27:27" x14ac:dyDescent="0.25">
      <c r="AA3147" s="4">
        <f t="shared" si="103"/>
        <v>0</v>
      </c>
    </row>
    <row r="3148" spans="27:27" x14ac:dyDescent="0.25">
      <c r="AA3148" s="4">
        <f t="shared" si="103"/>
        <v>0</v>
      </c>
    </row>
    <row r="3149" spans="27:27" x14ac:dyDescent="0.25">
      <c r="AA3149" s="4">
        <f t="shared" si="103"/>
        <v>0</v>
      </c>
    </row>
    <row r="3150" spans="27:27" x14ac:dyDescent="0.25">
      <c r="AA3150" s="4">
        <f t="shared" si="103"/>
        <v>0</v>
      </c>
    </row>
    <row r="3151" spans="27:27" x14ac:dyDescent="0.25">
      <c r="AA3151" s="4">
        <f t="shared" si="103"/>
        <v>0</v>
      </c>
    </row>
    <row r="3152" spans="27:27" x14ac:dyDescent="0.25">
      <c r="AA3152" s="4">
        <f t="shared" si="103"/>
        <v>0</v>
      </c>
    </row>
    <row r="3153" spans="27:27" x14ac:dyDescent="0.25">
      <c r="AA3153" s="4">
        <f t="shared" ref="AA3153:AA3216" si="104">+J3153-X3153</f>
        <v>0</v>
      </c>
    </row>
    <row r="3154" spans="27:27" x14ac:dyDescent="0.25">
      <c r="AA3154" s="4">
        <f t="shared" si="104"/>
        <v>0</v>
      </c>
    </row>
    <row r="3155" spans="27:27" x14ac:dyDescent="0.25">
      <c r="AA3155" s="4">
        <f t="shared" si="104"/>
        <v>0</v>
      </c>
    </row>
    <row r="3156" spans="27:27" x14ac:dyDescent="0.25">
      <c r="AA3156" s="4">
        <f t="shared" si="104"/>
        <v>0</v>
      </c>
    </row>
    <row r="3157" spans="27:27" x14ac:dyDescent="0.25">
      <c r="AA3157" s="4">
        <f t="shared" si="104"/>
        <v>0</v>
      </c>
    </row>
    <row r="3158" spans="27:27" x14ac:dyDescent="0.25">
      <c r="AA3158" s="4">
        <f t="shared" si="104"/>
        <v>0</v>
      </c>
    </row>
    <row r="3159" spans="27:27" x14ac:dyDescent="0.25">
      <c r="AA3159" s="4">
        <f t="shared" si="104"/>
        <v>0</v>
      </c>
    </row>
    <row r="3160" spans="27:27" x14ac:dyDescent="0.25">
      <c r="AA3160" s="4">
        <f t="shared" si="104"/>
        <v>0</v>
      </c>
    </row>
    <row r="3161" spans="27:27" x14ac:dyDescent="0.25">
      <c r="AA3161" s="4">
        <f t="shared" si="104"/>
        <v>0</v>
      </c>
    </row>
    <row r="3162" spans="27:27" x14ac:dyDescent="0.25">
      <c r="AA3162" s="4">
        <f t="shared" si="104"/>
        <v>0</v>
      </c>
    </row>
    <row r="3163" spans="27:27" x14ac:dyDescent="0.25">
      <c r="AA3163" s="4">
        <f t="shared" si="104"/>
        <v>0</v>
      </c>
    </row>
    <row r="3164" spans="27:27" x14ac:dyDescent="0.25">
      <c r="AA3164" s="4">
        <f t="shared" si="104"/>
        <v>0</v>
      </c>
    </row>
    <row r="3165" spans="27:27" x14ac:dyDescent="0.25">
      <c r="AA3165" s="4">
        <f t="shared" si="104"/>
        <v>0</v>
      </c>
    </row>
    <row r="3166" spans="27:27" x14ac:dyDescent="0.25">
      <c r="AA3166" s="4">
        <f t="shared" si="104"/>
        <v>0</v>
      </c>
    </row>
    <row r="3167" spans="27:27" x14ac:dyDescent="0.25">
      <c r="AA3167" s="4">
        <f t="shared" si="104"/>
        <v>0</v>
      </c>
    </row>
    <row r="3168" spans="27:27" x14ac:dyDescent="0.25">
      <c r="AA3168" s="4">
        <f t="shared" si="104"/>
        <v>0</v>
      </c>
    </row>
    <row r="3169" spans="27:27" x14ac:dyDescent="0.25">
      <c r="AA3169" s="4">
        <f t="shared" si="104"/>
        <v>0</v>
      </c>
    </row>
    <row r="3170" spans="27:27" x14ac:dyDescent="0.25">
      <c r="AA3170" s="4">
        <f t="shared" si="104"/>
        <v>0</v>
      </c>
    </row>
    <row r="3171" spans="27:27" x14ac:dyDescent="0.25">
      <c r="AA3171" s="4">
        <f t="shared" si="104"/>
        <v>0</v>
      </c>
    </row>
    <row r="3172" spans="27:27" x14ac:dyDescent="0.25">
      <c r="AA3172" s="4">
        <f t="shared" si="104"/>
        <v>0</v>
      </c>
    </row>
    <row r="3173" spans="27:27" x14ac:dyDescent="0.25">
      <c r="AA3173" s="4">
        <f t="shared" si="104"/>
        <v>0</v>
      </c>
    </row>
    <row r="3174" spans="27:27" x14ac:dyDescent="0.25">
      <c r="AA3174" s="4">
        <f t="shared" si="104"/>
        <v>0</v>
      </c>
    </row>
    <row r="3175" spans="27:27" x14ac:dyDescent="0.25">
      <c r="AA3175" s="4">
        <f t="shared" si="104"/>
        <v>0</v>
      </c>
    </row>
    <row r="3176" spans="27:27" x14ac:dyDescent="0.25">
      <c r="AA3176" s="4">
        <f t="shared" si="104"/>
        <v>0</v>
      </c>
    </row>
    <row r="3177" spans="27:27" x14ac:dyDescent="0.25">
      <c r="AA3177" s="4">
        <f t="shared" si="104"/>
        <v>0</v>
      </c>
    </row>
    <row r="3178" spans="27:27" x14ac:dyDescent="0.25">
      <c r="AA3178" s="4">
        <f t="shared" si="104"/>
        <v>0</v>
      </c>
    </row>
    <row r="3179" spans="27:27" x14ac:dyDescent="0.25">
      <c r="AA3179" s="4">
        <f t="shared" si="104"/>
        <v>0</v>
      </c>
    </row>
    <row r="3180" spans="27:27" x14ac:dyDescent="0.25">
      <c r="AA3180" s="4">
        <f t="shared" si="104"/>
        <v>0</v>
      </c>
    </row>
    <row r="3181" spans="27:27" x14ac:dyDescent="0.25">
      <c r="AA3181" s="4">
        <f t="shared" si="104"/>
        <v>0</v>
      </c>
    </row>
    <row r="3182" spans="27:27" x14ac:dyDescent="0.25">
      <c r="AA3182" s="4">
        <f t="shared" si="104"/>
        <v>0</v>
      </c>
    </row>
    <row r="3183" spans="27:27" x14ac:dyDescent="0.25">
      <c r="AA3183" s="4">
        <f t="shared" si="104"/>
        <v>0</v>
      </c>
    </row>
    <row r="3184" spans="27:27" x14ac:dyDescent="0.25">
      <c r="AA3184" s="4">
        <f t="shared" si="104"/>
        <v>0</v>
      </c>
    </row>
    <row r="3185" spans="27:27" x14ac:dyDescent="0.25">
      <c r="AA3185" s="4">
        <f t="shared" si="104"/>
        <v>0</v>
      </c>
    </row>
    <row r="3186" spans="27:27" x14ac:dyDescent="0.25">
      <c r="AA3186" s="4">
        <f t="shared" si="104"/>
        <v>0</v>
      </c>
    </row>
    <row r="3187" spans="27:27" x14ac:dyDescent="0.25">
      <c r="AA3187" s="4">
        <f t="shared" si="104"/>
        <v>0</v>
      </c>
    </row>
    <row r="3188" spans="27:27" x14ac:dyDescent="0.25">
      <c r="AA3188" s="4">
        <f t="shared" si="104"/>
        <v>0</v>
      </c>
    </row>
    <row r="3189" spans="27:27" x14ac:dyDescent="0.25">
      <c r="AA3189" s="4">
        <f t="shared" si="104"/>
        <v>0</v>
      </c>
    </row>
    <row r="3190" spans="27:27" x14ac:dyDescent="0.25">
      <c r="AA3190" s="4">
        <f t="shared" si="104"/>
        <v>0</v>
      </c>
    </row>
    <row r="3191" spans="27:27" x14ac:dyDescent="0.25">
      <c r="AA3191" s="4">
        <f t="shared" si="104"/>
        <v>0</v>
      </c>
    </row>
    <row r="3192" spans="27:27" x14ac:dyDescent="0.25">
      <c r="AA3192" s="4">
        <f t="shared" si="104"/>
        <v>0</v>
      </c>
    </row>
    <row r="3193" spans="27:27" x14ac:dyDescent="0.25">
      <c r="AA3193" s="4">
        <f t="shared" si="104"/>
        <v>0</v>
      </c>
    </row>
    <row r="3194" spans="27:27" x14ac:dyDescent="0.25">
      <c r="AA3194" s="4">
        <f t="shared" si="104"/>
        <v>0</v>
      </c>
    </row>
    <row r="3195" spans="27:27" x14ac:dyDescent="0.25">
      <c r="AA3195" s="4">
        <f t="shared" si="104"/>
        <v>0</v>
      </c>
    </row>
    <row r="3196" spans="27:27" x14ac:dyDescent="0.25">
      <c r="AA3196" s="4">
        <f t="shared" si="104"/>
        <v>0</v>
      </c>
    </row>
    <row r="3197" spans="27:27" x14ac:dyDescent="0.25">
      <c r="AA3197" s="4">
        <f t="shared" si="104"/>
        <v>0</v>
      </c>
    </row>
    <row r="3198" spans="27:27" x14ac:dyDescent="0.25">
      <c r="AA3198" s="4">
        <f t="shared" si="104"/>
        <v>0</v>
      </c>
    </row>
    <row r="3199" spans="27:27" x14ac:dyDescent="0.25">
      <c r="AA3199" s="4">
        <f t="shared" si="104"/>
        <v>0</v>
      </c>
    </row>
    <row r="3200" spans="27:27" x14ac:dyDescent="0.25">
      <c r="AA3200" s="4">
        <f t="shared" si="104"/>
        <v>0</v>
      </c>
    </row>
    <row r="3201" spans="27:27" x14ac:dyDescent="0.25">
      <c r="AA3201" s="4">
        <f t="shared" si="104"/>
        <v>0</v>
      </c>
    </row>
    <row r="3202" spans="27:27" x14ac:dyDescent="0.25">
      <c r="AA3202" s="4">
        <f t="shared" si="104"/>
        <v>0</v>
      </c>
    </row>
    <row r="3203" spans="27:27" x14ac:dyDescent="0.25">
      <c r="AA3203" s="4">
        <f t="shared" si="104"/>
        <v>0</v>
      </c>
    </row>
    <row r="3204" spans="27:27" x14ac:dyDescent="0.25">
      <c r="AA3204" s="4">
        <f t="shared" si="104"/>
        <v>0</v>
      </c>
    </row>
    <row r="3205" spans="27:27" x14ac:dyDescent="0.25">
      <c r="AA3205" s="4">
        <f t="shared" si="104"/>
        <v>0</v>
      </c>
    </row>
    <row r="3206" spans="27:27" x14ac:dyDescent="0.25">
      <c r="AA3206" s="4">
        <f t="shared" si="104"/>
        <v>0</v>
      </c>
    </row>
    <row r="3207" spans="27:27" x14ac:dyDescent="0.25">
      <c r="AA3207" s="4">
        <f t="shared" si="104"/>
        <v>0</v>
      </c>
    </row>
    <row r="3208" spans="27:27" x14ac:dyDescent="0.25">
      <c r="AA3208" s="4">
        <f t="shared" si="104"/>
        <v>0</v>
      </c>
    </row>
    <row r="3209" spans="27:27" x14ac:dyDescent="0.25">
      <c r="AA3209" s="4">
        <f t="shared" si="104"/>
        <v>0</v>
      </c>
    </row>
    <row r="3210" spans="27:27" x14ac:dyDescent="0.25">
      <c r="AA3210" s="4">
        <f t="shared" si="104"/>
        <v>0</v>
      </c>
    </row>
    <row r="3211" spans="27:27" x14ac:dyDescent="0.25">
      <c r="AA3211" s="4">
        <f t="shared" si="104"/>
        <v>0</v>
      </c>
    </row>
    <row r="3212" spans="27:27" x14ac:dyDescent="0.25">
      <c r="AA3212" s="4">
        <f t="shared" si="104"/>
        <v>0</v>
      </c>
    </row>
    <row r="3213" spans="27:27" x14ac:dyDescent="0.25">
      <c r="AA3213" s="4">
        <f t="shared" si="104"/>
        <v>0</v>
      </c>
    </row>
    <row r="3214" spans="27:27" x14ac:dyDescent="0.25">
      <c r="AA3214" s="4">
        <f t="shared" si="104"/>
        <v>0</v>
      </c>
    </row>
    <row r="3215" spans="27:27" x14ac:dyDescent="0.25">
      <c r="AA3215" s="4">
        <f t="shared" si="104"/>
        <v>0</v>
      </c>
    </row>
    <row r="3216" spans="27:27" x14ac:dyDescent="0.25">
      <c r="AA3216" s="4">
        <f t="shared" si="104"/>
        <v>0</v>
      </c>
    </row>
    <row r="3217" spans="27:27" x14ac:dyDescent="0.25">
      <c r="AA3217" s="4">
        <f t="shared" ref="AA3217:AA3280" si="105">+J3217-X3217</f>
        <v>0</v>
      </c>
    </row>
    <row r="3218" spans="27:27" x14ac:dyDescent="0.25">
      <c r="AA3218" s="4">
        <f t="shared" si="105"/>
        <v>0</v>
      </c>
    </row>
    <row r="3219" spans="27:27" x14ac:dyDescent="0.25">
      <c r="AA3219" s="4">
        <f t="shared" si="105"/>
        <v>0</v>
      </c>
    </row>
    <row r="3220" spans="27:27" x14ac:dyDescent="0.25">
      <c r="AA3220" s="4">
        <f t="shared" si="105"/>
        <v>0</v>
      </c>
    </row>
    <row r="3221" spans="27:27" x14ac:dyDescent="0.25">
      <c r="AA3221" s="4">
        <f t="shared" si="105"/>
        <v>0</v>
      </c>
    </row>
    <row r="3222" spans="27:27" x14ac:dyDescent="0.25">
      <c r="AA3222" s="4">
        <f t="shared" si="105"/>
        <v>0</v>
      </c>
    </row>
    <row r="3223" spans="27:27" x14ac:dyDescent="0.25">
      <c r="AA3223" s="4">
        <f t="shared" si="105"/>
        <v>0</v>
      </c>
    </row>
    <row r="3224" spans="27:27" x14ac:dyDescent="0.25">
      <c r="AA3224" s="4">
        <f t="shared" si="105"/>
        <v>0</v>
      </c>
    </row>
    <row r="3225" spans="27:27" x14ac:dyDescent="0.25">
      <c r="AA3225" s="4">
        <f t="shared" si="105"/>
        <v>0</v>
      </c>
    </row>
    <row r="3226" spans="27:27" x14ac:dyDescent="0.25">
      <c r="AA3226" s="4">
        <f t="shared" si="105"/>
        <v>0</v>
      </c>
    </row>
    <row r="3227" spans="27:27" x14ac:dyDescent="0.25">
      <c r="AA3227" s="4">
        <f t="shared" si="105"/>
        <v>0</v>
      </c>
    </row>
    <row r="3228" spans="27:27" x14ac:dyDescent="0.25">
      <c r="AA3228" s="4">
        <f t="shared" si="105"/>
        <v>0</v>
      </c>
    </row>
    <row r="3229" spans="27:27" x14ac:dyDescent="0.25">
      <c r="AA3229" s="4">
        <f t="shared" si="105"/>
        <v>0</v>
      </c>
    </row>
    <row r="3230" spans="27:27" x14ac:dyDescent="0.25">
      <c r="AA3230" s="4">
        <f t="shared" si="105"/>
        <v>0</v>
      </c>
    </row>
    <row r="3231" spans="27:27" x14ac:dyDescent="0.25">
      <c r="AA3231" s="4">
        <f t="shared" si="105"/>
        <v>0</v>
      </c>
    </row>
    <row r="3232" spans="27:27" x14ac:dyDescent="0.25">
      <c r="AA3232" s="4">
        <f t="shared" si="105"/>
        <v>0</v>
      </c>
    </row>
    <row r="3233" spans="27:27" x14ac:dyDescent="0.25">
      <c r="AA3233" s="4">
        <f t="shared" si="105"/>
        <v>0</v>
      </c>
    </row>
    <row r="3234" spans="27:27" x14ac:dyDescent="0.25">
      <c r="AA3234" s="4">
        <f t="shared" si="105"/>
        <v>0</v>
      </c>
    </row>
    <row r="3235" spans="27:27" x14ac:dyDescent="0.25">
      <c r="AA3235" s="4">
        <f t="shared" si="105"/>
        <v>0</v>
      </c>
    </row>
    <row r="3236" spans="27:27" x14ac:dyDescent="0.25">
      <c r="AA3236" s="4">
        <f t="shared" si="105"/>
        <v>0</v>
      </c>
    </row>
    <row r="3237" spans="27:27" x14ac:dyDescent="0.25">
      <c r="AA3237" s="4">
        <f t="shared" si="105"/>
        <v>0</v>
      </c>
    </row>
    <row r="3238" spans="27:27" x14ac:dyDescent="0.25">
      <c r="AA3238" s="4">
        <f t="shared" si="105"/>
        <v>0</v>
      </c>
    </row>
    <row r="3239" spans="27:27" x14ac:dyDescent="0.25">
      <c r="AA3239" s="4">
        <f t="shared" si="105"/>
        <v>0</v>
      </c>
    </row>
    <row r="3240" spans="27:27" x14ac:dyDescent="0.25">
      <c r="AA3240" s="4">
        <f t="shared" si="105"/>
        <v>0</v>
      </c>
    </row>
    <row r="3241" spans="27:27" x14ac:dyDescent="0.25">
      <c r="AA3241" s="4">
        <f t="shared" si="105"/>
        <v>0</v>
      </c>
    </row>
    <row r="3242" spans="27:27" x14ac:dyDescent="0.25">
      <c r="AA3242" s="4">
        <f t="shared" si="105"/>
        <v>0</v>
      </c>
    </row>
    <row r="3243" spans="27:27" x14ac:dyDescent="0.25">
      <c r="AA3243" s="4">
        <f t="shared" si="105"/>
        <v>0</v>
      </c>
    </row>
    <row r="3244" spans="27:27" x14ac:dyDescent="0.25">
      <c r="AA3244" s="4">
        <f t="shared" si="105"/>
        <v>0</v>
      </c>
    </row>
    <row r="3245" spans="27:27" x14ac:dyDescent="0.25">
      <c r="AA3245" s="4">
        <f t="shared" si="105"/>
        <v>0</v>
      </c>
    </row>
    <row r="3246" spans="27:27" x14ac:dyDescent="0.25">
      <c r="AA3246" s="4">
        <f t="shared" si="105"/>
        <v>0</v>
      </c>
    </row>
    <row r="3247" spans="27:27" x14ac:dyDescent="0.25">
      <c r="AA3247" s="4">
        <f t="shared" si="105"/>
        <v>0</v>
      </c>
    </row>
    <row r="3248" spans="27:27" x14ac:dyDescent="0.25">
      <c r="AA3248" s="4">
        <f t="shared" si="105"/>
        <v>0</v>
      </c>
    </row>
    <row r="3249" spans="27:27" x14ac:dyDescent="0.25">
      <c r="AA3249" s="4">
        <f t="shared" si="105"/>
        <v>0</v>
      </c>
    </row>
    <row r="3250" spans="27:27" x14ac:dyDescent="0.25">
      <c r="AA3250" s="4">
        <f t="shared" si="105"/>
        <v>0</v>
      </c>
    </row>
    <row r="3251" spans="27:27" x14ac:dyDescent="0.25">
      <c r="AA3251" s="4">
        <f t="shared" si="105"/>
        <v>0</v>
      </c>
    </row>
    <row r="3252" spans="27:27" x14ac:dyDescent="0.25">
      <c r="AA3252" s="4">
        <f t="shared" si="105"/>
        <v>0</v>
      </c>
    </row>
    <row r="3253" spans="27:27" x14ac:dyDescent="0.25">
      <c r="AA3253" s="4">
        <f t="shared" si="105"/>
        <v>0</v>
      </c>
    </row>
    <row r="3254" spans="27:27" x14ac:dyDescent="0.25">
      <c r="AA3254" s="4">
        <f t="shared" si="105"/>
        <v>0</v>
      </c>
    </row>
    <row r="3255" spans="27:27" x14ac:dyDescent="0.25">
      <c r="AA3255" s="4">
        <f t="shared" si="105"/>
        <v>0</v>
      </c>
    </row>
    <row r="3256" spans="27:27" x14ac:dyDescent="0.25">
      <c r="AA3256" s="4">
        <f t="shared" si="105"/>
        <v>0</v>
      </c>
    </row>
    <row r="3257" spans="27:27" x14ac:dyDescent="0.25">
      <c r="AA3257" s="4">
        <f t="shared" si="105"/>
        <v>0</v>
      </c>
    </row>
    <row r="3258" spans="27:27" x14ac:dyDescent="0.25">
      <c r="AA3258" s="4">
        <f t="shared" si="105"/>
        <v>0</v>
      </c>
    </row>
    <row r="3259" spans="27:27" x14ac:dyDescent="0.25">
      <c r="AA3259" s="4">
        <f t="shared" si="105"/>
        <v>0</v>
      </c>
    </row>
    <row r="3260" spans="27:27" x14ac:dyDescent="0.25">
      <c r="AA3260" s="4">
        <f t="shared" si="105"/>
        <v>0</v>
      </c>
    </row>
    <row r="3261" spans="27:27" x14ac:dyDescent="0.25">
      <c r="AA3261" s="4">
        <f t="shared" si="105"/>
        <v>0</v>
      </c>
    </row>
    <row r="3262" spans="27:27" x14ac:dyDescent="0.25">
      <c r="AA3262" s="4">
        <f t="shared" si="105"/>
        <v>0</v>
      </c>
    </row>
    <row r="3263" spans="27:27" x14ac:dyDescent="0.25">
      <c r="AA3263" s="4">
        <f t="shared" si="105"/>
        <v>0</v>
      </c>
    </row>
    <row r="3264" spans="27:27" x14ac:dyDescent="0.25">
      <c r="AA3264" s="4">
        <f t="shared" si="105"/>
        <v>0</v>
      </c>
    </row>
    <row r="3265" spans="27:27" x14ac:dyDescent="0.25">
      <c r="AA3265" s="4">
        <f t="shared" si="105"/>
        <v>0</v>
      </c>
    </row>
    <row r="3266" spans="27:27" x14ac:dyDescent="0.25">
      <c r="AA3266" s="4">
        <f t="shared" si="105"/>
        <v>0</v>
      </c>
    </row>
    <row r="3267" spans="27:27" x14ac:dyDescent="0.25">
      <c r="AA3267" s="4">
        <f t="shared" si="105"/>
        <v>0</v>
      </c>
    </row>
    <row r="3268" spans="27:27" x14ac:dyDescent="0.25">
      <c r="AA3268" s="4">
        <f t="shared" si="105"/>
        <v>0</v>
      </c>
    </row>
    <row r="3269" spans="27:27" x14ac:dyDescent="0.25">
      <c r="AA3269" s="4">
        <f t="shared" si="105"/>
        <v>0</v>
      </c>
    </row>
    <row r="3270" spans="27:27" x14ac:dyDescent="0.25">
      <c r="AA3270" s="4">
        <f t="shared" si="105"/>
        <v>0</v>
      </c>
    </row>
    <row r="3271" spans="27:27" x14ac:dyDescent="0.25">
      <c r="AA3271" s="4">
        <f t="shared" si="105"/>
        <v>0</v>
      </c>
    </row>
    <row r="3272" spans="27:27" x14ac:dyDescent="0.25">
      <c r="AA3272" s="4">
        <f t="shared" si="105"/>
        <v>0</v>
      </c>
    </row>
    <row r="3273" spans="27:27" x14ac:dyDescent="0.25">
      <c r="AA3273" s="4">
        <f t="shared" si="105"/>
        <v>0</v>
      </c>
    </row>
    <row r="3274" spans="27:27" x14ac:dyDescent="0.25">
      <c r="AA3274" s="4">
        <f t="shared" si="105"/>
        <v>0</v>
      </c>
    </row>
    <row r="3275" spans="27:27" x14ac:dyDescent="0.25">
      <c r="AA3275" s="4">
        <f t="shared" si="105"/>
        <v>0</v>
      </c>
    </row>
    <row r="3276" spans="27:27" x14ac:dyDescent="0.25">
      <c r="AA3276" s="4">
        <f t="shared" si="105"/>
        <v>0</v>
      </c>
    </row>
    <row r="3277" spans="27:27" x14ac:dyDescent="0.25">
      <c r="AA3277" s="4">
        <f t="shared" si="105"/>
        <v>0</v>
      </c>
    </row>
    <row r="3278" spans="27:27" x14ac:dyDescent="0.25">
      <c r="AA3278" s="4">
        <f t="shared" si="105"/>
        <v>0</v>
      </c>
    </row>
    <row r="3279" spans="27:27" x14ac:dyDescent="0.25">
      <c r="AA3279" s="4">
        <f t="shared" si="105"/>
        <v>0</v>
      </c>
    </row>
    <row r="3280" spans="27:27" x14ac:dyDescent="0.25">
      <c r="AA3280" s="4">
        <f t="shared" si="105"/>
        <v>0</v>
      </c>
    </row>
    <row r="3281" spans="27:27" x14ac:dyDescent="0.25">
      <c r="AA3281" s="4">
        <f t="shared" ref="AA3281:AA3325" si="106">+J3281-X3281</f>
        <v>0</v>
      </c>
    </row>
    <row r="3282" spans="27:27" x14ac:dyDescent="0.25">
      <c r="AA3282" s="4">
        <f t="shared" si="106"/>
        <v>0</v>
      </c>
    </row>
    <row r="3283" spans="27:27" x14ac:dyDescent="0.25">
      <c r="AA3283" s="4">
        <f t="shared" si="106"/>
        <v>0</v>
      </c>
    </row>
    <row r="3284" spans="27:27" x14ac:dyDescent="0.25">
      <c r="AA3284" s="4">
        <f t="shared" si="106"/>
        <v>0</v>
      </c>
    </row>
    <row r="3285" spans="27:27" x14ac:dyDescent="0.25">
      <c r="AA3285" s="4">
        <f t="shared" si="106"/>
        <v>0</v>
      </c>
    </row>
    <row r="3286" spans="27:27" x14ac:dyDescent="0.25">
      <c r="AA3286" s="4">
        <f t="shared" si="106"/>
        <v>0</v>
      </c>
    </row>
    <row r="3287" spans="27:27" x14ac:dyDescent="0.25">
      <c r="AA3287" s="4">
        <f t="shared" si="106"/>
        <v>0</v>
      </c>
    </row>
    <row r="3288" spans="27:27" x14ac:dyDescent="0.25">
      <c r="AA3288" s="4">
        <f t="shared" si="106"/>
        <v>0</v>
      </c>
    </row>
    <row r="3289" spans="27:27" x14ac:dyDescent="0.25">
      <c r="AA3289" s="4">
        <f t="shared" si="106"/>
        <v>0</v>
      </c>
    </row>
    <row r="3290" spans="27:27" x14ac:dyDescent="0.25">
      <c r="AA3290" s="4">
        <f t="shared" si="106"/>
        <v>0</v>
      </c>
    </row>
    <row r="3291" spans="27:27" x14ac:dyDescent="0.25">
      <c r="AA3291" s="4">
        <f t="shared" si="106"/>
        <v>0</v>
      </c>
    </row>
    <row r="3292" spans="27:27" x14ac:dyDescent="0.25">
      <c r="AA3292" s="4">
        <f t="shared" si="106"/>
        <v>0</v>
      </c>
    </row>
    <row r="3293" spans="27:27" x14ac:dyDescent="0.25">
      <c r="AA3293" s="4">
        <f t="shared" si="106"/>
        <v>0</v>
      </c>
    </row>
    <row r="3294" spans="27:27" x14ac:dyDescent="0.25">
      <c r="AA3294" s="4">
        <f t="shared" si="106"/>
        <v>0</v>
      </c>
    </row>
    <row r="3295" spans="27:27" x14ac:dyDescent="0.25">
      <c r="AA3295" s="4">
        <f t="shared" si="106"/>
        <v>0</v>
      </c>
    </row>
    <row r="3296" spans="27:27" x14ac:dyDescent="0.25">
      <c r="AA3296" s="4">
        <f t="shared" si="106"/>
        <v>0</v>
      </c>
    </row>
    <row r="3297" spans="27:27" x14ac:dyDescent="0.25">
      <c r="AA3297" s="4">
        <f t="shared" si="106"/>
        <v>0</v>
      </c>
    </row>
    <row r="3298" spans="27:27" x14ac:dyDescent="0.25">
      <c r="AA3298" s="4">
        <f t="shared" si="106"/>
        <v>0</v>
      </c>
    </row>
    <row r="3299" spans="27:27" x14ac:dyDescent="0.25">
      <c r="AA3299" s="4">
        <f t="shared" si="106"/>
        <v>0</v>
      </c>
    </row>
    <row r="3300" spans="27:27" x14ac:dyDescent="0.25">
      <c r="AA3300" s="4">
        <f t="shared" si="106"/>
        <v>0</v>
      </c>
    </row>
    <row r="3301" spans="27:27" x14ac:dyDescent="0.25">
      <c r="AA3301" s="4">
        <f t="shared" si="106"/>
        <v>0</v>
      </c>
    </row>
    <row r="3302" spans="27:27" x14ac:dyDescent="0.25">
      <c r="AA3302" s="4">
        <f t="shared" si="106"/>
        <v>0</v>
      </c>
    </row>
    <row r="3303" spans="27:27" x14ac:dyDescent="0.25">
      <c r="AA3303" s="4">
        <f t="shared" si="106"/>
        <v>0</v>
      </c>
    </row>
    <row r="3304" spans="27:27" x14ac:dyDescent="0.25">
      <c r="AA3304" s="4">
        <f t="shared" si="106"/>
        <v>0</v>
      </c>
    </row>
    <row r="3305" spans="27:27" x14ac:dyDescent="0.25">
      <c r="AA3305" s="4">
        <f t="shared" si="106"/>
        <v>0</v>
      </c>
    </row>
    <row r="3306" spans="27:27" x14ac:dyDescent="0.25">
      <c r="AA3306" s="4">
        <f t="shared" si="106"/>
        <v>0</v>
      </c>
    </row>
    <row r="3307" spans="27:27" x14ac:dyDescent="0.25">
      <c r="AA3307" s="4">
        <f t="shared" si="106"/>
        <v>0</v>
      </c>
    </row>
    <row r="3308" spans="27:27" x14ac:dyDescent="0.25">
      <c r="AA3308" s="4">
        <f t="shared" si="106"/>
        <v>0</v>
      </c>
    </row>
    <row r="3309" spans="27:27" x14ac:dyDescent="0.25">
      <c r="AA3309" s="4">
        <f t="shared" si="106"/>
        <v>0</v>
      </c>
    </row>
    <row r="3310" spans="27:27" x14ac:dyDescent="0.25">
      <c r="AA3310" s="4">
        <f t="shared" si="106"/>
        <v>0</v>
      </c>
    </row>
    <row r="3311" spans="27:27" x14ac:dyDescent="0.25">
      <c r="AA3311" s="4">
        <f t="shared" si="106"/>
        <v>0</v>
      </c>
    </row>
    <row r="3312" spans="27:27" x14ac:dyDescent="0.25">
      <c r="AA3312" s="4">
        <f t="shared" si="106"/>
        <v>0</v>
      </c>
    </row>
    <row r="3313" spans="27:27" x14ac:dyDescent="0.25">
      <c r="AA3313" s="4">
        <f t="shared" si="106"/>
        <v>0</v>
      </c>
    </row>
    <row r="3314" spans="27:27" x14ac:dyDescent="0.25">
      <c r="AA3314" s="4">
        <f t="shared" si="106"/>
        <v>0</v>
      </c>
    </row>
    <row r="3315" spans="27:27" x14ac:dyDescent="0.25">
      <c r="AA3315" s="4">
        <f t="shared" si="106"/>
        <v>0</v>
      </c>
    </row>
    <row r="3316" spans="27:27" x14ac:dyDescent="0.25">
      <c r="AA3316" s="4">
        <f t="shared" si="106"/>
        <v>0</v>
      </c>
    </row>
    <row r="3317" spans="27:27" x14ac:dyDescent="0.25">
      <c r="AA3317" s="4">
        <f t="shared" si="106"/>
        <v>0</v>
      </c>
    </row>
    <row r="3318" spans="27:27" x14ac:dyDescent="0.25">
      <c r="AA3318" s="4">
        <f t="shared" si="106"/>
        <v>0</v>
      </c>
    </row>
    <row r="3319" spans="27:27" x14ac:dyDescent="0.25">
      <c r="AA3319" s="4">
        <f t="shared" si="106"/>
        <v>0</v>
      </c>
    </row>
    <row r="3320" spans="27:27" x14ac:dyDescent="0.25">
      <c r="AA3320" s="4">
        <f t="shared" si="106"/>
        <v>0</v>
      </c>
    </row>
    <row r="3321" spans="27:27" x14ac:dyDescent="0.25">
      <c r="AA3321" s="4">
        <f t="shared" si="106"/>
        <v>0</v>
      </c>
    </row>
    <row r="3322" spans="27:27" x14ac:dyDescent="0.25">
      <c r="AA3322" s="4">
        <f t="shared" si="106"/>
        <v>0</v>
      </c>
    </row>
    <row r="3323" spans="27:27" x14ac:dyDescent="0.25">
      <c r="AA3323" s="4">
        <f t="shared" si="106"/>
        <v>0</v>
      </c>
    </row>
    <row r="3324" spans="27:27" x14ac:dyDescent="0.25">
      <c r="AA3324" s="4">
        <f t="shared" si="106"/>
        <v>0</v>
      </c>
    </row>
    <row r="3325" spans="27:27" x14ac:dyDescent="0.25">
      <c r="AA3325" s="4">
        <f t="shared" si="106"/>
        <v>0</v>
      </c>
    </row>
  </sheetData>
  <pageMargins left="0.75" right="0.75" top="1" bottom="1" header="0.5" footer="0.5"/>
  <pageSetup scale="50" orientation="landscape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C4:U353"/>
  <sheetViews>
    <sheetView tabSelected="1" topLeftCell="Q1" workbookViewId="0">
      <selection activeCell="AA9" sqref="AA9"/>
    </sheetView>
    <sheetView tabSelected="1" workbookViewId="1"/>
    <sheetView workbookViewId="2">
      <selection activeCell="C9" sqref="C9"/>
    </sheetView>
  </sheetViews>
  <sheetFormatPr defaultRowHeight="13.2" x14ac:dyDescent="0.25"/>
  <cols>
    <col min="3" max="3" width="31" customWidth="1"/>
    <col min="4" max="4" width="10.88671875" customWidth="1"/>
    <col min="5" max="5" width="19.88671875" customWidth="1"/>
    <col min="6" max="7" width="17.33203125" customWidth="1"/>
    <col min="8" max="8" width="15.44140625" customWidth="1"/>
    <col min="9" max="9" width="17.88671875" customWidth="1"/>
    <col min="10" max="10" width="16.109375" customWidth="1"/>
    <col min="11" max="11" width="17.6640625" customWidth="1"/>
    <col min="12" max="12" width="16.5546875" customWidth="1"/>
    <col min="13" max="13" width="13.44140625" customWidth="1"/>
    <col min="14" max="15" width="15" customWidth="1"/>
    <col min="16" max="16" width="18.6640625" customWidth="1"/>
    <col min="17" max="17" width="17.44140625" customWidth="1"/>
    <col min="18" max="18" width="15.6640625" customWidth="1"/>
    <col min="19" max="19" width="11.44140625" customWidth="1"/>
    <col min="20" max="20" width="11.6640625" customWidth="1"/>
    <col min="21" max="21" width="11.88671875" customWidth="1"/>
  </cols>
  <sheetData>
    <row r="4" spans="3:21" x14ac:dyDescent="0.25">
      <c r="D4" s="2" t="s">
        <v>0</v>
      </c>
    </row>
    <row r="5" spans="3:21" x14ac:dyDescent="0.25">
      <c r="C5" s="2" t="s">
        <v>135</v>
      </c>
      <c r="T5" s="9" t="s">
        <v>61</v>
      </c>
      <c r="U5" s="3"/>
    </row>
    <row r="6" spans="3:21" x14ac:dyDescent="0.25">
      <c r="E6" s="2" t="s">
        <v>112</v>
      </c>
      <c r="F6" s="2" t="s">
        <v>113</v>
      </c>
      <c r="G6" s="2" t="s">
        <v>114</v>
      </c>
      <c r="H6" s="2" t="s">
        <v>115</v>
      </c>
      <c r="I6" s="2" t="s">
        <v>18</v>
      </c>
      <c r="J6" s="2" t="s">
        <v>22</v>
      </c>
      <c r="K6" s="11" t="s">
        <v>61</v>
      </c>
      <c r="L6" s="2" t="s">
        <v>62</v>
      </c>
      <c r="M6" s="2" t="s">
        <v>118</v>
      </c>
      <c r="N6" s="2" t="s">
        <v>116</v>
      </c>
      <c r="O6" s="2" t="s">
        <v>117</v>
      </c>
      <c r="P6" s="2" t="s">
        <v>7</v>
      </c>
      <c r="Q6" s="2" t="s">
        <v>119</v>
      </c>
      <c r="R6" s="2" t="s">
        <v>62</v>
      </c>
      <c r="S6" s="2" t="s">
        <v>64</v>
      </c>
      <c r="T6" s="2" t="s">
        <v>64</v>
      </c>
      <c r="U6" s="2" t="s">
        <v>62</v>
      </c>
    </row>
    <row r="7" spans="3:21" x14ac:dyDescent="0.25">
      <c r="C7" s="3" t="s">
        <v>110</v>
      </c>
      <c r="D7" t="s">
        <v>111</v>
      </c>
      <c r="E7" s="4">
        <v>9796000</v>
      </c>
      <c r="F7" s="4">
        <v>818000</v>
      </c>
      <c r="G7" s="4">
        <v>66000</v>
      </c>
      <c r="H7" s="4">
        <v>188000</v>
      </c>
      <c r="I7" s="4">
        <v>74000</v>
      </c>
      <c r="J7" s="4">
        <f t="shared" ref="J7:J18" si="0">SUM(E7:I7)</f>
        <v>10942000</v>
      </c>
      <c r="K7" s="4">
        <v>10945000</v>
      </c>
      <c r="L7" s="4">
        <f t="shared" ref="L7:L18" si="1">+J7-K7</f>
        <v>-3000</v>
      </c>
      <c r="M7" s="4">
        <f t="shared" ref="M7:M18" si="2">+J7/S7</f>
        <v>92728.813559322036</v>
      </c>
      <c r="N7" s="4">
        <v>700000</v>
      </c>
      <c r="O7" s="4">
        <v>0</v>
      </c>
      <c r="P7" s="4">
        <f t="shared" ref="P7:P18" si="3">+J7-N7-O7</f>
        <v>10242000</v>
      </c>
      <c r="Q7" s="4">
        <v>10245000</v>
      </c>
      <c r="R7" s="4">
        <f t="shared" ref="R7:R18" si="4">+P7-Q7</f>
        <v>-3000</v>
      </c>
      <c r="S7" s="12">
        <v>118</v>
      </c>
      <c r="T7" s="12">
        <v>118</v>
      </c>
      <c r="U7" s="12">
        <f t="shared" ref="U7:U17" si="5">+S7-T7</f>
        <v>0</v>
      </c>
    </row>
    <row r="8" spans="3:21" x14ac:dyDescent="0.25">
      <c r="C8" s="3" t="s">
        <v>120</v>
      </c>
      <c r="D8" t="s">
        <v>111</v>
      </c>
      <c r="E8" s="4">
        <v>2600000</v>
      </c>
      <c r="F8" s="4">
        <v>89000</v>
      </c>
      <c r="G8" s="4">
        <v>22000</v>
      </c>
      <c r="H8" s="4">
        <v>764000</v>
      </c>
      <c r="I8" s="4">
        <v>0</v>
      </c>
      <c r="J8" s="4">
        <f t="shared" si="0"/>
        <v>3475000</v>
      </c>
      <c r="K8" s="4">
        <v>2354000</v>
      </c>
      <c r="L8" s="4">
        <f t="shared" si="1"/>
        <v>1121000</v>
      </c>
      <c r="M8" s="4">
        <f t="shared" si="2"/>
        <v>231666.66666666666</v>
      </c>
      <c r="N8" s="4">
        <v>1500000</v>
      </c>
      <c r="O8" s="4">
        <v>0</v>
      </c>
      <c r="P8" s="4">
        <f t="shared" si="3"/>
        <v>1975000</v>
      </c>
      <c r="Q8" s="4">
        <v>2054000</v>
      </c>
      <c r="R8" s="4">
        <f t="shared" si="4"/>
        <v>-79000</v>
      </c>
      <c r="S8" s="12">
        <v>15</v>
      </c>
      <c r="T8" s="12">
        <v>11</v>
      </c>
      <c r="U8" s="12">
        <f t="shared" si="5"/>
        <v>4</v>
      </c>
    </row>
    <row r="9" spans="3:21" x14ac:dyDescent="0.25">
      <c r="C9" s="3" t="s">
        <v>121</v>
      </c>
      <c r="D9" t="s">
        <v>122</v>
      </c>
      <c r="E9" s="4">
        <v>34369000</v>
      </c>
      <c r="F9" s="4">
        <v>4407000</v>
      </c>
      <c r="G9" s="4">
        <v>5151000</v>
      </c>
      <c r="H9" s="4">
        <v>1977000</v>
      </c>
      <c r="I9" s="4">
        <v>-1550000</v>
      </c>
      <c r="J9" s="4">
        <f t="shared" si="0"/>
        <v>44354000</v>
      </c>
      <c r="K9" s="4">
        <v>40520000</v>
      </c>
      <c r="L9" s="4">
        <f t="shared" si="1"/>
        <v>3834000</v>
      </c>
      <c r="M9" s="4">
        <f t="shared" si="2"/>
        <v>107394.67312348669</v>
      </c>
      <c r="N9" s="4">
        <v>5364000</v>
      </c>
      <c r="O9" s="4">
        <v>0</v>
      </c>
      <c r="P9" s="4">
        <f t="shared" si="3"/>
        <v>38990000</v>
      </c>
      <c r="Q9" s="4">
        <v>35720000</v>
      </c>
      <c r="R9" s="4">
        <f t="shared" si="4"/>
        <v>3270000</v>
      </c>
      <c r="S9" s="12">
        <v>413</v>
      </c>
      <c r="T9" s="12">
        <v>455</v>
      </c>
      <c r="U9" s="12">
        <f t="shared" si="5"/>
        <v>-42</v>
      </c>
    </row>
    <row r="10" spans="3:21" x14ac:dyDescent="0.25">
      <c r="C10" s="3" t="s">
        <v>123</v>
      </c>
      <c r="D10" t="s">
        <v>124</v>
      </c>
      <c r="E10" s="4">
        <v>6581000</v>
      </c>
      <c r="F10" s="4">
        <v>552000</v>
      </c>
      <c r="G10" s="4">
        <v>112000</v>
      </c>
      <c r="H10" s="4">
        <v>756000</v>
      </c>
      <c r="I10" s="4">
        <f>1537000-1509000</f>
        <v>28000</v>
      </c>
      <c r="J10" s="4">
        <f t="shared" si="0"/>
        <v>8029000</v>
      </c>
      <c r="K10" s="4">
        <v>4368000</v>
      </c>
      <c r="L10" s="4">
        <f t="shared" si="1"/>
        <v>3661000</v>
      </c>
      <c r="M10" s="4">
        <f t="shared" si="2"/>
        <v>116362.31884057971</v>
      </c>
      <c r="N10" s="4">
        <v>3311000</v>
      </c>
      <c r="O10" s="4">
        <v>0</v>
      </c>
      <c r="P10" s="4">
        <f t="shared" si="3"/>
        <v>4718000</v>
      </c>
      <c r="Q10" s="4">
        <v>2268000</v>
      </c>
      <c r="R10" s="4">
        <f t="shared" si="4"/>
        <v>2450000</v>
      </c>
      <c r="S10" s="12">
        <v>69</v>
      </c>
      <c r="T10" s="12">
        <v>41</v>
      </c>
      <c r="U10" s="12">
        <f t="shared" si="5"/>
        <v>28</v>
      </c>
    </row>
    <row r="11" spans="3:21" x14ac:dyDescent="0.25">
      <c r="C11" s="3" t="s">
        <v>20</v>
      </c>
      <c r="D11" t="s">
        <v>125</v>
      </c>
      <c r="E11" s="4">
        <v>14836000</v>
      </c>
      <c r="F11" s="4">
        <v>1307000</v>
      </c>
      <c r="G11" s="4">
        <v>10000</v>
      </c>
      <c r="H11" s="4">
        <v>17971000</v>
      </c>
      <c r="I11" s="4">
        <f>2214000-2200000</f>
        <v>14000</v>
      </c>
      <c r="J11" s="4">
        <f t="shared" si="0"/>
        <v>34138000</v>
      </c>
      <c r="K11" s="4">
        <v>37869000</v>
      </c>
      <c r="L11" s="4">
        <f t="shared" si="1"/>
        <v>-3731000</v>
      </c>
      <c r="M11" s="4">
        <f t="shared" si="2"/>
        <v>375142.85714285716</v>
      </c>
      <c r="N11" s="4">
        <f>9597000+14385000</f>
        <v>23982000</v>
      </c>
      <c r="O11" s="4">
        <v>0</v>
      </c>
      <c r="P11" s="4">
        <f t="shared" si="3"/>
        <v>10156000</v>
      </c>
      <c r="Q11" s="4">
        <v>15173000</v>
      </c>
      <c r="R11" s="4">
        <f t="shared" si="4"/>
        <v>-5017000</v>
      </c>
      <c r="S11" s="12">
        <v>91</v>
      </c>
      <c r="T11" s="12">
        <v>96</v>
      </c>
      <c r="U11" s="12">
        <f t="shared" si="5"/>
        <v>-5</v>
      </c>
    </row>
    <row r="12" spans="3:21" x14ac:dyDescent="0.25">
      <c r="C12" s="3" t="s">
        <v>126</v>
      </c>
      <c r="D12" t="s">
        <v>127</v>
      </c>
      <c r="E12" s="4">
        <v>965000</v>
      </c>
      <c r="F12" s="4">
        <v>1329000</v>
      </c>
      <c r="G12" s="4">
        <v>12000</v>
      </c>
      <c r="H12" s="4">
        <v>169000</v>
      </c>
      <c r="I12" s="4">
        <f>271000-271000</f>
        <v>0</v>
      </c>
      <c r="J12" s="4">
        <f t="shared" si="0"/>
        <v>2475000</v>
      </c>
      <c r="K12" s="4">
        <v>2394000</v>
      </c>
      <c r="L12" s="4">
        <f t="shared" si="1"/>
        <v>81000</v>
      </c>
      <c r="M12" s="4">
        <f t="shared" si="2"/>
        <v>275000</v>
      </c>
      <c r="N12" s="4">
        <v>916000</v>
      </c>
      <c r="O12" s="4">
        <v>0</v>
      </c>
      <c r="P12" s="4">
        <f t="shared" si="3"/>
        <v>1559000</v>
      </c>
      <c r="Q12" s="4">
        <v>2394000</v>
      </c>
      <c r="R12" s="4">
        <f t="shared" si="4"/>
        <v>-835000</v>
      </c>
      <c r="S12" s="12">
        <v>9</v>
      </c>
      <c r="T12" s="12">
        <v>9</v>
      </c>
      <c r="U12" s="12">
        <f t="shared" si="5"/>
        <v>0</v>
      </c>
    </row>
    <row r="13" spans="3:21" x14ac:dyDescent="0.25">
      <c r="C13" s="3" t="s">
        <v>21</v>
      </c>
      <c r="D13" t="s">
        <v>128</v>
      </c>
      <c r="E13" s="4">
        <v>3938000</v>
      </c>
      <c r="F13" s="4">
        <v>330000</v>
      </c>
      <c r="G13" s="4">
        <v>59000</v>
      </c>
      <c r="H13" s="4">
        <v>954000</v>
      </c>
      <c r="I13" s="4">
        <f>1054000-1021000</f>
        <v>33000</v>
      </c>
      <c r="J13" s="4">
        <f t="shared" si="0"/>
        <v>5314000</v>
      </c>
      <c r="K13" s="4">
        <v>5214000</v>
      </c>
      <c r="L13" s="4">
        <f t="shared" si="1"/>
        <v>100000</v>
      </c>
      <c r="M13" s="4">
        <f t="shared" si="2"/>
        <v>139842.10526315789</v>
      </c>
      <c r="N13" s="4">
        <f>2519000+524000</f>
        <v>3043000</v>
      </c>
      <c r="O13" s="4">
        <v>0</v>
      </c>
      <c r="P13" s="4">
        <f t="shared" si="3"/>
        <v>2271000</v>
      </c>
      <c r="Q13" s="4">
        <v>3457000</v>
      </c>
      <c r="R13" s="4">
        <f t="shared" si="4"/>
        <v>-1186000</v>
      </c>
      <c r="S13" s="12">
        <v>38</v>
      </c>
      <c r="T13" s="12">
        <v>32</v>
      </c>
      <c r="U13" s="12">
        <f t="shared" si="5"/>
        <v>6</v>
      </c>
    </row>
    <row r="14" spans="3:21" x14ac:dyDescent="0.25">
      <c r="C14" s="3" t="s">
        <v>129</v>
      </c>
      <c r="D14" t="s">
        <v>130</v>
      </c>
      <c r="E14" s="4">
        <v>8511000</v>
      </c>
      <c r="F14" s="4">
        <v>692000</v>
      </c>
      <c r="G14" s="4">
        <v>270000</v>
      </c>
      <c r="H14" s="4">
        <v>458000</v>
      </c>
      <c r="I14" s="4">
        <v>267000</v>
      </c>
      <c r="J14" s="4">
        <f t="shared" si="0"/>
        <v>10198000</v>
      </c>
      <c r="K14" s="4">
        <v>3617000</v>
      </c>
      <c r="L14" s="4">
        <f t="shared" si="1"/>
        <v>6581000</v>
      </c>
      <c r="M14" s="4">
        <f t="shared" si="2"/>
        <v>169966.66666666666</v>
      </c>
      <c r="N14" s="4">
        <v>8238000</v>
      </c>
      <c r="O14" s="4">
        <v>0</v>
      </c>
      <c r="P14" s="4">
        <f t="shared" si="3"/>
        <v>1960000</v>
      </c>
      <c r="Q14" s="4">
        <v>2217000</v>
      </c>
      <c r="R14" s="4">
        <f t="shared" si="4"/>
        <v>-257000</v>
      </c>
      <c r="S14" s="12">
        <v>60</v>
      </c>
      <c r="T14" s="12">
        <v>42</v>
      </c>
      <c r="U14" s="12">
        <f t="shared" si="5"/>
        <v>18</v>
      </c>
    </row>
    <row r="15" spans="3:21" x14ac:dyDescent="0.25">
      <c r="C15" s="3" t="s">
        <v>262</v>
      </c>
      <c r="D15" t="s">
        <v>131</v>
      </c>
      <c r="E15" s="4">
        <v>3219000</v>
      </c>
      <c r="F15" s="4">
        <v>716000</v>
      </c>
      <c r="G15" s="4">
        <v>322000</v>
      </c>
      <c r="H15" s="4">
        <v>554000</v>
      </c>
      <c r="I15" s="4">
        <v>50000</v>
      </c>
      <c r="J15" s="4">
        <f t="shared" si="0"/>
        <v>4861000</v>
      </c>
      <c r="K15" s="4">
        <v>3324000</v>
      </c>
      <c r="L15" s="4">
        <f t="shared" si="1"/>
        <v>1537000</v>
      </c>
      <c r="M15" s="4">
        <f t="shared" si="2"/>
        <v>151906.25</v>
      </c>
      <c r="N15" s="4">
        <v>4162000</v>
      </c>
      <c r="O15" s="4">
        <v>0</v>
      </c>
      <c r="P15" s="4">
        <f t="shared" si="3"/>
        <v>699000</v>
      </c>
      <c r="Q15" s="4">
        <v>3324000</v>
      </c>
      <c r="R15" s="4">
        <f t="shared" si="4"/>
        <v>-2625000</v>
      </c>
      <c r="S15" s="12">
        <v>32</v>
      </c>
      <c r="T15" s="12">
        <v>16</v>
      </c>
      <c r="U15" s="12">
        <f t="shared" si="5"/>
        <v>16</v>
      </c>
    </row>
    <row r="16" spans="3:21" x14ac:dyDescent="0.25">
      <c r="C16" s="3" t="s">
        <v>132</v>
      </c>
      <c r="D16" t="s">
        <v>78</v>
      </c>
      <c r="E16" s="4">
        <v>5100000</v>
      </c>
      <c r="F16" s="4">
        <v>469000</v>
      </c>
      <c r="G16" s="4">
        <v>56000</v>
      </c>
      <c r="H16" s="4">
        <v>12000</v>
      </c>
      <c r="I16" s="4">
        <v>0</v>
      </c>
      <c r="J16" s="4">
        <f t="shared" si="0"/>
        <v>5637000</v>
      </c>
      <c r="K16" s="4">
        <v>2943000</v>
      </c>
      <c r="L16" s="4">
        <f t="shared" si="1"/>
        <v>2694000</v>
      </c>
      <c r="M16" s="4">
        <f t="shared" si="2"/>
        <v>216807.69230769231</v>
      </c>
      <c r="N16" s="4">
        <v>0</v>
      </c>
      <c r="O16" s="4">
        <v>0</v>
      </c>
      <c r="P16" s="4">
        <f t="shared" si="3"/>
        <v>5637000</v>
      </c>
      <c r="Q16" s="4">
        <v>2943000</v>
      </c>
      <c r="R16" s="4">
        <f t="shared" si="4"/>
        <v>2694000</v>
      </c>
      <c r="S16" s="12">
        <v>26</v>
      </c>
      <c r="T16" s="12">
        <v>11</v>
      </c>
      <c r="U16" s="12">
        <f t="shared" si="5"/>
        <v>15</v>
      </c>
    </row>
    <row r="17" spans="3:21" s="3" customFormat="1" x14ac:dyDescent="0.25">
      <c r="C17" s="2" t="s">
        <v>133</v>
      </c>
      <c r="D17" s="1" t="s">
        <v>108</v>
      </c>
      <c r="E17" s="7">
        <v>3258000</v>
      </c>
      <c r="F17" s="7">
        <v>263000</v>
      </c>
      <c r="G17" s="7">
        <v>12000</v>
      </c>
      <c r="H17" s="7">
        <v>0</v>
      </c>
      <c r="I17" s="7">
        <v>0</v>
      </c>
      <c r="J17" s="7">
        <f t="shared" si="0"/>
        <v>3533000</v>
      </c>
      <c r="K17" s="7">
        <v>3081000</v>
      </c>
      <c r="L17" s="7">
        <f t="shared" si="1"/>
        <v>452000</v>
      </c>
      <c r="M17" s="7">
        <f t="shared" si="2"/>
        <v>153608.69565217392</v>
      </c>
      <c r="N17" s="7">
        <v>809000</v>
      </c>
      <c r="O17" s="7">
        <v>0</v>
      </c>
      <c r="P17" s="7">
        <f t="shared" si="3"/>
        <v>2724000</v>
      </c>
      <c r="Q17" s="7">
        <v>3170000</v>
      </c>
      <c r="R17" s="7">
        <f t="shared" si="4"/>
        <v>-446000</v>
      </c>
      <c r="S17" s="14">
        <v>23</v>
      </c>
      <c r="T17" s="14">
        <v>15</v>
      </c>
      <c r="U17" s="14">
        <f t="shared" si="5"/>
        <v>8</v>
      </c>
    </row>
    <row r="18" spans="3:21" x14ac:dyDescent="0.25">
      <c r="C18" s="3" t="s">
        <v>41</v>
      </c>
      <c r="E18" s="4">
        <f>SUM(E7:E17)</f>
        <v>93173000</v>
      </c>
      <c r="F18" s="4">
        <f>SUM(F7:F17)</f>
        <v>10972000</v>
      </c>
      <c r="G18" s="4">
        <f>SUM(G7:G17)</f>
        <v>6092000</v>
      </c>
      <c r="H18" s="4">
        <f>SUM(H7:H17)</f>
        <v>23803000</v>
      </c>
      <c r="I18" s="4">
        <f>SUM(I7:I17)</f>
        <v>-1084000</v>
      </c>
      <c r="J18" s="4">
        <f t="shared" si="0"/>
        <v>132956000</v>
      </c>
      <c r="K18" s="4">
        <f>SUM(K7:K17)</f>
        <v>116629000</v>
      </c>
      <c r="L18" s="4">
        <f t="shared" si="1"/>
        <v>16327000</v>
      </c>
      <c r="M18" s="4">
        <f t="shared" si="2"/>
        <v>148720.35794183446</v>
      </c>
      <c r="N18" s="4">
        <f>SUM(N7:N17)</f>
        <v>52025000</v>
      </c>
      <c r="O18" s="4">
        <f>SUM(O7:O17)</f>
        <v>0</v>
      </c>
      <c r="P18" s="4">
        <f t="shared" si="3"/>
        <v>80931000</v>
      </c>
      <c r="Q18" s="4">
        <f>SUM(Q7:Q17)</f>
        <v>82965000</v>
      </c>
      <c r="R18" s="4">
        <f t="shared" si="4"/>
        <v>-2034000</v>
      </c>
      <c r="S18" s="12">
        <f>SUM(S7:S17)</f>
        <v>894</v>
      </c>
      <c r="T18" s="12">
        <f>SUM(T7:T17)</f>
        <v>846</v>
      </c>
      <c r="U18" s="12">
        <f>SUM(U7:U17)</f>
        <v>48</v>
      </c>
    </row>
    <row r="19" spans="3:21" x14ac:dyDescent="0.25"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12"/>
      <c r="T19" s="12"/>
      <c r="U19" s="12"/>
    </row>
    <row r="20" spans="3:21" x14ac:dyDescent="0.25">
      <c r="E20" s="4"/>
      <c r="F20" s="4"/>
      <c r="G20" s="4"/>
      <c r="H20" s="4"/>
      <c r="I20" s="4"/>
      <c r="S20" s="12"/>
      <c r="T20" s="12"/>
      <c r="U20" s="12"/>
    </row>
    <row r="21" spans="3:21" x14ac:dyDescent="0.25"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12"/>
      <c r="T21" s="12"/>
      <c r="U21" s="12"/>
    </row>
    <row r="22" spans="3:21" x14ac:dyDescent="0.25">
      <c r="E22" s="23" t="s">
        <v>63</v>
      </c>
      <c r="F22" s="24" t="s">
        <v>61</v>
      </c>
      <c r="G22" s="6"/>
      <c r="H22" s="24" t="s">
        <v>63</v>
      </c>
      <c r="I22" s="24" t="s">
        <v>61</v>
      </c>
      <c r="J22" s="6"/>
      <c r="K22" s="4"/>
      <c r="L22" s="4"/>
      <c r="M22" s="4"/>
      <c r="N22" s="4"/>
      <c r="O22" s="4"/>
      <c r="P22" s="4"/>
      <c r="Q22" s="4"/>
      <c r="R22" s="4"/>
      <c r="S22" s="12"/>
      <c r="T22" s="12"/>
      <c r="U22" s="12"/>
    </row>
    <row r="23" spans="3:21" ht="16.8" x14ac:dyDescent="0.55000000000000004">
      <c r="C23" s="2" t="s">
        <v>421</v>
      </c>
      <c r="E23" s="17" t="s">
        <v>258</v>
      </c>
      <c r="F23" s="17" t="s">
        <v>258</v>
      </c>
      <c r="G23" s="17" t="s">
        <v>62</v>
      </c>
      <c r="H23" s="17" t="s">
        <v>8</v>
      </c>
      <c r="I23" s="17" t="s">
        <v>8</v>
      </c>
      <c r="J23" s="17" t="s">
        <v>62</v>
      </c>
      <c r="K23" s="4"/>
      <c r="L23" s="4"/>
      <c r="M23" s="4"/>
      <c r="N23" s="4"/>
      <c r="O23" s="4"/>
      <c r="P23" s="4"/>
      <c r="Q23" s="4"/>
      <c r="R23" s="4"/>
      <c r="S23" s="12"/>
      <c r="T23" s="12"/>
      <c r="U23" s="12"/>
    </row>
    <row r="24" spans="3:21" ht="16.8" x14ac:dyDescent="0.55000000000000004">
      <c r="E24" s="17"/>
      <c r="F24" s="17"/>
      <c r="G24" s="17"/>
      <c r="H24" s="17"/>
      <c r="I24" s="17"/>
      <c r="J24" s="17"/>
      <c r="K24" s="4"/>
      <c r="L24" s="4"/>
      <c r="M24" s="4"/>
      <c r="N24" s="4"/>
      <c r="O24" s="4"/>
      <c r="P24" s="4"/>
      <c r="Q24" s="4"/>
      <c r="R24" s="4"/>
      <c r="S24" s="12"/>
      <c r="T24" s="12"/>
      <c r="U24" s="12"/>
    </row>
    <row r="25" spans="3:21" ht="16.8" x14ac:dyDescent="0.55000000000000004">
      <c r="C25" s="2" t="s">
        <v>271</v>
      </c>
      <c r="E25" s="17"/>
      <c r="F25" s="17"/>
      <c r="G25" s="17"/>
      <c r="H25" s="17"/>
      <c r="I25" s="17"/>
      <c r="J25" s="17"/>
      <c r="K25" s="4"/>
      <c r="L25" s="4"/>
      <c r="M25" s="4"/>
      <c r="N25" s="4"/>
      <c r="O25" s="4"/>
      <c r="P25" s="4"/>
      <c r="Q25" s="4"/>
      <c r="R25" s="4"/>
      <c r="S25" s="12"/>
      <c r="T25" s="12"/>
      <c r="U25" s="12"/>
    </row>
    <row r="26" spans="3:21" ht="16.8" x14ac:dyDescent="0.55000000000000004">
      <c r="C26" s="8" t="s">
        <v>280</v>
      </c>
      <c r="E26" s="5">
        <v>0</v>
      </c>
      <c r="F26" s="5">
        <v>3100000</v>
      </c>
      <c r="G26" s="5">
        <f t="shared" ref="G26:G33" si="6">+E26-F26</f>
        <v>-3100000</v>
      </c>
      <c r="H26" s="17"/>
      <c r="I26" s="17"/>
      <c r="J26" s="17"/>
      <c r="K26" s="4"/>
      <c r="L26" s="4"/>
      <c r="M26" s="4"/>
      <c r="N26" s="4"/>
      <c r="O26" s="4"/>
      <c r="P26" s="4"/>
      <c r="Q26" s="4"/>
      <c r="R26" s="4"/>
      <c r="S26" s="12"/>
      <c r="T26" s="12"/>
      <c r="U26" s="12"/>
    </row>
    <row r="27" spans="3:21" ht="16.8" x14ac:dyDescent="0.55000000000000004">
      <c r="C27" t="s">
        <v>136</v>
      </c>
      <c r="E27" s="5">
        <v>500000</v>
      </c>
      <c r="F27" s="5">
        <v>600000</v>
      </c>
      <c r="G27" s="5">
        <f t="shared" si="6"/>
        <v>-100000</v>
      </c>
      <c r="H27" s="17"/>
      <c r="I27" s="17"/>
      <c r="J27" s="17"/>
      <c r="K27" s="4"/>
      <c r="L27" s="4"/>
      <c r="M27" s="4"/>
      <c r="N27" s="4"/>
      <c r="O27" s="4"/>
      <c r="P27" s="4"/>
      <c r="Q27" s="4"/>
      <c r="R27" s="4"/>
      <c r="S27" s="12"/>
      <c r="T27" s="12"/>
      <c r="U27" s="12"/>
    </row>
    <row r="28" spans="3:21" x14ac:dyDescent="0.25">
      <c r="C28" t="s">
        <v>272</v>
      </c>
      <c r="E28" s="4">
        <v>7500000</v>
      </c>
      <c r="F28" s="4">
        <v>8800000</v>
      </c>
      <c r="G28" s="4">
        <f t="shared" si="6"/>
        <v>-1300000</v>
      </c>
      <c r="H28" s="4" t="s">
        <v>6</v>
      </c>
      <c r="I28" s="4"/>
      <c r="J28" s="4"/>
      <c r="K28" s="4"/>
      <c r="L28" s="4"/>
      <c r="M28" s="4"/>
      <c r="N28" s="4"/>
      <c r="O28" s="4"/>
      <c r="P28" s="4"/>
      <c r="Q28" s="4"/>
      <c r="R28" s="4"/>
      <c r="S28" s="12"/>
      <c r="T28" s="12"/>
      <c r="U28" s="12"/>
    </row>
    <row r="29" spans="3:21" x14ac:dyDescent="0.25">
      <c r="C29" t="s">
        <v>273</v>
      </c>
      <c r="E29" s="4">
        <v>3500000</v>
      </c>
      <c r="F29" s="4">
        <v>6300000</v>
      </c>
      <c r="G29" s="4">
        <f t="shared" si="6"/>
        <v>-2800000</v>
      </c>
      <c r="H29" s="4" t="s">
        <v>6</v>
      </c>
      <c r="I29" s="4"/>
      <c r="J29" s="4"/>
      <c r="K29" s="4"/>
      <c r="L29" s="4"/>
      <c r="M29" s="4"/>
      <c r="N29" s="4"/>
      <c r="O29" s="4"/>
      <c r="P29" s="4"/>
      <c r="Q29" s="4"/>
      <c r="R29" s="4"/>
      <c r="S29" s="12"/>
      <c r="T29" s="12"/>
      <c r="U29" s="12"/>
    </row>
    <row r="30" spans="3:21" x14ac:dyDescent="0.25">
      <c r="C30" t="s">
        <v>274</v>
      </c>
      <c r="E30" s="4">
        <v>400000</v>
      </c>
      <c r="F30" s="4">
        <v>220000</v>
      </c>
      <c r="G30" s="4">
        <f t="shared" si="6"/>
        <v>180000</v>
      </c>
      <c r="H30" s="4" t="s">
        <v>6</v>
      </c>
      <c r="I30" s="4"/>
      <c r="J30" s="4"/>
      <c r="K30" s="4"/>
      <c r="L30" s="4"/>
      <c r="M30" s="4"/>
      <c r="N30" s="4"/>
      <c r="O30" s="4"/>
      <c r="P30" s="4"/>
      <c r="Q30" s="4"/>
      <c r="R30" s="4"/>
      <c r="S30" s="12"/>
      <c r="T30" s="12"/>
      <c r="U30" s="12"/>
    </row>
    <row r="31" spans="3:21" x14ac:dyDescent="0.25">
      <c r="C31" t="s">
        <v>275</v>
      </c>
      <c r="E31" s="4">
        <v>6700000</v>
      </c>
      <c r="F31" s="4">
        <v>3300000</v>
      </c>
      <c r="G31" s="4">
        <f t="shared" si="6"/>
        <v>3400000</v>
      </c>
      <c r="H31" s="4" t="s">
        <v>6</v>
      </c>
      <c r="I31" s="4"/>
      <c r="J31" s="4"/>
      <c r="K31" s="4"/>
      <c r="L31" s="4"/>
      <c r="M31" s="4"/>
      <c r="N31" s="4"/>
      <c r="O31" s="4"/>
      <c r="P31" s="4"/>
      <c r="Q31" s="4"/>
      <c r="R31" s="4"/>
      <c r="S31" s="12"/>
      <c r="T31" s="12"/>
      <c r="U31" s="12"/>
    </row>
    <row r="32" spans="3:21" x14ac:dyDescent="0.25">
      <c r="C32" t="s">
        <v>276</v>
      </c>
      <c r="E32" s="4">
        <v>6700000</v>
      </c>
      <c r="F32" s="4">
        <v>2900000</v>
      </c>
      <c r="G32" s="4">
        <f t="shared" si="6"/>
        <v>3800000</v>
      </c>
      <c r="H32" s="4" t="s">
        <v>6</v>
      </c>
      <c r="I32" s="4"/>
      <c r="J32" s="4"/>
      <c r="K32" s="4"/>
      <c r="L32" s="4"/>
      <c r="M32" s="4"/>
      <c r="N32" s="4"/>
      <c r="O32" s="4"/>
      <c r="P32" s="4"/>
      <c r="Q32" s="4"/>
      <c r="R32" s="4"/>
      <c r="S32" s="12"/>
      <c r="T32" s="12"/>
      <c r="U32" s="12"/>
    </row>
    <row r="33" spans="3:21" ht="15" x14ac:dyDescent="0.4">
      <c r="C33" t="s">
        <v>277</v>
      </c>
      <c r="E33" s="10">
        <v>0</v>
      </c>
      <c r="F33" s="10">
        <v>0</v>
      </c>
      <c r="G33" s="10">
        <f t="shared" si="6"/>
        <v>0</v>
      </c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12"/>
      <c r="T33" s="12"/>
      <c r="U33" s="12"/>
    </row>
    <row r="34" spans="3:21" x14ac:dyDescent="0.25">
      <c r="C34" t="s">
        <v>22</v>
      </c>
      <c r="E34" s="4">
        <f>SUM(E26:E33)</f>
        <v>25300000</v>
      </c>
      <c r="F34" s="4">
        <f>SUM(F26:F33)</f>
        <v>25220000</v>
      </c>
      <c r="G34" s="4">
        <f>SUM(G26:G33)</f>
        <v>80000</v>
      </c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12"/>
      <c r="T34" s="12"/>
      <c r="U34" s="12"/>
    </row>
    <row r="35" spans="3:21" ht="12" customHeight="1" x14ac:dyDescent="0.25">
      <c r="C35" t="s">
        <v>6</v>
      </c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12"/>
      <c r="T35" s="12"/>
      <c r="U35" s="12"/>
    </row>
    <row r="36" spans="3:21" x14ac:dyDescent="0.25"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12"/>
      <c r="T36" s="12"/>
      <c r="U36" s="12"/>
    </row>
    <row r="37" spans="3:21" x14ac:dyDescent="0.25">
      <c r="C37" s="8" t="s">
        <v>257</v>
      </c>
      <c r="E37" s="4">
        <v>18800000</v>
      </c>
      <c r="F37" s="4">
        <v>6600000</v>
      </c>
      <c r="G37" s="4">
        <f>+E37-F37</f>
        <v>12200000</v>
      </c>
      <c r="H37" s="4" t="s">
        <v>6</v>
      </c>
      <c r="I37" s="4" t="s">
        <v>6</v>
      </c>
      <c r="J37" s="4" t="s">
        <v>6</v>
      </c>
      <c r="K37" s="4"/>
      <c r="L37" s="4"/>
      <c r="M37" s="4"/>
      <c r="N37" s="4"/>
      <c r="O37" s="4"/>
      <c r="P37" s="4"/>
      <c r="Q37" s="4"/>
      <c r="R37" s="4"/>
      <c r="S37" s="12"/>
      <c r="T37" s="12"/>
      <c r="U37" s="12"/>
    </row>
    <row r="38" spans="3:21" x14ac:dyDescent="0.25">
      <c r="C38" t="s">
        <v>263</v>
      </c>
      <c r="E38" s="4">
        <v>15500000</v>
      </c>
      <c r="F38" s="4">
        <v>16600000</v>
      </c>
      <c r="G38" s="4">
        <f>+E38-F38</f>
        <v>-1100000</v>
      </c>
      <c r="H38" s="4" t="s">
        <v>6</v>
      </c>
      <c r="I38" s="4" t="s">
        <v>6</v>
      </c>
      <c r="J38" s="4" t="s">
        <v>6</v>
      </c>
      <c r="K38" s="4"/>
      <c r="L38" s="4"/>
      <c r="M38" s="4"/>
      <c r="N38" s="4"/>
      <c r="O38" s="4"/>
      <c r="P38" s="4"/>
      <c r="Q38" s="4"/>
      <c r="R38" s="4"/>
      <c r="S38" s="12"/>
      <c r="T38" s="12"/>
      <c r="U38" s="12"/>
    </row>
    <row r="39" spans="3:21" x14ac:dyDescent="0.25">
      <c r="C39" s="3" t="s">
        <v>6</v>
      </c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12"/>
      <c r="T39" s="12"/>
      <c r="U39" s="12"/>
    </row>
    <row r="40" spans="3:21" x14ac:dyDescent="0.25">
      <c r="C40" s="1" t="s">
        <v>264</v>
      </c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12"/>
      <c r="T40" s="12"/>
      <c r="U40" s="12"/>
    </row>
    <row r="41" spans="3:21" x14ac:dyDescent="0.25">
      <c r="C41" t="s">
        <v>265</v>
      </c>
      <c r="E41" s="4">
        <v>21200000</v>
      </c>
      <c r="F41" s="4">
        <v>22800000</v>
      </c>
      <c r="G41" s="4">
        <f>+E41-F41</f>
        <v>-1600000</v>
      </c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12"/>
      <c r="T41" s="12"/>
      <c r="U41" s="12"/>
    </row>
    <row r="42" spans="3:21" x14ac:dyDescent="0.25">
      <c r="C42" t="s">
        <v>266</v>
      </c>
      <c r="E42" s="4">
        <v>4500000</v>
      </c>
      <c r="F42" s="4">
        <v>0</v>
      </c>
      <c r="G42" s="4">
        <f t="shared" ref="G42:G47" si="7">+E42-F42</f>
        <v>4500000</v>
      </c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12"/>
      <c r="T42" s="12"/>
      <c r="U42" s="12"/>
    </row>
    <row r="43" spans="3:21" x14ac:dyDescent="0.25">
      <c r="C43" t="s">
        <v>278</v>
      </c>
      <c r="E43" s="4">
        <v>3900000</v>
      </c>
      <c r="F43" s="4">
        <v>2400000</v>
      </c>
      <c r="G43" s="4">
        <f>+E43-F43</f>
        <v>1500000</v>
      </c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12"/>
      <c r="T43" s="12"/>
      <c r="U43" s="12"/>
    </row>
    <row r="44" spans="3:21" x14ac:dyDescent="0.25">
      <c r="C44" t="s">
        <v>267</v>
      </c>
      <c r="E44" s="4">
        <v>1000000</v>
      </c>
      <c r="F44" s="4">
        <v>1100000</v>
      </c>
      <c r="G44" s="4">
        <f t="shared" si="7"/>
        <v>-100000</v>
      </c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12"/>
      <c r="T44" s="12"/>
      <c r="U44" s="12"/>
    </row>
    <row r="45" spans="3:21" x14ac:dyDescent="0.25">
      <c r="C45" t="s">
        <v>268</v>
      </c>
      <c r="E45" s="4">
        <v>1000000</v>
      </c>
      <c r="F45" s="4">
        <v>1000000</v>
      </c>
      <c r="G45" s="4">
        <f t="shared" si="7"/>
        <v>0</v>
      </c>
      <c r="H45" s="4"/>
      <c r="I45" s="4"/>
      <c r="S45" s="12"/>
      <c r="T45" s="12"/>
      <c r="U45" s="12"/>
    </row>
    <row r="46" spans="3:21" x14ac:dyDescent="0.25">
      <c r="C46" t="s">
        <v>269</v>
      </c>
      <c r="E46" s="4">
        <v>800000</v>
      </c>
      <c r="F46" s="4">
        <v>800000</v>
      </c>
      <c r="G46" s="4">
        <f t="shared" si="7"/>
        <v>0</v>
      </c>
      <c r="H46" s="4"/>
      <c r="I46" s="4"/>
      <c r="S46" s="12"/>
      <c r="T46" s="12"/>
      <c r="U46" s="12"/>
    </row>
    <row r="47" spans="3:21" ht="15" x14ac:dyDescent="0.4">
      <c r="C47" t="s">
        <v>270</v>
      </c>
      <c r="E47" s="10">
        <v>300000</v>
      </c>
      <c r="F47" s="10">
        <v>2200000</v>
      </c>
      <c r="G47" s="10">
        <f t="shared" si="7"/>
        <v>-1900000</v>
      </c>
      <c r="H47" s="4"/>
      <c r="I47" s="4"/>
      <c r="S47" s="12"/>
      <c r="T47" s="12"/>
      <c r="U47" s="12"/>
    </row>
    <row r="48" spans="3:21" x14ac:dyDescent="0.25">
      <c r="C48" t="s">
        <v>22</v>
      </c>
      <c r="E48" s="4">
        <f>SUM(E41:E47)</f>
        <v>32700000</v>
      </c>
      <c r="F48" s="4">
        <f>SUM(F41:F47)</f>
        <v>30300000</v>
      </c>
      <c r="G48" s="4">
        <f>+E48-F48</f>
        <v>2400000</v>
      </c>
      <c r="H48" s="4"/>
      <c r="I48" s="4"/>
      <c r="S48" s="12"/>
      <c r="T48" s="12"/>
      <c r="U48" s="12"/>
    </row>
    <row r="49" spans="3:21" x14ac:dyDescent="0.25">
      <c r="E49" s="4"/>
      <c r="F49" s="4"/>
      <c r="G49" s="4"/>
      <c r="H49" s="4"/>
      <c r="I49" s="4"/>
      <c r="S49" s="12"/>
      <c r="T49" s="12"/>
      <c r="U49" s="12"/>
    </row>
    <row r="50" spans="3:21" x14ac:dyDescent="0.25">
      <c r="C50" t="s">
        <v>279</v>
      </c>
      <c r="E50" s="4">
        <f>+E48+E38+E37+E34</f>
        <v>92300000</v>
      </c>
      <c r="F50" s="4">
        <f>+F48+F38+F37+F34</f>
        <v>78720000</v>
      </c>
      <c r="G50" s="4">
        <f>+E50-F50</f>
        <v>13580000</v>
      </c>
      <c r="H50" s="4"/>
      <c r="I50" s="4"/>
      <c r="S50" s="12"/>
      <c r="T50" s="12"/>
      <c r="U50" s="12"/>
    </row>
    <row r="51" spans="3:21" x14ac:dyDescent="0.25">
      <c r="E51" s="4"/>
      <c r="F51" s="4"/>
      <c r="G51" s="4"/>
      <c r="H51" s="4"/>
      <c r="I51" s="4"/>
      <c r="S51" s="12"/>
      <c r="T51" s="12"/>
      <c r="U51" s="12"/>
    </row>
    <row r="52" spans="3:21" x14ac:dyDescent="0.25">
      <c r="E52" s="4"/>
      <c r="F52" s="4"/>
      <c r="G52" s="4"/>
      <c r="H52" s="4"/>
      <c r="I52" s="4"/>
      <c r="S52" s="12"/>
      <c r="T52" s="12"/>
      <c r="U52" s="12"/>
    </row>
    <row r="53" spans="3:21" x14ac:dyDescent="0.25">
      <c r="C53" s="2" t="s">
        <v>137</v>
      </c>
      <c r="E53" s="4"/>
      <c r="F53" s="4"/>
      <c r="G53" s="4"/>
      <c r="H53" s="4"/>
      <c r="I53" s="4"/>
      <c r="S53" s="12"/>
      <c r="T53" s="12"/>
      <c r="U53" s="12"/>
    </row>
    <row r="54" spans="3:21" x14ac:dyDescent="0.25">
      <c r="E54" s="4"/>
      <c r="F54" s="4"/>
      <c r="G54" s="4"/>
      <c r="H54" s="4"/>
      <c r="I54" s="4"/>
      <c r="S54" s="12"/>
      <c r="T54" s="12"/>
      <c r="U54" s="12"/>
    </row>
    <row r="55" spans="3:21" ht="16.8" x14ac:dyDescent="0.55000000000000004">
      <c r="C55" s="1" t="s">
        <v>138</v>
      </c>
      <c r="E55" s="16" t="s">
        <v>154</v>
      </c>
      <c r="F55" s="16" t="s">
        <v>61</v>
      </c>
      <c r="G55" s="17" t="s">
        <v>62</v>
      </c>
      <c r="H55" s="4"/>
      <c r="I55" s="4"/>
      <c r="S55" s="12"/>
      <c r="T55" s="12"/>
      <c r="U55" s="12"/>
    </row>
    <row r="56" spans="3:21" x14ac:dyDescent="0.25">
      <c r="C56" t="s">
        <v>139</v>
      </c>
      <c r="D56" t="s">
        <v>111</v>
      </c>
      <c r="E56" s="4">
        <v>4991000</v>
      </c>
      <c r="F56" s="4">
        <v>3938000</v>
      </c>
      <c r="G56" s="4">
        <f>+E56-F56</f>
        <v>1053000</v>
      </c>
      <c r="H56" s="4"/>
      <c r="I56" s="4"/>
      <c r="S56" s="12"/>
      <c r="T56" s="12"/>
      <c r="U56" s="12"/>
    </row>
    <row r="57" spans="3:21" x14ac:dyDescent="0.25">
      <c r="C57" t="s">
        <v>140</v>
      </c>
      <c r="D57" t="s">
        <v>111</v>
      </c>
      <c r="E57" s="4">
        <v>5114000</v>
      </c>
      <c r="F57" s="4">
        <v>4500000</v>
      </c>
      <c r="G57" s="4">
        <f>+E57-F57</f>
        <v>614000</v>
      </c>
      <c r="H57" s="4"/>
      <c r="I57" s="4"/>
      <c r="S57" s="12"/>
      <c r="T57" s="12"/>
      <c r="U57" s="12"/>
    </row>
    <row r="58" spans="3:21" x14ac:dyDescent="0.25">
      <c r="C58" t="s">
        <v>141</v>
      </c>
      <c r="D58" t="s">
        <v>111</v>
      </c>
      <c r="E58" s="4">
        <v>3700000</v>
      </c>
      <c r="F58" s="4">
        <v>3950000</v>
      </c>
      <c r="G58" s="4">
        <f t="shared" ref="G58:G64" si="8">+E58-F58</f>
        <v>-250000</v>
      </c>
      <c r="H58" s="4"/>
      <c r="I58" s="4"/>
      <c r="S58" s="12"/>
      <c r="T58" s="12"/>
      <c r="U58" s="12"/>
    </row>
    <row r="59" spans="3:21" x14ac:dyDescent="0.25">
      <c r="C59" t="s">
        <v>142</v>
      </c>
      <c r="D59" t="s">
        <v>152</v>
      </c>
      <c r="E59" s="4">
        <v>1382000</v>
      </c>
      <c r="F59" s="4">
        <v>0</v>
      </c>
      <c r="G59" s="4">
        <f t="shared" si="8"/>
        <v>1382000</v>
      </c>
      <c r="H59" s="4"/>
      <c r="I59" s="4"/>
      <c r="S59" s="12"/>
      <c r="T59" s="12"/>
      <c r="U59" s="12"/>
    </row>
    <row r="60" spans="3:21" x14ac:dyDescent="0.25">
      <c r="C60" t="s">
        <v>143</v>
      </c>
      <c r="D60" t="s">
        <v>111</v>
      </c>
      <c r="E60" s="4">
        <v>3302000</v>
      </c>
      <c r="F60" s="4">
        <v>3883000</v>
      </c>
      <c r="G60" s="4">
        <f t="shared" si="8"/>
        <v>-581000</v>
      </c>
      <c r="H60" s="4"/>
      <c r="I60" s="4"/>
      <c r="S60" s="12"/>
      <c r="T60" s="12"/>
      <c r="U60" s="12"/>
    </row>
    <row r="61" spans="3:21" x14ac:dyDescent="0.25">
      <c r="C61" t="s">
        <v>144</v>
      </c>
      <c r="D61" t="s">
        <v>125</v>
      </c>
      <c r="E61" s="4">
        <v>2020000</v>
      </c>
      <c r="F61" s="4">
        <v>2000000</v>
      </c>
      <c r="G61" s="4">
        <f t="shared" si="8"/>
        <v>20000</v>
      </c>
      <c r="H61" s="4"/>
      <c r="I61" s="4"/>
      <c r="S61" s="12"/>
      <c r="T61" s="12"/>
      <c r="U61" s="12"/>
    </row>
    <row r="62" spans="3:21" x14ac:dyDescent="0.25">
      <c r="C62" t="s">
        <v>145</v>
      </c>
      <c r="D62" t="s">
        <v>128</v>
      </c>
      <c r="E62" s="4">
        <v>1021000</v>
      </c>
      <c r="F62" s="4">
        <v>700000</v>
      </c>
      <c r="G62" s="4">
        <f t="shared" si="8"/>
        <v>321000</v>
      </c>
      <c r="H62" s="4"/>
      <c r="I62" s="4"/>
      <c r="S62" s="12"/>
      <c r="T62" s="12"/>
      <c r="U62" s="12"/>
    </row>
    <row r="63" spans="3:21" x14ac:dyDescent="0.25">
      <c r="C63" t="s">
        <v>146</v>
      </c>
      <c r="D63" t="s">
        <v>124</v>
      </c>
      <c r="E63" s="4">
        <v>1509000</v>
      </c>
      <c r="F63" s="4">
        <v>4200000</v>
      </c>
      <c r="G63" s="4">
        <f t="shared" si="8"/>
        <v>-2691000</v>
      </c>
      <c r="H63" s="4"/>
      <c r="I63" s="4"/>
      <c r="S63" s="12"/>
      <c r="T63" s="12"/>
      <c r="U63" s="12"/>
    </row>
    <row r="64" spans="3:21" ht="15" x14ac:dyDescent="0.4">
      <c r="C64" t="s">
        <v>147</v>
      </c>
      <c r="D64" t="s">
        <v>127</v>
      </c>
      <c r="E64" s="10">
        <v>273000</v>
      </c>
      <c r="F64" s="10">
        <v>200000</v>
      </c>
      <c r="G64" s="10">
        <f t="shared" si="8"/>
        <v>73000</v>
      </c>
      <c r="H64" s="4"/>
      <c r="I64" s="4"/>
      <c r="S64" s="12"/>
      <c r="T64" s="12"/>
      <c r="U64" s="12"/>
    </row>
    <row r="65" spans="3:21" x14ac:dyDescent="0.25">
      <c r="C65" t="s">
        <v>148</v>
      </c>
      <c r="E65" s="4">
        <f>SUM(E56:E64)</f>
        <v>23312000</v>
      </c>
      <c r="F65" s="4">
        <f>SUM(F56:F64)</f>
        <v>23371000</v>
      </c>
      <c r="G65" s="4">
        <f>+E65-F65</f>
        <v>-59000</v>
      </c>
      <c r="H65" s="4"/>
      <c r="I65" s="4"/>
      <c r="S65" s="12"/>
      <c r="T65" s="12"/>
      <c r="U65" s="12"/>
    </row>
    <row r="66" spans="3:21" x14ac:dyDescent="0.25">
      <c r="E66" s="4"/>
      <c r="F66" s="4"/>
      <c r="G66" s="4"/>
      <c r="H66" s="4"/>
      <c r="I66" s="4"/>
      <c r="S66" s="12"/>
      <c r="T66" s="12"/>
      <c r="U66" s="12"/>
    </row>
    <row r="67" spans="3:21" x14ac:dyDescent="0.25">
      <c r="C67" t="s">
        <v>149</v>
      </c>
      <c r="D67" t="s">
        <v>111</v>
      </c>
      <c r="E67" s="4">
        <v>13077000</v>
      </c>
      <c r="F67" s="4">
        <v>11499000</v>
      </c>
      <c r="G67" s="4">
        <f>+E67-F67</f>
        <v>1578000</v>
      </c>
      <c r="H67" s="4"/>
      <c r="I67" s="4"/>
      <c r="S67" s="12"/>
      <c r="T67" s="12"/>
      <c r="U67" s="12"/>
    </row>
    <row r="68" spans="3:21" x14ac:dyDescent="0.25">
      <c r="E68" s="4"/>
      <c r="F68" s="4"/>
      <c r="G68" s="4"/>
      <c r="H68" s="4"/>
      <c r="I68" s="4"/>
      <c r="S68" s="12"/>
      <c r="T68" s="12"/>
      <c r="U68" s="12"/>
    </row>
    <row r="69" spans="3:21" x14ac:dyDescent="0.25">
      <c r="C69" t="s">
        <v>150</v>
      </c>
      <c r="D69" t="s">
        <v>111</v>
      </c>
      <c r="E69" s="4">
        <v>3500000</v>
      </c>
      <c r="F69" s="4">
        <v>5122000</v>
      </c>
      <c r="G69" s="4">
        <f>+E69-F69</f>
        <v>-1622000</v>
      </c>
      <c r="H69" s="4"/>
      <c r="I69" s="4"/>
      <c r="S69" s="12"/>
      <c r="T69" s="12"/>
      <c r="U69" s="12"/>
    </row>
    <row r="70" spans="3:21" x14ac:dyDescent="0.25">
      <c r="E70" s="4"/>
      <c r="F70" s="4"/>
      <c r="G70" s="4"/>
      <c r="H70" s="4"/>
      <c r="I70" s="4"/>
      <c r="S70" s="12"/>
      <c r="T70" s="12"/>
      <c r="U70" s="12"/>
    </row>
    <row r="71" spans="3:21" x14ac:dyDescent="0.25">
      <c r="C71" t="s">
        <v>151</v>
      </c>
      <c r="D71" t="s">
        <v>111</v>
      </c>
      <c r="E71" s="4">
        <v>9040000</v>
      </c>
      <c r="F71" s="4">
        <v>9874000</v>
      </c>
      <c r="G71" s="4">
        <f>+E71-F71</f>
        <v>-834000</v>
      </c>
      <c r="H71" s="4"/>
      <c r="I71" s="4"/>
      <c r="S71" s="12"/>
      <c r="T71" s="12"/>
      <c r="U71" s="12"/>
    </row>
    <row r="72" spans="3:21" x14ac:dyDescent="0.25">
      <c r="E72" s="4"/>
      <c r="F72" s="4"/>
      <c r="G72" s="4"/>
      <c r="H72" s="4"/>
      <c r="I72" s="4"/>
      <c r="S72" s="12"/>
      <c r="T72" s="12"/>
      <c r="U72" s="12"/>
    </row>
    <row r="73" spans="3:21" x14ac:dyDescent="0.25">
      <c r="C73" s="1" t="s">
        <v>316</v>
      </c>
      <c r="D73" s="1" t="s">
        <v>111</v>
      </c>
      <c r="E73" s="7">
        <v>870000</v>
      </c>
      <c r="F73" s="7">
        <v>1253000</v>
      </c>
      <c r="G73" s="7">
        <f>+E73-F73</f>
        <v>-383000</v>
      </c>
      <c r="H73" s="4"/>
      <c r="I73" s="4"/>
      <c r="S73" s="12"/>
      <c r="T73" s="12"/>
      <c r="U73" s="12"/>
    </row>
    <row r="74" spans="3:21" x14ac:dyDescent="0.25">
      <c r="E74" s="4"/>
      <c r="F74" s="4"/>
      <c r="G74" s="4"/>
      <c r="H74" s="4"/>
      <c r="I74" s="4"/>
      <c r="S74" s="12"/>
      <c r="T74" s="12"/>
      <c r="U74" s="12"/>
    </row>
    <row r="75" spans="3:21" x14ac:dyDescent="0.25">
      <c r="C75" s="3" t="s">
        <v>153</v>
      </c>
      <c r="D75" s="3"/>
      <c r="E75" s="6">
        <f>+E65+E67+E69+E71+E73</f>
        <v>49799000</v>
      </c>
      <c r="F75" s="6">
        <f>+F65+F67+F69+F71+F73</f>
        <v>51119000</v>
      </c>
      <c r="G75" s="6">
        <f>+G65+G67+G69+G71+G73</f>
        <v>-1320000</v>
      </c>
      <c r="H75" s="4"/>
      <c r="I75" s="4"/>
      <c r="S75" s="12"/>
      <c r="T75" s="12"/>
      <c r="U75" s="12"/>
    </row>
    <row r="76" spans="3:21" x14ac:dyDescent="0.25">
      <c r="E76" s="4"/>
      <c r="F76" s="4"/>
      <c r="G76" s="4"/>
      <c r="H76" s="4"/>
      <c r="I76" s="4"/>
      <c r="S76" s="12"/>
      <c r="T76" s="12"/>
      <c r="U76" s="12"/>
    </row>
    <row r="77" spans="3:21" x14ac:dyDescent="0.25">
      <c r="E77" s="4"/>
      <c r="F77" s="4"/>
      <c r="G77" s="4"/>
      <c r="H77" s="4"/>
      <c r="I77" s="4"/>
      <c r="S77" s="12"/>
      <c r="T77" s="12"/>
      <c r="U77" s="12"/>
    </row>
    <row r="78" spans="3:21" x14ac:dyDescent="0.25">
      <c r="C78" s="2" t="s">
        <v>155</v>
      </c>
      <c r="E78" s="4"/>
      <c r="F78" s="4"/>
      <c r="G78" s="4"/>
      <c r="H78" s="4"/>
      <c r="I78" s="4"/>
      <c r="S78" s="12"/>
      <c r="T78" s="12"/>
      <c r="U78" s="12"/>
    </row>
    <row r="79" spans="3:21" ht="16.8" x14ac:dyDescent="0.55000000000000004">
      <c r="E79" s="17" t="s">
        <v>154</v>
      </c>
      <c r="F79" s="17" t="s">
        <v>161</v>
      </c>
      <c r="G79" s="17" t="s">
        <v>62</v>
      </c>
      <c r="H79" s="4"/>
      <c r="I79" s="4"/>
      <c r="S79" s="12"/>
      <c r="T79" s="12"/>
      <c r="U79" s="12"/>
    </row>
    <row r="80" spans="3:21" x14ac:dyDescent="0.25">
      <c r="C80" t="s">
        <v>156</v>
      </c>
      <c r="E80" s="4">
        <v>100000000</v>
      </c>
      <c r="F80" s="4">
        <v>130535000</v>
      </c>
      <c r="G80" s="4">
        <f>+E80-F80</f>
        <v>-30535000</v>
      </c>
      <c r="H80" s="4"/>
      <c r="I80" s="4"/>
      <c r="S80" s="12"/>
      <c r="T80" s="12"/>
      <c r="U80" s="12"/>
    </row>
    <row r="81" spans="3:21" x14ac:dyDescent="0.25">
      <c r="C81" t="s">
        <v>157</v>
      </c>
      <c r="E81" s="4">
        <v>5747000</v>
      </c>
      <c r="F81" s="4">
        <v>6405000</v>
      </c>
      <c r="G81" s="4">
        <f>+E81-F81</f>
        <v>-658000</v>
      </c>
      <c r="H81" s="4"/>
      <c r="I81" s="4"/>
      <c r="S81" s="12"/>
      <c r="T81" s="12"/>
      <c r="U81" s="12"/>
    </row>
    <row r="82" spans="3:21" x14ac:dyDescent="0.25">
      <c r="C82" t="s">
        <v>158</v>
      </c>
      <c r="E82" s="4">
        <v>14586000</v>
      </c>
      <c r="F82" s="4">
        <v>4136000</v>
      </c>
      <c r="G82" s="4">
        <f>+E82-F82</f>
        <v>10450000</v>
      </c>
      <c r="H82" s="4"/>
      <c r="I82" s="4"/>
      <c r="S82" s="12"/>
      <c r="T82" s="12"/>
      <c r="U82" s="12"/>
    </row>
    <row r="83" spans="3:21" x14ac:dyDescent="0.25">
      <c r="C83" t="s">
        <v>159</v>
      </c>
      <c r="E83" s="4">
        <v>22259000</v>
      </c>
      <c r="F83" s="4">
        <v>17125000</v>
      </c>
      <c r="G83" s="4">
        <f>+E83-F83</f>
        <v>5134000</v>
      </c>
      <c r="H83" s="4"/>
      <c r="I83" s="4"/>
      <c r="S83" s="12"/>
      <c r="T83" s="12"/>
      <c r="U83" s="12"/>
    </row>
    <row r="84" spans="3:21" ht="15" x14ac:dyDescent="0.4">
      <c r="C84" t="s">
        <v>160</v>
      </c>
      <c r="E84" s="10">
        <v>159000</v>
      </c>
      <c r="F84" s="10">
        <v>397000</v>
      </c>
      <c r="G84" s="10">
        <f>+E84-F84</f>
        <v>-238000</v>
      </c>
      <c r="H84" s="4"/>
      <c r="I84" s="4"/>
      <c r="S84" s="12"/>
      <c r="T84" s="12"/>
      <c r="U84" s="12"/>
    </row>
    <row r="85" spans="3:21" x14ac:dyDescent="0.25">
      <c r="C85" t="s">
        <v>22</v>
      </c>
      <c r="E85" s="4">
        <f>SUM(E80:E84)</f>
        <v>142751000</v>
      </c>
      <c r="F85" s="4">
        <f>SUM(F80:F84)</f>
        <v>158598000</v>
      </c>
      <c r="G85" s="4">
        <f>SUM(G80:G84)</f>
        <v>-15847000</v>
      </c>
      <c r="H85" s="4"/>
      <c r="I85" s="4"/>
      <c r="S85" s="12"/>
      <c r="T85" s="12"/>
      <c r="U85" s="12"/>
    </row>
    <row r="86" spans="3:21" x14ac:dyDescent="0.25">
      <c r="E86" s="4"/>
      <c r="F86" s="4"/>
      <c r="G86" s="4"/>
      <c r="H86" s="4"/>
      <c r="I86" s="4"/>
      <c r="S86" s="12"/>
      <c r="T86" s="12"/>
      <c r="U86" s="12"/>
    </row>
    <row r="87" spans="3:21" x14ac:dyDescent="0.25">
      <c r="E87" s="4"/>
      <c r="F87" s="4"/>
      <c r="G87" s="4"/>
      <c r="H87" s="4"/>
      <c r="I87" s="4"/>
      <c r="S87" s="12"/>
      <c r="T87" s="12"/>
      <c r="U87" s="12"/>
    </row>
    <row r="88" spans="3:21" x14ac:dyDescent="0.25">
      <c r="E88" s="4"/>
      <c r="F88" s="4"/>
      <c r="G88" s="4"/>
      <c r="H88" s="4"/>
      <c r="I88" s="4"/>
      <c r="S88" s="12"/>
      <c r="T88" s="12"/>
      <c r="U88" s="12"/>
    </row>
    <row r="89" spans="3:21" x14ac:dyDescent="0.25">
      <c r="E89" s="4"/>
      <c r="F89" s="4"/>
      <c r="G89" s="4"/>
      <c r="H89" s="4"/>
      <c r="I89" s="4"/>
      <c r="S89" s="12"/>
      <c r="T89" s="12"/>
      <c r="U89" s="12"/>
    </row>
    <row r="90" spans="3:21" x14ac:dyDescent="0.25">
      <c r="E90" s="4"/>
      <c r="F90" s="4"/>
      <c r="G90" s="4"/>
      <c r="H90" s="4"/>
      <c r="I90" s="4"/>
      <c r="S90" s="12"/>
      <c r="T90" s="12"/>
      <c r="U90" s="12"/>
    </row>
    <row r="91" spans="3:21" x14ac:dyDescent="0.25">
      <c r="E91" s="4"/>
      <c r="F91" s="4"/>
      <c r="G91" s="4"/>
      <c r="H91" s="4"/>
      <c r="I91" s="4"/>
      <c r="S91" s="12"/>
      <c r="T91" s="12"/>
      <c r="U91" s="12"/>
    </row>
    <row r="92" spans="3:21" x14ac:dyDescent="0.25">
      <c r="E92" s="4"/>
      <c r="F92" s="4"/>
      <c r="G92" s="4"/>
      <c r="H92" s="4"/>
      <c r="I92" s="4"/>
      <c r="S92" s="12"/>
      <c r="T92" s="12"/>
      <c r="U92" s="12"/>
    </row>
    <row r="93" spans="3:21" x14ac:dyDescent="0.25">
      <c r="E93" s="4"/>
      <c r="F93" s="4"/>
      <c r="G93" s="4"/>
      <c r="H93" s="4"/>
      <c r="I93" s="4"/>
      <c r="S93" s="12"/>
      <c r="T93" s="12"/>
      <c r="U93" s="12"/>
    </row>
    <row r="94" spans="3:21" x14ac:dyDescent="0.25">
      <c r="E94" s="4"/>
      <c r="F94" s="4"/>
      <c r="G94" s="4"/>
      <c r="H94" s="4"/>
      <c r="I94" s="4"/>
      <c r="S94" s="12"/>
      <c r="T94" s="12"/>
      <c r="U94" s="12"/>
    </row>
    <row r="95" spans="3:21" x14ac:dyDescent="0.25">
      <c r="E95" s="4"/>
      <c r="F95" s="4"/>
      <c r="G95" s="4"/>
      <c r="H95" s="4"/>
      <c r="I95" s="4"/>
      <c r="S95" s="12"/>
      <c r="T95" s="12"/>
      <c r="U95" s="12"/>
    </row>
    <row r="96" spans="3:21" x14ac:dyDescent="0.25">
      <c r="E96" s="4"/>
      <c r="F96" s="4"/>
      <c r="G96" s="4"/>
      <c r="H96" s="4"/>
      <c r="I96" s="4"/>
      <c r="S96" s="12"/>
      <c r="T96" s="12"/>
      <c r="U96" s="12"/>
    </row>
    <row r="97" spans="5:21" x14ac:dyDescent="0.25">
      <c r="E97" s="4"/>
      <c r="F97" s="4"/>
      <c r="G97" s="4"/>
      <c r="H97" s="4"/>
      <c r="I97" s="4"/>
      <c r="S97" s="12"/>
      <c r="T97" s="12"/>
      <c r="U97" s="12"/>
    </row>
    <row r="98" spans="5:21" x14ac:dyDescent="0.25">
      <c r="E98" s="4"/>
      <c r="F98" s="4"/>
      <c r="G98" s="4"/>
      <c r="H98" s="4"/>
      <c r="I98" s="4"/>
      <c r="S98" s="12"/>
      <c r="T98" s="12"/>
      <c r="U98" s="12"/>
    </row>
    <row r="99" spans="5:21" x14ac:dyDescent="0.25">
      <c r="E99" s="4"/>
      <c r="F99" s="4"/>
      <c r="G99" s="4"/>
      <c r="H99" s="4"/>
      <c r="I99" s="4"/>
      <c r="S99" s="12"/>
      <c r="T99" s="12"/>
      <c r="U99" s="12"/>
    </row>
    <row r="100" spans="5:21" x14ac:dyDescent="0.25">
      <c r="E100" s="4"/>
      <c r="F100" s="4"/>
      <c r="G100" s="4"/>
      <c r="H100" s="4"/>
      <c r="I100" s="4"/>
      <c r="S100" s="12"/>
      <c r="T100" s="12"/>
      <c r="U100" s="12"/>
    </row>
    <row r="101" spans="5:21" x14ac:dyDescent="0.25">
      <c r="E101" s="4"/>
      <c r="F101" s="4"/>
      <c r="G101" s="4"/>
      <c r="H101" s="4"/>
      <c r="I101" s="4"/>
      <c r="S101" s="12"/>
      <c r="T101" s="12"/>
      <c r="U101" s="12"/>
    </row>
    <row r="102" spans="5:21" x14ac:dyDescent="0.25">
      <c r="E102" s="4"/>
      <c r="F102" s="4"/>
      <c r="G102" s="4"/>
      <c r="H102" s="4"/>
      <c r="I102" s="4"/>
      <c r="S102" s="12"/>
      <c r="T102" s="12"/>
      <c r="U102" s="12"/>
    </row>
    <row r="103" spans="5:21" x14ac:dyDescent="0.25">
      <c r="E103" s="4"/>
      <c r="F103" s="4"/>
      <c r="G103" s="4"/>
      <c r="H103" s="4"/>
      <c r="I103" s="4"/>
      <c r="S103" s="12"/>
      <c r="T103" s="12"/>
      <c r="U103" s="12"/>
    </row>
    <row r="104" spans="5:21" x14ac:dyDescent="0.25">
      <c r="E104" s="4"/>
      <c r="F104" s="4"/>
      <c r="G104" s="4"/>
      <c r="H104" s="4"/>
      <c r="I104" s="4"/>
      <c r="S104" s="12"/>
      <c r="T104" s="12"/>
      <c r="U104" s="12"/>
    </row>
    <row r="105" spans="5:21" x14ac:dyDescent="0.25">
      <c r="E105" s="4"/>
      <c r="F105" s="4"/>
      <c r="G105" s="4"/>
      <c r="H105" s="4"/>
      <c r="I105" s="4"/>
      <c r="S105" s="12"/>
      <c r="T105" s="12"/>
      <c r="U105" s="12"/>
    </row>
    <row r="106" spans="5:21" x14ac:dyDescent="0.25">
      <c r="E106" s="4"/>
      <c r="F106" s="4"/>
      <c r="G106" s="4"/>
      <c r="H106" s="4"/>
      <c r="I106" s="4"/>
      <c r="S106" s="12"/>
      <c r="T106" s="12"/>
      <c r="U106" s="12"/>
    </row>
    <row r="107" spans="5:21" x14ac:dyDescent="0.25">
      <c r="E107" s="4"/>
      <c r="F107" s="4"/>
      <c r="G107" s="4"/>
      <c r="H107" s="4"/>
      <c r="I107" s="4"/>
      <c r="S107" s="12"/>
      <c r="T107" s="12"/>
      <c r="U107" s="12"/>
    </row>
    <row r="108" spans="5:21" x14ac:dyDescent="0.25">
      <c r="E108" s="4"/>
      <c r="F108" s="4"/>
      <c r="G108" s="4"/>
      <c r="H108" s="4"/>
      <c r="I108" s="4"/>
      <c r="S108" s="12"/>
      <c r="T108" s="12"/>
      <c r="U108" s="12"/>
    </row>
    <row r="109" spans="5:21" x14ac:dyDescent="0.25">
      <c r="E109" s="4"/>
      <c r="F109" s="4"/>
      <c r="G109" s="4"/>
      <c r="H109" s="4"/>
      <c r="I109" s="4"/>
      <c r="S109" s="12"/>
      <c r="T109" s="12"/>
      <c r="U109" s="12"/>
    </row>
    <row r="110" spans="5:21" x14ac:dyDescent="0.25">
      <c r="E110" s="4"/>
      <c r="F110" s="4"/>
      <c r="G110" s="4"/>
      <c r="H110" s="4"/>
      <c r="I110" s="4"/>
      <c r="S110" s="12"/>
      <c r="T110" s="12"/>
      <c r="U110" s="12"/>
    </row>
    <row r="111" spans="5:21" x14ac:dyDescent="0.25">
      <c r="E111" s="4"/>
      <c r="F111" s="4"/>
      <c r="G111" s="4"/>
      <c r="H111" s="4"/>
      <c r="I111" s="4"/>
      <c r="S111" s="12"/>
      <c r="T111" s="12"/>
      <c r="U111" s="12"/>
    </row>
    <row r="112" spans="5:21" x14ac:dyDescent="0.25">
      <c r="E112" s="4"/>
      <c r="F112" s="4"/>
      <c r="G112" s="4"/>
      <c r="H112" s="4"/>
      <c r="I112" s="4"/>
      <c r="S112" s="12"/>
      <c r="T112" s="12"/>
      <c r="U112" s="12"/>
    </row>
    <row r="113" spans="5:21" x14ac:dyDescent="0.25">
      <c r="E113" s="4"/>
      <c r="F113" s="4"/>
      <c r="G113" s="4"/>
      <c r="H113" s="4"/>
      <c r="I113" s="4"/>
      <c r="S113" s="12"/>
      <c r="T113" s="12"/>
      <c r="U113" s="12"/>
    </row>
    <row r="114" spans="5:21" x14ac:dyDescent="0.25">
      <c r="E114" s="4"/>
      <c r="F114" s="4"/>
      <c r="G114" s="4"/>
      <c r="H114" s="4"/>
      <c r="I114" s="4"/>
      <c r="S114" s="12"/>
      <c r="T114" s="12"/>
      <c r="U114" s="12"/>
    </row>
    <row r="115" spans="5:21" x14ac:dyDescent="0.25">
      <c r="E115" s="4"/>
      <c r="F115" s="4"/>
      <c r="G115" s="4"/>
      <c r="H115" s="4"/>
      <c r="I115" s="4"/>
      <c r="S115" s="12"/>
      <c r="T115" s="12"/>
      <c r="U115" s="12"/>
    </row>
    <row r="116" spans="5:21" x14ac:dyDescent="0.25">
      <c r="E116" s="4"/>
      <c r="F116" s="4"/>
      <c r="G116" s="4"/>
      <c r="H116" s="4"/>
      <c r="I116" s="4"/>
      <c r="S116" s="12"/>
      <c r="T116" s="12"/>
      <c r="U116" s="12"/>
    </row>
    <row r="117" spans="5:21" x14ac:dyDescent="0.25">
      <c r="E117" s="4"/>
      <c r="F117" s="4"/>
      <c r="G117" s="4"/>
      <c r="H117" s="4"/>
      <c r="I117" s="4"/>
      <c r="S117" s="12"/>
      <c r="T117" s="12"/>
      <c r="U117" s="12"/>
    </row>
    <row r="118" spans="5:21" x14ac:dyDescent="0.25">
      <c r="E118" s="4"/>
      <c r="F118" s="4"/>
      <c r="G118" s="4"/>
      <c r="H118" s="4"/>
      <c r="I118" s="4"/>
      <c r="S118" s="12"/>
      <c r="T118" s="12"/>
      <c r="U118" s="12"/>
    </row>
    <row r="119" spans="5:21" x14ac:dyDescent="0.25">
      <c r="E119" s="4"/>
      <c r="F119" s="4"/>
      <c r="G119" s="4"/>
      <c r="H119" s="4"/>
      <c r="I119" s="4"/>
      <c r="S119" s="12"/>
      <c r="T119" s="12"/>
      <c r="U119" s="12"/>
    </row>
    <row r="120" spans="5:21" x14ac:dyDescent="0.25">
      <c r="E120" s="4"/>
      <c r="F120" s="4"/>
      <c r="G120" s="4"/>
      <c r="H120" s="4"/>
      <c r="I120" s="4"/>
      <c r="S120" s="12"/>
      <c r="T120" s="12"/>
      <c r="U120" s="12"/>
    </row>
    <row r="121" spans="5:21" x14ac:dyDescent="0.25">
      <c r="E121" s="4"/>
      <c r="F121" s="4"/>
      <c r="G121" s="4"/>
      <c r="H121" s="4"/>
      <c r="I121" s="4"/>
      <c r="S121" s="12"/>
      <c r="T121" s="12"/>
      <c r="U121" s="12"/>
    </row>
    <row r="122" spans="5:21" x14ac:dyDescent="0.25">
      <c r="E122" s="4"/>
      <c r="F122" s="4"/>
      <c r="G122" s="4"/>
      <c r="H122" s="4"/>
      <c r="I122" s="4"/>
      <c r="S122" s="12"/>
      <c r="T122" s="12"/>
      <c r="U122" s="12"/>
    </row>
    <row r="123" spans="5:21" x14ac:dyDescent="0.25">
      <c r="E123" s="4"/>
      <c r="F123" s="4"/>
      <c r="G123" s="4"/>
      <c r="H123" s="4"/>
      <c r="I123" s="4"/>
      <c r="S123" s="12"/>
      <c r="T123" s="12"/>
      <c r="U123" s="12"/>
    </row>
    <row r="124" spans="5:21" x14ac:dyDescent="0.25">
      <c r="E124" s="4"/>
      <c r="F124" s="4"/>
      <c r="G124" s="4"/>
      <c r="H124" s="4"/>
      <c r="I124" s="4"/>
      <c r="S124" s="12"/>
      <c r="T124" s="12"/>
      <c r="U124" s="12"/>
    </row>
    <row r="125" spans="5:21" x14ac:dyDescent="0.25">
      <c r="E125" s="4"/>
      <c r="F125" s="4"/>
      <c r="G125" s="4"/>
      <c r="H125" s="4"/>
      <c r="I125" s="4"/>
      <c r="S125" s="12"/>
      <c r="T125" s="12"/>
      <c r="U125" s="12"/>
    </row>
    <row r="126" spans="5:21" x14ac:dyDescent="0.25">
      <c r="E126" s="4"/>
      <c r="F126" s="4"/>
      <c r="G126" s="4"/>
      <c r="H126" s="4"/>
      <c r="I126" s="4"/>
      <c r="S126" s="12"/>
      <c r="T126" s="12"/>
      <c r="U126" s="12"/>
    </row>
    <row r="127" spans="5:21" x14ac:dyDescent="0.25">
      <c r="E127" s="4"/>
      <c r="F127" s="4"/>
      <c r="G127" s="4"/>
      <c r="H127" s="4"/>
      <c r="I127" s="4"/>
      <c r="S127" s="12"/>
      <c r="T127" s="12"/>
      <c r="U127" s="12"/>
    </row>
    <row r="128" spans="5:21" x14ac:dyDescent="0.25">
      <c r="E128" s="4"/>
      <c r="F128" s="4"/>
      <c r="G128" s="4"/>
      <c r="H128" s="4"/>
      <c r="I128" s="4"/>
      <c r="S128" s="12"/>
      <c r="T128" s="12"/>
      <c r="U128" s="12"/>
    </row>
    <row r="129" spans="5:21" x14ac:dyDescent="0.25">
      <c r="E129" s="4"/>
      <c r="F129" s="4"/>
      <c r="G129" s="4"/>
      <c r="H129" s="4"/>
      <c r="I129" s="4"/>
      <c r="S129" s="12"/>
      <c r="T129" s="12"/>
      <c r="U129" s="12"/>
    </row>
    <row r="130" spans="5:21" x14ac:dyDescent="0.25">
      <c r="E130" s="4"/>
      <c r="F130" s="4"/>
      <c r="G130" s="4"/>
      <c r="H130" s="4"/>
      <c r="I130" s="4"/>
      <c r="S130" s="12"/>
      <c r="T130" s="12"/>
      <c r="U130" s="12"/>
    </row>
    <row r="131" spans="5:21" x14ac:dyDescent="0.25">
      <c r="E131" s="4"/>
      <c r="F131" s="4"/>
      <c r="G131" s="4"/>
      <c r="H131" s="4"/>
      <c r="I131" s="4"/>
      <c r="S131" s="12"/>
      <c r="T131" s="12"/>
      <c r="U131" s="12"/>
    </row>
    <row r="132" spans="5:21" x14ac:dyDescent="0.25">
      <c r="E132" s="4"/>
      <c r="F132" s="4"/>
      <c r="G132" s="4"/>
      <c r="H132" s="4"/>
      <c r="I132" s="4"/>
      <c r="S132" s="12"/>
      <c r="T132" s="12"/>
      <c r="U132" s="12"/>
    </row>
    <row r="133" spans="5:21" x14ac:dyDescent="0.25">
      <c r="E133" s="4"/>
      <c r="F133" s="4"/>
      <c r="G133" s="4"/>
      <c r="H133" s="4"/>
      <c r="I133" s="4"/>
      <c r="S133" s="12"/>
      <c r="T133" s="12"/>
      <c r="U133" s="12"/>
    </row>
    <row r="134" spans="5:21" x14ac:dyDescent="0.25">
      <c r="E134" s="4"/>
      <c r="F134" s="4"/>
      <c r="G134" s="4"/>
      <c r="H134" s="4"/>
      <c r="I134" s="4"/>
      <c r="S134" s="12"/>
      <c r="T134" s="12"/>
      <c r="U134" s="12"/>
    </row>
    <row r="135" spans="5:21" x14ac:dyDescent="0.25">
      <c r="E135" s="4"/>
      <c r="F135" s="4"/>
      <c r="G135" s="4"/>
      <c r="H135" s="4"/>
      <c r="I135" s="4"/>
      <c r="S135" s="12"/>
      <c r="T135" s="12"/>
      <c r="U135" s="12"/>
    </row>
    <row r="136" spans="5:21" x14ac:dyDescent="0.25">
      <c r="E136" s="4"/>
      <c r="F136" s="4"/>
      <c r="G136" s="4"/>
      <c r="H136" s="4"/>
      <c r="I136" s="4"/>
      <c r="S136" s="12"/>
      <c r="T136" s="12"/>
      <c r="U136" s="12"/>
    </row>
    <row r="137" spans="5:21" x14ac:dyDescent="0.25">
      <c r="E137" s="4"/>
      <c r="F137" s="4"/>
      <c r="G137" s="4"/>
      <c r="H137" s="4"/>
      <c r="I137" s="4"/>
      <c r="S137" s="12"/>
      <c r="T137" s="12"/>
      <c r="U137" s="12"/>
    </row>
    <row r="138" spans="5:21" x14ac:dyDescent="0.25">
      <c r="E138" s="4"/>
      <c r="F138" s="4"/>
      <c r="G138" s="4"/>
      <c r="H138" s="4"/>
      <c r="I138" s="4"/>
      <c r="S138" s="12"/>
      <c r="T138" s="12"/>
      <c r="U138" s="12"/>
    </row>
    <row r="139" spans="5:21" x14ac:dyDescent="0.25">
      <c r="E139" s="4"/>
      <c r="F139" s="4"/>
      <c r="G139" s="4"/>
      <c r="H139" s="4"/>
      <c r="I139" s="4"/>
      <c r="S139" s="12"/>
      <c r="T139" s="12"/>
      <c r="U139" s="12"/>
    </row>
    <row r="140" spans="5:21" x14ac:dyDescent="0.25">
      <c r="E140" s="4"/>
      <c r="F140" s="4"/>
      <c r="G140" s="4"/>
      <c r="H140" s="4"/>
      <c r="I140" s="4"/>
      <c r="S140" s="12"/>
      <c r="T140" s="12"/>
      <c r="U140" s="12"/>
    </row>
    <row r="141" spans="5:21" x14ac:dyDescent="0.25">
      <c r="E141" s="4"/>
      <c r="F141" s="4"/>
      <c r="G141" s="4"/>
      <c r="H141" s="4"/>
      <c r="I141" s="4"/>
      <c r="S141" s="12"/>
      <c r="T141" s="12"/>
      <c r="U141" s="12"/>
    </row>
    <row r="142" spans="5:21" x14ac:dyDescent="0.25">
      <c r="E142" s="4"/>
      <c r="F142" s="4"/>
      <c r="G142" s="4"/>
      <c r="H142" s="4"/>
      <c r="I142" s="4"/>
      <c r="S142" s="12"/>
      <c r="T142" s="12"/>
      <c r="U142" s="12"/>
    </row>
    <row r="143" spans="5:21" x14ac:dyDescent="0.25">
      <c r="E143" s="4"/>
      <c r="F143" s="4"/>
      <c r="G143" s="4"/>
      <c r="H143" s="4"/>
      <c r="I143" s="4"/>
      <c r="S143" s="12"/>
      <c r="T143" s="12"/>
      <c r="U143" s="12"/>
    </row>
    <row r="144" spans="5:21" x14ac:dyDescent="0.25">
      <c r="E144" s="4"/>
      <c r="F144" s="4"/>
      <c r="G144" s="4"/>
      <c r="H144" s="4"/>
      <c r="I144" s="4"/>
      <c r="S144" s="12"/>
      <c r="T144" s="12"/>
      <c r="U144" s="12"/>
    </row>
    <row r="145" spans="5:21" x14ac:dyDescent="0.25">
      <c r="E145" s="4"/>
      <c r="F145" s="4"/>
      <c r="G145" s="4"/>
      <c r="H145" s="4"/>
      <c r="I145" s="4"/>
      <c r="S145" s="12"/>
      <c r="T145" s="12"/>
      <c r="U145" s="12"/>
    </row>
    <row r="146" spans="5:21" x14ac:dyDescent="0.25">
      <c r="E146" s="4"/>
      <c r="F146" s="4"/>
      <c r="G146" s="4"/>
      <c r="H146" s="4"/>
      <c r="I146" s="4"/>
      <c r="S146" s="12"/>
      <c r="T146" s="12"/>
      <c r="U146" s="12"/>
    </row>
    <row r="147" spans="5:21" x14ac:dyDescent="0.25">
      <c r="E147" s="4"/>
      <c r="F147" s="4"/>
      <c r="G147" s="4"/>
      <c r="H147" s="4"/>
      <c r="I147" s="4"/>
      <c r="S147" s="12"/>
      <c r="T147" s="12"/>
      <c r="U147" s="12"/>
    </row>
    <row r="148" spans="5:21" x14ac:dyDescent="0.25">
      <c r="E148" s="4"/>
      <c r="F148" s="4"/>
      <c r="G148" s="4"/>
      <c r="H148" s="4"/>
      <c r="I148" s="4"/>
      <c r="S148" s="12"/>
      <c r="T148" s="12"/>
      <c r="U148" s="12"/>
    </row>
    <row r="149" spans="5:21" x14ac:dyDescent="0.25">
      <c r="E149" s="4"/>
      <c r="F149" s="4"/>
      <c r="G149" s="4"/>
      <c r="H149" s="4"/>
      <c r="I149" s="4"/>
      <c r="S149" s="12"/>
      <c r="T149" s="12"/>
      <c r="U149" s="12"/>
    </row>
    <row r="150" spans="5:21" x14ac:dyDescent="0.25">
      <c r="E150" s="4"/>
      <c r="F150" s="4"/>
      <c r="G150" s="4"/>
      <c r="H150" s="4"/>
      <c r="I150" s="4"/>
      <c r="S150" s="12"/>
      <c r="T150" s="12"/>
      <c r="U150" s="12"/>
    </row>
    <row r="151" spans="5:21" x14ac:dyDescent="0.25">
      <c r="E151" s="4"/>
      <c r="F151" s="4"/>
      <c r="G151" s="4"/>
      <c r="H151" s="4"/>
      <c r="I151" s="4"/>
      <c r="S151" s="12"/>
      <c r="T151" s="12"/>
      <c r="U151" s="12"/>
    </row>
    <row r="152" spans="5:21" x14ac:dyDescent="0.25">
      <c r="E152" s="4"/>
      <c r="F152" s="4"/>
      <c r="G152" s="4"/>
      <c r="H152" s="4"/>
      <c r="I152" s="4"/>
      <c r="S152" s="12"/>
      <c r="T152" s="12"/>
      <c r="U152" s="12"/>
    </row>
    <row r="153" spans="5:21" x14ac:dyDescent="0.25">
      <c r="E153" s="4"/>
      <c r="F153" s="4"/>
      <c r="G153" s="4"/>
      <c r="H153" s="4"/>
      <c r="I153" s="4"/>
      <c r="S153" s="12"/>
      <c r="T153" s="12"/>
      <c r="U153" s="12"/>
    </row>
    <row r="154" spans="5:21" x14ac:dyDescent="0.25">
      <c r="E154" s="4"/>
      <c r="F154" s="4"/>
      <c r="G154" s="4"/>
      <c r="H154" s="4"/>
      <c r="I154" s="4"/>
      <c r="S154" s="12"/>
      <c r="T154" s="12"/>
      <c r="U154" s="12"/>
    </row>
    <row r="155" spans="5:21" x14ac:dyDescent="0.25">
      <c r="E155" s="4"/>
      <c r="F155" s="4"/>
      <c r="G155" s="4"/>
      <c r="H155" s="4"/>
      <c r="I155" s="4"/>
      <c r="S155" s="12"/>
      <c r="T155" s="12"/>
      <c r="U155" s="12"/>
    </row>
    <row r="156" spans="5:21" x14ac:dyDescent="0.25">
      <c r="E156" s="4"/>
      <c r="F156" s="4"/>
      <c r="G156" s="4"/>
      <c r="H156" s="4"/>
      <c r="I156" s="4"/>
      <c r="S156" s="12"/>
      <c r="T156" s="12"/>
      <c r="U156" s="12"/>
    </row>
    <row r="157" spans="5:21" x14ac:dyDescent="0.25">
      <c r="E157" s="4"/>
      <c r="F157" s="4"/>
      <c r="G157" s="4"/>
      <c r="H157" s="4"/>
      <c r="I157" s="4"/>
      <c r="S157" s="12"/>
      <c r="T157" s="12"/>
      <c r="U157" s="12"/>
    </row>
    <row r="158" spans="5:21" x14ac:dyDescent="0.25">
      <c r="E158" s="4"/>
      <c r="F158" s="4"/>
      <c r="G158" s="4"/>
      <c r="H158" s="4"/>
      <c r="I158" s="4"/>
      <c r="S158" s="12"/>
      <c r="T158" s="12"/>
      <c r="U158" s="12"/>
    </row>
    <row r="159" spans="5:21" x14ac:dyDescent="0.25">
      <c r="E159" s="4"/>
      <c r="F159" s="4"/>
      <c r="G159" s="4"/>
      <c r="H159" s="4"/>
      <c r="I159" s="4"/>
      <c r="S159" s="12"/>
      <c r="T159" s="12"/>
      <c r="U159" s="12"/>
    </row>
    <row r="160" spans="5:21" x14ac:dyDescent="0.25">
      <c r="E160" s="4"/>
      <c r="F160" s="4"/>
      <c r="G160" s="4"/>
      <c r="H160" s="4"/>
      <c r="I160" s="4"/>
      <c r="S160" s="12"/>
      <c r="T160" s="12"/>
      <c r="U160" s="12"/>
    </row>
    <row r="161" spans="5:21" x14ac:dyDescent="0.25">
      <c r="E161" s="4"/>
      <c r="F161" s="4"/>
      <c r="G161" s="4"/>
      <c r="H161" s="4"/>
      <c r="I161" s="4"/>
      <c r="S161" s="12"/>
      <c r="T161" s="12"/>
      <c r="U161" s="12"/>
    </row>
    <row r="162" spans="5:21" x14ac:dyDescent="0.25">
      <c r="E162" s="4"/>
      <c r="F162" s="4"/>
      <c r="G162" s="4"/>
      <c r="H162" s="4"/>
      <c r="I162" s="4"/>
      <c r="S162" s="12"/>
      <c r="T162" s="12"/>
      <c r="U162" s="12"/>
    </row>
    <row r="163" spans="5:21" x14ac:dyDescent="0.25">
      <c r="E163" s="4"/>
      <c r="F163" s="4"/>
      <c r="G163" s="4"/>
      <c r="H163" s="4"/>
      <c r="I163" s="4"/>
      <c r="S163" s="12"/>
      <c r="T163" s="12"/>
      <c r="U163" s="12"/>
    </row>
    <row r="164" spans="5:21" x14ac:dyDescent="0.25">
      <c r="E164" s="4"/>
      <c r="F164" s="4"/>
      <c r="G164" s="4"/>
      <c r="H164" s="4"/>
      <c r="I164" s="4"/>
      <c r="S164" s="12"/>
      <c r="T164" s="12"/>
      <c r="U164" s="12"/>
    </row>
    <row r="165" spans="5:21" x14ac:dyDescent="0.25">
      <c r="E165" s="4"/>
      <c r="F165" s="4"/>
      <c r="G165" s="4"/>
      <c r="H165" s="4"/>
      <c r="I165" s="4"/>
      <c r="S165" s="12"/>
      <c r="T165" s="12"/>
      <c r="U165" s="12"/>
    </row>
    <row r="166" spans="5:21" x14ac:dyDescent="0.25">
      <c r="E166" s="4"/>
      <c r="F166" s="4"/>
      <c r="G166" s="4"/>
      <c r="H166" s="4"/>
      <c r="I166" s="4"/>
      <c r="S166" s="12"/>
      <c r="T166" s="12"/>
      <c r="U166" s="12"/>
    </row>
    <row r="167" spans="5:21" x14ac:dyDescent="0.25">
      <c r="E167" s="4"/>
      <c r="F167" s="4"/>
      <c r="G167" s="4"/>
      <c r="H167" s="4"/>
      <c r="I167" s="4"/>
      <c r="S167" s="12"/>
      <c r="T167" s="12"/>
      <c r="U167" s="12"/>
    </row>
    <row r="168" spans="5:21" x14ac:dyDescent="0.25">
      <c r="E168" s="4"/>
      <c r="F168" s="4"/>
      <c r="G168" s="4"/>
      <c r="H168" s="4"/>
      <c r="I168" s="4"/>
      <c r="S168" s="12"/>
      <c r="T168" s="12"/>
      <c r="U168" s="12"/>
    </row>
    <row r="169" spans="5:21" x14ac:dyDescent="0.25">
      <c r="E169" s="4"/>
      <c r="F169" s="4"/>
      <c r="G169" s="4"/>
      <c r="H169" s="4"/>
      <c r="I169" s="4"/>
      <c r="S169" s="12"/>
      <c r="T169" s="12"/>
      <c r="U169" s="12"/>
    </row>
    <row r="170" spans="5:21" x14ac:dyDescent="0.25">
      <c r="E170" s="4"/>
      <c r="F170" s="4"/>
      <c r="G170" s="4"/>
      <c r="H170" s="4"/>
      <c r="I170" s="4"/>
      <c r="S170" s="12"/>
      <c r="T170" s="12"/>
      <c r="U170" s="12"/>
    </row>
    <row r="171" spans="5:21" x14ac:dyDescent="0.25">
      <c r="E171" s="4"/>
      <c r="F171" s="4"/>
      <c r="G171" s="4"/>
      <c r="H171" s="4"/>
      <c r="I171" s="4"/>
      <c r="S171" s="12"/>
      <c r="T171" s="12"/>
      <c r="U171" s="12"/>
    </row>
    <row r="172" spans="5:21" x14ac:dyDescent="0.25">
      <c r="E172" s="4"/>
      <c r="F172" s="4"/>
      <c r="G172" s="4"/>
      <c r="H172" s="4"/>
      <c r="I172" s="4"/>
      <c r="S172" s="12"/>
      <c r="T172" s="12"/>
      <c r="U172" s="12"/>
    </row>
    <row r="173" spans="5:21" x14ac:dyDescent="0.25">
      <c r="E173" s="4"/>
      <c r="F173" s="4"/>
      <c r="G173" s="4"/>
      <c r="H173" s="4"/>
      <c r="I173" s="4"/>
      <c r="S173" s="12"/>
      <c r="T173" s="12"/>
      <c r="U173" s="12"/>
    </row>
    <row r="174" spans="5:21" x14ac:dyDescent="0.25">
      <c r="E174" s="4"/>
      <c r="F174" s="4"/>
      <c r="G174" s="4"/>
      <c r="H174" s="4"/>
      <c r="I174" s="4"/>
      <c r="S174" s="12"/>
      <c r="T174" s="12"/>
      <c r="U174" s="12"/>
    </row>
    <row r="175" spans="5:21" x14ac:dyDescent="0.25">
      <c r="E175" s="4"/>
      <c r="F175" s="4"/>
      <c r="G175" s="4"/>
      <c r="H175" s="4"/>
      <c r="I175" s="4"/>
      <c r="S175" s="12"/>
      <c r="T175" s="12"/>
      <c r="U175" s="12"/>
    </row>
    <row r="176" spans="5:21" x14ac:dyDescent="0.25">
      <c r="E176" s="4"/>
      <c r="F176" s="4"/>
      <c r="G176" s="4"/>
      <c r="H176" s="4"/>
      <c r="I176" s="4"/>
      <c r="S176" s="12"/>
      <c r="T176" s="12"/>
      <c r="U176" s="12"/>
    </row>
    <row r="177" spans="5:21" x14ac:dyDescent="0.25">
      <c r="E177" s="4"/>
      <c r="F177" s="4"/>
      <c r="G177" s="4"/>
      <c r="H177" s="4"/>
      <c r="I177" s="4"/>
      <c r="S177" s="12"/>
      <c r="T177" s="12"/>
      <c r="U177" s="12"/>
    </row>
    <row r="178" spans="5:21" x14ac:dyDescent="0.25">
      <c r="E178" s="4"/>
      <c r="F178" s="4"/>
      <c r="G178" s="4"/>
      <c r="H178" s="4"/>
      <c r="I178" s="4"/>
      <c r="S178" s="12"/>
      <c r="T178" s="12"/>
      <c r="U178" s="12"/>
    </row>
    <row r="179" spans="5:21" x14ac:dyDescent="0.25">
      <c r="E179" s="4"/>
      <c r="F179" s="4"/>
      <c r="G179" s="4"/>
      <c r="H179" s="4"/>
      <c r="I179" s="4"/>
      <c r="S179" s="12"/>
      <c r="T179" s="12"/>
      <c r="U179" s="12"/>
    </row>
    <row r="180" spans="5:21" x14ac:dyDescent="0.25">
      <c r="E180" s="4"/>
      <c r="F180" s="4"/>
      <c r="G180" s="4"/>
      <c r="H180" s="4"/>
      <c r="I180" s="4"/>
      <c r="S180" s="12"/>
      <c r="T180" s="12"/>
      <c r="U180" s="12"/>
    </row>
    <row r="181" spans="5:21" x14ac:dyDescent="0.25">
      <c r="E181" s="4"/>
      <c r="F181" s="4"/>
      <c r="G181" s="4"/>
      <c r="H181" s="4"/>
      <c r="I181" s="4"/>
      <c r="S181" s="12"/>
      <c r="T181" s="12"/>
      <c r="U181" s="12"/>
    </row>
    <row r="182" spans="5:21" x14ac:dyDescent="0.25">
      <c r="E182" s="4"/>
      <c r="F182" s="4"/>
      <c r="G182" s="4"/>
      <c r="H182" s="4"/>
      <c r="I182" s="4"/>
      <c r="S182" s="12"/>
      <c r="T182" s="12"/>
      <c r="U182" s="12"/>
    </row>
    <row r="183" spans="5:21" x14ac:dyDescent="0.25">
      <c r="E183" s="4"/>
      <c r="F183" s="4"/>
      <c r="G183" s="4"/>
      <c r="H183" s="4"/>
      <c r="I183" s="4"/>
      <c r="S183" s="12"/>
      <c r="T183" s="12"/>
      <c r="U183" s="12"/>
    </row>
    <row r="184" spans="5:21" x14ac:dyDescent="0.25">
      <c r="E184" s="4"/>
      <c r="F184" s="4"/>
      <c r="G184" s="4"/>
      <c r="H184" s="4"/>
      <c r="I184" s="4"/>
      <c r="S184" s="12"/>
      <c r="T184" s="12"/>
      <c r="U184" s="12"/>
    </row>
    <row r="185" spans="5:21" x14ac:dyDescent="0.25">
      <c r="E185" s="4"/>
      <c r="F185" s="4"/>
      <c r="G185" s="4"/>
      <c r="H185" s="4"/>
      <c r="I185" s="4"/>
      <c r="S185" s="12"/>
      <c r="T185" s="12"/>
      <c r="U185" s="12"/>
    </row>
    <row r="186" spans="5:21" x14ac:dyDescent="0.25">
      <c r="E186" s="4"/>
      <c r="F186" s="4"/>
      <c r="G186" s="4"/>
      <c r="H186" s="4"/>
      <c r="I186" s="4"/>
      <c r="S186" s="12"/>
      <c r="T186" s="12"/>
      <c r="U186" s="12"/>
    </row>
    <row r="187" spans="5:21" x14ac:dyDescent="0.25">
      <c r="E187" s="4"/>
      <c r="F187" s="4"/>
      <c r="G187" s="4"/>
      <c r="H187" s="4"/>
      <c r="I187" s="4"/>
      <c r="S187" s="12"/>
      <c r="T187" s="12"/>
      <c r="U187" s="12"/>
    </row>
    <row r="188" spans="5:21" x14ac:dyDescent="0.25">
      <c r="E188" s="4"/>
      <c r="F188" s="4"/>
      <c r="G188" s="4"/>
      <c r="H188" s="4"/>
      <c r="I188" s="4"/>
      <c r="S188" s="12"/>
      <c r="T188" s="12"/>
      <c r="U188" s="12"/>
    </row>
    <row r="189" spans="5:21" x14ac:dyDescent="0.25">
      <c r="E189" s="4"/>
      <c r="F189" s="4"/>
      <c r="G189" s="4"/>
      <c r="H189" s="4"/>
      <c r="I189" s="4"/>
      <c r="S189" s="12"/>
      <c r="T189" s="12"/>
      <c r="U189" s="12"/>
    </row>
    <row r="190" spans="5:21" x14ac:dyDescent="0.25">
      <c r="E190" s="4"/>
      <c r="F190" s="4"/>
      <c r="G190" s="4"/>
      <c r="H190" s="4"/>
      <c r="I190" s="4"/>
      <c r="S190" s="12"/>
      <c r="T190" s="12"/>
      <c r="U190" s="12"/>
    </row>
    <row r="191" spans="5:21" x14ac:dyDescent="0.25">
      <c r="E191" s="4"/>
      <c r="F191" s="4"/>
      <c r="G191" s="4"/>
      <c r="H191" s="4"/>
      <c r="I191" s="4"/>
      <c r="S191" s="12"/>
      <c r="T191" s="12"/>
      <c r="U191" s="12"/>
    </row>
    <row r="192" spans="5:21" x14ac:dyDescent="0.25">
      <c r="E192" s="4"/>
      <c r="F192" s="4"/>
      <c r="G192" s="4"/>
      <c r="H192" s="4"/>
      <c r="I192" s="4"/>
      <c r="S192" s="12"/>
      <c r="T192" s="12"/>
      <c r="U192" s="12"/>
    </row>
    <row r="193" spans="5:21" x14ac:dyDescent="0.25">
      <c r="E193" s="4"/>
      <c r="F193" s="4"/>
      <c r="G193" s="4"/>
      <c r="H193" s="4"/>
      <c r="I193" s="4"/>
      <c r="S193" s="12"/>
      <c r="T193" s="12"/>
      <c r="U193" s="12"/>
    </row>
    <row r="194" spans="5:21" x14ac:dyDescent="0.25">
      <c r="E194" s="4"/>
      <c r="F194" s="4"/>
      <c r="G194" s="4"/>
      <c r="H194" s="4"/>
      <c r="I194" s="4"/>
      <c r="S194" s="12"/>
      <c r="T194" s="12"/>
      <c r="U194" s="12"/>
    </row>
    <row r="195" spans="5:21" x14ac:dyDescent="0.25">
      <c r="E195" s="4"/>
      <c r="F195" s="4"/>
      <c r="G195" s="4"/>
      <c r="H195" s="4"/>
      <c r="I195" s="4"/>
      <c r="S195" s="12"/>
      <c r="T195" s="12"/>
      <c r="U195" s="12"/>
    </row>
    <row r="196" spans="5:21" x14ac:dyDescent="0.25">
      <c r="E196" s="4"/>
      <c r="F196" s="4"/>
      <c r="G196" s="4"/>
      <c r="H196" s="4"/>
      <c r="I196" s="4"/>
      <c r="S196" s="12"/>
      <c r="T196" s="12"/>
      <c r="U196" s="12"/>
    </row>
    <row r="197" spans="5:21" x14ac:dyDescent="0.25">
      <c r="E197" s="4"/>
      <c r="F197" s="4"/>
      <c r="G197" s="4"/>
      <c r="H197" s="4"/>
      <c r="I197" s="4"/>
      <c r="S197" s="12"/>
      <c r="T197" s="12"/>
      <c r="U197" s="12"/>
    </row>
    <row r="198" spans="5:21" x14ac:dyDescent="0.25">
      <c r="E198" s="4"/>
      <c r="F198" s="4"/>
      <c r="G198" s="4"/>
      <c r="H198" s="4"/>
      <c r="I198" s="4"/>
      <c r="S198" s="12"/>
      <c r="T198" s="12"/>
      <c r="U198" s="12"/>
    </row>
    <row r="199" spans="5:21" x14ac:dyDescent="0.25">
      <c r="E199" s="4"/>
      <c r="F199" s="4"/>
      <c r="G199" s="4"/>
      <c r="H199" s="4"/>
      <c r="I199" s="4"/>
      <c r="S199" s="12"/>
      <c r="T199" s="12"/>
      <c r="U199" s="12"/>
    </row>
    <row r="200" spans="5:21" x14ac:dyDescent="0.25">
      <c r="E200" s="4"/>
      <c r="F200" s="4"/>
      <c r="G200" s="4"/>
      <c r="H200" s="4"/>
      <c r="I200" s="4"/>
      <c r="S200" s="12"/>
      <c r="T200" s="12"/>
      <c r="U200" s="12"/>
    </row>
    <row r="201" spans="5:21" x14ac:dyDescent="0.25">
      <c r="E201" s="4"/>
      <c r="F201" s="4"/>
      <c r="G201" s="4"/>
      <c r="H201" s="4"/>
      <c r="I201" s="4"/>
      <c r="S201" s="12"/>
      <c r="T201" s="12"/>
      <c r="U201" s="12"/>
    </row>
    <row r="202" spans="5:21" x14ac:dyDescent="0.25">
      <c r="E202" s="4"/>
      <c r="F202" s="4"/>
      <c r="G202" s="4"/>
      <c r="H202" s="4"/>
      <c r="I202" s="4"/>
      <c r="S202" s="12"/>
      <c r="T202" s="12"/>
      <c r="U202" s="12"/>
    </row>
    <row r="203" spans="5:21" x14ac:dyDescent="0.25">
      <c r="E203" s="4"/>
      <c r="F203" s="4"/>
      <c r="G203" s="4"/>
      <c r="H203" s="4"/>
      <c r="I203" s="4"/>
      <c r="S203" s="12"/>
      <c r="T203" s="12"/>
      <c r="U203" s="12"/>
    </row>
    <row r="204" spans="5:21" x14ac:dyDescent="0.25">
      <c r="E204" s="4"/>
      <c r="F204" s="4"/>
      <c r="G204" s="4"/>
      <c r="H204" s="4"/>
      <c r="I204" s="4"/>
      <c r="S204" s="12"/>
      <c r="T204" s="12"/>
      <c r="U204" s="12"/>
    </row>
    <row r="205" spans="5:21" x14ac:dyDescent="0.25">
      <c r="E205" s="4"/>
      <c r="F205" s="4"/>
      <c r="G205" s="4"/>
      <c r="H205" s="4"/>
      <c r="I205" s="4"/>
      <c r="S205" s="12"/>
      <c r="T205" s="12"/>
      <c r="U205" s="12"/>
    </row>
    <row r="206" spans="5:21" x14ac:dyDescent="0.25">
      <c r="E206" s="4"/>
      <c r="F206" s="4"/>
      <c r="G206" s="4"/>
      <c r="H206" s="4"/>
      <c r="I206" s="4"/>
      <c r="S206" s="12"/>
      <c r="T206" s="12"/>
      <c r="U206" s="12"/>
    </row>
    <row r="207" spans="5:21" x14ac:dyDescent="0.25">
      <c r="E207" s="4"/>
      <c r="F207" s="4"/>
      <c r="G207" s="4"/>
      <c r="H207" s="4"/>
      <c r="I207" s="4"/>
      <c r="S207" s="12"/>
      <c r="T207" s="12"/>
      <c r="U207" s="12"/>
    </row>
    <row r="208" spans="5:21" x14ac:dyDescent="0.25">
      <c r="E208" s="4"/>
      <c r="F208" s="4"/>
      <c r="G208" s="4"/>
      <c r="H208" s="4"/>
      <c r="I208" s="4"/>
      <c r="S208" s="12"/>
      <c r="T208" s="12"/>
      <c r="U208" s="12"/>
    </row>
    <row r="209" spans="5:21" x14ac:dyDescent="0.25">
      <c r="E209" s="4"/>
      <c r="F209" s="4"/>
      <c r="G209" s="4"/>
      <c r="H209" s="4"/>
      <c r="I209" s="4"/>
      <c r="S209" s="12"/>
      <c r="T209" s="12"/>
      <c r="U209" s="12"/>
    </row>
    <row r="210" spans="5:21" x14ac:dyDescent="0.25">
      <c r="E210" s="4"/>
      <c r="F210" s="4"/>
      <c r="G210" s="4"/>
      <c r="H210" s="4"/>
      <c r="I210" s="4"/>
      <c r="S210" s="12"/>
      <c r="T210" s="12"/>
      <c r="U210" s="12"/>
    </row>
    <row r="211" spans="5:21" x14ac:dyDescent="0.25">
      <c r="E211" s="4"/>
      <c r="F211" s="4"/>
      <c r="G211" s="4"/>
      <c r="H211" s="4"/>
      <c r="I211" s="4"/>
      <c r="S211" s="12"/>
      <c r="T211" s="12"/>
      <c r="U211" s="12"/>
    </row>
    <row r="212" spans="5:21" x14ac:dyDescent="0.25">
      <c r="E212" s="4"/>
      <c r="F212" s="4"/>
      <c r="G212" s="4"/>
      <c r="H212" s="4"/>
      <c r="I212" s="4"/>
      <c r="S212" s="12"/>
      <c r="T212" s="12"/>
      <c r="U212" s="12"/>
    </row>
    <row r="213" spans="5:21" x14ac:dyDescent="0.25">
      <c r="E213" s="4"/>
      <c r="F213" s="4"/>
      <c r="G213" s="4"/>
      <c r="H213" s="4"/>
      <c r="I213" s="4"/>
      <c r="S213" s="12"/>
      <c r="T213" s="12"/>
      <c r="U213" s="12"/>
    </row>
    <row r="214" spans="5:21" x14ac:dyDescent="0.25">
      <c r="E214" s="4"/>
      <c r="F214" s="4"/>
      <c r="G214" s="4"/>
      <c r="H214" s="4"/>
      <c r="I214" s="4"/>
      <c r="S214" s="12"/>
      <c r="T214" s="12"/>
      <c r="U214" s="12"/>
    </row>
    <row r="215" spans="5:21" x14ac:dyDescent="0.25">
      <c r="E215" s="4"/>
      <c r="F215" s="4"/>
      <c r="G215" s="4"/>
      <c r="H215" s="4"/>
      <c r="I215" s="4"/>
      <c r="S215" s="12"/>
      <c r="T215" s="12"/>
      <c r="U215" s="12"/>
    </row>
    <row r="216" spans="5:21" x14ac:dyDescent="0.25">
      <c r="E216" s="4"/>
      <c r="F216" s="4"/>
      <c r="G216" s="4"/>
      <c r="H216" s="4"/>
      <c r="I216" s="4"/>
      <c r="S216" s="12"/>
      <c r="T216" s="12"/>
      <c r="U216" s="12"/>
    </row>
    <row r="217" spans="5:21" x14ac:dyDescent="0.25">
      <c r="E217" s="4"/>
      <c r="F217" s="4"/>
      <c r="G217" s="4"/>
      <c r="H217" s="4"/>
      <c r="I217" s="4"/>
      <c r="S217" s="12"/>
      <c r="T217" s="12"/>
      <c r="U217" s="12"/>
    </row>
    <row r="218" spans="5:21" x14ac:dyDescent="0.25">
      <c r="E218" s="4"/>
      <c r="F218" s="4"/>
      <c r="G218" s="4"/>
      <c r="H218" s="4"/>
      <c r="I218" s="4"/>
      <c r="S218" s="12"/>
      <c r="T218" s="12"/>
      <c r="U218" s="12"/>
    </row>
    <row r="219" spans="5:21" x14ac:dyDescent="0.25">
      <c r="E219" s="4"/>
      <c r="F219" s="4"/>
      <c r="G219" s="4"/>
      <c r="H219" s="4"/>
      <c r="I219" s="4"/>
      <c r="S219" s="12"/>
      <c r="T219" s="12"/>
      <c r="U219" s="12"/>
    </row>
    <row r="220" spans="5:21" x14ac:dyDescent="0.25">
      <c r="E220" s="4"/>
      <c r="F220" s="4"/>
      <c r="G220" s="4"/>
      <c r="H220" s="4"/>
      <c r="I220" s="4"/>
      <c r="S220" s="12"/>
      <c r="T220" s="12"/>
      <c r="U220" s="12"/>
    </row>
    <row r="221" spans="5:21" x14ac:dyDescent="0.25">
      <c r="E221" s="4"/>
      <c r="F221" s="4"/>
      <c r="G221" s="4"/>
      <c r="H221" s="4"/>
      <c r="I221" s="4"/>
      <c r="S221" s="12"/>
      <c r="T221" s="12"/>
      <c r="U221" s="12"/>
    </row>
    <row r="222" spans="5:21" x14ac:dyDescent="0.25">
      <c r="E222" s="4"/>
      <c r="F222" s="4"/>
      <c r="G222" s="4"/>
      <c r="H222" s="4"/>
      <c r="I222" s="4"/>
      <c r="S222" s="12"/>
      <c r="T222" s="12"/>
      <c r="U222" s="12"/>
    </row>
    <row r="223" spans="5:21" x14ac:dyDescent="0.25">
      <c r="E223" s="4"/>
      <c r="F223" s="4"/>
      <c r="G223" s="4"/>
      <c r="H223" s="4"/>
      <c r="I223" s="4"/>
      <c r="S223" s="12"/>
      <c r="T223" s="12"/>
      <c r="U223" s="12"/>
    </row>
    <row r="224" spans="5:21" x14ac:dyDescent="0.25">
      <c r="E224" s="4"/>
      <c r="F224" s="4"/>
      <c r="G224" s="4"/>
      <c r="H224" s="4"/>
      <c r="I224" s="4"/>
      <c r="S224" s="12"/>
      <c r="T224" s="12"/>
      <c r="U224" s="12"/>
    </row>
    <row r="225" spans="5:21" x14ac:dyDescent="0.25">
      <c r="E225" s="4"/>
      <c r="F225" s="4"/>
      <c r="G225" s="4"/>
      <c r="H225" s="4"/>
      <c r="I225" s="4"/>
      <c r="S225" s="12"/>
      <c r="T225" s="12"/>
      <c r="U225" s="12"/>
    </row>
    <row r="226" spans="5:21" x14ac:dyDescent="0.25">
      <c r="E226" s="4"/>
      <c r="F226" s="4"/>
      <c r="G226" s="4"/>
      <c r="H226" s="4"/>
      <c r="I226" s="4"/>
      <c r="S226" s="12"/>
      <c r="T226" s="12"/>
      <c r="U226" s="12"/>
    </row>
    <row r="227" spans="5:21" x14ac:dyDescent="0.25">
      <c r="E227" s="4"/>
      <c r="F227" s="4"/>
      <c r="G227" s="4"/>
      <c r="H227" s="4"/>
      <c r="I227" s="4"/>
      <c r="S227" s="12"/>
      <c r="T227" s="12"/>
      <c r="U227" s="12"/>
    </row>
    <row r="228" spans="5:21" x14ac:dyDescent="0.25">
      <c r="E228" s="4"/>
      <c r="F228" s="4"/>
      <c r="G228" s="4"/>
      <c r="H228" s="4"/>
      <c r="I228" s="4"/>
      <c r="S228" s="12"/>
      <c r="T228" s="12"/>
      <c r="U228" s="12"/>
    </row>
    <row r="229" spans="5:21" x14ac:dyDescent="0.25">
      <c r="E229" s="4"/>
      <c r="F229" s="4"/>
      <c r="G229" s="4"/>
      <c r="H229" s="4"/>
      <c r="I229" s="4"/>
      <c r="S229" s="12"/>
      <c r="T229" s="12"/>
      <c r="U229" s="12"/>
    </row>
    <row r="230" spans="5:21" x14ac:dyDescent="0.25">
      <c r="E230" s="4"/>
      <c r="F230" s="4"/>
      <c r="G230" s="4"/>
      <c r="H230" s="4"/>
      <c r="I230" s="4"/>
      <c r="S230" s="12"/>
      <c r="T230" s="12"/>
      <c r="U230" s="12"/>
    </row>
    <row r="231" spans="5:21" x14ac:dyDescent="0.25">
      <c r="E231" s="4"/>
      <c r="F231" s="4"/>
      <c r="G231" s="4"/>
      <c r="H231" s="4"/>
      <c r="I231" s="4"/>
      <c r="S231" s="12"/>
      <c r="T231" s="12"/>
      <c r="U231" s="12"/>
    </row>
    <row r="232" spans="5:21" x14ac:dyDescent="0.25">
      <c r="E232" s="4"/>
      <c r="F232" s="4"/>
      <c r="G232" s="4"/>
      <c r="H232" s="4"/>
      <c r="I232" s="4"/>
      <c r="S232" s="12"/>
      <c r="T232" s="12"/>
      <c r="U232" s="12"/>
    </row>
    <row r="233" spans="5:21" x14ac:dyDescent="0.25">
      <c r="E233" s="4"/>
      <c r="F233" s="4"/>
      <c r="G233" s="4"/>
      <c r="H233" s="4"/>
      <c r="I233" s="4"/>
      <c r="S233" s="12"/>
      <c r="T233" s="12"/>
      <c r="U233" s="12"/>
    </row>
    <row r="234" spans="5:21" x14ac:dyDescent="0.25">
      <c r="E234" s="4"/>
      <c r="F234" s="4"/>
      <c r="G234" s="4"/>
      <c r="H234" s="4"/>
      <c r="I234" s="4"/>
      <c r="S234" s="12"/>
      <c r="T234" s="12"/>
      <c r="U234" s="12"/>
    </row>
    <row r="235" spans="5:21" x14ac:dyDescent="0.25">
      <c r="E235" s="4"/>
      <c r="F235" s="4"/>
      <c r="G235" s="4"/>
      <c r="H235" s="4"/>
      <c r="I235" s="4"/>
      <c r="S235" s="12"/>
      <c r="T235" s="12"/>
      <c r="U235" s="12"/>
    </row>
    <row r="236" spans="5:21" x14ac:dyDescent="0.25">
      <c r="E236" s="4"/>
      <c r="F236" s="4"/>
      <c r="G236" s="4"/>
      <c r="H236" s="4"/>
      <c r="I236" s="4"/>
      <c r="S236" s="12"/>
      <c r="T236" s="12"/>
      <c r="U236" s="12"/>
    </row>
    <row r="237" spans="5:21" x14ac:dyDescent="0.25">
      <c r="E237" s="4"/>
      <c r="F237" s="4"/>
      <c r="G237" s="4"/>
      <c r="H237" s="4"/>
      <c r="I237" s="4"/>
      <c r="S237" s="12"/>
      <c r="T237" s="12"/>
      <c r="U237" s="12"/>
    </row>
    <row r="238" spans="5:21" x14ac:dyDescent="0.25">
      <c r="E238" s="4"/>
      <c r="F238" s="4"/>
      <c r="G238" s="4"/>
      <c r="H238" s="4"/>
      <c r="I238" s="4"/>
      <c r="S238" s="12"/>
      <c r="T238" s="12"/>
      <c r="U238" s="12"/>
    </row>
    <row r="239" spans="5:21" x14ac:dyDescent="0.25">
      <c r="E239" s="4"/>
      <c r="F239" s="4"/>
      <c r="G239" s="4"/>
      <c r="H239" s="4"/>
      <c r="I239" s="4"/>
      <c r="S239" s="12"/>
      <c r="T239" s="12"/>
      <c r="U239" s="12"/>
    </row>
    <row r="240" spans="5:21" x14ac:dyDescent="0.25">
      <c r="E240" s="4"/>
      <c r="F240" s="4"/>
      <c r="G240" s="4"/>
      <c r="H240" s="4"/>
      <c r="I240" s="4"/>
      <c r="S240" s="12"/>
      <c r="T240" s="12"/>
      <c r="U240" s="12"/>
    </row>
    <row r="241" spans="5:21" x14ac:dyDescent="0.25">
      <c r="E241" s="4"/>
      <c r="F241" s="4"/>
      <c r="G241" s="4"/>
      <c r="H241" s="4"/>
      <c r="I241" s="4"/>
      <c r="S241" s="12"/>
      <c r="T241" s="12"/>
      <c r="U241" s="12"/>
    </row>
    <row r="242" spans="5:21" x14ac:dyDescent="0.25">
      <c r="E242" s="4"/>
      <c r="F242" s="4"/>
      <c r="G242" s="4"/>
      <c r="H242" s="4"/>
      <c r="I242" s="4"/>
      <c r="S242" s="12"/>
      <c r="T242" s="12"/>
      <c r="U242" s="12"/>
    </row>
    <row r="243" spans="5:21" x14ac:dyDescent="0.25">
      <c r="E243" s="4"/>
      <c r="F243" s="4"/>
      <c r="G243" s="4"/>
      <c r="H243" s="4"/>
      <c r="I243" s="4"/>
      <c r="S243" s="12"/>
      <c r="T243" s="12"/>
      <c r="U243" s="12"/>
    </row>
    <row r="244" spans="5:21" x14ac:dyDescent="0.25">
      <c r="E244" s="4"/>
      <c r="F244" s="4"/>
      <c r="G244" s="4"/>
      <c r="H244" s="4"/>
      <c r="I244" s="4"/>
      <c r="S244" s="12"/>
      <c r="T244" s="12"/>
      <c r="U244" s="12"/>
    </row>
    <row r="245" spans="5:21" x14ac:dyDescent="0.25">
      <c r="E245" s="4"/>
      <c r="F245" s="4"/>
      <c r="G245" s="4"/>
      <c r="H245" s="4"/>
      <c r="I245" s="4"/>
      <c r="S245" s="12"/>
      <c r="T245" s="12"/>
      <c r="U245" s="12"/>
    </row>
    <row r="246" spans="5:21" x14ac:dyDescent="0.25">
      <c r="E246" s="4"/>
      <c r="F246" s="4"/>
      <c r="G246" s="4"/>
      <c r="H246" s="4"/>
      <c r="I246" s="4"/>
      <c r="S246" s="12"/>
      <c r="T246" s="12"/>
      <c r="U246" s="12"/>
    </row>
    <row r="247" spans="5:21" x14ac:dyDescent="0.25">
      <c r="E247" s="4"/>
      <c r="F247" s="4"/>
      <c r="G247" s="4"/>
      <c r="H247" s="4"/>
      <c r="I247" s="4"/>
      <c r="S247" s="12"/>
      <c r="T247" s="12"/>
      <c r="U247" s="12"/>
    </row>
    <row r="248" spans="5:21" x14ac:dyDescent="0.25">
      <c r="E248" s="4"/>
      <c r="F248" s="4"/>
      <c r="G248" s="4"/>
      <c r="H248" s="4"/>
      <c r="I248" s="4"/>
      <c r="S248" s="12"/>
      <c r="T248" s="12"/>
      <c r="U248" s="12"/>
    </row>
    <row r="249" spans="5:21" x14ac:dyDescent="0.25">
      <c r="E249" s="4"/>
      <c r="F249" s="4"/>
      <c r="G249" s="4"/>
      <c r="H249" s="4"/>
      <c r="I249" s="4"/>
      <c r="S249" s="12"/>
      <c r="T249" s="12"/>
      <c r="U249" s="12"/>
    </row>
    <row r="250" spans="5:21" x14ac:dyDescent="0.25">
      <c r="E250" s="4"/>
      <c r="F250" s="4"/>
      <c r="G250" s="4"/>
      <c r="H250" s="4"/>
      <c r="I250" s="4"/>
      <c r="S250" s="12"/>
      <c r="T250" s="12"/>
      <c r="U250" s="12"/>
    </row>
    <row r="251" spans="5:21" x14ac:dyDescent="0.25">
      <c r="E251" s="4"/>
      <c r="F251" s="4"/>
      <c r="G251" s="4"/>
      <c r="H251" s="4"/>
      <c r="I251" s="4"/>
      <c r="S251" s="12"/>
      <c r="T251" s="12"/>
      <c r="U251" s="12"/>
    </row>
    <row r="252" spans="5:21" x14ac:dyDescent="0.25">
      <c r="E252" s="4"/>
      <c r="F252" s="4"/>
      <c r="G252" s="4"/>
      <c r="H252" s="4"/>
      <c r="I252" s="4"/>
      <c r="S252" s="12"/>
      <c r="T252" s="12"/>
      <c r="U252" s="12"/>
    </row>
    <row r="253" spans="5:21" x14ac:dyDescent="0.25">
      <c r="E253" s="4"/>
      <c r="F253" s="4"/>
      <c r="G253" s="4"/>
      <c r="H253" s="4"/>
      <c r="I253" s="4"/>
      <c r="S253" s="12"/>
      <c r="T253" s="12"/>
      <c r="U253" s="12"/>
    </row>
    <row r="254" spans="5:21" x14ac:dyDescent="0.25">
      <c r="E254" s="4"/>
      <c r="F254" s="4"/>
      <c r="G254" s="4"/>
      <c r="H254" s="4"/>
      <c r="I254" s="4"/>
      <c r="S254" s="12"/>
      <c r="T254" s="12"/>
      <c r="U254" s="12"/>
    </row>
    <row r="255" spans="5:21" x14ac:dyDescent="0.25">
      <c r="E255" s="4"/>
      <c r="F255" s="4"/>
      <c r="G255" s="4"/>
      <c r="H255" s="4"/>
      <c r="I255" s="4"/>
      <c r="S255" s="12"/>
      <c r="T255" s="12"/>
      <c r="U255" s="12"/>
    </row>
    <row r="256" spans="5:21" x14ac:dyDescent="0.25">
      <c r="E256" s="4"/>
      <c r="F256" s="4"/>
      <c r="G256" s="4"/>
      <c r="H256" s="4"/>
      <c r="I256" s="4"/>
      <c r="S256" s="12"/>
      <c r="T256" s="12"/>
      <c r="U256" s="12"/>
    </row>
    <row r="257" spans="5:21" x14ac:dyDescent="0.25">
      <c r="E257" s="4"/>
      <c r="F257" s="4"/>
      <c r="G257" s="4"/>
      <c r="H257" s="4"/>
      <c r="I257" s="4"/>
      <c r="S257" s="12"/>
      <c r="T257" s="12"/>
      <c r="U257" s="12"/>
    </row>
    <row r="258" spans="5:21" x14ac:dyDescent="0.25">
      <c r="E258" s="4"/>
      <c r="F258" s="4"/>
      <c r="G258" s="4"/>
      <c r="H258" s="4"/>
      <c r="I258" s="4"/>
      <c r="S258" s="12"/>
      <c r="T258" s="12"/>
      <c r="U258" s="12"/>
    </row>
    <row r="259" spans="5:21" x14ac:dyDescent="0.25">
      <c r="E259" s="4"/>
      <c r="F259" s="4"/>
      <c r="G259" s="4"/>
      <c r="H259" s="4"/>
      <c r="I259" s="4"/>
      <c r="S259" s="12"/>
      <c r="T259" s="12"/>
      <c r="U259" s="12"/>
    </row>
    <row r="260" spans="5:21" x14ac:dyDescent="0.25">
      <c r="E260" s="4"/>
      <c r="F260" s="4"/>
      <c r="G260" s="4"/>
      <c r="H260" s="4"/>
      <c r="I260" s="4"/>
      <c r="S260" s="12"/>
      <c r="T260" s="12"/>
      <c r="U260" s="12"/>
    </row>
    <row r="261" spans="5:21" x14ac:dyDescent="0.25">
      <c r="E261" s="4"/>
      <c r="F261" s="4"/>
      <c r="G261" s="4"/>
      <c r="H261" s="4"/>
      <c r="I261" s="4"/>
      <c r="S261" s="12"/>
      <c r="T261" s="12"/>
      <c r="U261" s="12"/>
    </row>
    <row r="262" spans="5:21" x14ac:dyDescent="0.25">
      <c r="E262" s="4"/>
      <c r="F262" s="4"/>
      <c r="G262" s="4"/>
      <c r="H262" s="4"/>
      <c r="I262" s="4"/>
      <c r="S262" s="12"/>
      <c r="T262" s="12"/>
      <c r="U262" s="12"/>
    </row>
    <row r="263" spans="5:21" x14ac:dyDescent="0.25">
      <c r="E263" s="4"/>
      <c r="F263" s="4"/>
      <c r="G263" s="4"/>
      <c r="H263" s="4"/>
      <c r="I263" s="4"/>
      <c r="S263" s="12"/>
      <c r="T263" s="12"/>
      <c r="U263" s="12"/>
    </row>
    <row r="264" spans="5:21" x14ac:dyDescent="0.25">
      <c r="E264" s="4"/>
      <c r="F264" s="4"/>
      <c r="G264" s="4"/>
      <c r="H264" s="4"/>
      <c r="I264" s="4"/>
      <c r="S264" s="12"/>
      <c r="T264" s="12"/>
      <c r="U264" s="12"/>
    </row>
    <row r="265" spans="5:21" x14ac:dyDescent="0.25">
      <c r="E265" s="4"/>
      <c r="F265" s="4"/>
      <c r="G265" s="4"/>
      <c r="H265" s="4"/>
      <c r="I265" s="4"/>
      <c r="S265" s="12"/>
      <c r="T265" s="12"/>
      <c r="U265" s="12"/>
    </row>
    <row r="266" spans="5:21" x14ac:dyDescent="0.25">
      <c r="E266" s="4"/>
      <c r="F266" s="4"/>
      <c r="G266" s="4"/>
      <c r="H266" s="4"/>
      <c r="I266" s="4"/>
      <c r="S266" s="12"/>
      <c r="T266" s="12"/>
      <c r="U266" s="12"/>
    </row>
    <row r="267" spans="5:21" x14ac:dyDescent="0.25">
      <c r="E267" s="4"/>
      <c r="F267" s="4"/>
      <c r="G267" s="4"/>
      <c r="H267" s="4"/>
      <c r="I267" s="4"/>
      <c r="S267" s="12"/>
      <c r="T267" s="12"/>
      <c r="U267" s="12"/>
    </row>
    <row r="268" spans="5:21" x14ac:dyDescent="0.25">
      <c r="E268" s="4"/>
      <c r="F268" s="4"/>
      <c r="G268" s="4"/>
      <c r="H268" s="4"/>
      <c r="I268" s="4"/>
      <c r="S268" s="12"/>
      <c r="T268" s="12"/>
      <c r="U268" s="12"/>
    </row>
    <row r="269" spans="5:21" x14ac:dyDescent="0.25">
      <c r="E269" s="4"/>
      <c r="F269" s="4"/>
      <c r="G269" s="4"/>
      <c r="H269" s="4"/>
      <c r="I269" s="4"/>
      <c r="S269" s="12"/>
      <c r="T269" s="12"/>
      <c r="U269" s="12"/>
    </row>
    <row r="270" spans="5:21" x14ac:dyDescent="0.25">
      <c r="E270" s="4"/>
      <c r="F270" s="4"/>
      <c r="G270" s="4"/>
      <c r="H270" s="4"/>
      <c r="I270" s="4"/>
      <c r="S270" s="12"/>
      <c r="T270" s="12"/>
      <c r="U270" s="12"/>
    </row>
    <row r="271" spans="5:21" x14ac:dyDescent="0.25">
      <c r="E271" s="4"/>
      <c r="F271" s="4"/>
      <c r="G271" s="4"/>
      <c r="H271" s="4"/>
      <c r="I271" s="4"/>
      <c r="S271" s="12"/>
      <c r="T271" s="12"/>
      <c r="U271" s="12"/>
    </row>
    <row r="272" spans="5:21" x14ac:dyDescent="0.25">
      <c r="E272" s="4"/>
      <c r="F272" s="4"/>
      <c r="G272" s="4"/>
      <c r="H272" s="4"/>
      <c r="I272" s="4"/>
      <c r="S272" s="12"/>
      <c r="T272" s="12"/>
      <c r="U272" s="12"/>
    </row>
    <row r="273" spans="5:21" x14ac:dyDescent="0.25">
      <c r="E273" s="4"/>
      <c r="F273" s="4"/>
      <c r="G273" s="4"/>
      <c r="H273" s="4"/>
      <c r="I273" s="4"/>
      <c r="S273" s="12"/>
      <c r="T273" s="12"/>
      <c r="U273" s="12"/>
    </row>
    <row r="274" spans="5:21" x14ac:dyDescent="0.25">
      <c r="E274" s="4"/>
      <c r="F274" s="4"/>
      <c r="G274" s="4"/>
      <c r="H274" s="4"/>
      <c r="I274" s="4"/>
      <c r="S274" s="12"/>
      <c r="T274" s="12"/>
      <c r="U274" s="12"/>
    </row>
    <row r="275" spans="5:21" x14ac:dyDescent="0.25">
      <c r="E275" s="4"/>
      <c r="F275" s="4"/>
      <c r="G275" s="4"/>
      <c r="H275" s="4"/>
      <c r="I275" s="4"/>
      <c r="S275" s="12"/>
      <c r="T275" s="12"/>
      <c r="U275" s="12"/>
    </row>
    <row r="276" spans="5:21" x14ac:dyDescent="0.25">
      <c r="E276" s="4"/>
      <c r="F276" s="4"/>
      <c r="G276" s="4"/>
      <c r="H276" s="4"/>
      <c r="I276" s="4"/>
      <c r="S276" s="12"/>
      <c r="T276" s="12"/>
      <c r="U276" s="12"/>
    </row>
    <row r="277" spans="5:21" x14ac:dyDescent="0.25">
      <c r="E277" s="4"/>
      <c r="F277" s="4"/>
      <c r="G277" s="4"/>
      <c r="H277" s="4"/>
      <c r="I277" s="4"/>
      <c r="S277" s="12"/>
      <c r="T277" s="12"/>
      <c r="U277" s="12"/>
    </row>
    <row r="278" spans="5:21" x14ac:dyDescent="0.25">
      <c r="S278" s="13"/>
      <c r="T278" s="13"/>
      <c r="U278" s="13"/>
    </row>
    <row r="279" spans="5:21" x14ac:dyDescent="0.25">
      <c r="S279" s="13"/>
      <c r="T279" s="13"/>
      <c r="U279" s="13"/>
    </row>
    <row r="280" spans="5:21" x14ac:dyDescent="0.25">
      <c r="S280" s="13"/>
      <c r="T280" s="13"/>
      <c r="U280" s="13"/>
    </row>
    <row r="281" spans="5:21" x14ac:dyDescent="0.25">
      <c r="S281" s="13"/>
      <c r="T281" s="13"/>
      <c r="U281" s="13"/>
    </row>
    <row r="282" spans="5:21" x14ac:dyDescent="0.25">
      <c r="S282" s="13"/>
      <c r="T282" s="13"/>
      <c r="U282" s="13"/>
    </row>
    <row r="283" spans="5:21" x14ac:dyDescent="0.25">
      <c r="S283" s="13"/>
      <c r="T283" s="13"/>
      <c r="U283" s="13"/>
    </row>
    <row r="284" spans="5:21" x14ac:dyDescent="0.25">
      <c r="S284" s="13"/>
      <c r="T284" s="13"/>
      <c r="U284" s="13"/>
    </row>
    <row r="285" spans="5:21" x14ac:dyDescent="0.25">
      <c r="S285" s="13"/>
      <c r="T285" s="13"/>
      <c r="U285" s="13"/>
    </row>
    <row r="286" spans="5:21" x14ac:dyDescent="0.25">
      <c r="S286" s="13"/>
      <c r="T286" s="13"/>
      <c r="U286" s="13"/>
    </row>
    <row r="287" spans="5:21" x14ac:dyDescent="0.25">
      <c r="S287" s="13"/>
      <c r="T287" s="13"/>
      <c r="U287" s="13"/>
    </row>
    <row r="288" spans="5:21" x14ac:dyDescent="0.25">
      <c r="S288" s="13"/>
      <c r="T288" s="13"/>
      <c r="U288" s="13"/>
    </row>
    <row r="289" spans="19:21" x14ac:dyDescent="0.25">
      <c r="S289" s="13"/>
      <c r="T289" s="13"/>
      <c r="U289" s="13"/>
    </row>
    <row r="290" spans="19:21" x14ac:dyDescent="0.25">
      <c r="S290" s="13"/>
      <c r="T290" s="13"/>
      <c r="U290" s="13"/>
    </row>
    <row r="291" spans="19:21" x14ac:dyDescent="0.25">
      <c r="S291" s="13"/>
      <c r="T291" s="13"/>
      <c r="U291" s="13"/>
    </row>
    <row r="292" spans="19:21" x14ac:dyDescent="0.25">
      <c r="S292" s="13"/>
      <c r="T292" s="13"/>
      <c r="U292" s="13"/>
    </row>
    <row r="293" spans="19:21" x14ac:dyDescent="0.25">
      <c r="S293" s="13"/>
      <c r="T293" s="13"/>
      <c r="U293" s="13"/>
    </row>
    <row r="294" spans="19:21" x14ac:dyDescent="0.25">
      <c r="S294" s="13"/>
      <c r="T294" s="13"/>
      <c r="U294" s="13"/>
    </row>
    <row r="295" spans="19:21" x14ac:dyDescent="0.25">
      <c r="S295" s="13"/>
      <c r="T295" s="13"/>
      <c r="U295" s="13"/>
    </row>
    <row r="296" spans="19:21" x14ac:dyDescent="0.25">
      <c r="S296" s="13"/>
      <c r="T296" s="13"/>
      <c r="U296" s="13"/>
    </row>
    <row r="297" spans="19:21" x14ac:dyDescent="0.25">
      <c r="S297" s="13"/>
      <c r="T297" s="13"/>
      <c r="U297" s="13"/>
    </row>
    <row r="298" spans="19:21" x14ac:dyDescent="0.25">
      <c r="S298" s="13"/>
      <c r="T298" s="13"/>
      <c r="U298" s="13"/>
    </row>
    <row r="299" spans="19:21" x14ac:dyDescent="0.25">
      <c r="S299" s="13"/>
      <c r="T299" s="13"/>
      <c r="U299" s="13"/>
    </row>
    <row r="300" spans="19:21" x14ac:dyDescent="0.25">
      <c r="S300" s="13"/>
      <c r="T300" s="13"/>
      <c r="U300" s="13"/>
    </row>
    <row r="301" spans="19:21" x14ac:dyDescent="0.25">
      <c r="S301" s="13"/>
      <c r="T301" s="13"/>
      <c r="U301" s="13"/>
    </row>
    <row r="302" spans="19:21" x14ac:dyDescent="0.25">
      <c r="S302" s="13"/>
      <c r="T302" s="13"/>
      <c r="U302" s="13"/>
    </row>
    <row r="303" spans="19:21" x14ac:dyDescent="0.25">
      <c r="S303" s="13"/>
      <c r="T303" s="13"/>
      <c r="U303" s="13"/>
    </row>
    <row r="304" spans="19:21" x14ac:dyDescent="0.25">
      <c r="S304" s="13"/>
      <c r="T304" s="13"/>
      <c r="U304" s="13"/>
    </row>
    <row r="305" spans="19:21" x14ac:dyDescent="0.25">
      <c r="S305" s="13"/>
      <c r="T305" s="13"/>
      <c r="U305" s="13"/>
    </row>
    <row r="306" spans="19:21" x14ac:dyDescent="0.25">
      <c r="S306" s="13"/>
      <c r="T306" s="13"/>
      <c r="U306" s="13"/>
    </row>
    <row r="307" spans="19:21" x14ac:dyDescent="0.25">
      <c r="S307" s="13"/>
      <c r="T307" s="13"/>
      <c r="U307" s="13"/>
    </row>
    <row r="308" spans="19:21" x14ac:dyDescent="0.25">
      <c r="S308" s="13"/>
      <c r="T308" s="13"/>
      <c r="U308" s="13"/>
    </row>
    <row r="309" spans="19:21" x14ac:dyDescent="0.25">
      <c r="S309" s="13"/>
      <c r="T309" s="13"/>
      <c r="U309" s="13"/>
    </row>
    <row r="310" spans="19:21" x14ac:dyDescent="0.25">
      <c r="S310" s="13"/>
      <c r="T310" s="13"/>
      <c r="U310" s="13"/>
    </row>
    <row r="311" spans="19:21" x14ac:dyDescent="0.25">
      <c r="S311" s="13"/>
      <c r="T311" s="13"/>
      <c r="U311" s="13"/>
    </row>
    <row r="312" spans="19:21" x14ac:dyDescent="0.25">
      <c r="S312" s="13"/>
      <c r="T312" s="13"/>
      <c r="U312" s="13"/>
    </row>
    <row r="313" spans="19:21" x14ac:dyDescent="0.25">
      <c r="S313" s="13"/>
      <c r="T313" s="13"/>
      <c r="U313" s="13"/>
    </row>
    <row r="314" spans="19:21" x14ac:dyDescent="0.25">
      <c r="S314" s="13"/>
      <c r="T314" s="13"/>
      <c r="U314" s="13"/>
    </row>
    <row r="315" spans="19:21" x14ac:dyDescent="0.25">
      <c r="S315" s="13"/>
      <c r="T315" s="13"/>
      <c r="U315" s="13"/>
    </row>
    <row r="316" spans="19:21" x14ac:dyDescent="0.25">
      <c r="S316" s="13"/>
      <c r="T316" s="13"/>
      <c r="U316" s="13"/>
    </row>
    <row r="317" spans="19:21" x14ac:dyDescent="0.25">
      <c r="S317" s="13"/>
      <c r="T317" s="13"/>
      <c r="U317" s="13"/>
    </row>
    <row r="318" spans="19:21" x14ac:dyDescent="0.25">
      <c r="S318" s="13"/>
      <c r="T318" s="13"/>
      <c r="U318" s="13"/>
    </row>
    <row r="319" spans="19:21" x14ac:dyDescent="0.25">
      <c r="S319" s="13"/>
      <c r="T319" s="13"/>
      <c r="U319" s="13"/>
    </row>
    <row r="320" spans="19:21" x14ac:dyDescent="0.25">
      <c r="S320" s="13"/>
      <c r="T320" s="13"/>
      <c r="U320" s="13"/>
    </row>
    <row r="321" spans="19:21" x14ac:dyDescent="0.25">
      <c r="S321" s="13"/>
      <c r="T321" s="13"/>
      <c r="U321" s="13"/>
    </row>
    <row r="322" spans="19:21" x14ac:dyDescent="0.25">
      <c r="S322" s="13"/>
      <c r="T322" s="13"/>
      <c r="U322" s="13"/>
    </row>
    <row r="323" spans="19:21" x14ac:dyDescent="0.25">
      <c r="S323" s="13"/>
      <c r="T323" s="13"/>
      <c r="U323" s="13"/>
    </row>
    <row r="324" spans="19:21" x14ac:dyDescent="0.25">
      <c r="S324" s="13"/>
      <c r="T324" s="13"/>
      <c r="U324" s="13"/>
    </row>
    <row r="325" spans="19:21" x14ac:dyDescent="0.25">
      <c r="S325" s="13"/>
      <c r="T325" s="13"/>
      <c r="U325" s="13"/>
    </row>
    <row r="326" spans="19:21" x14ac:dyDescent="0.25">
      <c r="S326" s="13"/>
      <c r="T326" s="13"/>
      <c r="U326" s="13"/>
    </row>
    <row r="327" spans="19:21" x14ac:dyDescent="0.25">
      <c r="S327" s="13"/>
      <c r="T327" s="13"/>
      <c r="U327" s="13"/>
    </row>
    <row r="328" spans="19:21" x14ac:dyDescent="0.25">
      <c r="S328" s="13"/>
      <c r="T328" s="13"/>
      <c r="U328" s="13"/>
    </row>
    <row r="329" spans="19:21" x14ac:dyDescent="0.25">
      <c r="S329" s="13"/>
      <c r="T329" s="13"/>
      <c r="U329" s="13"/>
    </row>
    <row r="330" spans="19:21" x14ac:dyDescent="0.25">
      <c r="S330" s="13"/>
      <c r="T330" s="13"/>
      <c r="U330" s="13"/>
    </row>
    <row r="331" spans="19:21" x14ac:dyDescent="0.25">
      <c r="S331" s="13"/>
      <c r="T331" s="13"/>
      <c r="U331" s="13"/>
    </row>
    <row r="332" spans="19:21" x14ac:dyDescent="0.25">
      <c r="S332" s="13"/>
      <c r="T332" s="13"/>
      <c r="U332" s="13"/>
    </row>
    <row r="333" spans="19:21" x14ac:dyDescent="0.25">
      <c r="S333" s="13"/>
      <c r="T333" s="13"/>
      <c r="U333" s="13"/>
    </row>
    <row r="334" spans="19:21" x14ac:dyDescent="0.25">
      <c r="S334" s="13"/>
      <c r="T334" s="13"/>
      <c r="U334" s="13"/>
    </row>
    <row r="335" spans="19:21" x14ac:dyDescent="0.25">
      <c r="S335" s="13"/>
      <c r="T335" s="13"/>
      <c r="U335" s="13"/>
    </row>
    <row r="336" spans="19:21" x14ac:dyDescent="0.25">
      <c r="S336" s="13"/>
      <c r="T336" s="13"/>
      <c r="U336" s="13"/>
    </row>
    <row r="337" spans="19:21" x14ac:dyDescent="0.25">
      <c r="S337" s="13"/>
      <c r="T337" s="13"/>
      <c r="U337" s="13"/>
    </row>
    <row r="338" spans="19:21" x14ac:dyDescent="0.25">
      <c r="S338" s="13"/>
      <c r="T338" s="13"/>
      <c r="U338" s="13"/>
    </row>
    <row r="339" spans="19:21" x14ac:dyDescent="0.25">
      <c r="S339" s="13"/>
      <c r="T339" s="13"/>
      <c r="U339" s="13"/>
    </row>
    <row r="340" spans="19:21" x14ac:dyDescent="0.25">
      <c r="S340" s="13"/>
      <c r="T340" s="13"/>
      <c r="U340" s="13"/>
    </row>
    <row r="341" spans="19:21" x14ac:dyDescent="0.25">
      <c r="S341" s="13"/>
      <c r="T341" s="13"/>
      <c r="U341" s="13"/>
    </row>
    <row r="342" spans="19:21" x14ac:dyDescent="0.25">
      <c r="S342" s="13"/>
      <c r="T342" s="13"/>
      <c r="U342" s="13"/>
    </row>
    <row r="343" spans="19:21" x14ac:dyDescent="0.25">
      <c r="S343" s="13"/>
      <c r="T343" s="13"/>
      <c r="U343" s="13"/>
    </row>
    <row r="344" spans="19:21" x14ac:dyDescent="0.25">
      <c r="S344" s="13"/>
      <c r="T344" s="13"/>
      <c r="U344" s="13"/>
    </row>
    <row r="345" spans="19:21" x14ac:dyDescent="0.25">
      <c r="S345" s="13"/>
      <c r="T345" s="13"/>
      <c r="U345" s="13"/>
    </row>
    <row r="346" spans="19:21" x14ac:dyDescent="0.25">
      <c r="S346" s="13"/>
      <c r="T346" s="13"/>
      <c r="U346" s="13"/>
    </row>
    <row r="347" spans="19:21" x14ac:dyDescent="0.25">
      <c r="S347" s="13"/>
      <c r="T347" s="13"/>
      <c r="U347" s="13"/>
    </row>
    <row r="348" spans="19:21" x14ac:dyDescent="0.25">
      <c r="S348" s="13"/>
      <c r="T348" s="13"/>
      <c r="U348" s="13"/>
    </row>
    <row r="349" spans="19:21" x14ac:dyDescent="0.25">
      <c r="S349" s="13"/>
      <c r="T349" s="13"/>
      <c r="U349" s="13"/>
    </row>
    <row r="350" spans="19:21" x14ac:dyDescent="0.25">
      <c r="S350" s="13"/>
      <c r="T350" s="13"/>
      <c r="U350" s="13"/>
    </row>
    <row r="351" spans="19:21" x14ac:dyDescent="0.25">
      <c r="S351" s="13"/>
      <c r="T351" s="13"/>
      <c r="U351" s="13"/>
    </row>
    <row r="352" spans="19:21" x14ac:dyDescent="0.25">
      <c r="S352" s="13"/>
      <c r="T352" s="13"/>
      <c r="U352" s="13"/>
    </row>
    <row r="353" spans="19:21" x14ac:dyDescent="0.25">
      <c r="S353" s="13"/>
      <c r="T353" s="13"/>
      <c r="U353" s="13"/>
    </row>
  </sheetData>
  <pageMargins left="0.75" right="0.75" top="1" bottom="1" header="0.5" footer="0.5"/>
  <pageSetup orientation="landscape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M207"/>
  <sheetViews>
    <sheetView workbookViewId="0">
      <selection activeCell="D33" sqref="D33"/>
    </sheetView>
    <sheetView workbookViewId="1"/>
    <sheetView workbookViewId="2">
      <selection activeCell="D4" sqref="D4"/>
    </sheetView>
  </sheetViews>
  <sheetFormatPr defaultRowHeight="13.2" x14ac:dyDescent="0.25"/>
  <cols>
    <col min="3" max="3" width="25.33203125" customWidth="1"/>
    <col min="6" max="6" width="22.5546875" customWidth="1"/>
    <col min="7" max="7" width="22" customWidth="1"/>
    <col min="8" max="8" width="19.33203125" style="4" customWidth="1"/>
    <col min="9" max="9" width="17.44140625" style="4" customWidth="1"/>
    <col min="10" max="10" width="14.88671875" style="4" bestFit="1" customWidth="1"/>
    <col min="11" max="11" width="16.109375" style="4" customWidth="1"/>
    <col min="12" max="12" width="16.5546875" style="4" customWidth="1"/>
    <col min="13" max="13" width="15.88671875" style="4" bestFit="1" customWidth="1"/>
  </cols>
  <sheetData>
    <row r="1" spans="3:13" x14ac:dyDescent="0.25">
      <c r="G1" s="3" t="s">
        <v>332</v>
      </c>
      <c r="J1" s="6" t="s">
        <v>333</v>
      </c>
    </row>
    <row r="2" spans="3:13" ht="16.8" x14ac:dyDescent="0.55000000000000004">
      <c r="G2" s="2" t="s">
        <v>250</v>
      </c>
      <c r="J2" s="17" t="s">
        <v>250</v>
      </c>
    </row>
    <row r="3" spans="3:13" x14ac:dyDescent="0.25">
      <c r="G3" t="s">
        <v>286</v>
      </c>
      <c r="H3" s="26">
        <v>0.5</v>
      </c>
      <c r="I3" s="26">
        <v>0.05</v>
      </c>
      <c r="J3" s="4" t="s">
        <v>286</v>
      </c>
      <c r="K3" s="26">
        <v>0.5</v>
      </c>
      <c r="L3" s="26">
        <v>0.05</v>
      </c>
    </row>
    <row r="4" spans="3:13" x14ac:dyDescent="0.25">
      <c r="G4" t="s">
        <v>285</v>
      </c>
      <c r="H4" s="28">
        <v>0.5</v>
      </c>
      <c r="I4" s="28">
        <v>0.25</v>
      </c>
      <c r="J4" s="4" t="s">
        <v>285</v>
      </c>
      <c r="K4" s="28">
        <v>0.5</v>
      </c>
      <c r="L4" s="28">
        <v>0.12</v>
      </c>
    </row>
    <row r="5" spans="3:13" x14ac:dyDescent="0.25">
      <c r="G5" t="s">
        <v>22</v>
      </c>
      <c r="H5" s="27">
        <f>+H4+H3</f>
        <v>1</v>
      </c>
      <c r="I5" s="26">
        <f>+(I4+I3)/2</f>
        <v>0.15</v>
      </c>
      <c r="J5" s="4" t="s">
        <v>22</v>
      </c>
      <c r="K5" s="27">
        <f>+K4+K3</f>
        <v>1</v>
      </c>
      <c r="L5" s="26">
        <f>+(L4+L3)/2</f>
        <v>8.4999999999999992E-2</v>
      </c>
    </row>
    <row r="7" spans="3:13" x14ac:dyDescent="0.25">
      <c r="H7" s="6" t="s">
        <v>296</v>
      </c>
      <c r="I7" s="6" t="s">
        <v>297</v>
      </c>
    </row>
    <row r="8" spans="3:13" x14ac:dyDescent="0.25">
      <c r="G8" s="3"/>
      <c r="H8" s="6" t="s">
        <v>8</v>
      </c>
      <c r="I8" s="6" t="s">
        <v>8</v>
      </c>
      <c r="J8" s="6"/>
      <c r="K8" s="6"/>
      <c r="L8" s="6"/>
      <c r="M8" s="6" t="s">
        <v>252</v>
      </c>
    </row>
    <row r="9" spans="3:13" x14ac:dyDescent="0.25">
      <c r="F9" s="2" t="s">
        <v>334</v>
      </c>
      <c r="G9" s="2" t="s">
        <v>249</v>
      </c>
      <c r="H9" s="25">
        <v>36892</v>
      </c>
      <c r="I9" s="25">
        <f>+H9</f>
        <v>36892</v>
      </c>
      <c r="J9" s="15" t="s">
        <v>10</v>
      </c>
      <c r="K9" s="15" t="s">
        <v>250</v>
      </c>
      <c r="L9" s="15" t="s">
        <v>251</v>
      </c>
      <c r="M9" s="15" t="s">
        <v>9</v>
      </c>
    </row>
    <row r="10" spans="3:13" x14ac:dyDescent="0.25">
      <c r="C10" s="2" t="s">
        <v>196</v>
      </c>
      <c r="F10" s="22" t="s">
        <v>6</v>
      </c>
    </row>
    <row r="11" spans="3:13" x14ac:dyDescent="0.25">
      <c r="F11" t="s">
        <v>6</v>
      </c>
    </row>
    <row r="12" spans="3:13" x14ac:dyDescent="0.25">
      <c r="C12" t="s">
        <v>197</v>
      </c>
      <c r="F12" t="s">
        <v>332</v>
      </c>
      <c r="G12" t="s">
        <v>283</v>
      </c>
      <c r="H12" s="4">
        <v>266000000</v>
      </c>
      <c r="I12" s="4">
        <v>0</v>
      </c>
      <c r="J12" s="4">
        <f>8000000*0.5</f>
        <v>4000000</v>
      </c>
      <c r="K12" s="4">
        <f>+H12*0.5*I5</f>
        <v>19950000</v>
      </c>
      <c r="L12" s="4">
        <v>0</v>
      </c>
      <c r="M12" s="4">
        <f>+K12+L12</f>
        <v>19950000</v>
      </c>
    </row>
    <row r="13" spans="3:13" x14ac:dyDescent="0.25">
      <c r="C13" t="s">
        <v>198</v>
      </c>
      <c r="F13" t="s">
        <v>332</v>
      </c>
      <c r="G13" t="s">
        <v>283</v>
      </c>
      <c r="H13" s="4">
        <v>157000000</v>
      </c>
      <c r="I13" s="4">
        <v>0</v>
      </c>
      <c r="J13" s="4">
        <f>5000000*0.5</f>
        <v>2500000</v>
      </c>
      <c r="K13" s="4">
        <f>+H13*0.5*I5</f>
        <v>11775000</v>
      </c>
      <c r="L13" s="4">
        <v>0</v>
      </c>
      <c r="M13" s="4">
        <f t="shared" ref="M13:M19" si="0">+K13+L13</f>
        <v>11775000</v>
      </c>
    </row>
    <row r="14" spans="3:13" x14ac:dyDescent="0.25">
      <c r="C14" t="s">
        <v>199</v>
      </c>
      <c r="F14" t="s">
        <v>332</v>
      </c>
      <c r="G14" t="s">
        <v>283</v>
      </c>
      <c r="H14" s="4">
        <v>174000000</v>
      </c>
      <c r="I14" s="4">
        <v>0</v>
      </c>
      <c r="J14" s="4">
        <f>5000000*0.5</f>
        <v>2500000</v>
      </c>
      <c r="K14" s="4">
        <f>+H14*I5*0.5</f>
        <v>13050000</v>
      </c>
      <c r="L14" s="4">
        <v>0</v>
      </c>
      <c r="M14" s="4">
        <f t="shared" si="0"/>
        <v>13050000</v>
      </c>
    </row>
    <row r="15" spans="3:13" x14ac:dyDescent="0.25">
      <c r="M15" s="4">
        <f t="shared" si="0"/>
        <v>0</v>
      </c>
    </row>
    <row r="16" spans="3:13" x14ac:dyDescent="0.25">
      <c r="C16" t="s">
        <v>200</v>
      </c>
      <c r="F16" t="s">
        <v>332</v>
      </c>
      <c r="G16" t="s">
        <v>283</v>
      </c>
      <c r="H16" s="4">
        <v>154000000</v>
      </c>
      <c r="I16" s="4">
        <v>0</v>
      </c>
      <c r="J16" s="4">
        <f>5000000*0.5</f>
        <v>2500000</v>
      </c>
      <c r="K16" s="4">
        <f>+H16*0.5*I5</f>
        <v>11550000</v>
      </c>
      <c r="L16" s="4">
        <v>0</v>
      </c>
      <c r="M16" s="4">
        <f t="shared" si="0"/>
        <v>11550000</v>
      </c>
    </row>
    <row r="17" spans="3:13" x14ac:dyDescent="0.25">
      <c r="C17" t="s">
        <v>201</v>
      </c>
      <c r="F17" t="s">
        <v>335</v>
      </c>
      <c r="G17" t="s">
        <v>284</v>
      </c>
      <c r="H17" s="4">
        <v>154000000</v>
      </c>
      <c r="I17" s="4">
        <v>0</v>
      </c>
      <c r="J17" s="4">
        <v>5000000</v>
      </c>
      <c r="K17" s="4">
        <f>+H17*L5</f>
        <v>13089999.999999998</v>
      </c>
      <c r="L17" s="4">
        <v>0</v>
      </c>
      <c r="M17" s="4">
        <f t="shared" si="0"/>
        <v>13089999.999999998</v>
      </c>
    </row>
    <row r="18" spans="3:13" ht="15" x14ac:dyDescent="0.4">
      <c r="C18" t="s">
        <v>202</v>
      </c>
      <c r="F18" t="s">
        <v>332</v>
      </c>
      <c r="G18" t="s">
        <v>283</v>
      </c>
      <c r="H18" s="10">
        <v>126000000</v>
      </c>
      <c r="I18" s="10">
        <v>0</v>
      </c>
      <c r="J18" s="10">
        <f>4000000*0.5</f>
        <v>2000000</v>
      </c>
      <c r="K18" s="10">
        <f>+H18*I5*0.5</f>
        <v>9450000</v>
      </c>
      <c r="L18" s="10">
        <v>0</v>
      </c>
      <c r="M18" s="10">
        <f t="shared" si="0"/>
        <v>9450000</v>
      </c>
    </row>
    <row r="19" spans="3:13" x14ac:dyDescent="0.25">
      <c r="C19" t="s">
        <v>22</v>
      </c>
      <c r="H19" s="4">
        <f>SUM(H12:H18)</f>
        <v>1031000000</v>
      </c>
      <c r="I19" s="4">
        <f>SUM(I12:I18)</f>
        <v>0</v>
      </c>
      <c r="J19" s="4">
        <f>SUM(J12:J18)</f>
        <v>18500000</v>
      </c>
      <c r="K19" s="4">
        <f>SUM(K12:K18)</f>
        <v>78865000</v>
      </c>
      <c r="L19" s="5">
        <f>SUM(L12:L18)</f>
        <v>0</v>
      </c>
      <c r="M19" s="4">
        <f t="shared" si="0"/>
        <v>78865000</v>
      </c>
    </row>
    <row r="22" spans="3:13" x14ac:dyDescent="0.25">
      <c r="C22" s="2" t="s">
        <v>203</v>
      </c>
    </row>
    <row r="24" spans="3:13" x14ac:dyDescent="0.25">
      <c r="C24" t="s">
        <v>287</v>
      </c>
      <c r="E24" t="s">
        <v>290</v>
      </c>
      <c r="F24" t="s">
        <v>332</v>
      </c>
      <c r="G24" t="s">
        <v>288</v>
      </c>
      <c r="H24" s="4">
        <v>2000000</v>
      </c>
      <c r="J24" s="4" t="s">
        <v>6</v>
      </c>
      <c r="K24" s="4" t="s">
        <v>6</v>
      </c>
      <c r="L24" s="4" t="s">
        <v>6</v>
      </c>
      <c r="M24" s="4" t="s">
        <v>6</v>
      </c>
    </row>
    <row r="25" spans="3:13" x14ac:dyDescent="0.25">
      <c r="C25" t="s">
        <v>204</v>
      </c>
      <c r="D25" t="s">
        <v>6</v>
      </c>
      <c r="E25" t="s">
        <v>206</v>
      </c>
      <c r="F25" t="s">
        <v>332</v>
      </c>
      <c r="G25" t="s">
        <v>168</v>
      </c>
      <c r="H25" s="4">
        <v>47000000</v>
      </c>
      <c r="J25" s="4" t="s">
        <v>6</v>
      </c>
      <c r="K25" s="4" t="s">
        <v>6</v>
      </c>
      <c r="L25" s="4" t="s">
        <v>6</v>
      </c>
      <c r="M25" s="4" t="s">
        <v>6</v>
      </c>
    </row>
    <row r="26" spans="3:13" x14ac:dyDescent="0.25">
      <c r="C26" t="s">
        <v>205</v>
      </c>
      <c r="D26" t="s">
        <v>6</v>
      </c>
      <c r="E26" t="s">
        <v>291</v>
      </c>
      <c r="F26" t="s">
        <v>332</v>
      </c>
      <c r="G26" t="s">
        <v>289</v>
      </c>
    </row>
    <row r="27" spans="3:13" x14ac:dyDescent="0.25">
      <c r="C27" t="s">
        <v>208</v>
      </c>
      <c r="D27" t="s">
        <v>6</v>
      </c>
      <c r="E27" t="s">
        <v>290</v>
      </c>
      <c r="F27" t="s">
        <v>332</v>
      </c>
      <c r="G27" t="s">
        <v>289</v>
      </c>
    </row>
    <row r="28" spans="3:13" x14ac:dyDescent="0.25">
      <c r="C28" t="s">
        <v>292</v>
      </c>
      <c r="D28" t="s">
        <v>6</v>
      </c>
      <c r="E28" t="s">
        <v>293</v>
      </c>
      <c r="F28" t="s">
        <v>332</v>
      </c>
      <c r="G28" t="s">
        <v>289</v>
      </c>
    </row>
    <row r="29" spans="3:13" x14ac:dyDescent="0.25">
      <c r="D29" t="s">
        <v>6</v>
      </c>
    </row>
    <row r="30" spans="3:13" x14ac:dyDescent="0.25">
      <c r="C30" t="s">
        <v>298</v>
      </c>
      <c r="D30" t="s">
        <v>6</v>
      </c>
      <c r="E30" t="s">
        <v>207</v>
      </c>
      <c r="F30" t="s">
        <v>332</v>
      </c>
      <c r="G30" t="s">
        <v>167</v>
      </c>
    </row>
    <row r="31" spans="3:13" x14ac:dyDescent="0.25">
      <c r="C31" t="s">
        <v>298</v>
      </c>
      <c r="D31" t="s">
        <v>6</v>
      </c>
      <c r="E31" t="s">
        <v>294</v>
      </c>
      <c r="F31" t="s">
        <v>332</v>
      </c>
    </row>
    <row r="32" spans="3:13" x14ac:dyDescent="0.25">
      <c r="C32" t="s">
        <v>298</v>
      </c>
      <c r="D32" t="s">
        <v>6</v>
      </c>
      <c r="E32" t="s">
        <v>295</v>
      </c>
      <c r="F32" t="s">
        <v>332</v>
      </c>
    </row>
    <row r="33" spans="3:13" x14ac:dyDescent="0.25">
      <c r="C33" t="str">
        <f>+C32</f>
        <v>Unassigned</v>
      </c>
      <c r="D33" t="s">
        <v>6</v>
      </c>
      <c r="E33" t="s">
        <v>299</v>
      </c>
      <c r="F33" t="s">
        <v>332</v>
      </c>
    </row>
    <row r="34" spans="3:13" x14ac:dyDescent="0.25">
      <c r="C34" s="3" t="s">
        <v>6</v>
      </c>
      <c r="D34" t="s">
        <v>6</v>
      </c>
      <c r="E34" t="s">
        <v>6</v>
      </c>
    </row>
    <row r="36" spans="3:13" x14ac:dyDescent="0.25">
      <c r="C36" s="2" t="s">
        <v>209</v>
      </c>
    </row>
    <row r="38" spans="3:13" x14ac:dyDescent="0.25">
      <c r="C38" t="s">
        <v>210</v>
      </c>
      <c r="E38" t="s">
        <v>6</v>
      </c>
      <c r="F38" t="s">
        <v>332</v>
      </c>
      <c r="G38" t="s">
        <v>171</v>
      </c>
      <c r="H38" s="4">
        <v>0</v>
      </c>
      <c r="I38" s="4">
        <v>18000000</v>
      </c>
      <c r="J38" s="4">
        <v>0</v>
      </c>
      <c r="K38" s="4">
        <f>+I38*$I$5</f>
        <v>2700000</v>
      </c>
      <c r="L38" s="4">
        <v>0</v>
      </c>
      <c r="M38" s="4">
        <f t="shared" ref="M38:M51" si="1">+L38+K38</f>
        <v>2700000</v>
      </c>
    </row>
    <row r="39" spans="3:13" x14ac:dyDescent="0.25">
      <c r="C39" t="s">
        <v>302</v>
      </c>
      <c r="F39" t="s">
        <v>332</v>
      </c>
      <c r="G39" t="s">
        <v>167</v>
      </c>
      <c r="H39" s="4">
        <v>0</v>
      </c>
      <c r="I39" s="4">
        <v>0</v>
      </c>
      <c r="J39" s="4">
        <v>0</v>
      </c>
      <c r="K39" s="4">
        <f t="shared" ref="K39:K51" si="2">+I39*$I$5</f>
        <v>0</v>
      </c>
      <c r="L39" s="4">
        <v>0</v>
      </c>
      <c r="M39" s="4">
        <f t="shared" si="1"/>
        <v>0</v>
      </c>
    </row>
    <row r="40" spans="3:13" x14ac:dyDescent="0.25">
      <c r="C40" t="s">
        <v>211</v>
      </c>
      <c r="F40" t="s">
        <v>332</v>
      </c>
      <c r="G40" t="s">
        <v>173</v>
      </c>
      <c r="H40" s="4">
        <v>0</v>
      </c>
      <c r="I40" s="4">
        <v>24000000</v>
      </c>
      <c r="J40" s="4">
        <v>0</v>
      </c>
      <c r="K40" s="4">
        <f t="shared" si="2"/>
        <v>3600000</v>
      </c>
      <c r="L40" s="4">
        <v>0</v>
      </c>
      <c r="M40" s="4">
        <f t="shared" si="1"/>
        <v>3600000</v>
      </c>
    </row>
    <row r="41" spans="3:13" x14ac:dyDescent="0.25">
      <c r="C41" t="s">
        <v>212</v>
      </c>
      <c r="F41" t="s">
        <v>332</v>
      </c>
      <c r="G41" t="s">
        <v>173</v>
      </c>
      <c r="H41" s="4">
        <v>0</v>
      </c>
      <c r="I41" s="4">
        <v>107000000</v>
      </c>
      <c r="J41" s="4">
        <v>0</v>
      </c>
      <c r="K41" s="4">
        <f t="shared" si="2"/>
        <v>16050000</v>
      </c>
      <c r="L41" s="4">
        <v>0</v>
      </c>
      <c r="M41" s="4">
        <f t="shared" si="1"/>
        <v>16050000</v>
      </c>
    </row>
    <row r="42" spans="3:13" x14ac:dyDescent="0.25">
      <c r="C42" t="s">
        <v>213</v>
      </c>
      <c r="F42" t="s">
        <v>332</v>
      </c>
      <c r="G42" t="s">
        <v>173</v>
      </c>
      <c r="H42" s="4">
        <v>0</v>
      </c>
      <c r="I42" s="4">
        <v>214000000</v>
      </c>
      <c r="J42" s="4">
        <v>0</v>
      </c>
      <c r="K42" s="4">
        <f t="shared" si="2"/>
        <v>32100000</v>
      </c>
      <c r="L42" s="4">
        <v>0</v>
      </c>
      <c r="M42" s="4">
        <f t="shared" si="1"/>
        <v>32100000</v>
      </c>
    </row>
    <row r="43" spans="3:13" x14ac:dyDescent="0.25">
      <c r="C43" t="s">
        <v>303</v>
      </c>
      <c r="F43" t="s">
        <v>332</v>
      </c>
      <c r="G43" t="s">
        <v>167</v>
      </c>
      <c r="H43" s="4">
        <v>0</v>
      </c>
      <c r="I43" s="4">
        <v>0</v>
      </c>
      <c r="J43" s="4">
        <v>0</v>
      </c>
      <c r="K43" s="4">
        <f t="shared" si="2"/>
        <v>0</v>
      </c>
      <c r="L43" s="4">
        <v>0</v>
      </c>
      <c r="M43" s="4">
        <f t="shared" si="1"/>
        <v>0</v>
      </c>
    </row>
    <row r="44" spans="3:13" x14ac:dyDescent="0.25">
      <c r="C44" t="s">
        <v>301</v>
      </c>
      <c r="F44" t="s">
        <v>332</v>
      </c>
      <c r="G44" t="s">
        <v>173</v>
      </c>
      <c r="H44" s="4">
        <v>0</v>
      </c>
      <c r="I44" s="4">
        <v>0</v>
      </c>
      <c r="J44" s="4">
        <v>0</v>
      </c>
      <c r="K44" s="4">
        <f t="shared" si="2"/>
        <v>0</v>
      </c>
      <c r="L44" s="4">
        <v>0</v>
      </c>
      <c r="M44" s="4">
        <f t="shared" si="1"/>
        <v>0</v>
      </c>
    </row>
    <row r="45" spans="3:13" x14ac:dyDescent="0.25">
      <c r="C45" t="s">
        <v>214</v>
      </c>
      <c r="F45" t="s">
        <v>332</v>
      </c>
      <c r="G45" t="s">
        <v>171</v>
      </c>
      <c r="H45" s="4">
        <v>0</v>
      </c>
      <c r="I45" s="4">
        <v>0</v>
      </c>
      <c r="J45" s="4">
        <v>0</v>
      </c>
      <c r="K45" s="4">
        <f t="shared" si="2"/>
        <v>0</v>
      </c>
      <c r="L45" s="4">
        <v>0</v>
      </c>
      <c r="M45" s="4">
        <f t="shared" si="1"/>
        <v>0</v>
      </c>
    </row>
    <row r="46" spans="3:13" x14ac:dyDescent="0.25">
      <c r="C46" t="s">
        <v>300</v>
      </c>
      <c r="F46" t="s">
        <v>332</v>
      </c>
      <c r="G46" t="s">
        <v>171</v>
      </c>
      <c r="H46" s="4">
        <v>0</v>
      </c>
      <c r="I46" s="4">
        <v>5000000</v>
      </c>
      <c r="J46" s="4">
        <v>0</v>
      </c>
      <c r="K46" s="4">
        <f t="shared" si="2"/>
        <v>750000</v>
      </c>
      <c r="L46" s="4">
        <v>0</v>
      </c>
      <c r="M46" s="4">
        <f t="shared" si="1"/>
        <v>750000</v>
      </c>
    </row>
    <row r="47" spans="3:13" x14ac:dyDescent="0.25">
      <c r="C47" t="s">
        <v>304</v>
      </c>
      <c r="F47" t="s">
        <v>332</v>
      </c>
      <c r="G47" t="s">
        <v>173</v>
      </c>
      <c r="H47" s="4">
        <v>0</v>
      </c>
      <c r="I47" s="4">
        <v>0</v>
      </c>
      <c r="J47" s="4">
        <v>0</v>
      </c>
      <c r="K47" s="4">
        <f t="shared" si="2"/>
        <v>0</v>
      </c>
      <c r="L47" s="4">
        <v>0</v>
      </c>
      <c r="M47" s="4">
        <f t="shared" si="1"/>
        <v>0</v>
      </c>
    </row>
    <row r="48" spans="3:13" x14ac:dyDescent="0.25">
      <c r="C48" t="s">
        <v>305</v>
      </c>
      <c r="F48" t="s">
        <v>332</v>
      </c>
      <c r="G48" t="s">
        <v>167</v>
      </c>
      <c r="H48" s="4">
        <v>0</v>
      </c>
      <c r="I48" s="4">
        <v>0</v>
      </c>
      <c r="J48" s="4">
        <v>0</v>
      </c>
      <c r="K48" s="4">
        <f t="shared" si="2"/>
        <v>0</v>
      </c>
      <c r="L48" s="4">
        <v>0</v>
      </c>
      <c r="M48" s="4">
        <f t="shared" si="1"/>
        <v>0</v>
      </c>
    </row>
    <row r="49" spans="3:13" x14ac:dyDescent="0.25">
      <c r="C49" t="s">
        <v>306</v>
      </c>
      <c r="F49" t="s">
        <v>332</v>
      </c>
      <c r="G49" t="s">
        <v>173</v>
      </c>
      <c r="H49" s="4">
        <v>0</v>
      </c>
      <c r="I49" s="4">
        <v>0</v>
      </c>
      <c r="J49" s="4">
        <v>0</v>
      </c>
      <c r="K49" s="4">
        <f t="shared" si="2"/>
        <v>0</v>
      </c>
      <c r="L49" s="4">
        <v>0</v>
      </c>
      <c r="M49" s="4">
        <f t="shared" si="1"/>
        <v>0</v>
      </c>
    </row>
    <row r="50" spans="3:13" x14ac:dyDescent="0.25">
      <c r="C50" t="s">
        <v>307</v>
      </c>
      <c r="F50" t="s">
        <v>332</v>
      </c>
      <c r="G50" t="s">
        <v>173</v>
      </c>
      <c r="H50" s="4">
        <v>0</v>
      </c>
      <c r="I50" s="4">
        <v>0</v>
      </c>
      <c r="J50" s="4">
        <v>0</v>
      </c>
      <c r="K50" s="4">
        <f t="shared" si="2"/>
        <v>0</v>
      </c>
      <c r="L50" s="4">
        <v>0</v>
      </c>
      <c r="M50" s="4">
        <f t="shared" si="1"/>
        <v>0</v>
      </c>
    </row>
    <row r="51" spans="3:13" x14ac:dyDescent="0.25">
      <c r="C51" t="s">
        <v>308</v>
      </c>
      <c r="F51" t="s">
        <v>332</v>
      </c>
      <c r="G51" t="s">
        <v>173</v>
      </c>
      <c r="H51" s="4">
        <v>0</v>
      </c>
      <c r="I51" s="4">
        <v>0</v>
      </c>
      <c r="J51" s="4">
        <v>0</v>
      </c>
      <c r="K51" s="4">
        <f t="shared" si="2"/>
        <v>0</v>
      </c>
      <c r="L51" s="4">
        <v>0</v>
      </c>
      <c r="M51" s="4">
        <f t="shared" si="1"/>
        <v>0</v>
      </c>
    </row>
    <row r="52" spans="3:13" x14ac:dyDescent="0.25">
      <c r="C52" t="s">
        <v>6</v>
      </c>
    </row>
    <row r="55" spans="3:13" x14ac:dyDescent="0.25">
      <c r="C55" s="2" t="s">
        <v>215</v>
      </c>
    </row>
    <row r="57" spans="3:13" x14ac:dyDescent="0.25">
      <c r="C57" t="s">
        <v>216</v>
      </c>
      <c r="F57" t="s">
        <v>332</v>
      </c>
      <c r="G57" t="s">
        <v>309</v>
      </c>
      <c r="H57" s="4">
        <v>0</v>
      </c>
      <c r="I57" s="4">
        <v>10000000</v>
      </c>
      <c r="J57" s="4">
        <v>0</v>
      </c>
      <c r="K57" s="4">
        <f>+I57*$I$5</f>
        <v>1500000</v>
      </c>
      <c r="L57" s="4">
        <v>0</v>
      </c>
      <c r="M57" s="4">
        <f t="shared" ref="M57:M80" si="3">+L57+K57</f>
        <v>1500000</v>
      </c>
    </row>
    <row r="58" spans="3:13" x14ac:dyDescent="0.25">
      <c r="C58" t="s">
        <v>217</v>
      </c>
      <c r="F58" t="s">
        <v>332</v>
      </c>
      <c r="G58" t="s">
        <v>171</v>
      </c>
      <c r="H58" s="4">
        <v>0</v>
      </c>
      <c r="I58" s="4">
        <v>4000000</v>
      </c>
      <c r="J58" s="4">
        <v>0</v>
      </c>
      <c r="K58" s="4">
        <f t="shared" ref="K58:K80" si="4">+I58*$I$5</f>
        <v>600000</v>
      </c>
      <c r="L58" s="4">
        <v>0</v>
      </c>
      <c r="M58" s="4">
        <f t="shared" si="3"/>
        <v>600000</v>
      </c>
    </row>
    <row r="59" spans="3:13" x14ac:dyDescent="0.25">
      <c r="C59" t="s">
        <v>218</v>
      </c>
      <c r="F59" t="s">
        <v>332</v>
      </c>
      <c r="G59" t="s">
        <v>169</v>
      </c>
      <c r="H59" s="4">
        <v>0</v>
      </c>
      <c r="I59" s="4">
        <v>102000000</v>
      </c>
      <c r="J59" s="4">
        <v>0</v>
      </c>
      <c r="K59" s="4">
        <f t="shared" si="4"/>
        <v>15300000</v>
      </c>
      <c r="L59" s="4">
        <v>0</v>
      </c>
      <c r="M59" s="4">
        <f t="shared" si="3"/>
        <v>15300000</v>
      </c>
    </row>
    <row r="60" spans="3:13" x14ac:dyDescent="0.25">
      <c r="C60" t="s">
        <v>219</v>
      </c>
      <c r="F60" t="s">
        <v>332</v>
      </c>
      <c r="G60" t="s">
        <v>169</v>
      </c>
      <c r="H60" s="4">
        <v>0</v>
      </c>
      <c r="I60" s="4">
        <v>6000000</v>
      </c>
      <c r="J60" s="4">
        <v>0</v>
      </c>
      <c r="K60" s="4">
        <f t="shared" si="4"/>
        <v>900000</v>
      </c>
      <c r="L60" s="4">
        <v>0</v>
      </c>
      <c r="M60" s="4">
        <f t="shared" si="3"/>
        <v>900000</v>
      </c>
    </row>
    <row r="61" spans="3:13" x14ac:dyDescent="0.25">
      <c r="C61" t="s">
        <v>220</v>
      </c>
      <c r="F61" t="s">
        <v>332</v>
      </c>
      <c r="G61" t="s">
        <v>173</v>
      </c>
      <c r="H61" s="4">
        <v>0</v>
      </c>
      <c r="I61" s="4">
        <v>1000000</v>
      </c>
      <c r="J61" s="4">
        <v>0</v>
      </c>
      <c r="K61" s="4">
        <f t="shared" si="4"/>
        <v>150000</v>
      </c>
      <c r="L61" s="4">
        <v>0</v>
      </c>
      <c r="M61" s="4">
        <f t="shared" si="3"/>
        <v>150000</v>
      </c>
    </row>
    <row r="62" spans="3:13" x14ac:dyDescent="0.25">
      <c r="C62" t="s">
        <v>221</v>
      </c>
      <c r="F62" t="s">
        <v>332</v>
      </c>
      <c r="G62" t="s">
        <v>173</v>
      </c>
      <c r="H62" s="4">
        <v>0</v>
      </c>
      <c r="I62" s="4">
        <v>5000000</v>
      </c>
      <c r="J62" s="4">
        <v>0</v>
      </c>
      <c r="K62" s="4">
        <f t="shared" si="4"/>
        <v>750000</v>
      </c>
      <c r="L62" s="4">
        <v>0</v>
      </c>
      <c r="M62" s="4">
        <f t="shared" si="3"/>
        <v>750000</v>
      </c>
    </row>
    <row r="63" spans="3:13" x14ac:dyDescent="0.25">
      <c r="C63" t="s">
        <v>222</v>
      </c>
      <c r="F63" t="s">
        <v>332</v>
      </c>
      <c r="G63" t="s">
        <v>310</v>
      </c>
      <c r="H63" s="4">
        <v>0</v>
      </c>
      <c r="I63" s="4">
        <v>4000000</v>
      </c>
      <c r="J63" s="4">
        <v>0</v>
      </c>
      <c r="K63" s="4">
        <f t="shared" si="4"/>
        <v>600000</v>
      </c>
      <c r="L63" s="4">
        <v>0</v>
      </c>
      <c r="M63" s="4">
        <f t="shared" si="3"/>
        <v>600000</v>
      </c>
    </row>
    <row r="64" spans="3:13" x14ac:dyDescent="0.25">
      <c r="C64" t="s">
        <v>223</v>
      </c>
      <c r="F64" t="s">
        <v>332</v>
      </c>
      <c r="G64" t="s">
        <v>310</v>
      </c>
      <c r="H64" s="4">
        <v>0</v>
      </c>
      <c r="I64" s="4">
        <v>4000000</v>
      </c>
      <c r="J64" s="4">
        <v>0</v>
      </c>
      <c r="K64" s="4">
        <f t="shared" si="4"/>
        <v>600000</v>
      </c>
      <c r="L64" s="4">
        <v>0</v>
      </c>
      <c r="M64" s="4">
        <f t="shared" si="3"/>
        <v>600000</v>
      </c>
    </row>
    <row r="65" spans="3:13" x14ac:dyDescent="0.25">
      <c r="C65" t="s">
        <v>224</v>
      </c>
      <c r="F65" t="s">
        <v>332</v>
      </c>
      <c r="G65" t="s">
        <v>173</v>
      </c>
      <c r="H65" s="4">
        <v>0</v>
      </c>
      <c r="I65" s="4">
        <v>10000000</v>
      </c>
      <c r="J65" s="4">
        <v>0</v>
      </c>
      <c r="K65" s="4">
        <f t="shared" si="4"/>
        <v>1500000</v>
      </c>
      <c r="L65" s="4">
        <v>0</v>
      </c>
      <c r="M65" s="4">
        <f t="shared" si="3"/>
        <v>1500000</v>
      </c>
    </row>
    <row r="66" spans="3:13" x14ac:dyDescent="0.25">
      <c r="C66" t="s">
        <v>225</v>
      </c>
      <c r="F66" t="s">
        <v>332</v>
      </c>
      <c r="G66" t="s">
        <v>310</v>
      </c>
      <c r="H66" s="4">
        <v>0</v>
      </c>
      <c r="I66" s="4">
        <v>7000000</v>
      </c>
      <c r="J66" s="4">
        <v>0</v>
      </c>
      <c r="K66" s="4">
        <f t="shared" si="4"/>
        <v>1050000</v>
      </c>
      <c r="L66" s="4">
        <v>0</v>
      </c>
      <c r="M66" s="4">
        <f t="shared" si="3"/>
        <v>1050000</v>
      </c>
    </row>
    <row r="67" spans="3:13" x14ac:dyDescent="0.25">
      <c r="C67" t="s">
        <v>311</v>
      </c>
      <c r="F67" t="s">
        <v>332</v>
      </c>
      <c r="G67" t="s">
        <v>171</v>
      </c>
      <c r="H67" s="4">
        <v>0</v>
      </c>
      <c r="I67" s="4">
        <v>7000000</v>
      </c>
      <c r="J67" s="4">
        <v>0</v>
      </c>
      <c r="K67" s="4">
        <f t="shared" si="4"/>
        <v>1050000</v>
      </c>
      <c r="L67" s="4">
        <v>0</v>
      </c>
      <c r="M67" s="4">
        <f t="shared" si="3"/>
        <v>1050000</v>
      </c>
    </row>
    <row r="68" spans="3:13" x14ac:dyDescent="0.25">
      <c r="C68" t="s">
        <v>226</v>
      </c>
      <c r="F68" t="s">
        <v>332</v>
      </c>
      <c r="G68" t="s">
        <v>171</v>
      </c>
      <c r="H68" s="4">
        <v>0</v>
      </c>
      <c r="I68" s="4">
        <v>0</v>
      </c>
      <c r="J68" s="4">
        <v>0</v>
      </c>
      <c r="K68" s="4">
        <f t="shared" si="4"/>
        <v>0</v>
      </c>
      <c r="L68" s="4">
        <v>0</v>
      </c>
      <c r="M68" s="4">
        <f t="shared" si="3"/>
        <v>0</v>
      </c>
    </row>
    <row r="69" spans="3:13" x14ac:dyDescent="0.25">
      <c r="C69" t="s">
        <v>227</v>
      </c>
      <c r="F69" t="s">
        <v>332</v>
      </c>
      <c r="G69" t="s">
        <v>167</v>
      </c>
      <c r="H69" s="4">
        <v>0</v>
      </c>
      <c r="I69" s="4">
        <v>3000000</v>
      </c>
      <c r="J69" s="4">
        <v>0</v>
      </c>
      <c r="K69" s="4">
        <f t="shared" si="4"/>
        <v>450000</v>
      </c>
      <c r="L69" s="4">
        <v>0</v>
      </c>
      <c r="M69" s="4">
        <f t="shared" si="3"/>
        <v>450000</v>
      </c>
    </row>
    <row r="70" spans="3:13" x14ac:dyDescent="0.25">
      <c r="C70" t="s">
        <v>312</v>
      </c>
      <c r="F70" t="s">
        <v>332</v>
      </c>
      <c r="G70" t="s">
        <v>171</v>
      </c>
      <c r="H70" s="4">
        <v>0</v>
      </c>
      <c r="I70" s="4">
        <v>0</v>
      </c>
      <c r="J70" s="4">
        <v>0</v>
      </c>
      <c r="K70" s="4">
        <f t="shared" si="4"/>
        <v>0</v>
      </c>
      <c r="L70" s="4">
        <v>0</v>
      </c>
      <c r="M70" s="4">
        <f t="shared" si="3"/>
        <v>0</v>
      </c>
    </row>
    <row r="71" spans="3:13" x14ac:dyDescent="0.25">
      <c r="C71" t="s">
        <v>313</v>
      </c>
      <c r="F71" t="s">
        <v>332</v>
      </c>
      <c r="G71" t="s">
        <v>173</v>
      </c>
      <c r="H71" s="4">
        <v>0</v>
      </c>
      <c r="I71" s="4">
        <v>0</v>
      </c>
      <c r="J71" s="4">
        <v>0</v>
      </c>
      <c r="K71" s="4">
        <f t="shared" si="4"/>
        <v>0</v>
      </c>
      <c r="L71" s="4">
        <v>0</v>
      </c>
      <c r="M71" s="4">
        <f t="shared" si="3"/>
        <v>0</v>
      </c>
    </row>
    <row r="72" spans="3:13" x14ac:dyDescent="0.25">
      <c r="C72" t="s">
        <v>314</v>
      </c>
      <c r="F72" t="s">
        <v>332</v>
      </c>
      <c r="G72" t="s">
        <v>173</v>
      </c>
      <c r="H72" s="4">
        <v>0</v>
      </c>
      <c r="I72" s="4">
        <v>0</v>
      </c>
      <c r="J72" s="4">
        <v>0</v>
      </c>
      <c r="K72" s="4">
        <f t="shared" si="4"/>
        <v>0</v>
      </c>
      <c r="L72" s="4">
        <v>0</v>
      </c>
      <c r="M72" s="4">
        <f t="shared" si="3"/>
        <v>0</v>
      </c>
    </row>
    <row r="73" spans="3:13" x14ac:dyDescent="0.25">
      <c r="C73" t="s">
        <v>315</v>
      </c>
      <c r="F73" t="s">
        <v>332</v>
      </c>
      <c r="G73" t="s">
        <v>173</v>
      </c>
      <c r="H73" s="4">
        <v>0</v>
      </c>
      <c r="I73" s="4">
        <v>0</v>
      </c>
      <c r="J73" s="4">
        <v>0</v>
      </c>
      <c r="K73" s="4">
        <f t="shared" si="4"/>
        <v>0</v>
      </c>
      <c r="L73" s="4">
        <v>0</v>
      </c>
      <c r="M73" s="4">
        <f t="shared" si="3"/>
        <v>0</v>
      </c>
    </row>
    <row r="74" spans="3:13" x14ac:dyDescent="0.25">
      <c r="C74" t="s">
        <v>338</v>
      </c>
      <c r="F74" t="s">
        <v>332</v>
      </c>
      <c r="G74" t="s">
        <v>173</v>
      </c>
      <c r="H74" s="4">
        <v>0</v>
      </c>
      <c r="I74" s="4">
        <v>0</v>
      </c>
      <c r="J74" s="4">
        <v>0</v>
      </c>
      <c r="K74" s="4">
        <f t="shared" si="4"/>
        <v>0</v>
      </c>
      <c r="L74" s="4">
        <v>0</v>
      </c>
      <c r="M74" s="4">
        <f t="shared" si="3"/>
        <v>0</v>
      </c>
    </row>
    <row r="75" spans="3:13" x14ac:dyDescent="0.25">
      <c r="C75" t="s">
        <v>337</v>
      </c>
      <c r="F75" t="s">
        <v>332</v>
      </c>
      <c r="G75" t="s">
        <v>171</v>
      </c>
      <c r="H75" s="4">
        <v>0</v>
      </c>
      <c r="I75" s="4">
        <v>0</v>
      </c>
      <c r="J75" s="4">
        <v>0</v>
      </c>
      <c r="K75" s="4">
        <f t="shared" si="4"/>
        <v>0</v>
      </c>
      <c r="L75" s="4">
        <v>0</v>
      </c>
      <c r="M75" s="4">
        <f t="shared" si="3"/>
        <v>0</v>
      </c>
    </row>
    <row r="76" spans="3:13" x14ac:dyDescent="0.25">
      <c r="C76" t="s">
        <v>336</v>
      </c>
      <c r="F76" t="s">
        <v>332</v>
      </c>
      <c r="G76" t="s">
        <v>173</v>
      </c>
      <c r="H76" s="4">
        <v>0</v>
      </c>
      <c r="I76" s="4">
        <v>0</v>
      </c>
      <c r="J76" s="4">
        <v>0</v>
      </c>
      <c r="K76" s="4">
        <f t="shared" si="4"/>
        <v>0</v>
      </c>
      <c r="L76" s="4">
        <v>0</v>
      </c>
      <c r="M76" s="4">
        <f t="shared" si="3"/>
        <v>0</v>
      </c>
    </row>
    <row r="77" spans="3:13" x14ac:dyDescent="0.25">
      <c r="C77" t="s">
        <v>339</v>
      </c>
      <c r="F77" t="s">
        <v>332</v>
      </c>
      <c r="G77" t="s">
        <v>173</v>
      </c>
      <c r="H77" s="4">
        <v>0</v>
      </c>
      <c r="I77" s="4">
        <v>0</v>
      </c>
      <c r="J77" s="4">
        <v>0</v>
      </c>
      <c r="K77" s="4">
        <f t="shared" si="4"/>
        <v>0</v>
      </c>
      <c r="L77" s="4">
        <v>0</v>
      </c>
      <c r="M77" s="4">
        <f t="shared" si="3"/>
        <v>0</v>
      </c>
    </row>
    <row r="78" spans="3:13" x14ac:dyDescent="0.25">
      <c r="C78" t="s">
        <v>340</v>
      </c>
      <c r="F78" t="s">
        <v>332</v>
      </c>
      <c r="G78" t="s">
        <v>171</v>
      </c>
      <c r="H78" s="4">
        <v>0</v>
      </c>
      <c r="I78" s="4">
        <v>0</v>
      </c>
      <c r="J78" s="4">
        <v>0</v>
      </c>
      <c r="K78" s="4">
        <f t="shared" si="4"/>
        <v>0</v>
      </c>
      <c r="L78" s="4">
        <v>0</v>
      </c>
      <c r="M78" s="4">
        <f t="shared" si="3"/>
        <v>0</v>
      </c>
    </row>
    <row r="79" spans="3:13" x14ac:dyDescent="0.25">
      <c r="C79" t="s">
        <v>341</v>
      </c>
      <c r="F79" t="s">
        <v>332</v>
      </c>
      <c r="G79" t="s">
        <v>171</v>
      </c>
      <c r="H79" s="4">
        <v>0</v>
      </c>
      <c r="I79" s="4">
        <v>0</v>
      </c>
      <c r="J79" s="4">
        <v>0</v>
      </c>
      <c r="K79" s="4">
        <f t="shared" si="4"/>
        <v>0</v>
      </c>
      <c r="L79" s="4">
        <v>0</v>
      </c>
      <c r="M79" s="4">
        <f t="shared" si="3"/>
        <v>0</v>
      </c>
    </row>
    <row r="80" spans="3:13" x14ac:dyDescent="0.25">
      <c r="C80" t="s">
        <v>342</v>
      </c>
      <c r="F80" t="s">
        <v>332</v>
      </c>
      <c r="G80" t="s">
        <v>173</v>
      </c>
      <c r="H80" s="4">
        <v>0</v>
      </c>
      <c r="I80" s="4">
        <v>0</v>
      </c>
      <c r="J80" s="4">
        <v>0</v>
      </c>
      <c r="K80" s="4">
        <f t="shared" si="4"/>
        <v>0</v>
      </c>
      <c r="L80" s="4">
        <v>0</v>
      </c>
      <c r="M80" s="4">
        <f t="shared" si="3"/>
        <v>0</v>
      </c>
    </row>
    <row r="83" spans="3:13" x14ac:dyDescent="0.25">
      <c r="C83" s="2" t="s">
        <v>228</v>
      </c>
    </row>
    <row r="85" spans="3:13" x14ac:dyDescent="0.25">
      <c r="C85" t="s">
        <v>229</v>
      </c>
      <c r="F85" t="s">
        <v>332</v>
      </c>
      <c r="G85" t="s">
        <v>173</v>
      </c>
      <c r="H85" s="4">
        <v>0</v>
      </c>
      <c r="I85" s="4">
        <v>0</v>
      </c>
      <c r="J85" s="4">
        <v>0</v>
      </c>
      <c r="K85" s="4">
        <f>+I85*$I$5</f>
        <v>0</v>
      </c>
      <c r="L85" s="4">
        <v>0</v>
      </c>
      <c r="M85" s="4">
        <f>+K85+L85</f>
        <v>0</v>
      </c>
    </row>
    <row r="86" spans="3:13" x14ac:dyDescent="0.25">
      <c r="C86" t="s">
        <v>343</v>
      </c>
      <c r="F86" t="s">
        <v>332</v>
      </c>
      <c r="G86" t="s">
        <v>173</v>
      </c>
      <c r="H86" s="4">
        <v>0</v>
      </c>
      <c r="I86" s="4">
        <v>0</v>
      </c>
      <c r="J86" s="4">
        <v>0</v>
      </c>
      <c r="K86" s="4">
        <f t="shared" ref="K86:K92" si="5">+I86*$I$5</f>
        <v>0</v>
      </c>
      <c r="L86" s="4">
        <v>0</v>
      </c>
      <c r="M86" s="4">
        <f t="shared" ref="M86:M92" si="6">+K86+L86</f>
        <v>0</v>
      </c>
    </row>
    <row r="87" spans="3:13" x14ac:dyDescent="0.25">
      <c r="C87" t="s">
        <v>230</v>
      </c>
      <c r="F87" t="s">
        <v>332</v>
      </c>
      <c r="G87" t="s">
        <v>173</v>
      </c>
      <c r="H87" s="4">
        <v>0</v>
      </c>
      <c r="I87" s="4">
        <v>0</v>
      </c>
      <c r="J87" s="4">
        <v>0</v>
      </c>
      <c r="K87" s="4">
        <f t="shared" si="5"/>
        <v>0</v>
      </c>
      <c r="L87" s="4">
        <v>0</v>
      </c>
      <c r="M87" s="4">
        <f t="shared" si="6"/>
        <v>0</v>
      </c>
    </row>
    <row r="88" spans="3:13" x14ac:dyDescent="0.25">
      <c r="C88" t="s">
        <v>344</v>
      </c>
      <c r="F88" t="s">
        <v>332</v>
      </c>
      <c r="G88" t="s">
        <v>173</v>
      </c>
      <c r="H88" s="4">
        <v>0</v>
      </c>
      <c r="I88" s="4">
        <v>0</v>
      </c>
      <c r="J88" s="4">
        <v>0</v>
      </c>
      <c r="K88" s="4">
        <f t="shared" si="5"/>
        <v>0</v>
      </c>
      <c r="L88" s="4">
        <v>0</v>
      </c>
      <c r="M88" s="4">
        <f t="shared" si="6"/>
        <v>0</v>
      </c>
    </row>
    <row r="89" spans="3:13" x14ac:dyDescent="0.25">
      <c r="C89" t="s">
        <v>345</v>
      </c>
      <c r="F89" t="s">
        <v>332</v>
      </c>
      <c r="G89" t="s">
        <v>173</v>
      </c>
      <c r="H89" s="4">
        <v>0</v>
      </c>
      <c r="I89" s="4">
        <v>0</v>
      </c>
      <c r="J89" s="4">
        <v>0</v>
      </c>
      <c r="K89" s="4">
        <f t="shared" si="5"/>
        <v>0</v>
      </c>
      <c r="L89" s="4">
        <v>0</v>
      </c>
      <c r="M89" s="4">
        <f t="shared" si="6"/>
        <v>0</v>
      </c>
    </row>
    <row r="90" spans="3:13" x14ac:dyDescent="0.25">
      <c r="C90" t="s">
        <v>346</v>
      </c>
      <c r="F90" t="s">
        <v>332</v>
      </c>
      <c r="G90" t="s">
        <v>173</v>
      </c>
      <c r="H90" s="4">
        <v>0</v>
      </c>
      <c r="I90" s="4">
        <v>0</v>
      </c>
      <c r="J90" s="4">
        <v>0</v>
      </c>
      <c r="K90" s="4">
        <f t="shared" si="5"/>
        <v>0</v>
      </c>
      <c r="L90" s="4">
        <v>0</v>
      </c>
      <c r="M90" s="4">
        <f t="shared" si="6"/>
        <v>0</v>
      </c>
    </row>
    <row r="91" spans="3:13" x14ac:dyDescent="0.25">
      <c r="C91" t="s">
        <v>347</v>
      </c>
      <c r="F91" t="s">
        <v>332</v>
      </c>
      <c r="G91" t="s">
        <v>173</v>
      </c>
      <c r="H91" s="4">
        <v>0</v>
      </c>
      <c r="I91" s="4">
        <v>0</v>
      </c>
      <c r="J91" s="4">
        <v>0</v>
      </c>
      <c r="K91" s="4">
        <f t="shared" si="5"/>
        <v>0</v>
      </c>
      <c r="L91" s="4">
        <v>0</v>
      </c>
      <c r="M91" s="4">
        <f t="shared" si="6"/>
        <v>0</v>
      </c>
    </row>
    <row r="92" spans="3:13" x14ac:dyDescent="0.25">
      <c r="C92" t="s">
        <v>348</v>
      </c>
      <c r="F92" t="s">
        <v>332</v>
      </c>
      <c r="G92" t="s">
        <v>173</v>
      </c>
      <c r="H92" s="4">
        <v>0</v>
      </c>
      <c r="I92" s="4">
        <v>0</v>
      </c>
      <c r="J92" s="4">
        <v>0</v>
      </c>
      <c r="K92" s="4">
        <f t="shared" si="5"/>
        <v>0</v>
      </c>
      <c r="L92" s="4">
        <v>0</v>
      </c>
      <c r="M92" s="4">
        <f t="shared" si="6"/>
        <v>0</v>
      </c>
    </row>
    <row r="94" spans="3:13" x14ac:dyDescent="0.25">
      <c r="C94" s="2" t="s">
        <v>231</v>
      </c>
    </row>
    <row r="95" spans="3:13" x14ac:dyDescent="0.25">
      <c r="C95" s="2"/>
    </row>
    <row r="96" spans="3:13" x14ac:dyDescent="0.25">
      <c r="C96" s="2" t="s">
        <v>349</v>
      </c>
    </row>
    <row r="97" spans="3:13" x14ac:dyDescent="0.25">
      <c r="C97" t="s">
        <v>350</v>
      </c>
      <c r="F97" t="s">
        <v>332</v>
      </c>
      <c r="G97" t="s">
        <v>132</v>
      </c>
      <c r="H97" s="4">
        <v>411000000</v>
      </c>
      <c r="I97" s="4">
        <v>0</v>
      </c>
      <c r="J97" s="4">
        <v>18000000</v>
      </c>
      <c r="K97" s="4">
        <f>+H97*$I$5</f>
        <v>61650000</v>
      </c>
      <c r="L97" s="4">
        <v>0</v>
      </c>
      <c r="M97" s="4">
        <f>+L97+K97</f>
        <v>61650000</v>
      </c>
    </row>
    <row r="98" spans="3:13" x14ac:dyDescent="0.25">
      <c r="C98" t="s">
        <v>351</v>
      </c>
      <c r="F98" t="s">
        <v>332</v>
      </c>
      <c r="G98" t="s">
        <v>132</v>
      </c>
      <c r="H98" s="4">
        <v>25000000</v>
      </c>
      <c r="I98" s="4">
        <v>0</v>
      </c>
      <c r="J98" s="4">
        <v>2000000</v>
      </c>
      <c r="K98" s="4">
        <f t="shared" ref="K98:K107" si="7">+H98*$I$5</f>
        <v>3750000</v>
      </c>
      <c r="L98" s="4">
        <v>0</v>
      </c>
      <c r="M98" s="4">
        <f t="shared" ref="M98:M107" si="8">+L98+K98</f>
        <v>3750000</v>
      </c>
    </row>
    <row r="99" spans="3:13" x14ac:dyDescent="0.25">
      <c r="C99" t="s">
        <v>352</v>
      </c>
      <c r="F99" t="s">
        <v>332</v>
      </c>
      <c r="G99" t="s">
        <v>132</v>
      </c>
      <c r="H99" s="4">
        <v>5000000</v>
      </c>
      <c r="I99" s="4">
        <v>0</v>
      </c>
      <c r="J99" s="4">
        <v>0</v>
      </c>
      <c r="K99" s="4">
        <f t="shared" si="7"/>
        <v>750000</v>
      </c>
      <c r="L99" s="4">
        <v>0</v>
      </c>
      <c r="M99" s="4">
        <f t="shared" si="8"/>
        <v>750000</v>
      </c>
    </row>
    <row r="100" spans="3:13" x14ac:dyDescent="0.25">
      <c r="C100" t="s">
        <v>353</v>
      </c>
      <c r="F100" t="s">
        <v>332</v>
      </c>
      <c r="G100" t="s">
        <v>132</v>
      </c>
      <c r="H100" s="4">
        <v>2000000</v>
      </c>
      <c r="I100" s="4">
        <v>0</v>
      </c>
      <c r="J100" s="4">
        <v>0</v>
      </c>
      <c r="K100" s="4">
        <f t="shared" si="7"/>
        <v>300000</v>
      </c>
      <c r="L100" s="4">
        <v>0</v>
      </c>
      <c r="M100" s="4">
        <f t="shared" si="8"/>
        <v>300000</v>
      </c>
    </row>
    <row r="101" spans="3:13" x14ac:dyDescent="0.25">
      <c r="C101" t="s">
        <v>354</v>
      </c>
      <c r="F101" t="s">
        <v>332</v>
      </c>
      <c r="G101" t="s">
        <v>132</v>
      </c>
      <c r="H101" s="4">
        <v>0</v>
      </c>
      <c r="I101" s="4">
        <v>44000000</v>
      </c>
      <c r="J101" s="4">
        <v>0</v>
      </c>
      <c r="K101" s="4">
        <f>+I101*$I$5</f>
        <v>6600000</v>
      </c>
      <c r="L101" s="4">
        <v>0</v>
      </c>
      <c r="M101" s="4">
        <f t="shared" si="8"/>
        <v>6600000</v>
      </c>
    </row>
    <row r="102" spans="3:13" x14ac:dyDescent="0.25">
      <c r="C102" t="s">
        <v>355</v>
      </c>
      <c r="F102" t="s">
        <v>332</v>
      </c>
      <c r="G102" t="s">
        <v>132</v>
      </c>
      <c r="H102" s="4">
        <v>0</v>
      </c>
      <c r="I102" s="4">
        <v>157000000</v>
      </c>
      <c r="J102" s="4">
        <v>0</v>
      </c>
      <c r="K102" s="6">
        <v>12800000</v>
      </c>
      <c r="L102" s="4">
        <v>0</v>
      </c>
      <c r="M102" s="4">
        <f t="shared" si="8"/>
        <v>12800000</v>
      </c>
    </row>
    <row r="103" spans="3:13" x14ac:dyDescent="0.25">
      <c r="C103" t="s">
        <v>356</v>
      </c>
      <c r="F103" t="s">
        <v>332</v>
      </c>
      <c r="G103" t="s">
        <v>132</v>
      </c>
      <c r="H103" s="4">
        <v>5000000</v>
      </c>
      <c r="I103" s="4">
        <v>0</v>
      </c>
      <c r="J103" s="4">
        <v>0</v>
      </c>
      <c r="K103" s="4">
        <f t="shared" si="7"/>
        <v>750000</v>
      </c>
      <c r="L103" s="4">
        <v>0</v>
      </c>
      <c r="M103" s="4">
        <f t="shared" si="8"/>
        <v>750000</v>
      </c>
    </row>
    <row r="104" spans="3:13" x14ac:dyDescent="0.25">
      <c r="C104" t="s">
        <v>357</v>
      </c>
      <c r="F104" t="s">
        <v>332</v>
      </c>
      <c r="G104" t="s">
        <v>132</v>
      </c>
      <c r="H104" s="4">
        <v>5000000</v>
      </c>
      <c r="I104" s="4">
        <v>0</v>
      </c>
      <c r="J104" s="4">
        <v>0</v>
      </c>
      <c r="K104" s="4">
        <f t="shared" si="7"/>
        <v>750000</v>
      </c>
      <c r="L104" s="4">
        <v>0</v>
      </c>
      <c r="M104" s="4">
        <f t="shared" si="8"/>
        <v>750000</v>
      </c>
    </row>
    <row r="105" spans="3:13" x14ac:dyDescent="0.25">
      <c r="C105" t="s">
        <v>358</v>
      </c>
      <c r="F105" t="s">
        <v>332</v>
      </c>
      <c r="G105" t="s">
        <v>132</v>
      </c>
      <c r="H105" s="4">
        <v>3000000</v>
      </c>
      <c r="I105" s="4">
        <v>0</v>
      </c>
      <c r="J105" s="4">
        <v>0</v>
      </c>
      <c r="K105" s="4">
        <f t="shared" si="7"/>
        <v>450000</v>
      </c>
      <c r="L105" s="4">
        <v>0</v>
      </c>
      <c r="M105" s="4">
        <f t="shared" si="8"/>
        <v>450000</v>
      </c>
    </row>
    <row r="106" spans="3:13" x14ac:dyDescent="0.25">
      <c r="K106" s="4" t="s">
        <v>6</v>
      </c>
      <c r="M106" s="4" t="s">
        <v>6</v>
      </c>
    </row>
    <row r="107" spans="3:13" x14ac:dyDescent="0.25">
      <c r="C107" t="s">
        <v>232</v>
      </c>
      <c r="F107" t="s">
        <v>332</v>
      </c>
      <c r="G107" t="s">
        <v>359</v>
      </c>
      <c r="H107" s="4">
        <v>237000000</v>
      </c>
      <c r="I107" s="4">
        <v>0</v>
      </c>
      <c r="J107" s="4">
        <v>0</v>
      </c>
      <c r="K107" s="4">
        <f t="shared" si="7"/>
        <v>35550000</v>
      </c>
      <c r="L107" s="4">
        <v>0</v>
      </c>
      <c r="M107" s="4">
        <f t="shared" si="8"/>
        <v>35550000</v>
      </c>
    </row>
    <row r="109" spans="3:13" x14ac:dyDescent="0.25">
      <c r="C109" s="2" t="s">
        <v>360</v>
      </c>
      <c r="I109" s="4" t="s">
        <v>6</v>
      </c>
    </row>
    <row r="110" spans="3:13" x14ac:dyDescent="0.25">
      <c r="C110" t="s">
        <v>361</v>
      </c>
      <c r="F110" t="s">
        <v>332</v>
      </c>
      <c r="G110" t="s">
        <v>132</v>
      </c>
      <c r="H110" s="4">
        <v>0</v>
      </c>
      <c r="I110" s="4">
        <v>0</v>
      </c>
      <c r="J110" s="4">
        <v>0</v>
      </c>
      <c r="K110" s="4">
        <v>0</v>
      </c>
      <c r="L110" s="4">
        <v>0</v>
      </c>
      <c r="M110" s="4">
        <f>+L110+K110</f>
        <v>0</v>
      </c>
    </row>
    <row r="111" spans="3:13" x14ac:dyDescent="0.25">
      <c r="C111" t="s">
        <v>362</v>
      </c>
      <c r="F111" t="s">
        <v>332</v>
      </c>
      <c r="G111" t="s">
        <v>310</v>
      </c>
      <c r="H111" s="4">
        <v>0</v>
      </c>
      <c r="I111" s="4">
        <v>0</v>
      </c>
      <c r="J111" s="4">
        <v>0</v>
      </c>
      <c r="K111" s="4">
        <v>0</v>
      </c>
      <c r="L111" s="4">
        <v>0</v>
      </c>
      <c r="M111" s="4">
        <f t="shared" ref="M111:M174" si="9">+L111+K111</f>
        <v>0</v>
      </c>
    </row>
    <row r="112" spans="3:13" x14ac:dyDescent="0.25">
      <c r="C112" t="s">
        <v>363</v>
      </c>
      <c r="F112" t="s">
        <v>332</v>
      </c>
      <c r="G112" t="s">
        <v>173</v>
      </c>
      <c r="H112" s="4">
        <v>0</v>
      </c>
      <c r="I112" s="4">
        <v>0</v>
      </c>
      <c r="J112" s="4">
        <v>0</v>
      </c>
      <c r="K112" s="4">
        <v>0</v>
      </c>
      <c r="L112" s="4">
        <v>0</v>
      </c>
      <c r="M112" s="4">
        <f t="shared" si="9"/>
        <v>0</v>
      </c>
    </row>
    <row r="113" spans="3:13" x14ac:dyDescent="0.25">
      <c r="C113" t="s">
        <v>364</v>
      </c>
      <c r="F113" t="s">
        <v>332</v>
      </c>
      <c r="G113" t="s">
        <v>173</v>
      </c>
      <c r="H113" s="4">
        <v>0</v>
      </c>
      <c r="I113" s="4">
        <v>0</v>
      </c>
      <c r="J113" s="4">
        <v>0</v>
      </c>
      <c r="K113" s="4">
        <v>0</v>
      </c>
      <c r="L113" s="4">
        <v>0</v>
      </c>
      <c r="M113" s="4">
        <f t="shared" si="9"/>
        <v>0</v>
      </c>
    </row>
    <row r="114" spans="3:13" x14ac:dyDescent="0.25">
      <c r="C114" t="s">
        <v>365</v>
      </c>
      <c r="F114" t="s">
        <v>332</v>
      </c>
      <c r="G114" t="s">
        <v>171</v>
      </c>
      <c r="H114" s="4">
        <v>0</v>
      </c>
      <c r="I114" s="4">
        <v>0</v>
      </c>
      <c r="J114" s="4">
        <v>0</v>
      </c>
      <c r="K114" s="4">
        <v>0</v>
      </c>
      <c r="L114" s="4">
        <v>0</v>
      </c>
      <c r="M114" s="4">
        <f t="shared" si="9"/>
        <v>0</v>
      </c>
    </row>
    <row r="115" spans="3:13" x14ac:dyDescent="0.25">
      <c r="C115" t="s">
        <v>235</v>
      </c>
      <c r="F115" t="s">
        <v>332</v>
      </c>
      <c r="G115" t="s">
        <v>170</v>
      </c>
      <c r="H115" s="4">
        <v>0</v>
      </c>
      <c r="I115" s="4">
        <v>0</v>
      </c>
      <c r="J115" s="4">
        <v>0</v>
      </c>
      <c r="K115" s="4">
        <v>0</v>
      </c>
      <c r="L115" s="4">
        <v>0</v>
      </c>
      <c r="M115" s="4">
        <f t="shared" si="9"/>
        <v>0</v>
      </c>
    </row>
    <row r="116" spans="3:13" x14ac:dyDescent="0.25">
      <c r="C116" t="s">
        <v>366</v>
      </c>
      <c r="F116" t="s">
        <v>332</v>
      </c>
      <c r="G116" t="s">
        <v>169</v>
      </c>
      <c r="H116" s="4">
        <v>0</v>
      </c>
      <c r="I116" s="4">
        <v>0</v>
      </c>
      <c r="J116" s="4">
        <v>0</v>
      </c>
      <c r="K116" s="4">
        <v>0</v>
      </c>
      <c r="L116" s="4">
        <v>0</v>
      </c>
      <c r="M116" s="4">
        <f t="shared" si="9"/>
        <v>0</v>
      </c>
    </row>
    <row r="117" spans="3:13" x14ac:dyDescent="0.25">
      <c r="C117" t="s">
        <v>367</v>
      </c>
      <c r="F117" t="s">
        <v>332</v>
      </c>
      <c r="G117" t="s">
        <v>170</v>
      </c>
      <c r="H117" s="4">
        <v>0</v>
      </c>
      <c r="I117" s="4">
        <v>0</v>
      </c>
      <c r="J117" s="4">
        <v>0</v>
      </c>
      <c r="K117" s="4">
        <v>0</v>
      </c>
      <c r="L117" s="4">
        <v>0</v>
      </c>
      <c r="M117" s="4">
        <f t="shared" si="9"/>
        <v>0</v>
      </c>
    </row>
    <row r="118" spans="3:13" x14ac:dyDescent="0.25">
      <c r="C118" t="s">
        <v>368</v>
      </c>
      <c r="F118" t="s">
        <v>332</v>
      </c>
      <c r="G118" t="s">
        <v>173</v>
      </c>
      <c r="H118" s="4">
        <v>0</v>
      </c>
      <c r="I118" s="4">
        <v>0</v>
      </c>
      <c r="J118" s="4">
        <v>0</v>
      </c>
      <c r="K118" s="4">
        <v>0</v>
      </c>
      <c r="L118" s="4">
        <v>0</v>
      </c>
      <c r="M118" s="4">
        <f t="shared" si="9"/>
        <v>0</v>
      </c>
    </row>
    <row r="119" spans="3:13" x14ac:dyDescent="0.25">
      <c r="C119" t="s">
        <v>369</v>
      </c>
      <c r="F119" t="s">
        <v>332</v>
      </c>
      <c r="G119" t="s">
        <v>167</v>
      </c>
      <c r="H119" s="4">
        <v>0</v>
      </c>
      <c r="I119" s="4">
        <v>0</v>
      </c>
      <c r="J119" s="4">
        <v>0</v>
      </c>
      <c r="K119" s="4">
        <v>0</v>
      </c>
      <c r="L119" s="4">
        <v>0</v>
      </c>
      <c r="M119" s="4">
        <f t="shared" si="9"/>
        <v>0</v>
      </c>
    </row>
    <row r="120" spans="3:13" x14ac:dyDescent="0.25">
      <c r="C120" t="s">
        <v>239</v>
      </c>
      <c r="F120" t="s">
        <v>332</v>
      </c>
      <c r="G120" t="s">
        <v>173</v>
      </c>
      <c r="H120" s="4">
        <v>0</v>
      </c>
      <c r="I120" s="4">
        <v>0</v>
      </c>
      <c r="J120" s="4">
        <v>0</v>
      </c>
      <c r="K120" s="4">
        <v>0</v>
      </c>
      <c r="L120" s="4">
        <v>0</v>
      </c>
      <c r="M120" s="4">
        <f t="shared" si="9"/>
        <v>0</v>
      </c>
    </row>
    <row r="121" spans="3:13" x14ac:dyDescent="0.25">
      <c r="C121" t="s">
        <v>243</v>
      </c>
      <c r="F121" t="s">
        <v>332</v>
      </c>
      <c r="G121" t="s">
        <v>167</v>
      </c>
      <c r="H121" s="4">
        <v>0</v>
      </c>
      <c r="I121" s="4">
        <v>0</v>
      </c>
      <c r="J121" s="4">
        <v>0</v>
      </c>
      <c r="K121" s="4">
        <v>0</v>
      </c>
      <c r="L121" s="4">
        <v>0</v>
      </c>
      <c r="M121" s="4">
        <f t="shared" si="9"/>
        <v>0</v>
      </c>
    </row>
    <row r="122" spans="3:13" x14ac:dyDescent="0.25">
      <c r="C122" t="s">
        <v>370</v>
      </c>
      <c r="F122" t="s">
        <v>332</v>
      </c>
      <c r="G122" t="s">
        <v>171</v>
      </c>
      <c r="H122" s="4">
        <v>0</v>
      </c>
      <c r="I122" s="4">
        <v>0</v>
      </c>
      <c r="J122" s="4">
        <v>0</v>
      </c>
      <c r="K122" s="4">
        <v>0</v>
      </c>
      <c r="L122" s="4">
        <v>0</v>
      </c>
      <c r="M122" s="4">
        <f t="shared" si="9"/>
        <v>0</v>
      </c>
    </row>
    <row r="123" spans="3:13" x14ac:dyDescent="0.25">
      <c r="C123" t="s">
        <v>371</v>
      </c>
      <c r="F123" t="s">
        <v>332</v>
      </c>
      <c r="G123" t="s">
        <v>167</v>
      </c>
      <c r="H123" s="4">
        <v>0</v>
      </c>
      <c r="I123" s="4">
        <v>0</v>
      </c>
      <c r="J123" s="4">
        <v>0</v>
      </c>
      <c r="K123" s="4">
        <v>0</v>
      </c>
      <c r="L123" s="4">
        <v>0</v>
      </c>
      <c r="M123" s="4">
        <f t="shared" si="9"/>
        <v>0</v>
      </c>
    </row>
    <row r="124" spans="3:13" x14ac:dyDescent="0.25">
      <c r="C124" t="s">
        <v>247</v>
      </c>
      <c r="F124" t="s">
        <v>332</v>
      </c>
      <c r="G124" t="s">
        <v>169</v>
      </c>
      <c r="H124" s="4">
        <v>0</v>
      </c>
      <c r="I124" s="4">
        <v>0</v>
      </c>
      <c r="J124" s="4">
        <v>0</v>
      </c>
      <c r="K124" s="4">
        <v>0</v>
      </c>
      <c r="L124" s="4">
        <v>0</v>
      </c>
      <c r="M124" s="4">
        <f t="shared" si="9"/>
        <v>0</v>
      </c>
    </row>
    <row r="125" spans="3:13" x14ac:dyDescent="0.25">
      <c r="C125" t="s">
        <v>372</v>
      </c>
      <c r="F125" t="s">
        <v>332</v>
      </c>
      <c r="G125" t="s">
        <v>169</v>
      </c>
      <c r="H125" s="4">
        <v>0</v>
      </c>
      <c r="I125" s="4">
        <v>0</v>
      </c>
      <c r="J125" s="4">
        <v>0</v>
      </c>
      <c r="K125" s="4">
        <v>0</v>
      </c>
      <c r="L125" s="4">
        <v>0</v>
      </c>
      <c r="M125" s="4">
        <f t="shared" si="9"/>
        <v>0</v>
      </c>
    </row>
    <row r="126" spans="3:13" x14ac:dyDescent="0.25">
      <c r="C126" t="s">
        <v>312</v>
      </c>
      <c r="F126" t="s">
        <v>332</v>
      </c>
      <c r="G126" t="s">
        <v>171</v>
      </c>
      <c r="H126" s="4">
        <v>0</v>
      </c>
      <c r="I126" s="4">
        <v>0</v>
      </c>
      <c r="J126" s="4">
        <v>0</v>
      </c>
      <c r="K126" s="4">
        <v>0</v>
      </c>
      <c r="L126" s="4">
        <v>0</v>
      </c>
      <c r="M126" s="4">
        <f t="shared" si="9"/>
        <v>0</v>
      </c>
    </row>
    <row r="127" spans="3:13" x14ac:dyDescent="0.25">
      <c r="C127" t="s">
        <v>373</v>
      </c>
      <c r="F127" t="s">
        <v>332</v>
      </c>
      <c r="G127" t="s">
        <v>375</v>
      </c>
      <c r="H127" s="4">
        <v>0</v>
      </c>
      <c r="I127" s="4">
        <v>0</v>
      </c>
      <c r="J127" s="4">
        <v>0</v>
      </c>
      <c r="K127" s="4">
        <v>0</v>
      </c>
      <c r="L127" s="4">
        <v>0</v>
      </c>
      <c r="M127" s="4">
        <f t="shared" si="9"/>
        <v>0</v>
      </c>
    </row>
    <row r="128" spans="3:13" x14ac:dyDescent="0.25">
      <c r="C128" t="s">
        <v>374</v>
      </c>
      <c r="F128" t="s">
        <v>332</v>
      </c>
      <c r="G128" t="s">
        <v>376</v>
      </c>
      <c r="H128" s="4">
        <v>0</v>
      </c>
      <c r="I128" s="4">
        <v>0</v>
      </c>
      <c r="J128" s="4">
        <v>0</v>
      </c>
      <c r="K128" s="4">
        <v>0</v>
      </c>
      <c r="L128" s="4">
        <v>0</v>
      </c>
      <c r="M128" s="4">
        <f t="shared" si="9"/>
        <v>0</v>
      </c>
    </row>
    <row r="129" spans="3:13" x14ac:dyDescent="0.25">
      <c r="C129" t="s">
        <v>377</v>
      </c>
      <c r="F129" t="s">
        <v>332</v>
      </c>
      <c r="G129" t="s">
        <v>170</v>
      </c>
      <c r="H129" s="4">
        <v>0</v>
      </c>
      <c r="I129" s="4">
        <v>0</v>
      </c>
      <c r="J129" s="4">
        <v>0</v>
      </c>
      <c r="K129" s="4">
        <v>0</v>
      </c>
      <c r="L129" s="4">
        <v>0</v>
      </c>
      <c r="M129" s="4">
        <f t="shared" si="9"/>
        <v>0</v>
      </c>
    </row>
    <row r="130" spans="3:13" x14ac:dyDescent="0.25">
      <c r="C130" t="s">
        <v>233</v>
      </c>
      <c r="F130" t="s">
        <v>332</v>
      </c>
      <c r="G130" t="s">
        <v>170</v>
      </c>
      <c r="H130" s="4">
        <v>0</v>
      </c>
      <c r="I130" s="4">
        <v>0</v>
      </c>
      <c r="J130" s="4">
        <v>0</v>
      </c>
      <c r="K130" s="4">
        <v>0</v>
      </c>
      <c r="L130" s="4">
        <v>0</v>
      </c>
      <c r="M130" s="4">
        <f t="shared" si="9"/>
        <v>0</v>
      </c>
    </row>
    <row r="131" spans="3:13" x14ac:dyDescent="0.25">
      <c r="C131" t="s">
        <v>217</v>
      </c>
      <c r="F131" t="s">
        <v>332</v>
      </c>
      <c r="G131" t="s">
        <v>171</v>
      </c>
      <c r="H131" s="4">
        <v>0</v>
      </c>
      <c r="I131" s="4">
        <v>0</v>
      </c>
      <c r="J131" s="4">
        <v>0</v>
      </c>
      <c r="K131" s="4">
        <v>0</v>
      </c>
      <c r="L131" s="4">
        <v>0</v>
      </c>
      <c r="M131" s="4">
        <f t="shared" si="9"/>
        <v>0</v>
      </c>
    </row>
    <row r="132" spans="3:13" x14ac:dyDescent="0.25">
      <c r="C132" t="s">
        <v>234</v>
      </c>
      <c r="F132" t="s">
        <v>332</v>
      </c>
      <c r="G132" t="s">
        <v>171</v>
      </c>
      <c r="H132" s="4">
        <v>0</v>
      </c>
      <c r="I132" s="4">
        <v>0</v>
      </c>
      <c r="J132" s="4">
        <v>0</v>
      </c>
      <c r="K132" s="4">
        <v>0</v>
      </c>
      <c r="L132" s="4">
        <v>0</v>
      </c>
      <c r="M132" s="4">
        <f t="shared" si="9"/>
        <v>0</v>
      </c>
    </row>
    <row r="133" spans="3:13" x14ac:dyDescent="0.25">
      <c r="C133" t="s">
        <v>378</v>
      </c>
      <c r="F133" t="s">
        <v>332</v>
      </c>
      <c r="G133" t="s">
        <v>170</v>
      </c>
      <c r="H133" s="4">
        <v>0</v>
      </c>
      <c r="I133" s="4">
        <v>0</v>
      </c>
      <c r="J133" s="4">
        <v>0</v>
      </c>
      <c r="K133" s="4">
        <v>0</v>
      </c>
      <c r="L133" s="4">
        <v>0</v>
      </c>
      <c r="M133" s="4">
        <f t="shared" si="9"/>
        <v>0</v>
      </c>
    </row>
    <row r="134" spans="3:13" x14ac:dyDescent="0.25">
      <c r="C134" t="s">
        <v>236</v>
      </c>
      <c r="F134" t="s">
        <v>332</v>
      </c>
      <c r="G134" t="s">
        <v>170</v>
      </c>
      <c r="H134" s="4">
        <v>0</v>
      </c>
      <c r="I134" s="4">
        <v>0</v>
      </c>
      <c r="J134" s="4">
        <v>0</v>
      </c>
      <c r="K134" s="4">
        <v>0</v>
      </c>
      <c r="L134" s="4">
        <v>0</v>
      </c>
      <c r="M134" s="4">
        <f t="shared" si="9"/>
        <v>0</v>
      </c>
    </row>
    <row r="135" spans="3:13" x14ac:dyDescent="0.25">
      <c r="C135" t="s">
        <v>237</v>
      </c>
      <c r="F135" t="s">
        <v>332</v>
      </c>
      <c r="G135" t="s">
        <v>170</v>
      </c>
      <c r="H135" s="4">
        <v>0</v>
      </c>
      <c r="I135" s="4">
        <v>0</v>
      </c>
      <c r="J135" s="4">
        <v>0</v>
      </c>
      <c r="K135" s="4">
        <v>0</v>
      </c>
      <c r="L135" s="4">
        <v>0</v>
      </c>
      <c r="M135" s="4">
        <f t="shared" si="9"/>
        <v>0</v>
      </c>
    </row>
    <row r="136" spans="3:13" x14ac:dyDescent="0.25">
      <c r="C136" t="s">
        <v>238</v>
      </c>
      <c r="F136" t="s">
        <v>332</v>
      </c>
      <c r="G136" t="s">
        <v>173</v>
      </c>
      <c r="H136" s="4">
        <v>0</v>
      </c>
      <c r="I136" s="4">
        <v>0</v>
      </c>
      <c r="J136" s="4">
        <v>0</v>
      </c>
      <c r="K136" s="4">
        <v>0</v>
      </c>
      <c r="L136" s="4">
        <v>0</v>
      </c>
      <c r="M136" s="4">
        <f t="shared" si="9"/>
        <v>0</v>
      </c>
    </row>
    <row r="137" spans="3:13" x14ac:dyDescent="0.25">
      <c r="C137" t="s">
        <v>379</v>
      </c>
      <c r="F137" t="s">
        <v>332</v>
      </c>
      <c r="G137" t="s">
        <v>171</v>
      </c>
      <c r="H137" s="4">
        <v>0</v>
      </c>
      <c r="I137" s="4">
        <v>0</v>
      </c>
      <c r="J137" s="4">
        <v>0</v>
      </c>
      <c r="K137" s="4">
        <v>0</v>
      </c>
      <c r="L137" s="4">
        <v>0</v>
      </c>
      <c r="M137" s="4">
        <f t="shared" si="9"/>
        <v>0</v>
      </c>
    </row>
    <row r="138" spans="3:13" x14ac:dyDescent="0.25">
      <c r="C138" t="s">
        <v>380</v>
      </c>
      <c r="F138" t="s">
        <v>332</v>
      </c>
      <c r="G138" t="s">
        <v>170</v>
      </c>
      <c r="H138" s="4">
        <v>0</v>
      </c>
      <c r="I138" s="4">
        <v>0</v>
      </c>
      <c r="J138" s="4">
        <v>0</v>
      </c>
      <c r="K138" s="4">
        <v>0</v>
      </c>
      <c r="L138" s="4">
        <v>0</v>
      </c>
      <c r="M138" s="4">
        <f t="shared" si="9"/>
        <v>0</v>
      </c>
    </row>
    <row r="139" spans="3:13" x14ac:dyDescent="0.25">
      <c r="C139" t="s">
        <v>222</v>
      </c>
      <c r="F139" t="s">
        <v>332</v>
      </c>
      <c r="G139" t="s">
        <v>376</v>
      </c>
      <c r="H139" s="4">
        <v>0</v>
      </c>
      <c r="I139" s="4">
        <v>0</v>
      </c>
      <c r="J139" s="4">
        <v>0</v>
      </c>
      <c r="K139" s="4">
        <v>0</v>
      </c>
      <c r="L139" s="4">
        <v>0</v>
      </c>
      <c r="M139" s="4">
        <f t="shared" si="9"/>
        <v>0</v>
      </c>
    </row>
    <row r="140" spans="3:13" x14ac:dyDescent="0.25">
      <c r="C140" t="s">
        <v>381</v>
      </c>
      <c r="F140" t="s">
        <v>332</v>
      </c>
      <c r="G140" t="s">
        <v>376</v>
      </c>
      <c r="H140" s="4">
        <v>0</v>
      </c>
      <c r="I140" s="4">
        <v>0</v>
      </c>
      <c r="J140" s="4">
        <v>0</v>
      </c>
      <c r="K140" s="4">
        <v>0</v>
      </c>
      <c r="L140" s="4">
        <v>0</v>
      </c>
      <c r="M140" s="4">
        <f t="shared" si="9"/>
        <v>0</v>
      </c>
    </row>
    <row r="141" spans="3:13" x14ac:dyDescent="0.25">
      <c r="C141" t="s">
        <v>224</v>
      </c>
      <c r="F141" t="s">
        <v>332</v>
      </c>
      <c r="G141" t="s">
        <v>173</v>
      </c>
      <c r="H141" s="4">
        <v>0</v>
      </c>
      <c r="I141" s="4">
        <v>0</v>
      </c>
      <c r="J141" s="4">
        <v>0</v>
      </c>
      <c r="K141" s="4">
        <v>0</v>
      </c>
      <c r="L141" s="4">
        <v>0</v>
      </c>
      <c r="M141" s="4">
        <f t="shared" si="9"/>
        <v>0</v>
      </c>
    </row>
    <row r="142" spans="3:13" x14ac:dyDescent="0.25">
      <c r="C142" t="s">
        <v>240</v>
      </c>
      <c r="F142" t="s">
        <v>332</v>
      </c>
      <c r="G142" t="s">
        <v>173</v>
      </c>
      <c r="H142" s="4">
        <v>0</v>
      </c>
      <c r="I142" s="4">
        <v>0</v>
      </c>
      <c r="J142" s="4">
        <v>0</v>
      </c>
      <c r="K142" s="4">
        <v>0</v>
      </c>
      <c r="L142" s="4">
        <v>0</v>
      </c>
      <c r="M142" s="4">
        <f t="shared" si="9"/>
        <v>0</v>
      </c>
    </row>
    <row r="143" spans="3:13" x14ac:dyDescent="0.25">
      <c r="C143" t="s">
        <v>241</v>
      </c>
      <c r="F143" t="s">
        <v>332</v>
      </c>
      <c r="G143" t="s">
        <v>173</v>
      </c>
      <c r="H143" s="4">
        <v>0</v>
      </c>
      <c r="I143" s="4">
        <v>0</v>
      </c>
      <c r="J143" s="4">
        <v>0</v>
      </c>
      <c r="K143" s="4">
        <v>0</v>
      </c>
      <c r="L143" s="4">
        <v>0</v>
      </c>
      <c r="M143" s="4">
        <f t="shared" si="9"/>
        <v>0</v>
      </c>
    </row>
    <row r="144" spans="3:13" x14ac:dyDescent="0.25">
      <c r="C144" t="s">
        <v>382</v>
      </c>
      <c r="F144" t="s">
        <v>332</v>
      </c>
      <c r="G144" t="s">
        <v>169</v>
      </c>
      <c r="H144" s="4">
        <v>0</v>
      </c>
      <c r="I144" s="4">
        <v>0</v>
      </c>
      <c r="J144" s="4">
        <v>0</v>
      </c>
      <c r="K144" s="4">
        <v>0</v>
      </c>
      <c r="L144" s="4">
        <v>0</v>
      </c>
      <c r="M144" s="4">
        <f t="shared" si="9"/>
        <v>0</v>
      </c>
    </row>
    <row r="145" spans="3:13" x14ac:dyDescent="0.25">
      <c r="C145" t="s">
        <v>242</v>
      </c>
      <c r="F145" t="s">
        <v>332</v>
      </c>
      <c r="G145" t="s">
        <v>170</v>
      </c>
      <c r="H145" s="4">
        <v>0</v>
      </c>
      <c r="I145" s="4">
        <v>0</v>
      </c>
      <c r="J145" s="4">
        <v>0</v>
      </c>
      <c r="K145" s="4">
        <v>0</v>
      </c>
      <c r="L145" s="4">
        <v>0</v>
      </c>
      <c r="M145" s="4">
        <f t="shared" si="9"/>
        <v>0</v>
      </c>
    </row>
    <row r="146" spans="3:13" x14ac:dyDescent="0.25">
      <c r="C146" t="s">
        <v>383</v>
      </c>
      <c r="F146" t="s">
        <v>332</v>
      </c>
      <c r="G146" t="s">
        <v>376</v>
      </c>
      <c r="H146" s="4">
        <v>0</v>
      </c>
      <c r="I146" s="4">
        <v>0</v>
      </c>
      <c r="J146" s="4">
        <v>0</v>
      </c>
      <c r="K146" s="4">
        <v>0</v>
      </c>
      <c r="L146" s="4">
        <v>0</v>
      </c>
      <c r="M146" s="4">
        <f t="shared" si="9"/>
        <v>0</v>
      </c>
    </row>
    <row r="147" spans="3:13" x14ac:dyDescent="0.25">
      <c r="C147" t="s">
        <v>244</v>
      </c>
      <c r="F147" t="s">
        <v>332</v>
      </c>
      <c r="G147" t="s">
        <v>170</v>
      </c>
      <c r="H147" s="4">
        <v>0</v>
      </c>
      <c r="I147" s="4">
        <v>0</v>
      </c>
      <c r="J147" s="4">
        <v>0</v>
      </c>
      <c r="K147" s="4">
        <v>0</v>
      </c>
      <c r="L147" s="4">
        <v>0</v>
      </c>
      <c r="M147" s="4">
        <f t="shared" si="9"/>
        <v>0</v>
      </c>
    </row>
    <row r="148" spans="3:13" x14ac:dyDescent="0.25">
      <c r="C148" t="s">
        <v>311</v>
      </c>
      <c r="F148" t="s">
        <v>332</v>
      </c>
      <c r="G148" t="s">
        <v>171</v>
      </c>
      <c r="H148" s="4">
        <v>0</v>
      </c>
      <c r="I148" s="4">
        <v>0</v>
      </c>
      <c r="J148" s="4">
        <v>0</v>
      </c>
      <c r="K148" s="4">
        <v>0</v>
      </c>
      <c r="L148" s="4">
        <v>0</v>
      </c>
      <c r="M148" s="4">
        <f t="shared" si="9"/>
        <v>0</v>
      </c>
    </row>
    <row r="149" spans="3:13" x14ac:dyDescent="0.25">
      <c r="C149" t="s">
        <v>245</v>
      </c>
      <c r="F149" t="s">
        <v>332</v>
      </c>
      <c r="G149" t="s">
        <v>171</v>
      </c>
      <c r="H149" s="4">
        <v>0</v>
      </c>
      <c r="I149" s="4">
        <v>0</v>
      </c>
      <c r="J149" s="4">
        <v>0</v>
      </c>
      <c r="K149" s="4">
        <v>0</v>
      </c>
      <c r="L149" s="4">
        <v>0</v>
      </c>
      <c r="M149" s="4">
        <f t="shared" si="9"/>
        <v>0</v>
      </c>
    </row>
    <row r="150" spans="3:13" x14ac:dyDescent="0.25">
      <c r="C150" t="s">
        <v>246</v>
      </c>
      <c r="F150" t="s">
        <v>332</v>
      </c>
      <c r="G150" t="s">
        <v>170</v>
      </c>
      <c r="H150" s="4">
        <v>0</v>
      </c>
      <c r="I150" s="4">
        <v>0</v>
      </c>
      <c r="J150" s="4">
        <v>0</v>
      </c>
      <c r="K150" s="4">
        <v>0</v>
      </c>
      <c r="L150" s="4">
        <v>0</v>
      </c>
      <c r="M150" s="4">
        <f t="shared" si="9"/>
        <v>0</v>
      </c>
    </row>
    <row r="151" spans="3:13" x14ac:dyDescent="0.25">
      <c r="C151" t="s">
        <v>248</v>
      </c>
      <c r="F151" t="s">
        <v>332</v>
      </c>
      <c r="G151" t="s">
        <v>170</v>
      </c>
      <c r="H151" s="4">
        <v>0</v>
      </c>
      <c r="I151" s="4">
        <v>0</v>
      </c>
      <c r="J151" s="4">
        <v>0</v>
      </c>
      <c r="K151" s="4">
        <v>0</v>
      </c>
      <c r="L151" s="4">
        <v>0</v>
      </c>
      <c r="M151" s="4">
        <f t="shared" si="9"/>
        <v>0</v>
      </c>
    </row>
    <row r="152" spans="3:13" x14ac:dyDescent="0.25">
      <c r="C152" t="s">
        <v>384</v>
      </c>
      <c r="F152" t="s">
        <v>332</v>
      </c>
      <c r="G152" t="s">
        <v>170</v>
      </c>
      <c r="H152" s="4">
        <v>0</v>
      </c>
      <c r="I152" s="4">
        <v>0</v>
      </c>
      <c r="J152" s="4">
        <v>0</v>
      </c>
      <c r="K152" s="4">
        <v>0</v>
      </c>
      <c r="L152" s="4">
        <v>0</v>
      </c>
      <c r="M152" s="4">
        <f t="shared" si="9"/>
        <v>0</v>
      </c>
    </row>
    <row r="153" spans="3:13" x14ac:dyDescent="0.25">
      <c r="C153" t="s">
        <v>385</v>
      </c>
      <c r="F153" t="s">
        <v>332</v>
      </c>
      <c r="G153" t="s">
        <v>170</v>
      </c>
      <c r="H153" s="4">
        <v>0</v>
      </c>
      <c r="I153" s="4">
        <v>0</v>
      </c>
      <c r="J153" s="4">
        <v>0</v>
      </c>
      <c r="K153" s="4">
        <v>0</v>
      </c>
      <c r="L153" s="4">
        <v>0</v>
      </c>
      <c r="M153" s="4">
        <f t="shared" si="9"/>
        <v>0</v>
      </c>
    </row>
    <row r="154" spans="3:13" x14ac:dyDescent="0.25">
      <c r="C154" t="s">
        <v>344</v>
      </c>
      <c r="F154" t="s">
        <v>332</v>
      </c>
      <c r="G154" t="s">
        <v>173</v>
      </c>
      <c r="H154" s="4">
        <v>0</v>
      </c>
      <c r="I154" s="4">
        <v>0</v>
      </c>
      <c r="J154" s="4">
        <v>0</v>
      </c>
      <c r="K154" s="4">
        <v>0</v>
      </c>
      <c r="L154" s="4">
        <v>0</v>
      </c>
      <c r="M154" s="4">
        <f t="shared" si="9"/>
        <v>0</v>
      </c>
    </row>
    <row r="155" spans="3:13" x14ac:dyDescent="0.25">
      <c r="C155" t="s">
        <v>386</v>
      </c>
      <c r="F155" t="s">
        <v>332</v>
      </c>
      <c r="G155" t="s">
        <v>173</v>
      </c>
      <c r="H155" s="4">
        <v>0</v>
      </c>
      <c r="I155" s="4">
        <v>0</v>
      </c>
      <c r="J155" s="4">
        <v>0</v>
      </c>
      <c r="K155" s="4">
        <v>0</v>
      </c>
      <c r="L155" s="4">
        <v>0</v>
      </c>
      <c r="M155" s="4">
        <f t="shared" si="9"/>
        <v>0</v>
      </c>
    </row>
    <row r="156" spans="3:13" x14ac:dyDescent="0.25">
      <c r="C156" t="s">
        <v>338</v>
      </c>
      <c r="F156" t="s">
        <v>332</v>
      </c>
      <c r="G156" t="s">
        <v>173</v>
      </c>
      <c r="H156" s="4">
        <v>0</v>
      </c>
      <c r="I156" s="4">
        <v>0</v>
      </c>
      <c r="J156" s="4">
        <v>0</v>
      </c>
      <c r="K156" s="4">
        <v>0</v>
      </c>
      <c r="L156" s="4">
        <v>0</v>
      </c>
      <c r="M156" s="4">
        <f t="shared" si="9"/>
        <v>0</v>
      </c>
    </row>
    <row r="157" spans="3:13" x14ac:dyDescent="0.25">
      <c r="C157" t="s">
        <v>387</v>
      </c>
      <c r="F157" t="s">
        <v>332</v>
      </c>
      <c r="G157" t="s">
        <v>171</v>
      </c>
      <c r="H157" s="4">
        <v>0</v>
      </c>
      <c r="I157" s="4">
        <v>0</v>
      </c>
      <c r="J157" s="4">
        <v>0</v>
      </c>
      <c r="K157" s="4">
        <v>0</v>
      </c>
      <c r="L157" s="4">
        <v>0</v>
      </c>
      <c r="M157" s="4">
        <f t="shared" si="9"/>
        <v>0</v>
      </c>
    </row>
    <row r="158" spans="3:13" x14ac:dyDescent="0.25">
      <c r="C158" t="s">
        <v>388</v>
      </c>
      <c r="F158" t="s">
        <v>332</v>
      </c>
      <c r="G158" t="s">
        <v>173</v>
      </c>
      <c r="H158" s="4">
        <v>0</v>
      </c>
      <c r="I158" s="4">
        <v>0</v>
      </c>
      <c r="J158" s="4">
        <v>0</v>
      </c>
      <c r="K158" s="4">
        <v>0</v>
      </c>
      <c r="L158" s="4">
        <v>0</v>
      </c>
      <c r="M158" s="4">
        <f t="shared" si="9"/>
        <v>0</v>
      </c>
    </row>
    <row r="159" spans="3:13" x14ac:dyDescent="0.25">
      <c r="C159" t="s">
        <v>340</v>
      </c>
      <c r="F159" t="s">
        <v>332</v>
      </c>
      <c r="G159" t="s">
        <v>171</v>
      </c>
      <c r="H159" s="4">
        <v>0</v>
      </c>
      <c r="I159" s="4">
        <v>0</v>
      </c>
      <c r="J159" s="4">
        <v>0</v>
      </c>
      <c r="K159" s="4">
        <v>0</v>
      </c>
      <c r="L159" s="4">
        <v>0</v>
      </c>
      <c r="M159" s="4">
        <f t="shared" si="9"/>
        <v>0</v>
      </c>
    </row>
    <row r="160" spans="3:13" x14ac:dyDescent="0.25">
      <c r="C160" t="s">
        <v>389</v>
      </c>
      <c r="F160" t="s">
        <v>332</v>
      </c>
      <c r="G160" t="s">
        <v>173</v>
      </c>
      <c r="H160" s="4">
        <v>0</v>
      </c>
      <c r="I160" s="4">
        <v>0</v>
      </c>
      <c r="J160" s="4">
        <v>0</v>
      </c>
      <c r="K160" s="4">
        <v>0</v>
      </c>
      <c r="L160" s="4">
        <v>0</v>
      </c>
      <c r="M160" s="4">
        <f t="shared" si="9"/>
        <v>0</v>
      </c>
    </row>
    <row r="161" spans="3:13" x14ac:dyDescent="0.25">
      <c r="C161" t="s">
        <v>390</v>
      </c>
      <c r="F161" t="s">
        <v>332</v>
      </c>
      <c r="G161" t="s">
        <v>173</v>
      </c>
      <c r="H161" s="4">
        <v>0</v>
      </c>
      <c r="I161" s="4">
        <v>0</v>
      </c>
      <c r="J161" s="4">
        <v>0</v>
      </c>
      <c r="K161" s="4">
        <v>0</v>
      </c>
      <c r="L161" s="4">
        <v>0</v>
      </c>
      <c r="M161" s="4">
        <f t="shared" si="9"/>
        <v>0</v>
      </c>
    </row>
    <row r="162" spans="3:13" x14ac:dyDescent="0.25">
      <c r="C162" t="s">
        <v>391</v>
      </c>
      <c r="F162" t="s">
        <v>332</v>
      </c>
      <c r="G162" t="s">
        <v>173</v>
      </c>
      <c r="H162" s="4">
        <v>0</v>
      </c>
      <c r="I162" s="4">
        <v>0</v>
      </c>
      <c r="J162" s="4">
        <v>0</v>
      </c>
      <c r="K162" s="4">
        <v>0</v>
      </c>
      <c r="L162" s="4">
        <v>0</v>
      </c>
      <c r="M162" s="4">
        <f t="shared" si="9"/>
        <v>0</v>
      </c>
    </row>
    <row r="163" spans="3:13" x14ac:dyDescent="0.25">
      <c r="C163" t="s">
        <v>392</v>
      </c>
      <c r="F163" t="s">
        <v>332</v>
      </c>
      <c r="G163" t="s">
        <v>173</v>
      </c>
      <c r="H163" s="4">
        <v>0</v>
      </c>
      <c r="I163" s="4">
        <v>0</v>
      </c>
      <c r="J163" s="4">
        <v>0</v>
      </c>
      <c r="K163" s="4">
        <v>0</v>
      </c>
      <c r="L163" s="4">
        <v>0</v>
      </c>
      <c r="M163" s="4">
        <f t="shared" si="9"/>
        <v>0</v>
      </c>
    </row>
    <row r="164" spans="3:13" x14ac:dyDescent="0.25">
      <c r="C164" t="s">
        <v>393</v>
      </c>
      <c r="F164" t="s">
        <v>332</v>
      </c>
      <c r="G164" t="s">
        <v>173</v>
      </c>
      <c r="H164" s="4">
        <v>0</v>
      </c>
      <c r="I164" s="4">
        <v>0</v>
      </c>
      <c r="J164" s="4">
        <v>0</v>
      </c>
      <c r="K164" s="4">
        <v>0</v>
      </c>
      <c r="L164" s="4">
        <v>0</v>
      </c>
      <c r="M164" s="4">
        <f t="shared" si="9"/>
        <v>0</v>
      </c>
    </row>
    <row r="165" spans="3:13" x14ac:dyDescent="0.25">
      <c r="C165" t="s">
        <v>394</v>
      </c>
      <c r="F165" t="s">
        <v>332</v>
      </c>
      <c r="G165" t="s">
        <v>173</v>
      </c>
      <c r="H165" s="4">
        <v>0</v>
      </c>
      <c r="I165" s="4">
        <v>0</v>
      </c>
      <c r="J165" s="4">
        <v>0</v>
      </c>
      <c r="K165" s="4">
        <v>0</v>
      </c>
      <c r="L165" s="4">
        <v>0</v>
      </c>
      <c r="M165" s="4">
        <f t="shared" si="9"/>
        <v>0</v>
      </c>
    </row>
    <row r="166" spans="3:13" x14ac:dyDescent="0.25">
      <c r="C166" t="s">
        <v>395</v>
      </c>
      <c r="F166" t="s">
        <v>332</v>
      </c>
      <c r="G166" t="s">
        <v>173</v>
      </c>
      <c r="H166" s="4">
        <v>0</v>
      </c>
      <c r="I166" s="4">
        <v>0</v>
      </c>
      <c r="J166" s="4">
        <v>0</v>
      </c>
      <c r="K166" s="4">
        <v>0</v>
      </c>
      <c r="L166" s="4">
        <v>0</v>
      </c>
      <c r="M166" s="4">
        <f t="shared" si="9"/>
        <v>0</v>
      </c>
    </row>
    <row r="167" spans="3:13" x14ac:dyDescent="0.25">
      <c r="C167" t="s">
        <v>396</v>
      </c>
      <c r="F167" t="s">
        <v>332</v>
      </c>
      <c r="G167" t="s">
        <v>173</v>
      </c>
      <c r="H167" s="4">
        <v>0</v>
      </c>
      <c r="I167" s="4">
        <v>0</v>
      </c>
      <c r="J167" s="4">
        <v>0</v>
      </c>
      <c r="K167" s="4">
        <v>0</v>
      </c>
      <c r="L167" s="4">
        <v>0</v>
      </c>
      <c r="M167" s="4">
        <f t="shared" si="9"/>
        <v>0</v>
      </c>
    </row>
    <row r="168" spans="3:13" x14ac:dyDescent="0.25">
      <c r="C168" t="s">
        <v>397</v>
      </c>
      <c r="F168" t="s">
        <v>332</v>
      </c>
      <c r="G168" t="s">
        <v>173</v>
      </c>
      <c r="H168" s="4">
        <v>0</v>
      </c>
      <c r="I168" s="4">
        <v>0</v>
      </c>
      <c r="J168" s="4">
        <v>0</v>
      </c>
      <c r="K168" s="4">
        <v>0</v>
      </c>
      <c r="L168" s="4">
        <v>0</v>
      </c>
      <c r="M168" s="4">
        <f t="shared" si="9"/>
        <v>0</v>
      </c>
    </row>
    <row r="169" spans="3:13" x14ac:dyDescent="0.25">
      <c r="C169" t="s">
        <v>398</v>
      </c>
      <c r="F169" t="s">
        <v>332</v>
      </c>
      <c r="G169" t="s">
        <v>173</v>
      </c>
      <c r="H169" s="4">
        <v>0</v>
      </c>
      <c r="I169" s="4">
        <v>0</v>
      </c>
      <c r="J169" s="4">
        <v>0</v>
      </c>
      <c r="K169" s="4">
        <v>0</v>
      </c>
      <c r="L169" s="4">
        <v>0</v>
      </c>
      <c r="M169" s="4">
        <f t="shared" si="9"/>
        <v>0</v>
      </c>
    </row>
    <row r="170" spans="3:13" x14ac:dyDescent="0.25">
      <c r="C170" t="s">
        <v>399</v>
      </c>
      <c r="F170" t="s">
        <v>332</v>
      </c>
      <c r="G170" t="s">
        <v>173</v>
      </c>
      <c r="H170" s="4">
        <v>0</v>
      </c>
      <c r="I170" s="4">
        <v>0</v>
      </c>
      <c r="J170" s="4">
        <v>0</v>
      </c>
      <c r="K170" s="4">
        <v>0</v>
      </c>
      <c r="L170" s="4">
        <v>0</v>
      </c>
      <c r="M170" s="4">
        <f t="shared" si="9"/>
        <v>0</v>
      </c>
    </row>
    <row r="171" spans="3:13" x14ac:dyDescent="0.25">
      <c r="C171" t="s">
        <v>400</v>
      </c>
      <c r="F171" t="s">
        <v>332</v>
      </c>
      <c r="G171" t="s">
        <v>173</v>
      </c>
      <c r="H171" s="4">
        <v>0</v>
      </c>
      <c r="I171" s="4">
        <v>0</v>
      </c>
      <c r="J171" s="4">
        <v>0</v>
      </c>
      <c r="K171" s="4">
        <v>0</v>
      </c>
      <c r="L171" s="4">
        <v>0</v>
      </c>
      <c r="M171" s="4">
        <f t="shared" si="9"/>
        <v>0</v>
      </c>
    </row>
    <row r="172" spans="3:13" x14ac:dyDescent="0.25">
      <c r="C172" t="s">
        <v>401</v>
      </c>
      <c r="F172" t="s">
        <v>332</v>
      </c>
      <c r="G172" t="s">
        <v>167</v>
      </c>
      <c r="H172" s="4">
        <v>0</v>
      </c>
      <c r="I172" s="4">
        <v>0</v>
      </c>
      <c r="J172" s="4">
        <v>0</v>
      </c>
      <c r="K172" s="4">
        <v>0</v>
      </c>
      <c r="L172" s="4">
        <v>0</v>
      </c>
      <c r="M172" s="4">
        <f t="shared" si="9"/>
        <v>0</v>
      </c>
    </row>
    <row r="173" spans="3:13" x14ac:dyDescent="0.25">
      <c r="C173" t="s">
        <v>336</v>
      </c>
      <c r="F173" t="s">
        <v>332</v>
      </c>
      <c r="G173" t="s">
        <v>173</v>
      </c>
      <c r="H173" s="4">
        <v>0</v>
      </c>
      <c r="I173" s="4">
        <v>0</v>
      </c>
      <c r="J173" s="4">
        <v>0</v>
      </c>
      <c r="K173" s="4">
        <v>0</v>
      </c>
      <c r="L173" s="4">
        <v>0</v>
      </c>
      <c r="M173" s="4">
        <f t="shared" si="9"/>
        <v>0</v>
      </c>
    </row>
    <row r="174" spans="3:13" x14ac:dyDescent="0.25">
      <c r="C174" t="s">
        <v>339</v>
      </c>
      <c r="F174" t="s">
        <v>332</v>
      </c>
      <c r="G174" t="s">
        <v>173</v>
      </c>
      <c r="H174" s="4">
        <v>0</v>
      </c>
      <c r="I174" s="4">
        <v>0</v>
      </c>
      <c r="J174" s="4">
        <v>0</v>
      </c>
      <c r="K174" s="4">
        <v>0</v>
      </c>
      <c r="L174" s="4">
        <v>0</v>
      </c>
      <c r="M174" s="4">
        <f t="shared" si="9"/>
        <v>0</v>
      </c>
    </row>
    <row r="175" spans="3:13" x14ac:dyDescent="0.25">
      <c r="C175" t="s">
        <v>402</v>
      </c>
      <c r="F175" t="s">
        <v>333</v>
      </c>
      <c r="G175" t="s">
        <v>403</v>
      </c>
      <c r="H175" s="4">
        <v>0</v>
      </c>
      <c r="I175" s="4">
        <v>0</v>
      </c>
      <c r="J175" s="4">
        <v>0</v>
      </c>
      <c r="K175" s="4">
        <v>0</v>
      </c>
      <c r="L175" s="4">
        <v>0</v>
      </c>
      <c r="M175" s="4">
        <f>+L175+K175</f>
        <v>0</v>
      </c>
    </row>
    <row r="178" spans="3:13" x14ac:dyDescent="0.25">
      <c r="C178" s="2" t="s">
        <v>404</v>
      </c>
    </row>
    <row r="179" spans="3:13" x14ac:dyDescent="0.25">
      <c r="C179" t="s">
        <v>405</v>
      </c>
      <c r="F179" t="s">
        <v>332</v>
      </c>
      <c r="G179" t="s">
        <v>132</v>
      </c>
      <c r="H179" s="4">
        <v>0</v>
      </c>
      <c r="I179" s="4">
        <v>0</v>
      </c>
      <c r="J179" s="4">
        <v>0</v>
      </c>
      <c r="K179" s="4">
        <v>0</v>
      </c>
      <c r="L179" s="4">
        <v>0</v>
      </c>
      <c r="M179" s="4">
        <f>+L179+K179</f>
        <v>0</v>
      </c>
    </row>
    <row r="180" spans="3:13" x14ac:dyDescent="0.25">
      <c r="C180" t="s">
        <v>406</v>
      </c>
      <c r="F180" t="s">
        <v>332</v>
      </c>
      <c r="G180" t="s">
        <v>132</v>
      </c>
      <c r="H180" s="4">
        <v>0</v>
      </c>
      <c r="I180" s="4">
        <v>0</v>
      </c>
      <c r="J180" s="4">
        <v>0</v>
      </c>
      <c r="K180" s="4">
        <v>0</v>
      </c>
      <c r="L180" s="4">
        <v>0</v>
      </c>
      <c r="M180" s="4">
        <f>+L180+K180</f>
        <v>0</v>
      </c>
    </row>
    <row r="181" spans="3:13" x14ac:dyDescent="0.25">
      <c r="C181" t="s">
        <v>407</v>
      </c>
      <c r="F181" t="s">
        <v>332</v>
      </c>
      <c r="G181" t="s">
        <v>169</v>
      </c>
      <c r="H181" s="4">
        <v>0</v>
      </c>
      <c r="I181" s="4">
        <v>0</v>
      </c>
      <c r="J181" s="4">
        <v>0</v>
      </c>
      <c r="K181" s="4">
        <v>0</v>
      </c>
      <c r="L181" s="4">
        <v>0</v>
      </c>
      <c r="M181" s="4">
        <f>+L181+K181</f>
        <v>0</v>
      </c>
    </row>
    <row r="182" spans="3:13" x14ac:dyDescent="0.25">
      <c r="C182" t="s">
        <v>408</v>
      </c>
      <c r="F182" t="s">
        <v>332</v>
      </c>
      <c r="G182" t="s">
        <v>169</v>
      </c>
      <c r="H182" s="4">
        <v>0</v>
      </c>
      <c r="I182" s="4">
        <v>0</v>
      </c>
      <c r="J182" s="4">
        <v>0</v>
      </c>
      <c r="K182" s="4">
        <v>0</v>
      </c>
      <c r="L182" s="4">
        <v>0</v>
      </c>
      <c r="M182" s="4">
        <f>+L182+K182</f>
        <v>0</v>
      </c>
    </row>
    <row r="186" spans="3:13" x14ac:dyDescent="0.25">
      <c r="C186" s="2" t="s">
        <v>254</v>
      </c>
    </row>
    <row r="187" spans="3:13" x14ac:dyDescent="0.25">
      <c r="C187" s="2"/>
    </row>
    <row r="188" spans="3:13" x14ac:dyDescent="0.25">
      <c r="C188" s="8" t="s">
        <v>255</v>
      </c>
      <c r="F188" t="s">
        <v>332</v>
      </c>
      <c r="G188" t="s">
        <v>283</v>
      </c>
    </row>
    <row r="189" spans="3:13" x14ac:dyDescent="0.25">
      <c r="C189" s="8" t="s">
        <v>256</v>
      </c>
      <c r="F189" t="s">
        <v>333</v>
      </c>
      <c r="G189" t="s">
        <v>283</v>
      </c>
    </row>
    <row r="190" spans="3:13" x14ac:dyDescent="0.25">
      <c r="C190" s="8" t="s">
        <v>409</v>
      </c>
      <c r="F190" t="s">
        <v>333</v>
      </c>
      <c r="G190" t="s">
        <v>283</v>
      </c>
    </row>
    <row r="191" spans="3:13" x14ac:dyDescent="0.25">
      <c r="C191" s="8" t="s">
        <v>410</v>
      </c>
      <c r="F191" t="s">
        <v>332</v>
      </c>
      <c r="G191" t="s">
        <v>283</v>
      </c>
    </row>
    <row r="192" spans="3:13" x14ac:dyDescent="0.25">
      <c r="C192" s="8" t="s">
        <v>411</v>
      </c>
      <c r="F192" t="s">
        <v>333</v>
      </c>
      <c r="G192" t="s">
        <v>283</v>
      </c>
    </row>
    <row r="193" spans="3:13" x14ac:dyDescent="0.25">
      <c r="C193" s="8" t="s">
        <v>412</v>
      </c>
      <c r="F193" t="s">
        <v>333</v>
      </c>
      <c r="G193" t="s">
        <v>283</v>
      </c>
    </row>
    <row r="194" spans="3:13" s="3" customFormat="1" x14ac:dyDescent="0.25">
      <c r="C194" s="3" t="s">
        <v>413</v>
      </c>
      <c r="F194" s="3" t="s">
        <v>333</v>
      </c>
      <c r="G194" s="3" t="s">
        <v>415</v>
      </c>
      <c r="H194" s="6"/>
      <c r="I194" s="6"/>
      <c r="J194" s="6"/>
      <c r="K194" s="6"/>
      <c r="L194" s="6"/>
      <c r="M194" s="6"/>
    </row>
    <row r="195" spans="3:13" x14ac:dyDescent="0.25">
      <c r="C195" s="8"/>
    </row>
    <row r="196" spans="3:13" x14ac:dyDescent="0.25">
      <c r="C196" s="8"/>
    </row>
    <row r="198" spans="3:13" x14ac:dyDescent="0.25">
      <c r="C198" s="2" t="s">
        <v>253</v>
      </c>
    </row>
    <row r="200" spans="3:13" x14ac:dyDescent="0.25">
      <c r="C200" t="s">
        <v>414</v>
      </c>
    </row>
    <row r="201" spans="3:13" x14ac:dyDescent="0.25">
      <c r="C201" t="s">
        <v>169</v>
      </c>
    </row>
    <row r="202" spans="3:13" x14ac:dyDescent="0.25">
      <c r="C202" t="s">
        <v>170</v>
      </c>
    </row>
    <row r="203" spans="3:13" x14ac:dyDescent="0.25">
      <c r="C203" s="8" t="s">
        <v>310</v>
      </c>
    </row>
    <row r="204" spans="3:13" x14ac:dyDescent="0.25">
      <c r="C204" t="s">
        <v>416</v>
      </c>
    </row>
    <row r="205" spans="3:13" x14ac:dyDescent="0.25">
      <c r="C205" t="s">
        <v>417</v>
      </c>
    </row>
    <row r="206" spans="3:13" x14ac:dyDescent="0.25">
      <c r="C206" t="s">
        <v>418</v>
      </c>
    </row>
    <row r="207" spans="3:13" x14ac:dyDescent="0.25">
      <c r="C207" t="s">
        <v>419</v>
      </c>
    </row>
  </sheetData>
  <pageMargins left="0.75" right="0.75" top="1" bottom="1" header="0.5" footer="0.5"/>
  <pageSetup scale="70" orientation="landscape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DriftPrepay</vt:lpstr>
      <vt:lpstr>Summary</vt:lpstr>
      <vt:lpstr>commercial income</vt:lpstr>
      <vt:lpstr>group expenses</vt:lpstr>
      <vt:lpstr>balance sheet</vt:lpstr>
      <vt:lpstr>'balance sheet'!Print_Area</vt:lpstr>
      <vt:lpstr>'commercial income'!Print_Area</vt:lpstr>
      <vt:lpstr>'group expenses'!Print_Area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ddelain</dc:creator>
  <cp:lastModifiedBy>Havlíček Jan</cp:lastModifiedBy>
  <cp:lastPrinted>2000-11-27T15:59:42Z</cp:lastPrinted>
  <dcterms:created xsi:type="dcterms:W3CDTF">2000-11-02T20:55:21Z</dcterms:created>
  <dcterms:modified xsi:type="dcterms:W3CDTF">2023-09-10T15:15:30Z</dcterms:modified>
</cp:coreProperties>
</file>