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8" i="1" l="1"/>
  <c r="E8" i="1"/>
  <c r="G8" i="1"/>
  <c r="C10" i="1"/>
  <c r="C11" i="1"/>
  <c r="E11" i="1"/>
  <c r="G13" i="1"/>
  <c r="G14" i="1"/>
  <c r="C15" i="1"/>
  <c r="E15" i="1"/>
  <c r="C17" i="1"/>
  <c r="E17" i="1"/>
  <c r="G17" i="1"/>
  <c r="C18" i="1"/>
  <c r="C19" i="1"/>
  <c r="E19" i="1"/>
  <c r="C22" i="1"/>
  <c r="E22" i="1"/>
</calcChain>
</file>

<file path=xl/sharedStrings.xml><?xml version="1.0" encoding="utf-8"?>
<sst xmlns="http://schemas.openxmlformats.org/spreadsheetml/2006/main" count="39" uniqueCount="34">
  <si>
    <t>Clear Sky</t>
  </si>
  <si>
    <t>Trent Mesa</t>
  </si>
  <si>
    <t>Mar. Ave. Wind Speed (m/s)</t>
  </si>
  <si>
    <t>Metered (invoiced) Energy (GWh)</t>
  </si>
  <si>
    <t>Revised Curtailment (GWh)</t>
  </si>
  <si>
    <t>Total Energy Billed (GWh)</t>
  </si>
  <si>
    <t>Calculated by Data Group</t>
  </si>
  <si>
    <t xml:space="preserve">  Less actual Availability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</si>
  <si>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</si>
  <si>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</si>
  <si>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</si>
  <si>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</si>
  <si>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</si>
  <si>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</si>
  <si>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</si>
  <si>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</si>
  <si>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</si>
  <si>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Vaiance ((H-C)/C)</t>
  </si>
  <si>
    <t>Based on actual reported numbers</t>
  </si>
  <si>
    <t xml:space="preserve"> March</t>
  </si>
  <si>
    <t>Variance</t>
  </si>
  <si>
    <t>Per GH Reports</t>
  </si>
  <si>
    <t>Total Adjusted Ideal Production (GWh)</t>
  </si>
  <si>
    <t>Per actual data</t>
  </si>
  <si>
    <t>Predicted Yearly Energy (GWh)</t>
  </si>
  <si>
    <t>Yearly / 12 (GWh)</t>
  </si>
  <si>
    <t>Theoretical "Ideal" production before losses (GWh)</t>
  </si>
  <si>
    <t>Calculated from nacelle mounted amemometer (subject to calibration error)</t>
  </si>
  <si>
    <t>Value at the meter</t>
  </si>
  <si>
    <t xml:space="preserve">  Less estimated line losses </t>
  </si>
  <si>
    <t>Calculated</t>
  </si>
  <si>
    <t>GH Report</t>
  </si>
  <si>
    <t>Total Adjusted Ideal Production, net of Curtailment (GWh)</t>
  </si>
  <si>
    <t xml:space="preserve"> Less Curtailment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</si>
</sst>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2" fillId="0" borderId="0" xfId="0" applyFont="1" applyAlignment="1">
      <alignment horizontal="center"/>
    </xf>
    <xf numFmtId="2" fontId="3" fillId="0" borderId="1" xfId="0" applyNumberFormat="1" applyFont="1" applyBorder="1"/>
    <xf numFmtId="164" fontId="0" fillId="0" borderId="0" xfId="1" applyNumberFormat="1" applyFont="1"/>
    <xf numFmtId="0" fontId="2" fillId="0" borderId="0" xfId="0" applyFont="1"/>
    <xf numFmtId="164" fontId="3" fillId="0" borderId="1" xfId="1" applyNumberFormat="1" applyFont="1" applyBorder="1"/>
    <xf numFmtId="164" fontId="3" fillId="0" borderId="0" xfId="1" applyNumberFormat="1" applyFont="1"/>
    <xf numFmtId="2" fontId="5" fillId="0" borderId="0" xfId="0" applyNumberFormat="1" applyFont="1"/>
    <xf numFmtId="164" fontId="3" fillId="0" borderId="0" xfId="1" applyNumberFormat="1" applyFont="1" applyBorder="1"/>
    <xf numFmtId="10" fontId="0" fillId="0" borderId="0" xfId="1" applyNumberFormat="1" applyFont="1" applyBorder="1"/>
    <xf numFmtId="2" fontId="0" fillId="0" borderId="0" xfId="0" applyNumberFormat="1" applyBorder="1"/>
    <xf numFmtId="0" fontId="6" fillId="0" borderId="0" xfId="0" applyFont="1" applyAlignment="1">
      <alignment wrapText="1"/>
    </xf>
    <xf numFmtId="2" fontId="7" fillId="0" borderId="0" xfId="0" applyNumberFormat="1" applyFont="1"/>
    <xf numFmtId="2" fontId="8" fillId="0" borderId="1" xfId="0" applyNumberFormat="1" applyFont="1" applyBorder="1"/>
    <xf numFmtId="2" fontId="8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H17" sqref="H17"/>
    </sheetView>
  </sheetViews>
  <sheetFormatPr defaultRowHeight="13.2" x14ac:dyDescent="0.25"/>
  <cols>
    <col min="1" max="1" width="4.33203125" customWidth="1"/>
    <col min="2" max="2" width="49.88671875" customWidth="1"/>
    <col min="3" max="3" width="13.5546875" customWidth="1"/>
    <col min="4" max="4" width="3" customWidth="1"/>
    <col min="5" max="5" width="13.5546875" customWidth="1"/>
    <col min="6" max="6" width="3" customWidth="1"/>
    <col min="7" max="7" width="8.6640625" customWidth="1"/>
    <col min="8" max="8" width="41.109375" style="13" customWidth="1"/>
  </cols>
  <sheetData>
    <row r="2" spans="1:8" ht="15.6" x14ac:dyDescent="0.3">
      <c r="C2" s="17" t="s">
        <v>19</v>
      </c>
      <c r="D2" s="17"/>
      <c r="E2" s="17"/>
    </row>
    <row r="4" spans="1:8" x14ac:dyDescent="0.25">
      <c r="C4" s="3" t="s">
        <v>0</v>
      </c>
      <c r="D4" s="3"/>
      <c r="E4" s="3" t="s">
        <v>1</v>
      </c>
      <c r="G4" s="6" t="s">
        <v>20</v>
      </c>
    </row>
    <row r="6" spans="1:8" ht="22.5" customHeight="1" x14ac:dyDescent="0.25">
      <c r="A6" t="s">
        <v>9</v>
      </c>
      <c r="B6" t="s">
        <v>3</v>
      </c>
      <c r="C6" s="2">
        <v>28.896999999999998</v>
      </c>
      <c r="D6" s="1"/>
      <c r="E6" s="2">
        <v>41.7</v>
      </c>
      <c r="H6" s="13" t="s">
        <v>28</v>
      </c>
    </row>
    <row r="7" spans="1:8" ht="22.5" customHeight="1" x14ac:dyDescent="0.25">
      <c r="A7" t="s">
        <v>10</v>
      </c>
      <c r="B7" t="s">
        <v>4</v>
      </c>
      <c r="C7" s="4">
        <v>10.164</v>
      </c>
      <c r="D7" s="1"/>
      <c r="E7" s="2">
        <v>0</v>
      </c>
      <c r="H7" s="13" t="s">
        <v>6</v>
      </c>
    </row>
    <row r="8" spans="1:8" ht="22.5" customHeight="1" x14ac:dyDescent="0.25">
      <c r="A8" t="s">
        <v>11</v>
      </c>
      <c r="B8" t="s">
        <v>5</v>
      </c>
      <c r="C8" s="9">
        <f>SUM(C6:C7)</f>
        <v>39.061</v>
      </c>
      <c r="D8" s="9"/>
      <c r="E8" s="9">
        <f>SUM(E6:E7)</f>
        <v>41.7</v>
      </c>
      <c r="G8" s="5">
        <f>(E8/C8)-1</f>
        <v>6.7560994342182878E-2</v>
      </c>
      <c r="H8" s="13" t="s">
        <v>30</v>
      </c>
    </row>
    <row r="9" spans="1:8" ht="22.5" customHeight="1" x14ac:dyDescent="0.25">
      <c r="C9" s="1"/>
      <c r="D9" s="1"/>
      <c r="E9" s="1"/>
    </row>
    <row r="10" spans="1:8" ht="22.5" customHeight="1" x14ac:dyDescent="0.25">
      <c r="B10" t="s">
        <v>24</v>
      </c>
      <c r="C10" s="2">
        <f>102.2+520</f>
        <v>622.20000000000005</v>
      </c>
      <c r="D10" s="1"/>
      <c r="E10" s="2">
        <v>587.20000000000005</v>
      </c>
      <c r="H10" s="13" t="s">
        <v>31</v>
      </c>
    </row>
    <row r="11" spans="1:8" ht="22.5" customHeight="1" x14ac:dyDescent="0.25">
      <c r="B11" t="s">
        <v>25</v>
      </c>
      <c r="C11" s="1">
        <f>C10/12</f>
        <v>51.85</v>
      </c>
      <c r="D11" s="1"/>
      <c r="E11" s="1">
        <f>E10/12</f>
        <v>48.933333333333337</v>
      </c>
      <c r="H11" s="13" t="s">
        <v>30</v>
      </c>
    </row>
    <row r="12" spans="1:8" ht="22.5" customHeight="1" x14ac:dyDescent="0.25">
      <c r="C12" s="1"/>
      <c r="D12" s="1"/>
      <c r="E12" s="1"/>
    </row>
    <row r="13" spans="1:8" ht="22.5" customHeight="1" x14ac:dyDescent="0.25">
      <c r="A13" t="s">
        <v>12</v>
      </c>
      <c r="B13" t="s">
        <v>2</v>
      </c>
      <c r="C13" s="2">
        <v>7.69</v>
      </c>
      <c r="D13" s="1"/>
      <c r="E13" s="2">
        <v>8.8000000000000007</v>
      </c>
      <c r="G13" s="5">
        <f>(E13/C13)-1</f>
        <v>0.14434330299089737</v>
      </c>
      <c r="H13" s="13" t="s">
        <v>23</v>
      </c>
    </row>
    <row r="14" spans="1:8" ht="22.5" customHeight="1" x14ac:dyDescent="0.25">
      <c r="A14" t="s">
        <v>13</v>
      </c>
      <c r="B14" t="s">
        <v>26</v>
      </c>
      <c r="C14" s="15">
        <v>45.5</v>
      </c>
      <c r="D14" s="16"/>
      <c r="E14" s="15">
        <v>54.27</v>
      </c>
      <c r="G14" s="5">
        <f>(E14/C14)-1</f>
        <v>0.19274725274725291</v>
      </c>
      <c r="H14" s="13" t="s">
        <v>27</v>
      </c>
    </row>
    <row r="15" spans="1:8" ht="22.5" customHeight="1" x14ac:dyDescent="0.25">
      <c r="A15" t="s">
        <v>14</v>
      </c>
      <c r="B15" t="s">
        <v>29</v>
      </c>
      <c r="C15" s="7">
        <f>(1-(1.029*0.936*0.98*0.99*0.999*0.998*0.997))*-1*0-0.02</f>
        <v>-0.02</v>
      </c>
      <c r="D15" s="10"/>
      <c r="E15" s="7">
        <f>(1-(0.983*0.956*0.97*0.99*0.997*0.998))*-1*0-0.02</f>
        <v>-0.02</v>
      </c>
      <c r="H15" s="13" t="s">
        <v>21</v>
      </c>
    </row>
    <row r="16" spans="1:8" ht="22.5" customHeight="1" x14ac:dyDescent="0.25">
      <c r="A16" t="s">
        <v>15</v>
      </c>
      <c r="B16" t="s">
        <v>7</v>
      </c>
      <c r="C16" s="7">
        <v>0.93799999999999994</v>
      </c>
      <c r="D16" s="8"/>
      <c r="E16" s="7">
        <v>0.76</v>
      </c>
      <c r="H16" s="13" t="s">
        <v>18</v>
      </c>
    </row>
    <row r="17" spans="1:8" ht="22.5" customHeight="1" x14ac:dyDescent="0.25">
      <c r="A17" t="s">
        <v>16</v>
      </c>
      <c r="B17" t="s">
        <v>22</v>
      </c>
      <c r="C17" s="14">
        <f>C14*(1+C15)*(C16)</f>
        <v>41.825419999999994</v>
      </c>
      <c r="D17" s="14"/>
      <c r="E17" s="14">
        <f>E14*(1+E15)*(E16)</f>
        <v>40.420296</v>
      </c>
      <c r="G17" s="5">
        <f>(E17/C17)-1</f>
        <v>-3.3594976452119174E-2</v>
      </c>
      <c r="H17" s="13" t="s">
        <v>30</v>
      </c>
    </row>
    <row r="18" spans="1:8" ht="22.5" customHeight="1" x14ac:dyDescent="0.25">
      <c r="B18" t="s">
        <v>33</v>
      </c>
      <c r="C18" s="14">
        <f>C7</f>
        <v>10.164</v>
      </c>
      <c r="D18" s="9"/>
      <c r="E18" s="14">
        <v>0</v>
      </c>
      <c r="G18" s="5"/>
      <c r="H18" s="13" t="s">
        <v>30</v>
      </c>
    </row>
    <row r="19" spans="1:8" ht="22.5" customHeight="1" x14ac:dyDescent="0.25">
      <c r="B19" t="s">
        <v>32</v>
      </c>
      <c r="C19" s="9">
        <f>C17-C18</f>
        <v>31.661419999999993</v>
      </c>
      <c r="D19" s="9"/>
      <c r="E19" s="9">
        <f>E17-E18</f>
        <v>40.420296</v>
      </c>
      <c r="G19" s="5"/>
      <c r="H19" s="13" t="s">
        <v>30</v>
      </c>
    </row>
    <row r="20" spans="1:8" ht="22.5" customHeight="1" x14ac:dyDescent="0.25">
      <c r="C20" s="9"/>
      <c r="D20" s="9"/>
      <c r="E20" s="9"/>
      <c r="G20" s="5"/>
    </row>
    <row r="21" spans="1:8" x14ac:dyDescent="0.25">
      <c r="B21" t="s">
        <v>8</v>
      </c>
      <c r="C21" s="1"/>
      <c r="D21" s="1"/>
      <c r="E21" s="1"/>
    </row>
    <row r="22" spans="1:8" x14ac:dyDescent="0.25">
      <c r="B22" t="s">
        <v>17</v>
      </c>
      <c r="C22" s="11">
        <f>(C17-C8)/C17</f>
        <v>6.6094255598628651E-2</v>
      </c>
      <c r="D22" s="12"/>
      <c r="E22" s="11">
        <f>(E17-E8)/E17</f>
        <v>-3.1659936384434255E-2</v>
      </c>
      <c r="H22" s="13" t="s">
        <v>30</v>
      </c>
    </row>
    <row r="23" spans="1:8" x14ac:dyDescent="0.25">
      <c r="C23" s="1"/>
      <c r="D23" s="1"/>
      <c r="E23" s="1"/>
    </row>
    <row r="24" spans="1:8" x14ac:dyDescent="0.25">
      <c r="C24" s="1"/>
      <c r="D24" s="1"/>
      <c r="E24" s="1"/>
    </row>
    <row r="25" spans="1:8" x14ac:dyDescent="0.25">
      <c r="C25" s="1"/>
      <c r="D25" s="1"/>
      <c r="E25" s="1"/>
    </row>
    <row r="26" spans="1:8" x14ac:dyDescent="0.25">
      <c r="C26" s="1"/>
      <c r="D26" s="1"/>
      <c r="E26" s="1"/>
    </row>
    <row r="27" spans="1:8" x14ac:dyDescent="0.25">
      <c r="C27" s="1"/>
      <c r="D27" s="1"/>
      <c r="E27" s="1"/>
    </row>
    <row r="28" spans="1:8" x14ac:dyDescent="0.25">
      <c r="C28" s="1"/>
      <c r="D28" s="1"/>
      <c r="E28" s="1"/>
    </row>
    <row r="29" spans="1:8" x14ac:dyDescent="0.25">
      <c r="C29" s="1"/>
      <c r="D29" s="1"/>
      <c r="E29" s="1"/>
    </row>
    <row r="30" spans="1:8" x14ac:dyDescent="0.25">
      <c r="C30" s="1"/>
      <c r="D30" s="1"/>
      <c r="E30" s="1"/>
    </row>
    <row r="31" spans="1:8" x14ac:dyDescent="0.25">
      <c r="C31" s="1"/>
      <c r="D31" s="1"/>
      <c r="E31" s="1"/>
    </row>
    <row r="32" spans="1:8" x14ac:dyDescent="0.25">
      <c r="C32" s="1"/>
      <c r="D32" s="1"/>
      <c r="E32" s="1"/>
    </row>
    <row r="33" spans="3:5" x14ac:dyDescent="0.25">
      <c r="C33" s="1"/>
      <c r="D33" s="1"/>
      <c r="E33" s="1"/>
    </row>
  </sheetData>
  <mergeCells count="1">
    <mergeCell ref="C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Godfrey</dc:creator>
  <cp:lastModifiedBy>Havlíček Jan</cp:lastModifiedBy>
  <dcterms:created xsi:type="dcterms:W3CDTF">2002-04-18T05:09:48Z</dcterms:created>
  <dcterms:modified xsi:type="dcterms:W3CDTF">2023-09-10T15:16:15Z</dcterms:modified>
</cp:coreProperties>
</file>